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330" windowWidth="15975" windowHeight="6090"/>
  </bookViews>
  <sheets>
    <sheet name="Rekapitulace" sheetId="2" r:id="rId1"/>
    <sheet name="Položky" sheetId="3" r:id="rId2"/>
  </sheets>
  <definedNames>
    <definedName name="cisloobjektu">#REF!</definedName>
    <definedName name="cislostavby">#REF!</definedName>
    <definedName name="Datum">#REF!</definedName>
    <definedName name="Dil">Rekapitulace!$A$6</definedName>
    <definedName name="Dodavka">Rekapitulace!$G$13</definedName>
    <definedName name="Dodavka0">Položky!#REF!</definedName>
    <definedName name="HSV">Rekapitulace!$E$13</definedName>
    <definedName name="HSV0">Položky!#REF!</definedName>
    <definedName name="HZS">Rekapitulace!$I$13</definedName>
    <definedName name="HZS0">Položky!#REF!</definedName>
    <definedName name="JKSO">#REF!</definedName>
    <definedName name="MJ">#REF!</definedName>
    <definedName name="Mont">Rekapitulace!$H$13</definedName>
    <definedName name="Montaz0">Položky!#REF!</definedName>
    <definedName name="NazevDilu">Rekapitulace!$B$6</definedName>
    <definedName name="nazevobjektu">#REF!</definedName>
    <definedName name="nazevstavby">#REF!</definedName>
    <definedName name="_xlnm.Print_Titles" localSheetId="1">Položky!$1:$6</definedName>
    <definedName name="_xlnm.Print_Titles" localSheetId="0">Rekapitulace!$1:$6</definedName>
    <definedName name="Objednatel">#REF!</definedName>
    <definedName name="_xlnm.Print_Area" localSheetId="1">Položky!$A$1:$G$33</definedName>
    <definedName name="_xlnm.Print_Area" localSheetId="0">Rekapitulace!$A$1:$I$20</definedName>
    <definedName name="PocetMJ">#REF!</definedName>
    <definedName name="Poznamka">#REF!</definedName>
    <definedName name="Projektant">#REF!</definedName>
    <definedName name="PSV">Rekapitulace!$F$13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1" hidden="1">0</definedName>
    <definedName name="solver_num" localSheetId="1" hidden="1">0</definedName>
    <definedName name="solver_opt" localSheetId="1" hidden="1">Položky!#REF!</definedName>
    <definedName name="solver_typ" localSheetId="1" hidden="1">1</definedName>
    <definedName name="solver_val" localSheetId="1" hidden="1">0</definedName>
    <definedName name="Typ">Položky!#REF!</definedName>
    <definedName name="VRN">Rekapitulace!$H$19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#REF!</definedName>
    <definedName name="Zaklad22">#REF!</definedName>
    <definedName name="Zaklad5">#REF!</definedName>
    <definedName name="Zhotovitel">#REF!</definedName>
  </definedNames>
  <calcPr calcId="125725"/>
</workbook>
</file>

<file path=xl/calcChain.xml><?xml version="1.0" encoding="utf-8"?>
<calcChain xmlns="http://schemas.openxmlformats.org/spreadsheetml/2006/main">
  <c r="BE32" i="3"/>
  <c r="BD32"/>
  <c r="BC32"/>
  <c r="BA32"/>
  <c r="G32"/>
  <c r="BB32" s="1"/>
  <c r="BE31"/>
  <c r="BD31"/>
  <c r="BC31"/>
  <c r="BC33" s="1"/>
  <c r="G12" i="2" s="1"/>
  <c r="BA31" i="3"/>
  <c r="G31"/>
  <c r="BB31" s="1"/>
  <c r="BE30"/>
  <c r="BD30"/>
  <c r="BC30"/>
  <c r="BA30"/>
  <c r="G30"/>
  <c r="B12" i="2"/>
  <c r="A12"/>
  <c r="C33" i="3"/>
  <c r="BE27"/>
  <c r="BD27"/>
  <c r="BC27"/>
  <c r="BA27"/>
  <c r="G27"/>
  <c r="BE26"/>
  <c r="BD26"/>
  <c r="BC26"/>
  <c r="BA26"/>
  <c r="G26"/>
  <c r="BB26" s="1"/>
  <c r="B11" i="2"/>
  <c r="A11"/>
  <c r="C28" i="3"/>
  <c r="BE23"/>
  <c r="BD23"/>
  <c r="BC23"/>
  <c r="BA23"/>
  <c r="G23"/>
  <c r="BB23" s="1"/>
  <c r="BE22"/>
  <c r="BD22"/>
  <c r="BC22"/>
  <c r="BA22"/>
  <c r="G22"/>
  <c r="BB22" s="1"/>
  <c r="BE21"/>
  <c r="BD21"/>
  <c r="BC21"/>
  <c r="BA21"/>
  <c r="G21"/>
  <c r="BB21" s="1"/>
  <c r="BE20"/>
  <c r="BD20"/>
  <c r="BC20"/>
  <c r="BA20"/>
  <c r="G20"/>
  <c r="BB20" s="1"/>
  <c r="BE19"/>
  <c r="BD19"/>
  <c r="BC19"/>
  <c r="BA19"/>
  <c r="G19"/>
  <c r="BB19" s="1"/>
  <c r="B10" i="2"/>
  <c r="A10"/>
  <c r="C24" i="3"/>
  <c r="BE16"/>
  <c r="BD16"/>
  <c r="BC16"/>
  <c r="BB16"/>
  <c r="G16"/>
  <c r="BA16" s="1"/>
  <c r="BE15"/>
  <c r="BD15"/>
  <c r="BC15"/>
  <c r="BB15"/>
  <c r="G15"/>
  <c r="BA15" s="1"/>
  <c r="BE14"/>
  <c r="BD14"/>
  <c r="BC14"/>
  <c r="BB14"/>
  <c r="G14"/>
  <c r="BA14" s="1"/>
  <c r="B9" i="2"/>
  <c r="A9"/>
  <c r="C17" i="3"/>
  <c r="BE11"/>
  <c r="BE12" s="1"/>
  <c r="I8" i="2" s="1"/>
  <c r="BD11" i="3"/>
  <c r="BC11"/>
  <c r="BC12" s="1"/>
  <c r="G8" i="2" s="1"/>
  <c r="BB11" i="3"/>
  <c r="BB12" s="1"/>
  <c r="F8" i="2" s="1"/>
  <c r="G11" i="3"/>
  <c r="BA11" s="1"/>
  <c r="BA12" s="1"/>
  <c r="E8" i="2" s="1"/>
  <c r="B8"/>
  <c r="A8"/>
  <c r="BD12" i="3"/>
  <c r="H8" i="2" s="1"/>
  <c r="G12" i="3"/>
  <c r="C12"/>
  <c r="BE8"/>
  <c r="BD8"/>
  <c r="BC8"/>
  <c r="BC9" s="1"/>
  <c r="G7" i="2" s="1"/>
  <c r="BB8" i="3"/>
  <c r="BB9" s="1"/>
  <c r="F7" i="2" s="1"/>
  <c r="G8" i="3"/>
  <c r="BA8" s="1"/>
  <c r="BA9" s="1"/>
  <c r="E7" i="2" s="1"/>
  <c r="B7"/>
  <c r="A7"/>
  <c r="BE9" i="3"/>
  <c r="I7" i="2" s="1"/>
  <c r="BD9" i="3"/>
  <c r="H7" i="2" s="1"/>
  <c r="C9" i="3"/>
  <c r="BC24" l="1"/>
  <c r="G10" i="2" s="1"/>
  <c r="G13" s="1"/>
  <c r="G9" i="3"/>
  <c r="BC28"/>
  <c r="G11" i="2" s="1"/>
  <c r="BC17" i="3"/>
  <c r="G9" i="2" s="1"/>
  <c r="BE33" i="3"/>
  <c r="I12" i="2" s="1"/>
  <c r="BA33" i="3"/>
  <c r="E12" i="2" s="1"/>
  <c r="G33" i="3"/>
  <c r="BD33"/>
  <c r="H12" i="2" s="1"/>
  <c r="G28" i="3"/>
  <c r="BE28"/>
  <c r="I11" i="2" s="1"/>
  <c r="BD28" i="3"/>
  <c r="H11" i="2" s="1"/>
  <c r="BA28" i="3"/>
  <c r="E11" i="2" s="1"/>
  <c r="BB24" i="3"/>
  <c r="F10" i="2" s="1"/>
  <c r="BD24" i="3"/>
  <c r="H10" i="2" s="1"/>
  <c r="BE24" i="3"/>
  <c r="I10" i="2" s="1"/>
  <c r="BA24" i="3"/>
  <c r="E10" i="2" s="1"/>
  <c r="BB17" i="3"/>
  <c r="F9" i="2" s="1"/>
  <c r="BE17" i="3"/>
  <c r="I9" i="2" s="1"/>
  <c r="BD17" i="3"/>
  <c r="H9" i="2" s="1"/>
  <c r="BA17" i="3"/>
  <c r="E9" i="2" s="1"/>
  <c r="G24" i="3"/>
  <c r="BB27"/>
  <c r="BB28" s="1"/>
  <c r="F11" i="2" s="1"/>
  <c r="BB30" i="3"/>
  <c r="BB33" s="1"/>
  <c r="F12" i="2" s="1"/>
  <c r="G17" i="3"/>
  <c r="H13" i="2" l="1"/>
  <c r="F13"/>
  <c r="E13"/>
  <c r="I13"/>
  <c r="G18" l="1"/>
  <c r="I18" s="1"/>
  <c r="H19" s="1"/>
</calcChain>
</file>

<file path=xl/sharedStrings.xml><?xml version="1.0" encoding="utf-8"?>
<sst xmlns="http://schemas.openxmlformats.org/spreadsheetml/2006/main" count="101" uniqueCount="73">
  <si>
    <t>Objekt :</t>
  </si>
  <si>
    <t>Stavba :</t>
  </si>
  <si>
    <t>HZS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</si>
  <si>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</si>
  <si>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</si>
  <si>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</si>
  <si>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</si>
  <si>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</si>
  <si>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</si>
  <si>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</si>
  <si>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</si>
  <si>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</si>
  <si>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</si>
  <si>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</si>
  <si>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</si>
  <si>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</si>
  <si>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</si>
  <si>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</si>
  <si>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</si>
  <si>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</si>
  <si>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</si>
  <si>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</si>
  <si>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</si>
  <si>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</si>
  <si>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</si>
  <si>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</si>
  <si>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</si>
  <si>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</si>
  <si>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6</t>
  </si>
  <si>
    <t>Úpravy povrchu,podlahy</t>
  </si>
  <si>
    <t>7</t>
  </si>
  <si>
    <t xml:space="preserve">Vyrovnání podlah OSB 15mm </t>
  </si>
  <si>
    <t>m2</t>
  </si>
  <si>
    <t>60</t>
  </si>
  <si>
    <t>Úpravy povrchů, omítky</t>
  </si>
  <si>
    <t>12</t>
  </si>
  <si>
    <t xml:space="preserve">Oprava omítky za otopným tělesem </t>
  </si>
  <si>
    <t>soub.</t>
  </si>
  <si>
    <t>61</t>
  </si>
  <si>
    <t>Upravy povrchů vnitřní</t>
  </si>
  <si>
    <t xml:space="preserve">SDK podhled včetně tepelné izolace 100mm </t>
  </si>
  <si>
    <t>4</t>
  </si>
  <si>
    <t>5</t>
  </si>
  <si>
    <t>730</t>
  </si>
  <si>
    <t>Ústřední vytápění</t>
  </si>
  <si>
    <t>3</t>
  </si>
  <si>
    <t>Demontáž stávajicích otopných těles odstavení systému</t>
  </si>
  <si>
    <t>8</t>
  </si>
  <si>
    <t xml:space="preserve">Montáž radiátorů </t>
  </si>
  <si>
    <t xml:space="preserve">Přetěsnění topného systému </t>
  </si>
  <si>
    <t>soub</t>
  </si>
  <si>
    <t>9</t>
  </si>
  <si>
    <t xml:space="preserve">Šroubení </t>
  </si>
  <si>
    <t>2</t>
  </si>
  <si>
    <t xml:space="preserve">Odvzdušnění topného systému </t>
  </si>
  <si>
    <t>776</t>
  </si>
  <si>
    <t>Podlahy povlakové</t>
  </si>
  <si>
    <t>10</t>
  </si>
  <si>
    <t xml:space="preserve">Dodávka a pokládka PVC na podlahy </t>
  </si>
  <si>
    <t>11</t>
  </si>
  <si>
    <t xml:space="preserve">Soklové pásky </t>
  </si>
  <si>
    <t>bm</t>
  </si>
  <si>
    <t>784</t>
  </si>
  <si>
    <t>Malby</t>
  </si>
  <si>
    <t>784 19-1101.R00</t>
  </si>
  <si>
    <t xml:space="preserve">Penetrace podkladu univerzální 1x </t>
  </si>
  <si>
    <t>784 90-0010.RAB</t>
  </si>
  <si>
    <t>Odstranění stávajících maleb oškrábáním</t>
  </si>
  <si>
    <t>784 19-5112.R00</t>
  </si>
  <si>
    <t xml:space="preserve">Malba tekutá Standard, bílá, 2 x </t>
  </si>
  <si>
    <t>I.P.Pavlova 7, Karlovy Vary</t>
  </si>
  <si>
    <t xml:space="preserve">VRN </t>
  </si>
  <si>
    <t>„Oprava nebytového prostoru  - šachový klub, objekt I.P. Pavlova 7, Karlovy Vary“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</si>
</sst>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Border="1"/>
    <xf numFmtId="3" fontId="0" fillId="0" borderId="0" xfId="0" applyNumberFormat="1"/>
    <xf numFmtId="0" fontId="2" fillId="0" borderId="19" xfId="1" applyFont="1" applyBorder="1"/>
    <xf numFmtId="0" fontId="7" fillId="0" borderId="19" xfId="1" applyBorder="1"/>
    <xf numFmtId="0" fontId="7" fillId="0" borderId="19" xfId="1" applyBorder="1" applyAlignment="1">
      <alignment horizontal="right"/>
    </xf>
    <xf numFmtId="0" fontId="7" fillId="0" borderId="19" xfId="1" applyFont="1" applyBorder="1"/>
    <xf numFmtId="0" fontId="0" fillId="0" borderId="19" xfId="0" applyNumberFormat="1" applyBorder="1" applyAlignment="1">
      <alignment horizontal="left"/>
    </xf>
    <xf numFmtId="0" fontId="0" fillId="0" borderId="20" xfId="0" applyNumberFormat="1" applyBorder="1"/>
    <xf numFmtId="0" fontId="2" fillId="0" borderId="23" xfId="1" applyFont="1" applyBorder="1"/>
    <xf numFmtId="0" fontId="7" fillId="0" borderId="23" xfId="1" applyBorder="1"/>
    <xf numFmtId="0" fontId="7" fillId="0" borderId="23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4" fillId="0" borderId="7" xfId="0" applyNumberFormat="1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3" fontId="5" fillId="0" borderId="3" xfId="0" applyNumberFormat="1" applyFont="1" applyFill="1" applyBorder="1"/>
    <xf numFmtId="0" fontId="4" fillId="0" borderId="7" xfId="0" applyFont="1" applyFill="1" applyBorder="1"/>
    <xf numFmtId="3" fontId="4" fillId="0" borderId="9" xfId="0" applyNumberFormat="1" applyFont="1" applyFill="1" applyBorder="1"/>
    <xf numFmtId="3" fontId="4" fillId="0" borderId="25" xfId="0" applyNumberFormat="1" applyFont="1" applyFill="1" applyBorder="1"/>
    <xf numFmtId="3" fontId="4" fillId="0" borderId="26" xfId="0" applyNumberFormat="1" applyFont="1" applyFill="1" applyBorder="1"/>
    <xf numFmtId="3" fontId="4" fillId="0" borderId="27" xfId="0" applyNumberFormat="1" applyFont="1" applyFill="1" applyBorder="1"/>
    <xf numFmtId="0" fontId="4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9" fillId="0" borderId="10" xfId="0" applyFont="1" applyFill="1" applyBorder="1"/>
    <xf numFmtId="0" fontId="9" fillId="0" borderId="11" xfId="0" applyFont="1" applyFill="1" applyBorder="1"/>
    <xf numFmtId="0" fontId="0" fillId="0" borderId="30" xfId="0" applyFill="1" applyBorder="1"/>
    <xf numFmtId="0" fontId="9" fillId="0" borderId="3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right"/>
    </xf>
    <xf numFmtId="4" fontId="10" fillId="0" borderId="30" xfId="0" applyNumberFormat="1" applyFont="1" applyFill="1" applyBorder="1" applyAlignment="1">
      <alignment horizontal="right"/>
    </xf>
    <xf numFmtId="0" fontId="5" fillId="0" borderId="1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3" fontId="5" fillId="0" borderId="13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0" fillId="0" borderId="15" xfId="0" applyFill="1" applyBorder="1"/>
    <xf numFmtId="0" fontId="4" fillId="0" borderId="16" xfId="0" applyFont="1" applyFill="1" applyBorder="1"/>
    <xf numFmtId="0" fontId="0" fillId="0" borderId="16" xfId="0" applyFill="1" applyBorder="1"/>
    <xf numFmtId="4" fontId="0" fillId="0" borderId="34" xfId="0" applyNumberFormat="1" applyFill="1" applyBorder="1"/>
    <xf numFmtId="4" fontId="0" fillId="0" borderId="15" xfId="0" applyNumberFormat="1" applyFill="1" applyBorder="1"/>
    <xf numFmtId="4" fontId="0" fillId="0" borderId="16" xfId="0" applyNumberFormat="1" applyFill="1" applyBorder="1"/>
    <xf numFmtId="3" fontId="8" fillId="0" borderId="0" xfId="0" applyNumberFormat="1" applyFont="1"/>
    <xf numFmtId="4" fontId="8" fillId="0" borderId="0" xfId="0" applyNumberFormat="1" applyFont="1"/>
    <xf numFmtId="4" fontId="0" fillId="0" borderId="0" xfId="0" applyNumberFormat="1"/>
    <xf numFmtId="0" fontId="7" fillId="0" borderId="0" xfId="1"/>
    <xf numFmtId="0" fontId="7" fillId="0" borderId="0" xfId="1" applyFill="1"/>
    <xf numFmtId="0" fontId="12" fillId="0" borderId="0" xfId="1" applyFont="1" applyFill="1" applyAlignment="1">
      <alignment horizontal="centerContinuous"/>
    </xf>
    <xf numFmtId="0" fontId="13" fillId="0" borderId="0" xfId="1" applyFont="1" applyFill="1" applyAlignment="1">
      <alignment horizontal="centerContinuous"/>
    </xf>
    <xf numFmtId="0" fontId="13" fillId="0" borderId="0" xfId="1" applyFont="1" applyFill="1" applyAlignment="1">
      <alignment horizontal="right"/>
    </xf>
    <xf numFmtId="0" fontId="2" fillId="0" borderId="23" xfId="1" applyFont="1" applyFill="1" applyBorder="1"/>
    <xf numFmtId="0" fontId="7" fillId="0" borderId="23" xfId="1" applyFill="1" applyBorder="1"/>
    <xf numFmtId="0" fontId="8" fillId="0" borderId="0" xfId="1" applyFont="1" applyFill="1"/>
    <xf numFmtId="0" fontId="7" fillId="0" borderId="0" xfId="1" applyFont="1" applyFill="1"/>
    <xf numFmtId="0" fontId="7" fillId="0" borderId="0" xfId="1" applyFill="1" applyAlignment="1">
      <alignment horizontal="right"/>
    </xf>
    <xf numFmtId="0" fontId="7" fillId="0" borderId="0" xfId="1" applyFill="1" applyAlignment="1"/>
    <xf numFmtId="49" fontId="3" fillId="0" borderId="32" xfId="1" applyNumberFormat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49" fontId="4" fillId="0" borderId="28" xfId="1" applyNumberFormat="1" applyFont="1" applyFill="1" applyBorder="1" applyAlignment="1">
      <alignment horizontal="left"/>
    </xf>
    <xf numFmtId="0" fontId="4" fillId="0" borderId="28" xfId="1" applyFont="1" applyFill="1" applyBorder="1"/>
    <xf numFmtId="0" fontId="7" fillId="0" borderId="28" xfId="1" applyFill="1" applyBorder="1" applyAlignment="1">
      <alignment horizontal="center"/>
    </xf>
    <xf numFmtId="0" fontId="7" fillId="0" borderId="28" xfId="1" applyNumberFormat="1" applyFill="1" applyBorder="1" applyAlignment="1">
      <alignment horizontal="right"/>
    </xf>
    <xf numFmtId="0" fontId="7" fillId="0" borderId="28" xfId="1" applyNumberFormat="1" applyFill="1" applyBorder="1"/>
    <xf numFmtId="0" fontId="7" fillId="0" borderId="0" xfId="1" applyNumberFormat="1"/>
    <xf numFmtId="0" fontId="14" fillId="0" borderId="0" xfId="1" applyFont="1"/>
    <xf numFmtId="0" fontId="5" fillId="0" borderId="28" xfId="1" applyFont="1" applyFill="1" applyBorder="1" applyAlignment="1">
      <alignment horizontal="center"/>
    </xf>
    <xf numFmtId="49" fontId="6" fillId="0" borderId="28" xfId="1" applyNumberFormat="1" applyFont="1" applyFill="1" applyBorder="1" applyAlignment="1">
      <alignment horizontal="left"/>
    </xf>
    <xf numFmtId="0" fontId="6" fillId="0" borderId="28" xfId="1" applyFont="1" applyFill="1" applyBorder="1" applyAlignment="1">
      <alignment wrapText="1"/>
    </xf>
    <xf numFmtId="49" fontId="15" fillId="0" borderId="28" xfId="1" applyNumberFormat="1" applyFont="1" applyFill="1" applyBorder="1" applyAlignment="1">
      <alignment horizontal="center" shrinkToFit="1"/>
    </xf>
    <xf numFmtId="4" fontId="15" fillId="0" borderId="28" xfId="1" applyNumberFormat="1" applyFont="1" applyFill="1" applyBorder="1" applyAlignment="1">
      <alignment horizontal="right"/>
    </xf>
    <xf numFmtId="4" fontId="15" fillId="0" borderId="28" xfId="1" applyNumberFormat="1" applyFont="1" applyFill="1" applyBorder="1"/>
    <xf numFmtId="0" fontId="7" fillId="0" borderId="35" xfId="1" applyFill="1" applyBorder="1" applyAlignment="1">
      <alignment horizontal="center"/>
    </xf>
    <xf numFmtId="49" fontId="2" fillId="0" borderId="35" xfId="1" applyNumberFormat="1" applyFont="1" applyFill="1" applyBorder="1" applyAlignment="1">
      <alignment horizontal="left"/>
    </xf>
    <xf numFmtId="0" fontId="2" fillId="0" borderId="35" xfId="1" applyFont="1" applyFill="1" applyBorder="1"/>
    <xf numFmtId="4" fontId="7" fillId="0" borderId="35" xfId="1" applyNumberFormat="1" applyFill="1" applyBorder="1" applyAlignment="1">
      <alignment horizontal="right"/>
    </xf>
    <xf numFmtId="4" fontId="4" fillId="0" borderId="35" xfId="1" applyNumberFormat="1" applyFont="1" applyFill="1" applyBorder="1"/>
    <xf numFmtId="3" fontId="7" fillId="0" borderId="0" xfId="1" applyNumberFormat="1"/>
    <xf numFmtId="0" fontId="7" fillId="0" borderId="0" xfId="1" applyBorder="1"/>
    <xf numFmtId="0" fontId="16" fillId="0" borderId="0" xfId="1" applyFont="1" applyAlignment="1"/>
    <xf numFmtId="0" fontId="7" fillId="0" borderId="0" xfId="1" applyAlignment="1">
      <alignment horizontal="right"/>
    </xf>
    <xf numFmtId="0" fontId="17" fillId="0" borderId="0" xfId="1" applyFont="1" applyBorder="1"/>
    <xf numFmtId="3" fontId="17" fillId="0" borderId="0" xfId="1" applyNumberFormat="1" applyFont="1" applyBorder="1" applyAlignment="1">
      <alignment horizontal="right"/>
    </xf>
    <xf numFmtId="4" fontId="17" fillId="0" borderId="0" xfId="1" applyNumberFormat="1" applyFont="1" applyBorder="1"/>
    <xf numFmtId="0" fontId="16" fillId="0" borderId="0" xfId="1" applyFont="1" applyBorder="1" applyAlignment="1"/>
    <xf numFmtId="0" fontId="7" fillId="0" borderId="0" xfId="1" applyBorder="1" applyAlignment="1">
      <alignment horizontal="right"/>
    </xf>
    <xf numFmtId="49" fontId="8" fillId="0" borderId="1" xfId="0" applyNumberFormat="1" applyFont="1" applyFill="1" applyBorder="1"/>
    <xf numFmtId="3" fontId="5" fillId="0" borderId="2" xfId="0" applyNumberFormat="1" applyFont="1" applyFill="1" applyBorder="1"/>
    <xf numFmtId="3" fontId="5" fillId="0" borderId="28" xfId="0" applyNumberFormat="1" applyFont="1" applyFill="1" applyBorder="1"/>
    <xf numFmtId="3" fontId="5" fillId="0" borderId="29" xfId="0" applyNumberFormat="1" applyFont="1" applyFill="1" applyBorder="1"/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left"/>
    </xf>
    <xf numFmtId="0" fontId="7" fillId="0" borderId="24" xfId="1" applyFont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0" fontId="11" fillId="0" borderId="0" xfId="1" applyFont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49" fontId="7" fillId="0" borderId="21" xfId="1" applyNumberFormat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3" xfId="1" applyFill="1" applyBorder="1" applyAlignment="1">
      <alignment horizontal="center" shrinkToFit="1"/>
    </xf>
    <xf numFmtId="0" fontId="7" fillId="0" borderId="24" xfId="1" applyFill="1" applyBorder="1" applyAlignment="1">
      <alignment horizontal="center" shrinkToFit="1"/>
    </xf>
    <xf numFmtId="0" fontId="2" fillId="0" borderId="36" xfId="1" applyFont="1" applyFill="1" applyBorder="1" applyAlignment="1"/>
    <xf numFmtId="0" fontId="0" fillId="0" borderId="19" xfId="0" applyBorder="1" applyAlignment="1"/>
    <xf numFmtId="0" fontId="0" fillId="0" borderId="20" xfId="0" applyBorder="1" applyAlignment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1"/>
  <dimension ref="A1:BE70"/>
  <sheetViews>
    <sheetView tabSelected="1" workbookViewId="0">
      <selection activeCell="C2" sqref="C2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105" t="s">
        <v>1</v>
      </c>
      <c r="B1" s="106"/>
      <c r="C1" s="4" t="s">
        <v>72</v>
      </c>
      <c r="D1" s="5"/>
      <c r="E1" s="6"/>
      <c r="F1" s="5"/>
      <c r="G1" s="7"/>
      <c r="H1" s="8"/>
      <c r="I1" s="9"/>
    </row>
    <row r="2" spans="1:57" ht="13.5" thickBot="1">
      <c r="A2" s="107" t="s">
        <v>0</v>
      </c>
      <c r="B2" s="108"/>
      <c r="C2" s="10" t="s">
        <v>70</v>
      </c>
      <c r="D2" s="11"/>
      <c r="E2" s="12"/>
      <c r="F2" s="11"/>
      <c r="G2" s="109"/>
      <c r="H2" s="109"/>
      <c r="I2" s="110"/>
    </row>
    <row r="3" spans="1:57" ht="13.5" thickTop="1">
      <c r="F3" s="2"/>
    </row>
    <row r="4" spans="1:57" ht="19.5" customHeight="1">
      <c r="A4" s="13" t="s">
        <v>3</v>
      </c>
      <c r="B4" s="1"/>
      <c r="C4" s="1"/>
      <c r="D4" s="1"/>
      <c r="E4" s="14"/>
      <c r="F4" s="1"/>
      <c r="G4" s="1"/>
      <c r="H4" s="1"/>
      <c r="I4" s="1"/>
    </row>
    <row r="5" spans="1:57" ht="13.5" thickBot="1"/>
    <row r="6" spans="1:57" s="2" customFormat="1" ht="13.5" thickBot="1">
      <c r="A6" s="15"/>
      <c r="B6" s="16" t="s">
        <v>4</v>
      </c>
      <c r="C6" s="16"/>
      <c r="D6" s="17"/>
      <c r="E6" s="18" t="s">
        <v>5</v>
      </c>
      <c r="F6" s="19" t="s">
        <v>6</v>
      </c>
      <c r="G6" s="19" t="s">
        <v>7</v>
      </c>
      <c r="H6" s="19" t="s">
        <v>8</v>
      </c>
      <c r="I6" s="20" t="s">
        <v>2</v>
      </c>
    </row>
    <row r="7" spans="1:57" s="2" customFormat="1">
      <c r="A7" s="101" t="str">
        <f>Položky!B7</f>
        <v>6</v>
      </c>
      <c r="B7" s="21" t="str">
        <f>Položky!C7</f>
        <v>Úpravy povrchu,podlahy</v>
      </c>
      <c r="C7" s="22"/>
      <c r="D7" s="23"/>
      <c r="E7" s="102">
        <f>Položky!BA9</f>
        <v>0</v>
      </c>
      <c r="F7" s="103">
        <f>Položky!BB9</f>
        <v>0</v>
      </c>
      <c r="G7" s="103">
        <f>Položky!BC9</f>
        <v>0</v>
      </c>
      <c r="H7" s="103">
        <f>Položky!BD9</f>
        <v>0</v>
      </c>
      <c r="I7" s="104">
        <f>Položky!BE9</f>
        <v>0</v>
      </c>
    </row>
    <row r="8" spans="1:57" s="2" customFormat="1">
      <c r="A8" s="101" t="str">
        <f>Položky!B10</f>
        <v>60</v>
      </c>
      <c r="B8" s="21" t="str">
        <f>Položky!C10</f>
        <v>Úpravy povrchů, omítky</v>
      </c>
      <c r="C8" s="22"/>
      <c r="D8" s="23"/>
      <c r="E8" s="102">
        <f>Položky!BA12</f>
        <v>0</v>
      </c>
      <c r="F8" s="103">
        <f>Položky!BB12</f>
        <v>0</v>
      </c>
      <c r="G8" s="103">
        <f>Položky!BC12</f>
        <v>0</v>
      </c>
      <c r="H8" s="103">
        <f>Položky!BD12</f>
        <v>0</v>
      </c>
      <c r="I8" s="104">
        <f>Položky!BE12</f>
        <v>0</v>
      </c>
    </row>
    <row r="9" spans="1:57" s="2" customFormat="1">
      <c r="A9" s="101" t="str">
        <f>Položky!B13</f>
        <v>61</v>
      </c>
      <c r="B9" s="21" t="str">
        <f>Položky!C13</f>
        <v>Upravy povrchů vnitřní</v>
      </c>
      <c r="C9" s="22"/>
      <c r="D9" s="23"/>
      <c r="E9" s="102">
        <f>Položky!BA17</f>
        <v>0</v>
      </c>
      <c r="F9" s="103">
        <f>Položky!BB17</f>
        <v>0</v>
      </c>
      <c r="G9" s="103">
        <f>Položky!BC17</f>
        <v>0</v>
      </c>
      <c r="H9" s="103">
        <f>Položky!BD17</f>
        <v>0</v>
      </c>
      <c r="I9" s="104">
        <f>Položky!BE17</f>
        <v>0</v>
      </c>
    </row>
    <row r="10" spans="1:57" s="2" customFormat="1">
      <c r="A10" s="101" t="str">
        <f>Položky!B18</f>
        <v>730</v>
      </c>
      <c r="B10" s="21" t="str">
        <f>Položky!C18</f>
        <v>Ústřední vytápění</v>
      </c>
      <c r="C10" s="22"/>
      <c r="D10" s="23"/>
      <c r="E10" s="102">
        <f>Položky!BA24</f>
        <v>0</v>
      </c>
      <c r="F10" s="103">
        <f>Položky!BB24</f>
        <v>0</v>
      </c>
      <c r="G10" s="103">
        <f>Položky!BC24</f>
        <v>0</v>
      </c>
      <c r="H10" s="103">
        <f>Položky!BD24</f>
        <v>0</v>
      </c>
      <c r="I10" s="104">
        <f>Položky!BE24</f>
        <v>0</v>
      </c>
    </row>
    <row r="11" spans="1:57" s="2" customFormat="1">
      <c r="A11" s="101" t="str">
        <f>Položky!B25</f>
        <v>776</v>
      </c>
      <c r="B11" s="21" t="str">
        <f>Položky!C25</f>
        <v>Podlahy povlakové</v>
      </c>
      <c r="C11" s="22"/>
      <c r="D11" s="23"/>
      <c r="E11" s="102">
        <f>Položky!BA28</f>
        <v>0</v>
      </c>
      <c r="F11" s="103">
        <f>Položky!BB28</f>
        <v>0</v>
      </c>
      <c r="G11" s="103">
        <f>Položky!BC28</f>
        <v>0</v>
      </c>
      <c r="H11" s="103">
        <f>Položky!BD28</f>
        <v>0</v>
      </c>
      <c r="I11" s="104">
        <f>Položky!BE28</f>
        <v>0</v>
      </c>
    </row>
    <row r="12" spans="1:57" s="2" customFormat="1" ht="13.5" thickBot="1">
      <c r="A12" s="101" t="str">
        <f>Položky!B29</f>
        <v>784</v>
      </c>
      <c r="B12" s="21" t="str">
        <f>Položky!C29</f>
        <v>Malby</v>
      </c>
      <c r="C12" s="22"/>
      <c r="D12" s="23"/>
      <c r="E12" s="102">
        <f>Položky!BA33</f>
        <v>0</v>
      </c>
      <c r="F12" s="103">
        <f>Položky!BB33</f>
        <v>0</v>
      </c>
      <c r="G12" s="103">
        <f>Položky!BC33</f>
        <v>0</v>
      </c>
      <c r="H12" s="103">
        <f>Položky!BD33</f>
        <v>0</v>
      </c>
      <c r="I12" s="104">
        <f>Položky!BE33</f>
        <v>0</v>
      </c>
    </row>
    <row r="13" spans="1:57" s="29" customFormat="1" ht="13.5" thickBot="1">
      <c r="A13" s="24"/>
      <c r="B13" s="16" t="s">
        <v>9</v>
      </c>
      <c r="C13" s="16"/>
      <c r="D13" s="25"/>
      <c r="E13" s="26">
        <f>SUM(E7:E12)</f>
        <v>0</v>
      </c>
      <c r="F13" s="27">
        <f>SUM(F7:F12)</f>
        <v>0</v>
      </c>
      <c r="G13" s="27">
        <f>SUM(G7:G12)</f>
        <v>0</v>
      </c>
      <c r="H13" s="27">
        <f>SUM(H7:H12)</f>
        <v>0</v>
      </c>
      <c r="I13" s="28">
        <f>SUM(I7:I12)</f>
        <v>0</v>
      </c>
    </row>
    <row r="14" spans="1:57">
      <c r="A14" s="22"/>
      <c r="B14" s="22"/>
      <c r="C14" s="22"/>
      <c r="D14" s="22"/>
      <c r="E14" s="22"/>
      <c r="F14" s="22"/>
      <c r="G14" s="22"/>
      <c r="H14" s="22"/>
      <c r="I14" s="22"/>
    </row>
    <row r="15" spans="1:57" ht="19.5" customHeight="1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BA15" s="3"/>
      <c r="BB15" s="3"/>
      <c r="BC15" s="3"/>
      <c r="BD15" s="3"/>
      <c r="BE15" s="3"/>
    </row>
    <row r="16" spans="1:57" ht="13.5" thickBot="1">
      <c r="A16" s="32"/>
      <c r="B16" s="32"/>
      <c r="C16" s="32"/>
      <c r="D16" s="32"/>
      <c r="E16" s="32"/>
      <c r="F16" s="32"/>
      <c r="G16" s="32"/>
      <c r="H16" s="32"/>
      <c r="I16" s="32"/>
    </row>
    <row r="17" spans="1:53">
      <c r="A17" s="33" t="s">
        <v>11</v>
      </c>
      <c r="B17" s="34"/>
      <c r="C17" s="34"/>
      <c r="D17" s="35"/>
      <c r="E17" s="36" t="s">
        <v>12</v>
      </c>
      <c r="F17" s="37" t="s">
        <v>13</v>
      </c>
      <c r="G17" s="38" t="s">
        <v>14</v>
      </c>
      <c r="H17" s="39"/>
      <c r="I17" s="40" t="s">
        <v>12</v>
      </c>
    </row>
    <row r="18" spans="1:53">
      <c r="A18" s="41" t="s">
        <v>71</v>
      </c>
      <c r="B18" s="42"/>
      <c r="C18" s="42"/>
      <c r="D18" s="43"/>
      <c r="E18" s="44">
        <v>0</v>
      </c>
      <c r="F18" s="45">
        <v>0</v>
      </c>
      <c r="G18" s="46">
        <f>CHOOSE(BA18+1,HSV+PSV,HSV+PSV+Mont,HSV+PSV+Dodavka+Mont,HSV,PSV,Mont,Dodavka,Mont+Dodavka,0)</f>
        <v>0</v>
      </c>
      <c r="H18" s="47"/>
      <c r="I18" s="48">
        <f>E18+F18*G18/100</f>
        <v>0</v>
      </c>
      <c r="BA18">
        <v>0</v>
      </c>
    </row>
    <row r="19" spans="1:53" ht="13.5" thickBot="1">
      <c r="A19" s="49"/>
      <c r="B19" s="50" t="s">
        <v>15</v>
      </c>
      <c r="C19" s="51"/>
      <c r="D19" s="52"/>
      <c r="E19" s="53"/>
      <c r="F19" s="54"/>
      <c r="G19" s="54"/>
      <c r="H19" s="111">
        <f>SUM(I18:I18)</f>
        <v>0</v>
      </c>
      <c r="I19" s="112"/>
    </row>
    <row r="20" spans="1:53">
      <c r="A20" s="32"/>
      <c r="B20" s="32"/>
      <c r="C20" s="32"/>
      <c r="D20" s="32"/>
      <c r="E20" s="32"/>
      <c r="F20" s="32"/>
      <c r="G20" s="32"/>
      <c r="H20" s="32"/>
      <c r="I20" s="32"/>
    </row>
    <row r="21" spans="1:53">
      <c r="B21" s="29"/>
      <c r="F21" s="55"/>
      <c r="G21" s="56"/>
      <c r="H21" s="56"/>
      <c r="I21" s="57"/>
    </row>
    <row r="22" spans="1:53">
      <c r="F22" s="55"/>
      <c r="G22" s="56"/>
      <c r="H22" s="56"/>
      <c r="I22" s="57"/>
    </row>
    <row r="23" spans="1:53">
      <c r="F23" s="55"/>
      <c r="G23" s="56"/>
      <c r="H23" s="56"/>
      <c r="I23" s="57"/>
    </row>
    <row r="24" spans="1:53">
      <c r="F24" s="55"/>
      <c r="G24" s="56"/>
      <c r="H24" s="56"/>
      <c r="I24" s="57"/>
    </row>
    <row r="25" spans="1:53">
      <c r="F25" s="55"/>
      <c r="G25" s="56"/>
      <c r="H25" s="56"/>
      <c r="I25" s="57"/>
    </row>
    <row r="26" spans="1:53">
      <c r="F26" s="55"/>
      <c r="G26" s="56"/>
      <c r="H26" s="56"/>
      <c r="I26" s="57"/>
    </row>
    <row r="27" spans="1:53">
      <c r="F27" s="55"/>
      <c r="G27" s="56"/>
      <c r="H27" s="56"/>
      <c r="I27" s="57"/>
    </row>
    <row r="28" spans="1:53">
      <c r="F28" s="55"/>
      <c r="G28" s="56"/>
      <c r="H28" s="56"/>
      <c r="I28" s="57"/>
    </row>
    <row r="29" spans="1:53">
      <c r="F29" s="55"/>
      <c r="G29" s="56"/>
      <c r="H29" s="56"/>
      <c r="I29" s="57"/>
    </row>
    <row r="30" spans="1:53">
      <c r="F30" s="55"/>
      <c r="G30" s="56"/>
      <c r="H30" s="56"/>
      <c r="I30" s="57"/>
    </row>
    <row r="31" spans="1:53">
      <c r="F31" s="55"/>
      <c r="G31" s="56"/>
      <c r="H31" s="56"/>
      <c r="I31" s="57"/>
    </row>
    <row r="32" spans="1:53">
      <c r="F32" s="55"/>
      <c r="G32" s="56"/>
      <c r="H32" s="56"/>
      <c r="I32" s="57"/>
    </row>
    <row r="33" spans="6:9">
      <c r="F33" s="55"/>
      <c r="G33" s="56"/>
      <c r="H33" s="56"/>
      <c r="I33" s="57"/>
    </row>
    <row r="34" spans="6:9">
      <c r="F34" s="55"/>
      <c r="G34" s="56"/>
      <c r="H34" s="56"/>
      <c r="I34" s="57"/>
    </row>
    <row r="35" spans="6:9">
      <c r="F35" s="55"/>
      <c r="G35" s="56"/>
      <c r="H35" s="56"/>
      <c r="I35" s="57"/>
    </row>
    <row r="36" spans="6:9">
      <c r="F36" s="55"/>
      <c r="G36" s="56"/>
      <c r="H36" s="56"/>
      <c r="I36" s="57"/>
    </row>
    <row r="37" spans="6:9">
      <c r="F37" s="55"/>
      <c r="G37" s="56"/>
      <c r="H37" s="56"/>
      <c r="I37" s="57"/>
    </row>
    <row r="38" spans="6:9">
      <c r="F38" s="55"/>
      <c r="G38" s="56"/>
      <c r="H38" s="56"/>
      <c r="I38" s="57"/>
    </row>
    <row r="39" spans="6:9">
      <c r="F39" s="55"/>
      <c r="G39" s="56"/>
      <c r="H39" s="56"/>
      <c r="I39" s="57"/>
    </row>
    <row r="40" spans="6:9">
      <c r="F40" s="55"/>
      <c r="G40" s="56"/>
      <c r="H40" s="56"/>
      <c r="I40" s="57"/>
    </row>
    <row r="41" spans="6:9">
      <c r="F41" s="55"/>
      <c r="G41" s="56"/>
      <c r="H41" s="56"/>
      <c r="I41" s="57"/>
    </row>
    <row r="42" spans="6:9">
      <c r="F42" s="55"/>
      <c r="G42" s="56"/>
      <c r="H42" s="56"/>
      <c r="I42" s="57"/>
    </row>
    <row r="43" spans="6:9">
      <c r="F43" s="55"/>
      <c r="G43" s="56"/>
      <c r="H43" s="56"/>
      <c r="I43" s="57"/>
    </row>
    <row r="44" spans="6:9">
      <c r="F44" s="55"/>
      <c r="G44" s="56"/>
      <c r="H44" s="56"/>
      <c r="I44" s="57"/>
    </row>
    <row r="45" spans="6:9">
      <c r="F45" s="55"/>
      <c r="G45" s="56"/>
      <c r="H45" s="56"/>
      <c r="I45" s="57"/>
    </row>
    <row r="46" spans="6:9">
      <c r="F46" s="55"/>
      <c r="G46" s="56"/>
      <c r="H46" s="56"/>
      <c r="I46" s="57"/>
    </row>
    <row r="47" spans="6:9">
      <c r="F47" s="55"/>
      <c r="G47" s="56"/>
      <c r="H47" s="56"/>
      <c r="I47" s="57"/>
    </row>
    <row r="48" spans="6:9">
      <c r="F48" s="55"/>
      <c r="G48" s="56"/>
      <c r="H48" s="56"/>
      <c r="I48" s="57"/>
    </row>
    <row r="49" spans="6:9">
      <c r="F49" s="55"/>
      <c r="G49" s="56"/>
      <c r="H49" s="56"/>
      <c r="I49" s="57"/>
    </row>
    <row r="50" spans="6:9">
      <c r="F50" s="55"/>
      <c r="G50" s="56"/>
      <c r="H50" s="56"/>
      <c r="I50" s="57"/>
    </row>
    <row r="51" spans="6:9">
      <c r="F51" s="55"/>
      <c r="G51" s="56"/>
      <c r="H51" s="56"/>
      <c r="I51" s="57"/>
    </row>
    <row r="52" spans="6:9">
      <c r="F52" s="55"/>
      <c r="G52" s="56"/>
      <c r="H52" s="56"/>
      <c r="I52" s="57"/>
    </row>
    <row r="53" spans="6:9">
      <c r="F53" s="55"/>
      <c r="G53" s="56"/>
      <c r="H53" s="56"/>
      <c r="I53" s="57"/>
    </row>
    <row r="54" spans="6:9">
      <c r="F54" s="55"/>
      <c r="G54" s="56"/>
      <c r="H54" s="56"/>
      <c r="I54" s="57"/>
    </row>
    <row r="55" spans="6:9">
      <c r="F55" s="55"/>
      <c r="G55" s="56"/>
      <c r="H55" s="56"/>
      <c r="I55" s="57"/>
    </row>
    <row r="56" spans="6:9">
      <c r="F56" s="55"/>
      <c r="G56" s="56"/>
      <c r="H56" s="56"/>
      <c r="I56" s="57"/>
    </row>
    <row r="57" spans="6:9">
      <c r="F57" s="55"/>
      <c r="G57" s="56"/>
      <c r="H57" s="56"/>
      <c r="I57" s="57"/>
    </row>
    <row r="58" spans="6:9">
      <c r="F58" s="55"/>
      <c r="G58" s="56"/>
      <c r="H58" s="56"/>
      <c r="I58" s="57"/>
    </row>
    <row r="59" spans="6:9">
      <c r="F59" s="55"/>
      <c r="G59" s="56"/>
      <c r="H59" s="56"/>
      <c r="I59" s="57"/>
    </row>
    <row r="60" spans="6:9">
      <c r="F60" s="55"/>
      <c r="G60" s="56"/>
      <c r="H60" s="56"/>
      <c r="I60" s="57"/>
    </row>
    <row r="61" spans="6:9">
      <c r="F61" s="55"/>
      <c r="G61" s="56"/>
      <c r="H61" s="56"/>
      <c r="I61" s="57"/>
    </row>
    <row r="62" spans="6:9">
      <c r="F62" s="55"/>
      <c r="G62" s="56"/>
      <c r="H62" s="56"/>
      <c r="I62" s="57"/>
    </row>
    <row r="63" spans="6:9">
      <c r="F63" s="55"/>
      <c r="G63" s="56"/>
      <c r="H63" s="56"/>
      <c r="I63" s="57"/>
    </row>
    <row r="64" spans="6:9">
      <c r="F64" s="55"/>
      <c r="G64" s="56"/>
      <c r="H64" s="56"/>
      <c r="I64" s="57"/>
    </row>
    <row r="65" spans="6:9">
      <c r="F65" s="55"/>
      <c r="G65" s="56"/>
      <c r="H65" s="56"/>
      <c r="I65" s="57"/>
    </row>
    <row r="66" spans="6:9">
      <c r="F66" s="55"/>
      <c r="G66" s="56"/>
      <c r="H66" s="56"/>
      <c r="I66" s="57"/>
    </row>
    <row r="67" spans="6:9">
      <c r="F67" s="55"/>
      <c r="G67" s="56"/>
      <c r="H67" s="56"/>
      <c r="I67" s="57"/>
    </row>
    <row r="68" spans="6:9">
      <c r="F68" s="55"/>
      <c r="G68" s="56"/>
      <c r="H68" s="56"/>
      <c r="I68" s="57"/>
    </row>
    <row r="69" spans="6:9">
      <c r="F69" s="55"/>
      <c r="G69" s="56"/>
      <c r="H69" s="56"/>
      <c r="I69" s="57"/>
    </row>
    <row r="70" spans="6:9">
      <c r="F70" s="55"/>
      <c r="G70" s="56"/>
      <c r="H70" s="56"/>
      <c r="I70" s="57"/>
    </row>
  </sheetData>
  <mergeCells count="4">
    <mergeCell ref="A1:B1"/>
    <mergeCell ref="A2:B2"/>
    <mergeCell ref="G2:I2"/>
    <mergeCell ref="H19:I19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Z106"/>
  <sheetViews>
    <sheetView showGridLines="0" showZeros="0" zoomScaleNormal="100" workbookViewId="0">
      <selection activeCell="C3" sqref="C3:G3"/>
    </sheetView>
  </sheetViews>
  <sheetFormatPr defaultColWidth="9.140625" defaultRowHeight="12.75"/>
  <cols>
    <col min="1" max="1" width="3.85546875" style="58" customWidth="1"/>
    <col min="2" max="2" width="12" style="58" customWidth="1"/>
    <col min="3" max="3" width="40.42578125" style="58" customWidth="1"/>
    <col min="4" max="4" width="5.5703125" style="58" customWidth="1"/>
    <col min="5" max="5" width="8.5703125" style="95" customWidth="1"/>
    <col min="6" max="6" width="9.85546875" style="58" customWidth="1"/>
    <col min="7" max="7" width="13.85546875" style="58" customWidth="1"/>
    <col min="8" max="16384" width="9.140625" style="58"/>
  </cols>
  <sheetData>
    <row r="1" spans="1:104" ht="15.75">
      <c r="A1" s="113" t="s">
        <v>16</v>
      </c>
      <c r="B1" s="113"/>
      <c r="C1" s="113"/>
      <c r="D1" s="113"/>
      <c r="E1" s="113"/>
      <c r="F1" s="113"/>
      <c r="G1" s="113"/>
    </row>
    <row r="2" spans="1:104" ht="13.5" thickBot="1">
      <c r="A2" s="59"/>
      <c r="B2" s="60"/>
      <c r="C2" s="61"/>
      <c r="D2" s="61"/>
      <c r="E2" s="62"/>
      <c r="F2" s="61"/>
      <c r="G2" s="61"/>
    </row>
    <row r="3" spans="1:104" ht="13.5" thickTop="1">
      <c r="A3" s="114" t="s">
        <v>1</v>
      </c>
      <c r="B3" s="115"/>
      <c r="C3" s="120" t="s">
        <v>72</v>
      </c>
      <c r="D3" s="121"/>
      <c r="E3" s="121"/>
      <c r="F3" s="121"/>
      <c r="G3" s="122"/>
    </row>
    <row r="4" spans="1:104" ht="13.5" thickBot="1">
      <c r="A4" s="116" t="s">
        <v>0</v>
      </c>
      <c r="B4" s="117"/>
      <c r="C4" s="63" t="s">
        <v>70</v>
      </c>
      <c r="D4" s="64"/>
      <c r="E4" s="118"/>
      <c r="F4" s="118"/>
      <c r="G4" s="119"/>
    </row>
    <row r="5" spans="1:104" ht="13.5" thickTop="1">
      <c r="A5" s="65"/>
      <c r="B5" s="66"/>
      <c r="C5" s="66"/>
      <c r="D5" s="59"/>
      <c r="E5" s="67"/>
      <c r="F5" s="59"/>
      <c r="G5" s="68"/>
    </row>
    <row r="6" spans="1:104">
      <c r="A6" s="69" t="s">
        <v>17</v>
      </c>
      <c r="B6" s="70" t="s">
        <v>18</v>
      </c>
      <c r="C6" s="70" t="s">
        <v>19</v>
      </c>
      <c r="D6" s="70" t="s">
        <v>20</v>
      </c>
      <c r="E6" s="71" t="s">
        <v>21</v>
      </c>
      <c r="F6" s="70" t="s">
        <v>22</v>
      </c>
      <c r="G6" s="72" t="s">
        <v>23</v>
      </c>
    </row>
    <row r="7" spans="1:104">
      <c r="A7" s="73" t="s">
        <v>24</v>
      </c>
      <c r="B7" s="74" t="s">
        <v>28</v>
      </c>
      <c r="C7" s="75" t="s">
        <v>29</v>
      </c>
      <c r="D7" s="76"/>
      <c r="E7" s="77"/>
      <c r="F7" s="77"/>
      <c r="G7" s="78"/>
      <c r="H7" s="79"/>
      <c r="I7" s="79"/>
      <c r="O7" s="80">
        <v>1</v>
      </c>
    </row>
    <row r="8" spans="1:104">
      <c r="A8" s="81">
        <v>1</v>
      </c>
      <c r="B8" s="82" t="s">
        <v>30</v>
      </c>
      <c r="C8" s="83" t="s">
        <v>31</v>
      </c>
      <c r="D8" s="84" t="s">
        <v>32</v>
      </c>
      <c r="E8" s="85">
        <v>63.8</v>
      </c>
      <c r="F8" s="85"/>
      <c r="G8" s="86">
        <f>E8*F8</f>
        <v>0</v>
      </c>
      <c r="O8" s="80">
        <v>2</v>
      </c>
      <c r="AA8" s="58">
        <v>12</v>
      </c>
      <c r="AB8" s="58">
        <v>0</v>
      </c>
      <c r="AC8" s="58">
        <v>1</v>
      </c>
      <c r="AZ8" s="58">
        <v>1</v>
      </c>
      <c r="BA8" s="58">
        <f>IF(AZ8=1,G8,0)</f>
        <v>0</v>
      </c>
      <c r="BB8" s="58">
        <f>IF(AZ8=2,G8,0)</f>
        <v>0</v>
      </c>
      <c r="BC8" s="58">
        <f>IF(AZ8=3,G8,0)</f>
        <v>0</v>
      </c>
      <c r="BD8" s="58">
        <f>IF(AZ8=4,G8,0)</f>
        <v>0</v>
      </c>
      <c r="BE8" s="58">
        <f>IF(AZ8=5,G8,0)</f>
        <v>0</v>
      </c>
      <c r="CZ8" s="58">
        <v>0</v>
      </c>
    </row>
    <row r="9" spans="1:104">
      <c r="A9" s="87"/>
      <c r="B9" s="88" t="s">
        <v>27</v>
      </c>
      <c r="C9" s="89" t="str">
        <f>CONCATENATE(B7," ",C7)</f>
        <v>6 Úpravy povrchu,podlahy</v>
      </c>
      <c r="D9" s="87"/>
      <c r="E9" s="90"/>
      <c r="F9" s="90"/>
      <c r="G9" s="91">
        <f>SUM(G7:G8)</f>
        <v>0</v>
      </c>
      <c r="O9" s="80">
        <v>4</v>
      </c>
      <c r="BA9" s="92">
        <f>SUM(BA7:BA8)</f>
        <v>0</v>
      </c>
      <c r="BB9" s="92">
        <f>SUM(BB7:BB8)</f>
        <v>0</v>
      </c>
      <c r="BC9" s="92">
        <f>SUM(BC7:BC8)</f>
        <v>0</v>
      </c>
      <c r="BD9" s="92">
        <f>SUM(BD7:BD8)</f>
        <v>0</v>
      </c>
      <c r="BE9" s="92">
        <f>SUM(BE7:BE8)</f>
        <v>0</v>
      </c>
    </row>
    <row r="10" spans="1:104">
      <c r="A10" s="73" t="s">
        <v>24</v>
      </c>
      <c r="B10" s="74" t="s">
        <v>33</v>
      </c>
      <c r="C10" s="75" t="s">
        <v>34</v>
      </c>
      <c r="D10" s="76"/>
      <c r="E10" s="77"/>
      <c r="F10" s="77"/>
      <c r="G10" s="78"/>
      <c r="H10" s="79"/>
      <c r="I10" s="79"/>
      <c r="O10" s="80">
        <v>1</v>
      </c>
    </row>
    <row r="11" spans="1:104">
      <c r="A11" s="81">
        <v>2</v>
      </c>
      <c r="B11" s="82" t="s">
        <v>35</v>
      </c>
      <c r="C11" s="83" t="s">
        <v>36</v>
      </c>
      <c r="D11" s="84" t="s">
        <v>32</v>
      </c>
      <c r="E11" s="85">
        <v>6</v>
      </c>
      <c r="F11" s="85"/>
      <c r="G11" s="86">
        <f>E11*F11</f>
        <v>0</v>
      </c>
      <c r="O11" s="80">
        <v>2</v>
      </c>
      <c r="AA11" s="58">
        <v>12</v>
      </c>
      <c r="AB11" s="58">
        <v>0</v>
      </c>
      <c r="AC11" s="58">
        <v>2</v>
      </c>
      <c r="AZ11" s="58">
        <v>1</v>
      </c>
      <c r="BA11" s="58">
        <f>IF(AZ11=1,G11,0)</f>
        <v>0</v>
      </c>
      <c r="BB11" s="58">
        <f>IF(AZ11=2,G11,0)</f>
        <v>0</v>
      </c>
      <c r="BC11" s="58">
        <f>IF(AZ11=3,G11,0)</f>
        <v>0</v>
      </c>
      <c r="BD11" s="58">
        <f>IF(AZ11=4,G11,0)</f>
        <v>0</v>
      </c>
      <c r="BE11" s="58">
        <f>IF(AZ11=5,G11,0)</f>
        <v>0</v>
      </c>
      <c r="CZ11" s="58">
        <v>0</v>
      </c>
    </row>
    <row r="12" spans="1:104">
      <c r="A12" s="87"/>
      <c r="B12" s="88" t="s">
        <v>27</v>
      </c>
      <c r="C12" s="89" t="str">
        <f>CONCATENATE(B10," ",C10)</f>
        <v>60 Úpravy povrchů, omítky</v>
      </c>
      <c r="D12" s="87"/>
      <c r="E12" s="90"/>
      <c r="F12" s="90"/>
      <c r="G12" s="91">
        <f>SUM(G10:G11)</f>
        <v>0</v>
      </c>
      <c r="O12" s="80">
        <v>4</v>
      </c>
      <c r="BA12" s="92">
        <f>SUM(BA10:BA11)</f>
        <v>0</v>
      </c>
      <c r="BB12" s="92">
        <f>SUM(BB10:BB11)</f>
        <v>0</v>
      </c>
      <c r="BC12" s="92">
        <f>SUM(BC10:BC11)</f>
        <v>0</v>
      </c>
      <c r="BD12" s="92">
        <f>SUM(BD10:BD11)</f>
        <v>0</v>
      </c>
      <c r="BE12" s="92">
        <f>SUM(BE10:BE11)</f>
        <v>0</v>
      </c>
    </row>
    <row r="13" spans="1:104">
      <c r="A13" s="73" t="s">
        <v>24</v>
      </c>
      <c r="B13" s="74" t="s">
        <v>38</v>
      </c>
      <c r="C13" s="75" t="s">
        <v>39</v>
      </c>
      <c r="D13" s="76"/>
      <c r="E13" s="77"/>
      <c r="F13" s="77"/>
      <c r="G13" s="78"/>
      <c r="H13" s="79"/>
      <c r="I13" s="79"/>
      <c r="O13" s="80">
        <v>1</v>
      </c>
    </row>
    <row r="14" spans="1:104">
      <c r="A14" s="81">
        <v>3</v>
      </c>
      <c r="B14" s="82" t="s">
        <v>25</v>
      </c>
      <c r="C14" s="83" t="s">
        <v>40</v>
      </c>
      <c r="D14" s="84" t="s">
        <v>32</v>
      </c>
      <c r="E14" s="85">
        <v>25.52</v>
      </c>
      <c r="F14" s="85"/>
      <c r="G14" s="86">
        <f>E14*F14</f>
        <v>0</v>
      </c>
      <c r="O14" s="80">
        <v>2</v>
      </c>
      <c r="AA14" s="58">
        <v>12</v>
      </c>
      <c r="AB14" s="58">
        <v>0</v>
      </c>
      <c r="AC14" s="58">
        <v>3</v>
      </c>
      <c r="AZ14" s="58">
        <v>1</v>
      </c>
      <c r="BA14" s="58">
        <f>IF(AZ14=1,G14,0)</f>
        <v>0</v>
      </c>
      <c r="BB14" s="58">
        <f>IF(AZ14=2,G14,0)</f>
        <v>0</v>
      </c>
      <c r="BC14" s="58">
        <f>IF(AZ14=3,G14,0)</f>
        <v>0</v>
      </c>
      <c r="BD14" s="58">
        <f>IF(AZ14=4,G14,0)</f>
        <v>0</v>
      </c>
      <c r="BE14" s="58">
        <f>IF(AZ14=5,G14,0)</f>
        <v>0</v>
      </c>
      <c r="CZ14" s="58">
        <v>0</v>
      </c>
    </row>
    <row r="15" spans="1:104">
      <c r="A15" s="81">
        <v>4</v>
      </c>
      <c r="B15" s="82" t="s">
        <v>41</v>
      </c>
      <c r="C15" s="83" t="s">
        <v>40</v>
      </c>
      <c r="D15" s="84" t="s">
        <v>32</v>
      </c>
      <c r="E15" s="85">
        <v>19.14</v>
      </c>
      <c r="F15" s="85"/>
      <c r="G15" s="86">
        <f>E15*F15</f>
        <v>0</v>
      </c>
      <c r="O15" s="80">
        <v>2</v>
      </c>
      <c r="AA15" s="58">
        <v>12</v>
      </c>
      <c r="AB15" s="58">
        <v>0</v>
      </c>
      <c r="AC15" s="58">
        <v>4</v>
      </c>
      <c r="AZ15" s="58">
        <v>1</v>
      </c>
      <c r="BA15" s="58">
        <f>IF(AZ15=1,G15,0)</f>
        <v>0</v>
      </c>
      <c r="BB15" s="58">
        <f>IF(AZ15=2,G15,0)</f>
        <v>0</v>
      </c>
      <c r="BC15" s="58">
        <f>IF(AZ15=3,G15,0)</f>
        <v>0</v>
      </c>
      <c r="BD15" s="58">
        <f>IF(AZ15=4,G15,0)</f>
        <v>0</v>
      </c>
      <c r="BE15" s="58">
        <f>IF(AZ15=5,G15,0)</f>
        <v>0</v>
      </c>
      <c r="CZ15" s="58">
        <v>0</v>
      </c>
    </row>
    <row r="16" spans="1:104">
      <c r="A16" s="81">
        <v>5</v>
      </c>
      <c r="B16" s="82" t="s">
        <v>42</v>
      </c>
      <c r="C16" s="83" t="s">
        <v>40</v>
      </c>
      <c r="D16" s="84" t="s">
        <v>32</v>
      </c>
      <c r="E16" s="85">
        <v>19.14</v>
      </c>
      <c r="F16" s="85"/>
      <c r="G16" s="86">
        <f>E16*F16</f>
        <v>0</v>
      </c>
      <c r="O16" s="80">
        <v>2</v>
      </c>
      <c r="AA16" s="58">
        <v>12</v>
      </c>
      <c r="AB16" s="58">
        <v>0</v>
      </c>
      <c r="AC16" s="58">
        <v>5</v>
      </c>
      <c r="AZ16" s="58">
        <v>1</v>
      </c>
      <c r="BA16" s="58">
        <f>IF(AZ16=1,G16,0)</f>
        <v>0</v>
      </c>
      <c r="BB16" s="58">
        <f>IF(AZ16=2,G16,0)</f>
        <v>0</v>
      </c>
      <c r="BC16" s="58">
        <f>IF(AZ16=3,G16,0)</f>
        <v>0</v>
      </c>
      <c r="BD16" s="58">
        <f>IF(AZ16=4,G16,0)</f>
        <v>0</v>
      </c>
      <c r="BE16" s="58">
        <f>IF(AZ16=5,G16,0)</f>
        <v>0</v>
      </c>
      <c r="CZ16" s="58">
        <v>0</v>
      </c>
    </row>
    <row r="17" spans="1:104">
      <c r="A17" s="87"/>
      <c r="B17" s="88" t="s">
        <v>27</v>
      </c>
      <c r="C17" s="89" t="str">
        <f>CONCATENATE(B13," ",C13)</f>
        <v>61 Upravy povrchů vnitřní</v>
      </c>
      <c r="D17" s="87"/>
      <c r="E17" s="90"/>
      <c r="F17" s="90"/>
      <c r="G17" s="91">
        <f>SUM(G13:G16)</f>
        <v>0</v>
      </c>
      <c r="O17" s="80">
        <v>4</v>
      </c>
      <c r="BA17" s="92">
        <f>SUM(BA13:BA16)</f>
        <v>0</v>
      </c>
      <c r="BB17" s="92">
        <f>SUM(BB13:BB16)</f>
        <v>0</v>
      </c>
      <c r="BC17" s="92">
        <f>SUM(BC13:BC16)</f>
        <v>0</v>
      </c>
      <c r="BD17" s="92">
        <f>SUM(BD13:BD16)</f>
        <v>0</v>
      </c>
      <c r="BE17" s="92">
        <f>SUM(BE13:BE16)</f>
        <v>0</v>
      </c>
    </row>
    <row r="18" spans="1:104">
      <c r="A18" s="73" t="s">
        <v>24</v>
      </c>
      <c r="B18" s="74" t="s">
        <v>43</v>
      </c>
      <c r="C18" s="75" t="s">
        <v>44</v>
      </c>
      <c r="D18" s="76"/>
      <c r="E18" s="77"/>
      <c r="F18" s="77"/>
      <c r="G18" s="78"/>
      <c r="H18" s="79"/>
      <c r="I18" s="79"/>
      <c r="O18" s="80">
        <v>1</v>
      </c>
    </row>
    <row r="19" spans="1:104" ht="22.5">
      <c r="A19" s="81">
        <v>6</v>
      </c>
      <c r="B19" s="82" t="s">
        <v>45</v>
      </c>
      <c r="C19" s="83" t="s">
        <v>46</v>
      </c>
      <c r="D19" s="84" t="s">
        <v>26</v>
      </c>
      <c r="E19" s="85">
        <v>3</v>
      </c>
      <c r="F19" s="85"/>
      <c r="G19" s="86">
        <f>E19*F19</f>
        <v>0</v>
      </c>
      <c r="O19" s="80">
        <v>2</v>
      </c>
      <c r="AA19" s="58">
        <v>12</v>
      </c>
      <c r="AB19" s="58">
        <v>0</v>
      </c>
      <c r="AC19" s="58">
        <v>6</v>
      </c>
      <c r="AZ19" s="58">
        <v>2</v>
      </c>
      <c r="BA19" s="58">
        <f>IF(AZ19=1,G19,0)</f>
        <v>0</v>
      </c>
      <c r="BB19" s="58">
        <f>IF(AZ19=2,G19,0)</f>
        <v>0</v>
      </c>
      <c r="BC19" s="58">
        <f>IF(AZ19=3,G19,0)</f>
        <v>0</v>
      </c>
      <c r="BD19" s="58">
        <f>IF(AZ19=4,G19,0)</f>
        <v>0</v>
      </c>
      <c r="BE19" s="58">
        <f>IF(AZ19=5,G19,0)</f>
        <v>0</v>
      </c>
      <c r="CZ19" s="58">
        <v>0</v>
      </c>
    </row>
    <row r="20" spans="1:104">
      <c r="A20" s="81">
        <v>7</v>
      </c>
      <c r="B20" s="82" t="s">
        <v>47</v>
      </c>
      <c r="C20" s="83" t="s">
        <v>48</v>
      </c>
      <c r="D20" s="84" t="s">
        <v>26</v>
      </c>
      <c r="E20" s="85">
        <v>3</v>
      </c>
      <c r="F20" s="85"/>
      <c r="G20" s="86">
        <f>E20*F20</f>
        <v>0</v>
      </c>
      <c r="O20" s="80">
        <v>2</v>
      </c>
      <c r="AA20" s="58">
        <v>12</v>
      </c>
      <c r="AB20" s="58">
        <v>0</v>
      </c>
      <c r="AC20" s="58">
        <v>7</v>
      </c>
      <c r="AZ20" s="58">
        <v>2</v>
      </c>
      <c r="BA20" s="58">
        <f>IF(AZ20=1,G20,0)</f>
        <v>0</v>
      </c>
      <c r="BB20" s="58">
        <f>IF(AZ20=2,G20,0)</f>
        <v>0</v>
      </c>
      <c r="BC20" s="58">
        <f>IF(AZ20=3,G20,0)</f>
        <v>0</v>
      </c>
      <c r="BD20" s="58">
        <f>IF(AZ20=4,G20,0)</f>
        <v>0</v>
      </c>
      <c r="BE20" s="58">
        <f>IF(AZ20=5,G20,0)</f>
        <v>0</v>
      </c>
      <c r="CZ20" s="58">
        <v>0</v>
      </c>
    </row>
    <row r="21" spans="1:104">
      <c r="A21" s="81">
        <v>8</v>
      </c>
      <c r="B21" s="82" t="s">
        <v>28</v>
      </c>
      <c r="C21" s="83" t="s">
        <v>49</v>
      </c>
      <c r="D21" s="84" t="s">
        <v>50</v>
      </c>
      <c r="E21" s="85">
        <v>3</v>
      </c>
      <c r="F21" s="85"/>
      <c r="G21" s="86">
        <f>E21*F21</f>
        <v>0</v>
      </c>
      <c r="O21" s="80">
        <v>2</v>
      </c>
      <c r="AA21" s="58">
        <v>12</v>
      </c>
      <c r="AB21" s="58">
        <v>0</v>
      </c>
      <c r="AC21" s="58">
        <v>8</v>
      </c>
      <c r="AZ21" s="58">
        <v>2</v>
      </c>
      <c r="BA21" s="58">
        <f>IF(AZ21=1,G21,0)</f>
        <v>0</v>
      </c>
      <c r="BB21" s="58">
        <f>IF(AZ21=2,G21,0)</f>
        <v>0</v>
      </c>
      <c r="BC21" s="58">
        <f>IF(AZ21=3,G21,0)</f>
        <v>0</v>
      </c>
      <c r="BD21" s="58">
        <f>IF(AZ21=4,G21,0)</f>
        <v>0</v>
      </c>
      <c r="BE21" s="58">
        <f>IF(AZ21=5,G21,0)</f>
        <v>0</v>
      </c>
      <c r="CZ21" s="58">
        <v>0</v>
      </c>
    </row>
    <row r="22" spans="1:104">
      <c r="A22" s="81">
        <v>9</v>
      </c>
      <c r="B22" s="82" t="s">
        <v>51</v>
      </c>
      <c r="C22" s="83" t="s">
        <v>52</v>
      </c>
      <c r="D22" s="84" t="s">
        <v>26</v>
      </c>
      <c r="E22" s="85">
        <v>3</v>
      </c>
      <c r="F22" s="85"/>
      <c r="G22" s="86">
        <f>E22*F22</f>
        <v>0</v>
      </c>
      <c r="O22" s="80">
        <v>2</v>
      </c>
      <c r="AA22" s="58">
        <v>12</v>
      </c>
      <c r="AB22" s="58">
        <v>0</v>
      </c>
      <c r="AC22" s="58">
        <v>9</v>
      </c>
      <c r="AZ22" s="58">
        <v>2</v>
      </c>
      <c r="BA22" s="58">
        <f>IF(AZ22=1,G22,0)</f>
        <v>0</v>
      </c>
      <c r="BB22" s="58">
        <f>IF(AZ22=2,G22,0)</f>
        <v>0</v>
      </c>
      <c r="BC22" s="58">
        <f>IF(AZ22=3,G22,0)</f>
        <v>0</v>
      </c>
      <c r="BD22" s="58">
        <f>IF(AZ22=4,G22,0)</f>
        <v>0</v>
      </c>
      <c r="BE22" s="58">
        <f>IF(AZ22=5,G22,0)</f>
        <v>0</v>
      </c>
      <c r="CZ22" s="58">
        <v>0</v>
      </c>
    </row>
    <row r="23" spans="1:104">
      <c r="A23" s="81">
        <v>10</v>
      </c>
      <c r="B23" s="82" t="s">
        <v>53</v>
      </c>
      <c r="C23" s="83" t="s">
        <v>54</v>
      </c>
      <c r="D23" s="84" t="s">
        <v>37</v>
      </c>
      <c r="E23" s="85">
        <v>1</v>
      </c>
      <c r="F23" s="85"/>
      <c r="G23" s="86">
        <f>E23*F23</f>
        <v>0</v>
      </c>
      <c r="O23" s="80">
        <v>2</v>
      </c>
      <c r="AA23" s="58">
        <v>12</v>
      </c>
      <c r="AB23" s="58">
        <v>0</v>
      </c>
      <c r="AC23" s="58">
        <v>10</v>
      </c>
      <c r="AZ23" s="58">
        <v>2</v>
      </c>
      <c r="BA23" s="58">
        <f>IF(AZ23=1,G23,0)</f>
        <v>0</v>
      </c>
      <c r="BB23" s="58">
        <f>IF(AZ23=2,G23,0)</f>
        <v>0</v>
      </c>
      <c r="BC23" s="58">
        <f>IF(AZ23=3,G23,0)</f>
        <v>0</v>
      </c>
      <c r="BD23" s="58">
        <f>IF(AZ23=4,G23,0)</f>
        <v>0</v>
      </c>
      <c r="BE23" s="58">
        <f>IF(AZ23=5,G23,0)</f>
        <v>0</v>
      </c>
      <c r="CZ23" s="58">
        <v>0</v>
      </c>
    </row>
    <row r="24" spans="1:104">
      <c r="A24" s="87"/>
      <c r="B24" s="88" t="s">
        <v>27</v>
      </c>
      <c r="C24" s="89" t="str">
        <f>CONCATENATE(B18," ",C18)</f>
        <v>730 Ústřední vytápění</v>
      </c>
      <c r="D24" s="87"/>
      <c r="E24" s="90"/>
      <c r="F24" s="90"/>
      <c r="G24" s="91">
        <f>SUM(G18:G23)</f>
        <v>0</v>
      </c>
      <c r="O24" s="80">
        <v>4</v>
      </c>
      <c r="BA24" s="92">
        <f>SUM(BA18:BA23)</f>
        <v>0</v>
      </c>
      <c r="BB24" s="92">
        <f>SUM(BB18:BB23)</f>
        <v>0</v>
      </c>
      <c r="BC24" s="92">
        <f>SUM(BC18:BC23)</f>
        <v>0</v>
      </c>
      <c r="BD24" s="92">
        <f>SUM(BD18:BD23)</f>
        <v>0</v>
      </c>
      <c r="BE24" s="92">
        <f>SUM(BE18:BE23)</f>
        <v>0</v>
      </c>
    </row>
    <row r="25" spans="1:104">
      <c r="A25" s="73" t="s">
        <v>24</v>
      </c>
      <c r="B25" s="74" t="s">
        <v>55</v>
      </c>
      <c r="C25" s="75" t="s">
        <v>56</v>
      </c>
      <c r="D25" s="76"/>
      <c r="E25" s="77"/>
      <c r="F25" s="77"/>
      <c r="G25" s="78"/>
      <c r="H25" s="79"/>
      <c r="I25" s="79"/>
      <c r="O25" s="80">
        <v>1</v>
      </c>
    </row>
    <row r="26" spans="1:104">
      <c r="A26" s="81">
        <v>11</v>
      </c>
      <c r="B26" s="82" t="s">
        <v>57</v>
      </c>
      <c r="C26" s="83" t="s">
        <v>58</v>
      </c>
      <c r="D26" s="84" t="s">
        <v>32</v>
      </c>
      <c r="E26" s="85">
        <v>63.8</v>
      </c>
      <c r="F26" s="85"/>
      <c r="G26" s="86">
        <f>E26*F26</f>
        <v>0</v>
      </c>
      <c r="O26" s="80">
        <v>2</v>
      </c>
      <c r="AA26" s="58">
        <v>12</v>
      </c>
      <c r="AB26" s="58">
        <v>0</v>
      </c>
      <c r="AC26" s="58">
        <v>11</v>
      </c>
      <c r="AZ26" s="58">
        <v>2</v>
      </c>
      <c r="BA26" s="58">
        <f>IF(AZ26=1,G26,0)</f>
        <v>0</v>
      </c>
      <c r="BB26" s="58">
        <f>IF(AZ26=2,G26,0)</f>
        <v>0</v>
      </c>
      <c r="BC26" s="58">
        <f>IF(AZ26=3,G26,0)</f>
        <v>0</v>
      </c>
      <c r="BD26" s="58">
        <f>IF(AZ26=4,G26,0)</f>
        <v>0</v>
      </c>
      <c r="BE26" s="58">
        <f>IF(AZ26=5,G26,0)</f>
        <v>0</v>
      </c>
      <c r="CZ26" s="58">
        <v>0</v>
      </c>
    </row>
    <row r="27" spans="1:104">
      <c r="A27" s="81">
        <v>12</v>
      </c>
      <c r="B27" s="82" t="s">
        <v>59</v>
      </c>
      <c r="C27" s="83" t="s">
        <v>60</v>
      </c>
      <c r="D27" s="84" t="s">
        <v>61</v>
      </c>
      <c r="E27" s="85">
        <v>56.8</v>
      </c>
      <c r="F27" s="85"/>
      <c r="G27" s="86">
        <f>E27*F27</f>
        <v>0</v>
      </c>
      <c r="O27" s="80">
        <v>2</v>
      </c>
      <c r="AA27" s="58">
        <v>12</v>
      </c>
      <c r="AB27" s="58">
        <v>0</v>
      </c>
      <c r="AC27" s="58">
        <v>12</v>
      </c>
      <c r="AZ27" s="58">
        <v>2</v>
      </c>
      <c r="BA27" s="58">
        <f>IF(AZ27=1,G27,0)</f>
        <v>0</v>
      </c>
      <c r="BB27" s="58">
        <f>IF(AZ27=2,G27,0)</f>
        <v>0</v>
      </c>
      <c r="BC27" s="58">
        <f>IF(AZ27=3,G27,0)</f>
        <v>0</v>
      </c>
      <c r="BD27" s="58">
        <f>IF(AZ27=4,G27,0)</f>
        <v>0</v>
      </c>
      <c r="BE27" s="58">
        <f>IF(AZ27=5,G27,0)</f>
        <v>0</v>
      </c>
      <c r="CZ27" s="58">
        <v>0</v>
      </c>
    </row>
    <row r="28" spans="1:104">
      <c r="A28" s="87"/>
      <c r="B28" s="88" t="s">
        <v>27</v>
      </c>
      <c r="C28" s="89" t="str">
        <f>CONCATENATE(B25," ",C25)</f>
        <v>776 Podlahy povlakové</v>
      </c>
      <c r="D28" s="87"/>
      <c r="E28" s="90"/>
      <c r="F28" s="90"/>
      <c r="G28" s="91">
        <f>SUM(G25:G27)</f>
        <v>0</v>
      </c>
      <c r="O28" s="80">
        <v>4</v>
      </c>
      <c r="BA28" s="92">
        <f>SUM(BA25:BA27)</f>
        <v>0</v>
      </c>
      <c r="BB28" s="92">
        <f>SUM(BB25:BB27)</f>
        <v>0</v>
      </c>
      <c r="BC28" s="92">
        <f>SUM(BC25:BC27)</f>
        <v>0</v>
      </c>
      <c r="BD28" s="92">
        <f>SUM(BD25:BD27)</f>
        <v>0</v>
      </c>
      <c r="BE28" s="92">
        <f>SUM(BE25:BE27)</f>
        <v>0</v>
      </c>
    </row>
    <row r="29" spans="1:104">
      <c r="A29" s="73" t="s">
        <v>24</v>
      </c>
      <c r="B29" s="74" t="s">
        <v>62</v>
      </c>
      <c r="C29" s="75" t="s">
        <v>63</v>
      </c>
      <c r="D29" s="76"/>
      <c r="E29" s="77"/>
      <c r="F29" s="77"/>
      <c r="G29" s="78"/>
      <c r="H29" s="79"/>
      <c r="I29" s="79"/>
      <c r="O29" s="80">
        <v>1</v>
      </c>
    </row>
    <row r="30" spans="1:104">
      <c r="A30" s="81">
        <v>13</v>
      </c>
      <c r="B30" s="82" t="s">
        <v>64</v>
      </c>
      <c r="C30" s="83" t="s">
        <v>65</v>
      </c>
      <c r="D30" s="84" t="s">
        <v>32</v>
      </c>
      <c r="E30" s="85">
        <v>222.84</v>
      </c>
      <c r="F30" s="85"/>
      <c r="G30" s="86">
        <f>E30*F30</f>
        <v>0</v>
      </c>
      <c r="O30" s="80">
        <v>2</v>
      </c>
      <c r="AA30" s="58">
        <v>12</v>
      </c>
      <c r="AB30" s="58">
        <v>0</v>
      </c>
      <c r="AC30" s="58">
        <v>13</v>
      </c>
      <c r="AZ30" s="58">
        <v>2</v>
      </c>
      <c r="BA30" s="58">
        <f>IF(AZ30=1,G30,0)</f>
        <v>0</v>
      </c>
      <c r="BB30" s="58">
        <f>IF(AZ30=2,G30,0)</f>
        <v>0</v>
      </c>
      <c r="BC30" s="58">
        <f>IF(AZ30=3,G30,0)</f>
        <v>0</v>
      </c>
      <c r="BD30" s="58">
        <f>IF(AZ30=4,G30,0)</f>
        <v>0</v>
      </c>
      <c r="BE30" s="58">
        <f>IF(AZ30=5,G30,0)</f>
        <v>0</v>
      </c>
      <c r="CZ30" s="58">
        <v>6.9999999999999994E-5</v>
      </c>
    </row>
    <row r="31" spans="1:104">
      <c r="A31" s="81">
        <v>14</v>
      </c>
      <c r="B31" s="82" t="s">
        <v>66</v>
      </c>
      <c r="C31" s="83" t="s">
        <v>67</v>
      </c>
      <c r="D31" s="84" t="s">
        <v>32</v>
      </c>
      <c r="E31" s="85">
        <v>228.84</v>
      </c>
      <c r="F31" s="85"/>
      <c r="G31" s="86">
        <f>E31*F31</f>
        <v>0</v>
      </c>
      <c r="O31" s="80">
        <v>2</v>
      </c>
      <c r="AA31" s="58">
        <v>12</v>
      </c>
      <c r="AB31" s="58">
        <v>0</v>
      </c>
      <c r="AC31" s="58">
        <v>14</v>
      </c>
      <c r="AZ31" s="58">
        <v>2</v>
      </c>
      <c r="BA31" s="58">
        <f>IF(AZ31=1,G31,0)</f>
        <v>0</v>
      </c>
      <c r="BB31" s="58">
        <f>IF(AZ31=2,G31,0)</f>
        <v>0</v>
      </c>
      <c r="BC31" s="58">
        <f>IF(AZ31=3,G31,0)</f>
        <v>0</v>
      </c>
      <c r="BD31" s="58">
        <f>IF(AZ31=4,G31,0)</f>
        <v>0</v>
      </c>
      <c r="BE31" s="58">
        <f>IF(AZ31=5,G31,0)</f>
        <v>0</v>
      </c>
      <c r="CZ31" s="58">
        <v>0</v>
      </c>
    </row>
    <row r="32" spans="1:104">
      <c r="A32" s="81">
        <v>15</v>
      </c>
      <c r="B32" s="82" t="s">
        <v>68</v>
      </c>
      <c r="C32" s="83" t="s">
        <v>69</v>
      </c>
      <c r="D32" s="84" t="s">
        <v>32</v>
      </c>
      <c r="E32" s="85">
        <v>222.84</v>
      </c>
      <c r="F32" s="85"/>
      <c r="G32" s="86">
        <f>E32*F32</f>
        <v>0</v>
      </c>
      <c r="O32" s="80">
        <v>2</v>
      </c>
      <c r="AA32" s="58">
        <v>12</v>
      </c>
      <c r="AB32" s="58">
        <v>0</v>
      </c>
      <c r="AC32" s="58">
        <v>15</v>
      </c>
      <c r="AZ32" s="58">
        <v>2</v>
      </c>
      <c r="BA32" s="58">
        <f>IF(AZ32=1,G32,0)</f>
        <v>0</v>
      </c>
      <c r="BB32" s="58">
        <f>IF(AZ32=2,G32,0)</f>
        <v>0</v>
      </c>
      <c r="BC32" s="58">
        <f>IF(AZ32=3,G32,0)</f>
        <v>0</v>
      </c>
      <c r="BD32" s="58">
        <f>IF(AZ32=4,G32,0)</f>
        <v>0</v>
      </c>
      <c r="BE32" s="58">
        <f>IF(AZ32=5,G32,0)</f>
        <v>0</v>
      </c>
      <c r="CZ32" s="58">
        <v>1.3999999999999999E-4</v>
      </c>
    </row>
    <row r="33" spans="1:57">
      <c r="A33" s="87"/>
      <c r="B33" s="88" t="s">
        <v>27</v>
      </c>
      <c r="C33" s="89" t="str">
        <f>CONCATENATE(B29," ",C29)</f>
        <v>784 Malby</v>
      </c>
      <c r="D33" s="87"/>
      <c r="E33" s="90"/>
      <c r="F33" s="90"/>
      <c r="G33" s="91">
        <f>SUM(G29:G32)</f>
        <v>0</v>
      </c>
      <c r="O33" s="80">
        <v>4</v>
      </c>
      <c r="BA33" s="92">
        <f>SUM(BA29:BA32)</f>
        <v>0</v>
      </c>
      <c r="BB33" s="92">
        <f>SUM(BB29:BB32)</f>
        <v>0</v>
      </c>
      <c r="BC33" s="92">
        <f>SUM(BC29:BC32)</f>
        <v>0</v>
      </c>
      <c r="BD33" s="92">
        <f>SUM(BD29:BD32)</f>
        <v>0</v>
      </c>
      <c r="BE33" s="92">
        <f>SUM(BE29:BE32)</f>
        <v>0</v>
      </c>
    </row>
    <row r="34" spans="1:57">
      <c r="A34" s="59"/>
      <c r="B34" s="59"/>
      <c r="C34" s="59"/>
      <c r="D34" s="59"/>
      <c r="E34" s="59"/>
      <c r="F34" s="59"/>
      <c r="G34" s="59"/>
    </row>
    <row r="35" spans="1:57">
      <c r="E35" s="58"/>
    </row>
    <row r="36" spans="1:57">
      <c r="E36" s="58"/>
    </row>
    <row r="37" spans="1:57">
      <c r="E37" s="58"/>
    </row>
    <row r="38" spans="1:57">
      <c r="E38" s="58"/>
    </row>
    <row r="39" spans="1:57">
      <c r="E39" s="58"/>
    </row>
    <row r="40" spans="1:57">
      <c r="E40" s="58"/>
    </row>
    <row r="41" spans="1:57">
      <c r="E41" s="58"/>
    </row>
    <row r="42" spans="1:57">
      <c r="E42" s="58"/>
    </row>
    <row r="43" spans="1:57">
      <c r="E43" s="58"/>
    </row>
    <row r="44" spans="1:57">
      <c r="E44" s="58"/>
    </row>
    <row r="45" spans="1:57">
      <c r="E45" s="58"/>
    </row>
    <row r="46" spans="1:57">
      <c r="E46" s="58"/>
    </row>
    <row r="47" spans="1:57">
      <c r="E47" s="58"/>
    </row>
    <row r="48" spans="1:57">
      <c r="E48" s="58"/>
    </row>
    <row r="49" spans="1:7">
      <c r="E49" s="58"/>
    </row>
    <row r="50" spans="1:7">
      <c r="E50" s="58"/>
    </row>
    <row r="51" spans="1:7">
      <c r="E51" s="58"/>
    </row>
    <row r="52" spans="1:7">
      <c r="E52" s="58"/>
    </row>
    <row r="53" spans="1:7">
      <c r="E53" s="58"/>
    </row>
    <row r="54" spans="1:7">
      <c r="E54" s="58"/>
    </row>
    <row r="55" spans="1:7">
      <c r="E55" s="58"/>
    </row>
    <row r="56" spans="1:7">
      <c r="E56" s="58"/>
    </row>
    <row r="57" spans="1:7">
      <c r="A57" s="93"/>
      <c r="B57" s="93"/>
      <c r="C57" s="93"/>
      <c r="D57" s="93"/>
      <c r="E57" s="93"/>
      <c r="F57" s="93"/>
      <c r="G57" s="93"/>
    </row>
    <row r="58" spans="1:7">
      <c r="A58" s="93"/>
      <c r="B58" s="93"/>
      <c r="C58" s="93"/>
      <c r="D58" s="93"/>
      <c r="E58" s="93"/>
      <c r="F58" s="93"/>
      <c r="G58" s="93"/>
    </row>
    <row r="59" spans="1:7">
      <c r="A59" s="93"/>
      <c r="B59" s="93"/>
      <c r="C59" s="93"/>
      <c r="D59" s="93"/>
      <c r="E59" s="93"/>
      <c r="F59" s="93"/>
      <c r="G59" s="93"/>
    </row>
    <row r="60" spans="1:7">
      <c r="A60" s="93"/>
      <c r="B60" s="93"/>
      <c r="C60" s="93"/>
      <c r="D60" s="93"/>
      <c r="E60" s="93"/>
      <c r="F60" s="93"/>
      <c r="G60" s="93"/>
    </row>
    <row r="61" spans="1:7">
      <c r="E61" s="58"/>
    </row>
    <row r="62" spans="1:7">
      <c r="E62" s="58"/>
    </row>
    <row r="63" spans="1:7">
      <c r="E63" s="58"/>
    </row>
    <row r="64" spans="1:7">
      <c r="E64" s="58"/>
    </row>
    <row r="65" spans="5:5">
      <c r="E65" s="58"/>
    </row>
    <row r="66" spans="5:5">
      <c r="E66" s="58"/>
    </row>
    <row r="67" spans="5:5">
      <c r="E67" s="58"/>
    </row>
    <row r="68" spans="5:5">
      <c r="E68" s="58"/>
    </row>
    <row r="69" spans="5:5">
      <c r="E69" s="58"/>
    </row>
    <row r="70" spans="5:5">
      <c r="E70" s="58"/>
    </row>
    <row r="71" spans="5:5">
      <c r="E71" s="58"/>
    </row>
    <row r="72" spans="5:5">
      <c r="E72" s="58"/>
    </row>
    <row r="73" spans="5:5">
      <c r="E73" s="58"/>
    </row>
    <row r="74" spans="5:5">
      <c r="E74" s="58"/>
    </row>
    <row r="75" spans="5:5">
      <c r="E75" s="58"/>
    </row>
    <row r="76" spans="5:5">
      <c r="E76" s="58"/>
    </row>
    <row r="77" spans="5:5">
      <c r="E77" s="58"/>
    </row>
    <row r="78" spans="5:5">
      <c r="E78" s="58"/>
    </row>
    <row r="79" spans="5:5">
      <c r="E79" s="58"/>
    </row>
    <row r="80" spans="5:5">
      <c r="E80" s="58"/>
    </row>
    <row r="81" spans="1:7">
      <c r="E81" s="58"/>
    </row>
    <row r="82" spans="1:7">
      <c r="E82" s="58"/>
    </row>
    <row r="83" spans="1:7">
      <c r="E83" s="58"/>
    </row>
    <row r="84" spans="1:7">
      <c r="E84" s="58"/>
    </row>
    <row r="85" spans="1:7">
      <c r="E85" s="58"/>
    </row>
    <row r="86" spans="1:7">
      <c r="E86" s="58"/>
    </row>
    <row r="87" spans="1:7">
      <c r="E87" s="58"/>
    </row>
    <row r="88" spans="1:7">
      <c r="E88" s="58"/>
    </row>
    <row r="89" spans="1:7">
      <c r="E89" s="58"/>
    </row>
    <row r="90" spans="1:7">
      <c r="E90" s="58"/>
    </row>
    <row r="91" spans="1:7">
      <c r="E91" s="58"/>
    </row>
    <row r="92" spans="1:7">
      <c r="A92" s="94"/>
      <c r="B92" s="94"/>
    </row>
    <row r="93" spans="1:7">
      <c r="A93" s="93"/>
      <c r="B93" s="93"/>
      <c r="C93" s="96"/>
      <c r="D93" s="96"/>
      <c r="E93" s="97"/>
      <c r="F93" s="96"/>
      <c r="G93" s="98"/>
    </row>
    <row r="94" spans="1:7">
      <c r="A94" s="99"/>
      <c r="B94" s="99"/>
      <c r="C94" s="93"/>
      <c r="D94" s="93"/>
      <c r="E94" s="100"/>
      <c r="F94" s="93"/>
      <c r="G94" s="93"/>
    </row>
    <row r="95" spans="1:7">
      <c r="A95" s="93"/>
      <c r="B95" s="93"/>
      <c r="C95" s="93"/>
      <c r="D95" s="93"/>
      <c r="E95" s="100"/>
      <c r="F95" s="93"/>
      <c r="G95" s="93"/>
    </row>
    <row r="96" spans="1:7">
      <c r="A96" s="93"/>
      <c r="B96" s="93"/>
      <c r="C96" s="93"/>
      <c r="D96" s="93"/>
      <c r="E96" s="100"/>
      <c r="F96" s="93"/>
      <c r="G96" s="93"/>
    </row>
    <row r="97" spans="1:7">
      <c r="A97" s="93"/>
      <c r="B97" s="93"/>
      <c r="C97" s="93"/>
      <c r="D97" s="93"/>
      <c r="E97" s="100"/>
      <c r="F97" s="93"/>
      <c r="G97" s="93"/>
    </row>
    <row r="98" spans="1:7">
      <c r="A98" s="93"/>
      <c r="B98" s="93"/>
      <c r="C98" s="93"/>
      <c r="D98" s="93"/>
      <c r="E98" s="100"/>
      <c r="F98" s="93"/>
      <c r="G98" s="93"/>
    </row>
    <row r="99" spans="1:7">
      <c r="A99" s="93"/>
      <c r="B99" s="93"/>
      <c r="C99" s="93"/>
      <c r="D99" s="93"/>
      <c r="E99" s="100"/>
      <c r="F99" s="93"/>
      <c r="G99" s="93"/>
    </row>
    <row r="100" spans="1:7">
      <c r="A100" s="93"/>
      <c r="B100" s="93"/>
      <c r="C100" s="93"/>
      <c r="D100" s="93"/>
      <c r="E100" s="100"/>
      <c r="F100" s="93"/>
      <c r="G100" s="93"/>
    </row>
    <row r="101" spans="1:7">
      <c r="A101" s="93"/>
      <c r="B101" s="93"/>
      <c r="C101" s="93"/>
      <c r="D101" s="93"/>
      <c r="E101" s="100"/>
      <c r="F101" s="93"/>
      <c r="G101" s="93"/>
    </row>
    <row r="102" spans="1:7">
      <c r="A102" s="93"/>
      <c r="B102" s="93"/>
      <c r="C102" s="93"/>
      <c r="D102" s="93"/>
      <c r="E102" s="100"/>
      <c r="F102" s="93"/>
      <c r="G102" s="93"/>
    </row>
    <row r="103" spans="1:7">
      <c r="A103" s="93"/>
      <c r="B103" s="93"/>
      <c r="C103" s="93"/>
      <c r="D103" s="93"/>
      <c r="E103" s="100"/>
      <c r="F103" s="93"/>
      <c r="G103" s="93"/>
    </row>
    <row r="104" spans="1:7">
      <c r="A104" s="93"/>
      <c r="B104" s="93"/>
      <c r="C104" s="93"/>
      <c r="D104" s="93"/>
      <c r="E104" s="100"/>
      <c r="F104" s="93"/>
      <c r="G104" s="93"/>
    </row>
    <row r="105" spans="1:7">
      <c r="A105" s="93"/>
      <c r="B105" s="93"/>
      <c r="C105" s="93"/>
      <c r="D105" s="93"/>
      <c r="E105" s="100"/>
      <c r="F105" s="93"/>
      <c r="G105" s="93"/>
    </row>
    <row r="106" spans="1:7">
      <c r="A106" s="93"/>
      <c r="B106" s="93"/>
      <c r="C106" s="93"/>
      <c r="D106" s="93"/>
      <c r="E106" s="100"/>
      <c r="F106" s="93"/>
      <c r="G106" s="93"/>
    </row>
  </sheetData>
  <mergeCells count="5">
    <mergeCell ref="A1:G1"/>
    <mergeCell ref="A3:B3"/>
    <mergeCell ref="A4:B4"/>
    <mergeCell ref="E4:G4"/>
    <mergeCell ref="C3:G3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19</vt:i4>
      </vt:variant>
    </vt:vector>
  </HeadingPairs>
  <TitlesOfParts>
    <vt:vector size="21" baseType="lpstr">
      <vt:lpstr>Rekapitulace</vt:lpstr>
      <vt:lpstr>Položky</vt:lpstr>
      <vt:lpstr>Dil</vt:lpstr>
      <vt:lpstr>Dodavka</vt:lpstr>
      <vt:lpstr>HSV</vt:lpstr>
      <vt:lpstr>HZS</vt:lpstr>
      <vt:lpstr>Mont</vt:lpstr>
      <vt:lpstr>NazevDilu</vt:lpstr>
      <vt:lpstr>Položky!Názvy_tisku</vt:lpstr>
      <vt:lpstr>Rekapitulace!Názvy_tisku</vt:lpstr>
      <vt:lpstr>Položky!Oblast_tisku</vt:lpstr>
      <vt:lpstr>Rekapitulace!Oblast_tisku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</dc:creator>
  <cp:lastModifiedBy>Administrator</cp:lastModifiedBy>
  <dcterms:created xsi:type="dcterms:W3CDTF">2013-08-01T09:11:16Z</dcterms:created>
  <dcterms:modified xsi:type="dcterms:W3CDTF">2013-08-02T08:53:04Z</dcterms:modified>
</cp:coreProperties>
</file>