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90" yWindow="330" windowWidth="15975" windowHeight="6090"/>
  </bookViews>
  <sheets>
    <sheet name="Rekapitulace" sheetId="2" r:id="rId1"/>
    <sheet name="Položky" sheetId="3" r:id="rId2"/>
  </sheets>
  <definedNames>
    <definedName name="cisloobjektu">#REF!</definedName>
    <definedName name="cislostavby">#REF!</definedName>
    <definedName name="Datum">#REF!</definedName>
    <definedName name="Dil">Rekapitulace!$A$6</definedName>
    <definedName name="Dodavka">Rekapitulace!$G$16</definedName>
    <definedName name="Dodavka0">Položky!#REF!</definedName>
    <definedName name="HSV">Rekapitulace!$E$16</definedName>
    <definedName name="HSV0">Položky!#REF!</definedName>
    <definedName name="HZS">Rekapitulace!$I$16</definedName>
    <definedName name="HZS0">Položky!#REF!</definedName>
    <definedName name="JKSO">#REF!</definedName>
    <definedName name="MJ">#REF!</definedName>
    <definedName name="Mont">Rekapitulace!$H$16</definedName>
    <definedName name="Montaz0">Položky!#REF!</definedName>
    <definedName name="NazevDilu">Rekapitulace!$B$6</definedName>
    <definedName name="nazevobjektu">#REF!</definedName>
    <definedName name="nazevstavby">#REF!</definedName>
    <definedName name="_xlnm.Print_Titles" localSheetId="1">Položky!$1:$6</definedName>
    <definedName name="_xlnm.Print_Titles" localSheetId="0">Rekapitulace!$1:$6</definedName>
    <definedName name="Objednatel">#REF!</definedName>
    <definedName name="_xlnm.Print_Area" localSheetId="1">Položky!$A$1:$G$47</definedName>
    <definedName name="_xlnm.Print_Area" localSheetId="0">Rekapitulace!$A$1:$I$23</definedName>
    <definedName name="PocetMJ">#REF!</definedName>
    <definedName name="Poznamka">#REF!</definedName>
    <definedName name="Projektant">#REF!</definedName>
    <definedName name="PSV">Rekapitulace!$F$16</definedName>
    <definedName name="PSV0">Položky!#REF!</definedName>
    <definedName name="SloupecCC">Položky!$G$6</definedName>
    <definedName name="SloupecCisloPol">Položky!$B$6</definedName>
    <definedName name="SloupecJC">Položky!$F$6</definedName>
    <definedName name="SloupecMJ">Položky!$D$6</definedName>
    <definedName name="SloupecMnozstvi">Položky!$E$6</definedName>
    <definedName name="SloupecNazPol">Položky!$C$6</definedName>
    <definedName name="SloupecPC">Položky!$A$6</definedName>
    <definedName name="solver_lin" localSheetId="1" hidden="1">0</definedName>
    <definedName name="solver_num" localSheetId="1" hidden="1">0</definedName>
    <definedName name="solver_opt" localSheetId="1" hidden="1">Položky!#REF!</definedName>
    <definedName name="solver_typ" localSheetId="1" hidden="1">1</definedName>
    <definedName name="solver_val" localSheetId="1" hidden="1">0</definedName>
    <definedName name="Typ">Položky!#REF!</definedName>
    <definedName name="VRN">Rekapitulace!$H$22</definedName>
    <definedName name="VRNKc">Rekapitulace!#REF!</definedName>
    <definedName name="VRNnazev">Rekapitulace!#REF!</definedName>
    <definedName name="VRNproc">Rekapitulace!#REF!</definedName>
    <definedName name="VRNzakl">Rekapitulace!#REF!</definedName>
    <definedName name="Zakazka">#REF!</definedName>
    <definedName name="Zaklad22">#REF!</definedName>
    <definedName name="Zaklad5">#REF!</definedName>
    <definedName name="Zhotovitel">#REF!</definedName>
  </definedNames>
  <calcPr calcId="125725"/>
</workbook>
</file>

<file path=xl/calcChain.xml><?xml version="1.0" encoding="utf-8"?>
<calcChain xmlns="http://schemas.openxmlformats.org/spreadsheetml/2006/main">
  <c r="BE46" i="3"/>
  <c r="BE47" s="1"/>
  <c r="I15" i="2" s="1"/>
  <c r="BD46" i="3"/>
  <c r="BC46"/>
  <c r="BA46"/>
  <c r="G46"/>
  <c r="B15" i="2"/>
  <c r="A15"/>
  <c r="C47" i="3"/>
  <c r="BE43"/>
  <c r="BD43"/>
  <c r="BC43"/>
  <c r="BA43"/>
  <c r="G43"/>
  <c r="BB43" s="1"/>
  <c r="BE42"/>
  <c r="BD42"/>
  <c r="BC42"/>
  <c r="BA42"/>
  <c r="G42"/>
  <c r="BB42" s="1"/>
  <c r="BE41"/>
  <c r="BD41"/>
  <c r="BC41"/>
  <c r="BA41"/>
  <c r="G41"/>
  <c r="B14" i="2"/>
  <c r="A14"/>
  <c r="C44" i="3"/>
  <c r="BE38"/>
  <c r="BE39" s="1"/>
  <c r="I13" i="2" s="1"/>
  <c r="BD38" i="3"/>
  <c r="BD39" s="1"/>
  <c r="H13" i="2" s="1"/>
  <c r="BC38" i="3"/>
  <c r="BC39" s="1"/>
  <c r="G13" i="2" s="1"/>
  <c r="BB38" i="3"/>
  <c r="BB39" s="1"/>
  <c r="F13" i="2" s="1"/>
  <c r="G38" i="3"/>
  <c r="BA38" s="1"/>
  <c r="BA39" s="1"/>
  <c r="E13" i="2" s="1"/>
  <c r="B13"/>
  <c r="A13"/>
  <c r="C39" i="3"/>
  <c r="BE35"/>
  <c r="BD35"/>
  <c r="BC35"/>
  <c r="BB35"/>
  <c r="G35"/>
  <c r="BA35" s="1"/>
  <c r="BE34"/>
  <c r="BD34"/>
  <c r="BC34"/>
  <c r="BB34"/>
  <c r="G34"/>
  <c r="B12" i="2"/>
  <c r="A12"/>
  <c r="C36" i="3"/>
  <c r="BE31"/>
  <c r="BD31"/>
  <c r="BC31"/>
  <c r="BB31"/>
  <c r="G31"/>
  <c r="BA31" s="1"/>
  <c r="BE30"/>
  <c r="BD30"/>
  <c r="BC30"/>
  <c r="BB30"/>
  <c r="G30"/>
  <c r="BA30" s="1"/>
  <c r="B11" i="2"/>
  <c r="A11"/>
  <c r="C32" i="3"/>
  <c r="BE27"/>
  <c r="BD27"/>
  <c r="BC27"/>
  <c r="BB27"/>
  <c r="G27"/>
  <c r="BA27" s="1"/>
  <c r="BE26"/>
  <c r="BD26"/>
  <c r="BC26"/>
  <c r="BB26"/>
  <c r="G26"/>
  <c r="BA26" s="1"/>
  <c r="BE25"/>
  <c r="BD25"/>
  <c r="BC25"/>
  <c r="BB25"/>
  <c r="G25"/>
  <c r="BA25" s="1"/>
  <c r="B10" i="2"/>
  <c r="A10"/>
  <c r="C28" i="3"/>
  <c r="BE22"/>
  <c r="BD22"/>
  <c r="BC22"/>
  <c r="BB22"/>
  <c r="G22"/>
  <c r="BA22" s="1"/>
  <c r="BE21"/>
  <c r="BD21"/>
  <c r="BC21"/>
  <c r="BB21"/>
  <c r="G21"/>
  <c r="BA21" s="1"/>
  <c r="BE20"/>
  <c r="BD20"/>
  <c r="BC20"/>
  <c r="BB20"/>
  <c r="G20"/>
  <c r="BA20" s="1"/>
  <c r="BE19"/>
  <c r="BD19"/>
  <c r="BC19"/>
  <c r="BB19"/>
  <c r="G19"/>
  <c r="BA19" s="1"/>
  <c r="BE18"/>
  <c r="BD18"/>
  <c r="BC18"/>
  <c r="BB18"/>
  <c r="G18"/>
  <c r="BA18" s="1"/>
  <c r="B9" i="2"/>
  <c r="A9"/>
  <c r="C23" i="3"/>
  <c r="BE15"/>
  <c r="BE16" s="1"/>
  <c r="I8" i="2" s="1"/>
  <c r="BD15" i="3"/>
  <c r="BD16" s="1"/>
  <c r="H8" i="2" s="1"/>
  <c r="BC15" i="3"/>
  <c r="BB15"/>
  <c r="BB16" s="1"/>
  <c r="F8" i="2" s="1"/>
  <c r="G15" i="3"/>
  <c r="BA15" s="1"/>
  <c r="BA16" s="1"/>
  <c r="E8" i="2" s="1"/>
  <c r="B8"/>
  <c r="A8"/>
  <c r="BC16" i="3"/>
  <c r="G8" i="2" s="1"/>
  <c r="C16" i="3"/>
  <c r="BE12"/>
  <c r="BD12"/>
  <c r="BC12"/>
  <c r="BB12"/>
  <c r="G12"/>
  <c r="BA12" s="1"/>
  <c r="BE10"/>
  <c r="BD10"/>
  <c r="BC10"/>
  <c r="BB10"/>
  <c r="G10"/>
  <c r="BA10" s="1"/>
  <c r="BE9"/>
  <c r="BD9"/>
  <c r="BC9"/>
  <c r="BB9"/>
  <c r="G9"/>
  <c r="BA9" s="1"/>
  <c r="BE8"/>
  <c r="BD8"/>
  <c r="BC8"/>
  <c r="BB8"/>
  <c r="G8"/>
  <c r="B7" i="2"/>
  <c r="A7"/>
  <c r="C13" i="3"/>
  <c r="BC32" l="1"/>
  <c r="G11" i="2" s="1"/>
  <c r="BB36" i="3"/>
  <c r="F12" i="2" s="1"/>
  <c r="BB13" i="3"/>
  <c r="F7" i="2" s="1"/>
  <c r="BE23" i="3"/>
  <c r="I9" i="2" s="1"/>
  <c r="BD28" i="3"/>
  <c r="H10" i="2" s="1"/>
  <c r="BC28" i="3"/>
  <c r="G10" i="2" s="1"/>
  <c r="BE28" i="3"/>
  <c r="I10" i="2" s="1"/>
  <c r="BB32" i="3"/>
  <c r="F11" i="2" s="1"/>
  <c r="G36" i="3"/>
  <c r="BE36"/>
  <c r="I12" i="2" s="1"/>
  <c r="BC44" i="3"/>
  <c r="G14" i="2" s="1"/>
  <c r="BA44" i="3"/>
  <c r="E14" i="2" s="1"/>
  <c r="BE44" i="3"/>
  <c r="I14" i="2" s="1"/>
  <c r="BE32" i="3"/>
  <c r="I11" i="2" s="1"/>
  <c r="BD32" i="3"/>
  <c r="H11" i="2" s="1"/>
  <c r="BD36" i="3"/>
  <c r="H12" i="2" s="1"/>
  <c r="BC36" i="3"/>
  <c r="G12" i="2" s="1"/>
  <c r="BD44" i="3"/>
  <c r="H14" i="2" s="1"/>
  <c r="G44" i="3"/>
  <c r="BB41"/>
  <c r="BB44" s="1"/>
  <c r="F14" i="2" s="1"/>
  <c r="BC47" i="3"/>
  <c r="G15" i="2" s="1"/>
  <c r="BA47" i="3"/>
  <c r="E15" i="2" s="1"/>
  <c r="G47" i="3"/>
  <c r="BD47"/>
  <c r="H15" i="2" s="1"/>
  <c r="BB28" i="3"/>
  <c r="F10" i="2" s="1"/>
  <c r="BB23" i="3"/>
  <c r="F9" i="2" s="1"/>
  <c r="BC23" i="3"/>
  <c r="G9" i="2" s="1"/>
  <c r="BD23" i="3"/>
  <c r="H9" i="2" s="1"/>
  <c r="BC13" i="3"/>
  <c r="G7" i="2" s="1"/>
  <c r="G13" i="3"/>
  <c r="BD13"/>
  <c r="H7" i="2" s="1"/>
  <c r="BE13" i="3"/>
  <c r="I7" i="2" s="1"/>
  <c r="BA23" i="3"/>
  <c r="E9" i="2" s="1"/>
  <c r="BA28" i="3"/>
  <c r="E10" i="2" s="1"/>
  <c r="BA32" i="3"/>
  <c r="E11" i="2" s="1"/>
  <c r="BB46" i="3"/>
  <c r="BB47" s="1"/>
  <c r="F15" i="2" s="1"/>
  <c r="BA8" i="3"/>
  <c r="BA13" s="1"/>
  <c r="E7" i="2" s="1"/>
  <c r="G16" i="3"/>
  <c r="G23"/>
  <c r="G28"/>
  <c r="G32"/>
  <c r="BA34"/>
  <c r="BA36" s="1"/>
  <c r="E12" i="2" s="1"/>
  <c r="G39" i="3"/>
  <c r="I16" i="2" l="1"/>
  <c r="G16"/>
  <c r="F16"/>
  <c r="H16"/>
  <c r="E16"/>
  <c r="G21" l="1"/>
  <c r="I21" s="1"/>
  <c r="H22" l="1"/>
</calcChain>
</file>

<file path=xl/sharedStrings.xml><?xml version="1.0" encoding="utf-8"?>
<sst xmlns="http://schemas.openxmlformats.org/spreadsheetml/2006/main" count="137" uniqueCount="89">
  <si>
    <t>Objekt :</t>
  </si>
  <si>
    <t xml:space="preserve"> </t>
  </si>
  <si>
    <t>Stavba :</t>
  </si>
  <si>
    <t>HZS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</si>
  <si>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</si>
  <si>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</si>
  <si>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</si>
  <si>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</si>
  <si>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</si>
  <si>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</si>
  <si>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</si>
  <si>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</si>
  <si>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</si>
  <si>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</si>
  <si>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</si>
  <si>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</si>
  <si>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</si>
  <si>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</si>
  <si>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</si>
  <si>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</si>
  <si>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</si>
  <si>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</si>
  <si>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</si>
  <si>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</si>
  <si>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</si>
  <si>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</si>
  <si>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</si>
  <si>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Celkem za</t>
  </si>
  <si>
    <t>11</t>
  </si>
  <si>
    <t>Přípravné a přidružené práce</t>
  </si>
  <si>
    <t>5</t>
  </si>
  <si>
    <t xml:space="preserve">Odvoz odpadu a stavební suti </t>
  </si>
  <si>
    <t>Vodorovný přesun hmot Beton,výztuž,oc.profily a ostatní materiál</t>
  </si>
  <si>
    <t>8</t>
  </si>
  <si>
    <t xml:space="preserve">Zednické práce spojené se zazděním nosníku HEB </t>
  </si>
  <si>
    <t>3</t>
  </si>
  <si>
    <t>Svislé a kompletní konstrukce</t>
  </si>
  <si>
    <t>342 26-4051.RT3</t>
  </si>
  <si>
    <t>Podhled sádrokartonový na zavěšenou ocel. konstr. desky standard impreg. tl. 12,5 mm, izolace 100 mm</t>
  </si>
  <si>
    <t>4</t>
  </si>
  <si>
    <t>Vodorovné konstrukce</t>
  </si>
  <si>
    <t>411 36-1221.R00</t>
  </si>
  <si>
    <t>Výztuž stropů z betonářské oceli 10216 KARI síť 100x100x6</t>
  </si>
  <si>
    <t>411 32-0132.RAB</t>
  </si>
  <si>
    <t>Strop ŽB z betonu C16/20, tl. 127 mm do ocel. plechu trapéz, výztuž 120 kg/m3</t>
  </si>
  <si>
    <t>133-88435</t>
  </si>
  <si>
    <t>Tyč průřezu HEB 140, střední, jakost oceli RSt 37-2</t>
  </si>
  <si>
    <t>154-84132</t>
  </si>
  <si>
    <t>Profil plech trapézový VIKAM TR 55/250x1,00mm Aluzink</t>
  </si>
  <si>
    <t>10</t>
  </si>
  <si>
    <t xml:space="preserve">Přesun hmot betonová směs </t>
  </si>
  <si>
    <t>41</t>
  </si>
  <si>
    <t>Stropy a stropní konstrukce</t>
  </si>
  <si>
    <t xml:space="preserve">Montáž profilů HEB 140 </t>
  </si>
  <si>
    <t>2</t>
  </si>
  <si>
    <t xml:space="preserve">Montáž plechů trepézových VIKAM </t>
  </si>
  <si>
    <t>Přípravné a montážní práce na výztužné síti KARI 100x100x6</t>
  </si>
  <si>
    <t>64</t>
  </si>
  <si>
    <t>Výplně otvorů</t>
  </si>
  <si>
    <t>642 94-5111.R00</t>
  </si>
  <si>
    <t xml:space="preserve">Osazení zárubní ocel. požár.1křídl., pl. do 2,5 m2 </t>
  </si>
  <si>
    <t>611-65311</t>
  </si>
  <si>
    <t xml:space="preserve">Dveře vnitřní protipožární 80x197 cm dýha dub </t>
  </si>
  <si>
    <t>Trubní vedení</t>
  </si>
  <si>
    <t xml:space="preserve">Prostupy konstrukcemi z betonu </t>
  </si>
  <si>
    <t>598-96000.17</t>
  </si>
  <si>
    <t xml:space="preserve">Vložka komínová Multi 1,0 m 200 mm HWZ 20 </t>
  </si>
  <si>
    <t>98</t>
  </si>
  <si>
    <t>Demolice</t>
  </si>
  <si>
    <t>981 01-1112.R00</t>
  </si>
  <si>
    <t xml:space="preserve">Demolice budov rozebráním, dřevěné ostatní </t>
  </si>
  <si>
    <t>766</t>
  </si>
  <si>
    <t>Konstrukce truhlářské</t>
  </si>
  <si>
    <t>766 66-0014.RA0</t>
  </si>
  <si>
    <t xml:space="preserve">Montáž dveří jednokřídlových šířky 80 cm </t>
  </si>
  <si>
    <t>549-14672</t>
  </si>
  <si>
    <t xml:space="preserve">Bezpečnostní kování BK R1/O Ti knof </t>
  </si>
  <si>
    <t>7</t>
  </si>
  <si>
    <t xml:space="preserve">Montáž dveřního kování </t>
  </si>
  <si>
    <t>771</t>
  </si>
  <si>
    <t>Podlahy z dlaždic a obklady</t>
  </si>
  <si>
    <t>771 10-0010.RAB</t>
  </si>
  <si>
    <t>Vyrovnání podk.samoniv.hmotou Planolit 315 inter. nivelační hmota tl. 6 mm, penetrace</t>
  </si>
  <si>
    <t>484-19128</t>
  </si>
  <si>
    <t xml:space="preserve">Kamna kuchyňský sporák na dřevo bez výměn </t>
  </si>
  <si>
    <t xml:space="preserve">Zednické práce - vysekání uložení pro nosníky </t>
  </si>
  <si>
    <t>VRN</t>
  </si>
  <si>
    <t>„Statické zajištění stropu v přízemí domu U Trati 64/46, Karlovy Vary, (byt č. 2)“</t>
  </si>
  <si>
    <t>U Trati 64/46, Karlovy Vary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</si>
</sst>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0"/>
      <name val="Arial CE"/>
      <charset val="238"/>
    </font>
    <font>
      <b/>
      <sz val="14"/>
      <name val="Arial CE"/>
      <family val="2"/>
      <charset val="238"/>
    </font>
    <font>
      <b/>
      <i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</font>
    <font>
      <sz val="9"/>
      <name val="Arial CE"/>
      <family val="2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b/>
      <u/>
      <sz val="12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0"/>
      <name val="Arial CE"/>
      <family val="2"/>
      <charset val="238"/>
    </font>
    <font>
      <sz val="10"/>
      <color indexed="9"/>
      <name val="Arial CE"/>
      <family val="2"/>
      <charset val="238"/>
    </font>
    <font>
      <sz val="8"/>
      <name val="Arial CE"/>
    </font>
    <font>
      <i/>
      <sz val="8"/>
      <name val="Arial CE"/>
      <family val="2"/>
      <charset val="238"/>
    </font>
    <font>
      <i/>
      <sz val="9"/>
      <name val="Arial CE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123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0" xfId="0" applyBorder="1"/>
    <xf numFmtId="3" fontId="0" fillId="0" borderId="0" xfId="0" applyNumberFormat="1"/>
    <xf numFmtId="0" fontId="2" fillId="0" borderId="19" xfId="1" applyFont="1" applyBorder="1"/>
    <xf numFmtId="0" fontId="7" fillId="0" borderId="19" xfId="1" applyBorder="1"/>
    <xf numFmtId="0" fontId="7" fillId="0" borderId="19" xfId="1" applyBorder="1" applyAlignment="1">
      <alignment horizontal="right"/>
    </xf>
    <xf numFmtId="0" fontId="7" fillId="0" borderId="19" xfId="1" applyFont="1" applyBorder="1"/>
    <xf numFmtId="0" fontId="0" fillId="0" borderId="19" xfId="0" applyNumberFormat="1" applyBorder="1" applyAlignment="1">
      <alignment horizontal="left"/>
    </xf>
    <xf numFmtId="0" fontId="0" fillId="0" borderId="20" xfId="0" applyNumberFormat="1" applyBorder="1"/>
    <xf numFmtId="0" fontId="2" fillId="0" borderId="23" xfId="1" applyFont="1" applyBorder="1"/>
    <xf numFmtId="0" fontId="7" fillId="0" borderId="23" xfId="1" applyBorder="1"/>
    <xf numFmtId="0" fontId="7" fillId="0" borderId="23" xfId="1" applyBorder="1" applyAlignment="1">
      <alignment horizontal="right"/>
    </xf>
    <xf numFmtId="49" fontId="1" fillId="0" borderId="0" xfId="0" applyNumberFormat="1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49" fontId="4" fillId="0" borderId="7" xfId="0" applyNumberFormat="1" applyFont="1" applyFill="1" applyBorder="1"/>
    <xf numFmtId="0" fontId="4" fillId="0" borderId="8" xfId="0" applyFont="1" applyFill="1" applyBorder="1"/>
    <xf numFmtId="0" fontId="4" fillId="0" borderId="9" xfId="0" applyFont="1" applyFill="1" applyBorder="1"/>
    <xf numFmtId="0" fontId="4" fillId="0" borderId="25" xfId="0" applyFont="1" applyFill="1" applyBorder="1"/>
    <xf numFmtId="0" fontId="4" fillId="0" borderId="26" xfId="0" applyFont="1" applyFill="1" applyBorder="1"/>
    <xf numFmtId="0" fontId="4" fillId="0" borderId="27" xfId="0" applyFont="1" applyFill="1" applyBorder="1"/>
    <xf numFmtId="0" fontId="8" fillId="0" borderId="0" xfId="0" applyFont="1" applyFill="1" applyBorder="1"/>
    <xf numFmtId="0" fontId="0" fillId="0" borderId="0" xfId="0" applyFill="1" applyBorder="1"/>
    <xf numFmtId="3" fontId="5" fillId="0" borderId="3" xfId="0" applyNumberFormat="1" applyFont="1" applyFill="1" applyBorder="1"/>
    <xf numFmtId="0" fontId="4" fillId="0" borderId="7" xfId="0" applyFont="1" applyFill="1" applyBorder="1"/>
    <xf numFmtId="3" fontId="4" fillId="0" borderId="9" xfId="0" applyNumberFormat="1" applyFont="1" applyFill="1" applyBorder="1"/>
    <xf numFmtId="3" fontId="4" fillId="0" borderId="25" xfId="0" applyNumberFormat="1" applyFont="1" applyFill="1" applyBorder="1"/>
    <xf numFmtId="3" fontId="4" fillId="0" borderId="26" xfId="0" applyNumberFormat="1" applyFont="1" applyFill="1" applyBorder="1"/>
    <xf numFmtId="3" fontId="4" fillId="0" borderId="27" xfId="0" applyNumberFormat="1" applyFont="1" applyFill="1" applyBorder="1"/>
    <xf numFmtId="0" fontId="4" fillId="0" borderId="0" xfId="0" applyFont="1"/>
    <xf numFmtId="0" fontId="1" fillId="0" borderId="0" xfId="0" applyFont="1" applyFill="1" applyAlignment="1">
      <alignment horizontal="centerContinuous"/>
    </xf>
    <xf numFmtId="3" fontId="1" fillId="0" borderId="0" xfId="0" applyNumberFormat="1" applyFont="1" applyFill="1" applyAlignment="1">
      <alignment horizontal="centerContinuous"/>
    </xf>
    <xf numFmtId="0" fontId="0" fillId="0" borderId="0" xfId="0" applyFill="1"/>
    <xf numFmtId="0" fontId="9" fillId="0" borderId="10" xfId="0" applyFont="1" applyFill="1" applyBorder="1"/>
    <xf numFmtId="0" fontId="9" fillId="0" borderId="11" xfId="0" applyFont="1" applyFill="1" applyBorder="1"/>
    <xf numFmtId="0" fontId="0" fillId="0" borderId="30" xfId="0" applyFill="1" applyBorder="1"/>
    <xf numFmtId="0" fontId="9" fillId="0" borderId="31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center"/>
    </xf>
    <xf numFmtId="4" fontId="10" fillId="0" borderId="11" xfId="0" applyNumberFormat="1" applyFont="1" applyFill="1" applyBorder="1" applyAlignment="1">
      <alignment horizontal="right"/>
    </xf>
    <xf numFmtId="4" fontId="10" fillId="0" borderId="30" xfId="0" applyNumberFormat="1" applyFont="1" applyFill="1" applyBorder="1" applyAlignment="1">
      <alignment horizontal="right"/>
    </xf>
    <xf numFmtId="0" fontId="5" fillId="0" borderId="14" xfId="0" applyFont="1" applyFill="1" applyBorder="1"/>
    <xf numFmtId="0" fontId="5" fillId="0" borderId="5" xfId="0" applyFont="1" applyFill="1" applyBorder="1"/>
    <xf numFmtId="0" fontId="5" fillId="0" borderId="6" xfId="0" applyFont="1" applyFill="1" applyBorder="1"/>
    <xf numFmtId="3" fontId="5" fillId="0" borderId="13" xfId="0" applyNumberFormat="1" applyFont="1" applyFill="1" applyBorder="1" applyAlignment="1">
      <alignment horizontal="right"/>
    </xf>
    <xf numFmtId="164" fontId="5" fillId="0" borderId="32" xfId="0" applyNumberFormat="1" applyFont="1" applyFill="1" applyBorder="1" applyAlignment="1">
      <alignment horizontal="right"/>
    </xf>
    <xf numFmtId="3" fontId="5" fillId="0" borderId="33" xfId="0" applyNumberFormat="1" applyFont="1" applyFill="1" applyBorder="1" applyAlignment="1">
      <alignment horizontal="right"/>
    </xf>
    <xf numFmtId="4" fontId="5" fillId="0" borderId="5" xfId="0" applyNumberFormat="1" applyFont="1" applyFill="1" applyBorder="1" applyAlignment="1">
      <alignment horizontal="right"/>
    </xf>
    <xf numFmtId="3" fontId="5" fillId="0" borderId="6" xfId="0" applyNumberFormat="1" applyFont="1" applyFill="1" applyBorder="1" applyAlignment="1">
      <alignment horizontal="right"/>
    </xf>
    <xf numFmtId="0" fontId="0" fillId="0" borderId="15" xfId="0" applyFill="1" applyBorder="1"/>
    <xf numFmtId="0" fontId="4" fillId="0" borderId="16" xfId="0" applyFont="1" applyFill="1" applyBorder="1"/>
    <xf numFmtId="0" fontId="0" fillId="0" borderId="16" xfId="0" applyFill="1" applyBorder="1"/>
    <xf numFmtId="4" fontId="0" fillId="0" borderId="34" xfId="0" applyNumberFormat="1" applyFill="1" applyBorder="1"/>
    <xf numFmtId="4" fontId="0" fillId="0" borderId="15" xfId="0" applyNumberFormat="1" applyFill="1" applyBorder="1"/>
    <xf numFmtId="4" fontId="0" fillId="0" borderId="16" xfId="0" applyNumberFormat="1" applyFill="1" applyBorder="1"/>
    <xf numFmtId="3" fontId="8" fillId="0" borderId="0" xfId="0" applyNumberFormat="1" applyFont="1"/>
    <xf numFmtId="4" fontId="8" fillId="0" borderId="0" xfId="0" applyNumberFormat="1" applyFont="1"/>
    <xf numFmtId="4" fontId="0" fillId="0" borderId="0" xfId="0" applyNumberFormat="1"/>
    <xf numFmtId="0" fontId="7" fillId="0" borderId="0" xfId="1"/>
    <xf numFmtId="0" fontId="7" fillId="0" borderId="0" xfId="1" applyFill="1"/>
    <xf numFmtId="0" fontId="12" fillId="0" borderId="0" xfId="1" applyFont="1" applyFill="1" applyAlignment="1">
      <alignment horizontal="centerContinuous"/>
    </xf>
    <xf numFmtId="0" fontId="13" fillId="0" borderId="0" xfId="1" applyFont="1" applyFill="1" applyAlignment="1">
      <alignment horizontal="centerContinuous"/>
    </xf>
    <xf numFmtId="0" fontId="13" fillId="0" borderId="0" xfId="1" applyFont="1" applyFill="1" applyAlignment="1">
      <alignment horizontal="right"/>
    </xf>
    <xf numFmtId="0" fontId="2" fillId="0" borderId="23" xfId="1" applyFont="1" applyFill="1" applyBorder="1"/>
    <xf numFmtId="0" fontId="7" fillId="0" borderId="23" xfId="1" applyFill="1" applyBorder="1"/>
    <xf numFmtId="0" fontId="8" fillId="0" borderId="0" xfId="1" applyFont="1" applyFill="1"/>
    <xf numFmtId="0" fontId="7" fillId="0" borderId="0" xfId="1" applyFont="1" applyFill="1"/>
    <xf numFmtId="0" fontId="7" fillId="0" borderId="0" xfId="1" applyFill="1" applyAlignment="1">
      <alignment horizontal="right"/>
    </xf>
    <xf numFmtId="0" fontId="7" fillId="0" borderId="0" xfId="1" applyFill="1" applyAlignment="1"/>
    <xf numFmtId="49" fontId="3" fillId="0" borderId="32" xfId="1" applyNumberFormat="1" applyFont="1" applyFill="1" applyBorder="1"/>
    <xf numFmtId="0" fontId="3" fillId="0" borderId="4" xfId="1" applyFont="1" applyFill="1" applyBorder="1" applyAlignment="1">
      <alignment horizontal="center"/>
    </xf>
    <xf numFmtId="0" fontId="3" fillId="0" borderId="4" xfId="1" applyNumberFormat="1" applyFont="1" applyFill="1" applyBorder="1" applyAlignment="1">
      <alignment horizontal="center"/>
    </xf>
    <xf numFmtId="0" fontId="3" fillId="0" borderId="32" xfId="1" applyFont="1" applyFill="1" applyBorder="1" applyAlignment="1">
      <alignment horizontal="center"/>
    </xf>
    <xf numFmtId="0" fontId="4" fillId="0" borderId="28" xfId="1" applyFont="1" applyFill="1" applyBorder="1" applyAlignment="1">
      <alignment horizontal="center"/>
    </xf>
    <xf numFmtId="49" fontId="4" fillId="0" borderId="28" xfId="1" applyNumberFormat="1" applyFont="1" applyFill="1" applyBorder="1" applyAlignment="1">
      <alignment horizontal="left"/>
    </xf>
    <xf numFmtId="0" fontId="4" fillId="0" borderId="28" xfId="1" applyFont="1" applyFill="1" applyBorder="1"/>
    <xf numFmtId="0" fontId="7" fillId="0" borderId="28" xfId="1" applyFill="1" applyBorder="1" applyAlignment="1">
      <alignment horizontal="center"/>
    </xf>
    <xf numFmtId="0" fontId="7" fillId="0" borderId="28" xfId="1" applyNumberFormat="1" applyFill="1" applyBorder="1" applyAlignment="1">
      <alignment horizontal="right"/>
    </xf>
    <xf numFmtId="0" fontId="7" fillId="0" borderId="28" xfId="1" applyNumberFormat="1" applyFill="1" applyBorder="1"/>
    <xf numFmtId="0" fontId="7" fillId="0" borderId="0" xfId="1" applyNumberFormat="1"/>
    <xf numFmtId="0" fontId="14" fillId="0" borderId="0" xfId="1" applyFont="1"/>
    <xf numFmtId="0" fontId="5" fillId="0" borderId="28" xfId="1" applyFont="1" applyFill="1" applyBorder="1" applyAlignment="1">
      <alignment horizontal="center"/>
    </xf>
    <xf numFmtId="49" fontId="6" fillId="0" borderId="28" xfId="1" applyNumberFormat="1" applyFont="1" applyFill="1" applyBorder="1" applyAlignment="1">
      <alignment horizontal="left"/>
    </xf>
    <xf numFmtId="0" fontId="6" fillId="0" borderId="28" xfId="1" applyFont="1" applyFill="1" applyBorder="1" applyAlignment="1">
      <alignment wrapText="1"/>
    </xf>
    <xf numFmtId="49" fontId="15" fillId="0" borderId="28" xfId="1" applyNumberFormat="1" applyFont="1" applyFill="1" applyBorder="1" applyAlignment="1">
      <alignment horizontal="center" shrinkToFit="1"/>
    </xf>
    <xf numFmtId="4" fontId="15" fillId="0" borderId="28" xfId="1" applyNumberFormat="1" applyFont="1" applyFill="1" applyBorder="1" applyAlignment="1">
      <alignment horizontal="right"/>
    </xf>
    <xf numFmtId="4" fontId="15" fillId="0" borderId="28" xfId="1" applyNumberFormat="1" applyFont="1" applyFill="1" applyBorder="1"/>
    <xf numFmtId="0" fontId="7" fillId="0" borderId="35" xfId="1" applyFill="1" applyBorder="1" applyAlignment="1">
      <alignment horizontal="center"/>
    </xf>
    <xf numFmtId="49" fontId="2" fillId="0" borderId="35" xfId="1" applyNumberFormat="1" applyFont="1" applyFill="1" applyBorder="1" applyAlignment="1">
      <alignment horizontal="left"/>
    </xf>
    <xf numFmtId="0" fontId="2" fillId="0" borderId="35" xfId="1" applyFont="1" applyFill="1" applyBorder="1"/>
    <xf numFmtId="4" fontId="7" fillId="0" borderId="35" xfId="1" applyNumberFormat="1" applyFill="1" applyBorder="1" applyAlignment="1">
      <alignment horizontal="right"/>
    </xf>
    <xf numFmtId="4" fontId="4" fillId="0" borderId="35" xfId="1" applyNumberFormat="1" applyFont="1" applyFill="1" applyBorder="1"/>
    <xf numFmtId="3" fontId="7" fillId="0" borderId="0" xfId="1" applyNumberFormat="1"/>
    <xf numFmtId="0" fontId="7" fillId="0" borderId="0" xfId="1" applyBorder="1"/>
    <xf numFmtId="0" fontId="16" fillId="0" borderId="0" xfId="1" applyFont="1" applyAlignment="1"/>
    <xf numFmtId="0" fontId="7" fillId="0" borderId="0" xfId="1" applyAlignment="1">
      <alignment horizontal="right"/>
    </xf>
    <xf numFmtId="0" fontId="17" fillId="0" borderId="0" xfId="1" applyFont="1" applyBorder="1"/>
    <xf numFmtId="3" fontId="17" fillId="0" borderId="0" xfId="1" applyNumberFormat="1" applyFont="1" applyBorder="1" applyAlignment="1">
      <alignment horizontal="right"/>
    </xf>
    <xf numFmtId="4" fontId="17" fillId="0" borderId="0" xfId="1" applyNumberFormat="1" applyFont="1" applyBorder="1"/>
    <xf numFmtId="0" fontId="16" fillId="0" borderId="0" xfId="1" applyFont="1" applyBorder="1" applyAlignment="1"/>
    <xf numFmtId="0" fontId="7" fillId="0" borderId="0" xfId="1" applyBorder="1" applyAlignment="1">
      <alignment horizontal="right"/>
    </xf>
    <xf numFmtId="49" fontId="8" fillId="0" borderId="1" xfId="0" applyNumberFormat="1" applyFont="1" applyFill="1" applyBorder="1"/>
    <xf numFmtId="3" fontId="5" fillId="0" borderId="2" xfId="0" applyNumberFormat="1" applyFont="1" applyFill="1" applyBorder="1"/>
    <xf numFmtId="3" fontId="5" fillId="0" borderId="28" xfId="0" applyNumberFormat="1" applyFont="1" applyFill="1" applyBorder="1"/>
    <xf numFmtId="3" fontId="5" fillId="0" borderId="29" xfId="0" applyNumberFormat="1" applyFont="1" applyFill="1" applyBorder="1"/>
    <xf numFmtId="0" fontId="7" fillId="0" borderId="17" xfId="1" applyFont="1" applyBorder="1" applyAlignment="1">
      <alignment horizontal="center"/>
    </xf>
    <xf numFmtId="0" fontId="7" fillId="0" borderId="18" xfId="1" applyFont="1" applyBorder="1" applyAlignment="1">
      <alignment horizontal="center"/>
    </xf>
    <xf numFmtId="0" fontId="7" fillId="0" borderId="21" xfId="1" applyFont="1" applyBorder="1" applyAlignment="1">
      <alignment horizontal="center"/>
    </xf>
    <xf numFmtId="0" fontId="7" fillId="0" borderId="22" xfId="1" applyFont="1" applyBorder="1" applyAlignment="1">
      <alignment horizontal="center"/>
    </xf>
    <xf numFmtId="0" fontId="7" fillId="0" borderId="23" xfId="1" applyFont="1" applyBorder="1" applyAlignment="1">
      <alignment horizontal="left"/>
    </xf>
    <xf numFmtId="0" fontId="7" fillId="0" borderId="24" xfId="1" applyFont="1" applyBorder="1" applyAlignment="1">
      <alignment horizontal="left"/>
    </xf>
    <xf numFmtId="3" fontId="4" fillId="0" borderId="16" xfId="0" applyNumberFormat="1" applyFont="1" applyFill="1" applyBorder="1" applyAlignment="1">
      <alignment horizontal="right"/>
    </xf>
    <xf numFmtId="3" fontId="4" fillId="0" borderId="34" xfId="0" applyNumberFormat="1" applyFont="1" applyFill="1" applyBorder="1" applyAlignment="1">
      <alignment horizontal="right"/>
    </xf>
    <xf numFmtId="0" fontId="11" fillId="0" borderId="0" xfId="1" applyFont="1" applyAlignment="1">
      <alignment horizontal="center"/>
    </xf>
    <xf numFmtId="0" fontId="7" fillId="0" borderId="17" xfId="1" applyFont="1" applyFill="1" applyBorder="1" applyAlignment="1">
      <alignment horizontal="center"/>
    </xf>
    <xf numFmtId="0" fontId="7" fillId="0" borderId="18" xfId="1" applyFont="1" applyFill="1" applyBorder="1" applyAlignment="1">
      <alignment horizontal="center"/>
    </xf>
    <xf numFmtId="49" fontId="7" fillId="0" borderId="21" xfId="1" applyNumberFormat="1" applyFont="1" applyFill="1" applyBorder="1" applyAlignment="1">
      <alignment horizontal="center"/>
    </xf>
    <xf numFmtId="0" fontId="7" fillId="0" borderId="22" xfId="1" applyFont="1" applyFill="1" applyBorder="1" applyAlignment="1">
      <alignment horizontal="center"/>
    </xf>
    <xf numFmtId="0" fontId="7" fillId="0" borderId="23" xfId="1" applyFill="1" applyBorder="1" applyAlignment="1">
      <alignment horizontal="center" shrinkToFit="1"/>
    </xf>
    <xf numFmtId="0" fontId="7" fillId="0" borderId="24" xfId="1" applyFill="1" applyBorder="1" applyAlignment="1">
      <alignment horizontal="center" shrinkToFit="1"/>
    </xf>
    <xf numFmtId="0" fontId="2" fillId="0" borderId="36" xfId="1" applyFont="1" applyFill="1" applyBorder="1" applyAlignment="1">
      <alignment shrinkToFit="1"/>
    </xf>
    <xf numFmtId="0" fontId="0" fillId="0" borderId="19" xfId="0" applyBorder="1" applyAlignment="1">
      <alignment shrinkToFit="1"/>
    </xf>
    <xf numFmtId="0" fontId="0" fillId="0" borderId="20" xfId="0" applyBorder="1" applyAlignment="1">
      <alignment shrinkToFit="1"/>
    </xf>
  </cellXfs>
  <cellStyles count="2">
    <cellStyle name="normální" xfId="0" builtinId="0"/>
    <cellStyle name="normální_POL.XL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1"/>
  <dimension ref="A1:BE73"/>
  <sheetViews>
    <sheetView tabSelected="1" workbookViewId="0">
      <selection activeCell="D7" sqref="D7"/>
    </sheetView>
  </sheetViews>
  <sheetFormatPr defaultRowHeight="12.75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0.85546875" customWidth="1"/>
    <col min="7" max="7" width="11" customWidth="1"/>
    <col min="8" max="8" width="11.140625" customWidth="1"/>
    <col min="9" max="9" width="10.7109375" customWidth="1"/>
  </cols>
  <sheetData>
    <row r="1" spans="1:9" ht="13.5" thickTop="1">
      <c r="A1" s="105" t="s">
        <v>2</v>
      </c>
      <c r="B1" s="106"/>
      <c r="C1" s="4" t="s">
        <v>87</v>
      </c>
      <c r="D1" s="5"/>
      <c r="E1" s="6"/>
      <c r="F1" s="5"/>
      <c r="G1" s="7"/>
      <c r="H1" s="8"/>
      <c r="I1" s="9"/>
    </row>
    <row r="2" spans="1:9" ht="13.5" thickBot="1">
      <c r="A2" s="107" t="s">
        <v>0</v>
      </c>
      <c r="B2" s="108"/>
      <c r="C2" s="10" t="s">
        <v>88</v>
      </c>
      <c r="D2" s="11"/>
      <c r="E2" s="12"/>
      <c r="F2" s="11"/>
      <c r="G2" s="109"/>
      <c r="H2" s="109"/>
      <c r="I2" s="110"/>
    </row>
    <row r="3" spans="1:9" ht="13.5" thickTop="1">
      <c r="F3" s="2"/>
    </row>
    <row r="4" spans="1:9" ht="19.5" customHeight="1">
      <c r="A4" s="13" t="s">
        <v>4</v>
      </c>
      <c r="B4" s="1"/>
      <c r="C4" s="1"/>
      <c r="D4" s="1"/>
      <c r="E4" s="14"/>
      <c r="F4" s="1"/>
      <c r="G4" s="1"/>
      <c r="H4" s="1"/>
      <c r="I4" s="1"/>
    </row>
    <row r="5" spans="1:9" ht="13.5" thickBot="1"/>
    <row r="6" spans="1:9" s="2" customFormat="1" ht="13.5" thickBot="1">
      <c r="A6" s="15"/>
      <c r="B6" s="16" t="s">
        <v>5</v>
      </c>
      <c r="C6" s="16"/>
      <c r="D6" s="17"/>
      <c r="E6" s="18" t="s">
        <v>6</v>
      </c>
      <c r="F6" s="19" t="s">
        <v>7</v>
      </c>
      <c r="G6" s="19" t="s">
        <v>8</v>
      </c>
      <c r="H6" s="19" t="s">
        <v>9</v>
      </c>
      <c r="I6" s="20" t="s">
        <v>3</v>
      </c>
    </row>
    <row r="7" spans="1:9" s="2" customFormat="1">
      <c r="A7" s="101" t="str">
        <f>Položky!B7</f>
        <v>11</v>
      </c>
      <c r="B7" s="21" t="str">
        <f>Položky!C7</f>
        <v>Přípravné a přidružené práce</v>
      </c>
      <c r="C7" s="22"/>
      <c r="D7" s="23"/>
      <c r="E7" s="102">
        <f>Položky!BA13</f>
        <v>0</v>
      </c>
      <c r="F7" s="103">
        <f>Položky!BB13</f>
        <v>0</v>
      </c>
      <c r="G7" s="103">
        <f>Položky!BC13</f>
        <v>0</v>
      </c>
      <c r="H7" s="103">
        <f>Položky!BD13</f>
        <v>0</v>
      </c>
      <c r="I7" s="104">
        <f>Položky!BE13</f>
        <v>0</v>
      </c>
    </row>
    <row r="8" spans="1:9" s="2" customFormat="1">
      <c r="A8" s="101" t="str">
        <f>Položky!B14</f>
        <v>3</v>
      </c>
      <c r="B8" s="21" t="str">
        <f>Položky!C14</f>
        <v>Svislé a kompletní konstrukce</v>
      </c>
      <c r="C8" s="22"/>
      <c r="D8" s="23"/>
      <c r="E8" s="102">
        <f>Položky!BA16</f>
        <v>0</v>
      </c>
      <c r="F8" s="103">
        <f>Položky!BB16</f>
        <v>0</v>
      </c>
      <c r="G8" s="103">
        <f>Položky!BC16</f>
        <v>0</v>
      </c>
      <c r="H8" s="103">
        <f>Položky!BD16</f>
        <v>0</v>
      </c>
      <c r="I8" s="104">
        <f>Položky!BE16</f>
        <v>0</v>
      </c>
    </row>
    <row r="9" spans="1:9" s="2" customFormat="1">
      <c r="A9" s="101" t="str">
        <f>Položky!B17</f>
        <v>4</v>
      </c>
      <c r="B9" s="21" t="str">
        <f>Položky!C17</f>
        <v>Vodorovné konstrukce</v>
      </c>
      <c r="C9" s="22"/>
      <c r="D9" s="23"/>
      <c r="E9" s="102">
        <f>Položky!BA23</f>
        <v>0</v>
      </c>
      <c r="F9" s="103">
        <f>Položky!BB23</f>
        <v>0</v>
      </c>
      <c r="G9" s="103">
        <f>Položky!BC23</f>
        <v>0</v>
      </c>
      <c r="H9" s="103">
        <f>Položky!BD23</f>
        <v>0</v>
      </c>
      <c r="I9" s="104">
        <f>Položky!BE23</f>
        <v>0</v>
      </c>
    </row>
    <row r="10" spans="1:9" s="2" customFormat="1">
      <c r="A10" s="101" t="str">
        <f>Položky!B24</f>
        <v>41</v>
      </c>
      <c r="B10" s="21" t="str">
        <f>Položky!C24</f>
        <v>Stropy a stropní konstrukce</v>
      </c>
      <c r="C10" s="22"/>
      <c r="D10" s="23"/>
      <c r="E10" s="102">
        <f>Položky!BA28</f>
        <v>0</v>
      </c>
      <c r="F10" s="103">
        <f>Položky!BB28</f>
        <v>0</v>
      </c>
      <c r="G10" s="103">
        <f>Položky!BC28</f>
        <v>0</v>
      </c>
      <c r="H10" s="103">
        <f>Položky!BD28</f>
        <v>0</v>
      </c>
      <c r="I10" s="104">
        <f>Položky!BE28</f>
        <v>0</v>
      </c>
    </row>
    <row r="11" spans="1:9" s="2" customFormat="1">
      <c r="A11" s="101" t="str">
        <f>Položky!B29</f>
        <v>64</v>
      </c>
      <c r="B11" s="21" t="str">
        <f>Položky!C29</f>
        <v>Výplně otvorů</v>
      </c>
      <c r="C11" s="22"/>
      <c r="D11" s="23"/>
      <c r="E11" s="102">
        <f>Položky!BA32</f>
        <v>0</v>
      </c>
      <c r="F11" s="103">
        <f>Položky!BB32</f>
        <v>0</v>
      </c>
      <c r="G11" s="103">
        <f>Položky!BC32</f>
        <v>0</v>
      </c>
      <c r="H11" s="103">
        <f>Položky!BD32</f>
        <v>0</v>
      </c>
      <c r="I11" s="104">
        <f>Položky!BE32</f>
        <v>0</v>
      </c>
    </row>
    <row r="12" spans="1:9" s="2" customFormat="1">
      <c r="A12" s="101" t="str">
        <f>Položky!B33</f>
        <v>8</v>
      </c>
      <c r="B12" s="21" t="str">
        <f>Položky!C33</f>
        <v>Trubní vedení</v>
      </c>
      <c r="C12" s="22"/>
      <c r="D12" s="23"/>
      <c r="E12" s="102">
        <f>Položky!BA36</f>
        <v>0</v>
      </c>
      <c r="F12" s="103">
        <f>Položky!BB36</f>
        <v>0</v>
      </c>
      <c r="G12" s="103">
        <f>Položky!BC36</f>
        <v>0</v>
      </c>
      <c r="H12" s="103">
        <f>Položky!BD36</f>
        <v>0</v>
      </c>
      <c r="I12" s="104">
        <f>Položky!BE36</f>
        <v>0</v>
      </c>
    </row>
    <row r="13" spans="1:9" s="2" customFormat="1">
      <c r="A13" s="101" t="str">
        <f>Položky!B37</f>
        <v>98</v>
      </c>
      <c r="B13" s="21" t="str">
        <f>Položky!C37</f>
        <v>Demolice</v>
      </c>
      <c r="C13" s="22"/>
      <c r="D13" s="23"/>
      <c r="E13" s="102">
        <f>Položky!BA39</f>
        <v>0</v>
      </c>
      <c r="F13" s="103">
        <f>Položky!BB39</f>
        <v>0</v>
      </c>
      <c r="G13" s="103">
        <f>Položky!BC39</f>
        <v>0</v>
      </c>
      <c r="H13" s="103">
        <f>Položky!BD39</f>
        <v>0</v>
      </c>
      <c r="I13" s="104">
        <f>Položky!BE39</f>
        <v>0</v>
      </c>
    </row>
    <row r="14" spans="1:9" s="2" customFormat="1">
      <c r="A14" s="101" t="str">
        <f>Položky!B40</f>
        <v>766</v>
      </c>
      <c r="B14" s="21" t="str">
        <f>Položky!C40</f>
        <v>Konstrukce truhlářské</v>
      </c>
      <c r="C14" s="22"/>
      <c r="D14" s="23"/>
      <c r="E14" s="102">
        <f>Položky!BA44</f>
        <v>0</v>
      </c>
      <c r="F14" s="103">
        <f>Položky!BB44</f>
        <v>0</v>
      </c>
      <c r="G14" s="103">
        <f>Položky!BC44</f>
        <v>0</v>
      </c>
      <c r="H14" s="103">
        <f>Položky!BD44</f>
        <v>0</v>
      </c>
      <c r="I14" s="104">
        <f>Položky!BE44</f>
        <v>0</v>
      </c>
    </row>
    <row r="15" spans="1:9" s="2" customFormat="1" ht="13.5" thickBot="1">
      <c r="A15" s="101" t="str">
        <f>Položky!B45</f>
        <v>771</v>
      </c>
      <c r="B15" s="21" t="str">
        <f>Položky!C45</f>
        <v>Podlahy z dlaždic a obklady</v>
      </c>
      <c r="C15" s="22"/>
      <c r="D15" s="23"/>
      <c r="E15" s="102">
        <f>Položky!BA47</f>
        <v>0</v>
      </c>
      <c r="F15" s="103">
        <f>Položky!BB47</f>
        <v>0</v>
      </c>
      <c r="G15" s="103">
        <f>Položky!BC47</f>
        <v>0</v>
      </c>
      <c r="H15" s="103">
        <f>Položky!BD47</f>
        <v>0</v>
      </c>
      <c r="I15" s="104">
        <f>Položky!BE47</f>
        <v>0</v>
      </c>
    </row>
    <row r="16" spans="1:9" s="29" customFormat="1" ht="13.5" thickBot="1">
      <c r="A16" s="24"/>
      <c r="B16" s="16" t="s">
        <v>10</v>
      </c>
      <c r="C16" s="16"/>
      <c r="D16" s="25"/>
      <c r="E16" s="26">
        <f>SUM(E7:E15)</f>
        <v>0</v>
      </c>
      <c r="F16" s="27">
        <f>SUM(F7:F15)</f>
        <v>0</v>
      </c>
      <c r="G16" s="27">
        <f>SUM(G7:G15)</f>
        <v>0</v>
      </c>
      <c r="H16" s="27">
        <f>SUM(H7:H15)</f>
        <v>0</v>
      </c>
      <c r="I16" s="28">
        <f>SUM(I7:I15)</f>
        <v>0</v>
      </c>
    </row>
    <row r="17" spans="1:57">
      <c r="A17" s="22"/>
      <c r="B17" s="22"/>
      <c r="C17" s="22"/>
      <c r="D17" s="22"/>
      <c r="E17" s="22"/>
      <c r="F17" s="22"/>
      <c r="G17" s="22"/>
      <c r="H17" s="22"/>
      <c r="I17" s="22"/>
    </row>
    <row r="18" spans="1:57" ht="19.5" customHeight="1">
      <c r="A18" s="30" t="s">
        <v>11</v>
      </c>
      <c r="B18" s="30"/>
      <c r="C18" s="30"/>
      <c r="D18" s="30"/>
      <c r="E18" s="30"/>
      <c r="F18" s="30"/>
      <c r="G18" s="31"/>
      <c r="H18" s="30"/>
      <c r="I18" s="30"/>
      <c r="BA18" s="3"/>
      <c r="BB18" s="3"/>
      <c r="BC18" s="3"/>
      <c r="BD18" s="3"/>
      <c r="BE18" s="3"/>
    </row>
    <row r="19" spans="1:57" ht="13.5" thickBot="1">
      <c r="A19" s="32"/>
      <c r="B19" s="32"/>
      <c r="C19" s="32"/>
      <c r="D19" s="32"/>
      <c r="E19" s="32"/>
      <c r="F19" s="32"/>
      <c r="G19" s="32"/>
      <c r="H19" s="32"/>
      <c r="I19" s="32"/>
    </row>
    <row r="20" spans="1:57">
      <c r="A20" s="33" t="s">
        <v>12</v>
      </c>
      <c r="B20" s="34"/>
      <c r="C20" s="34"/>
      <c r="D20" s="35"/>
      <c r="E20" s="36" t="s">
        <v>13</v>
      </c>
      <c r="F20" s="37" t="s">
        <v>14</v>
      </c>
      <c r="G20" s="38" t="s">
        <v>15</v>
      </c>
      <c r="H20" s="39"/>
      <c r="I20" s="40" t="s">
        <v>13</v>
      </c>
    </row>
    <row r="21" spans="1:57">
      <c r="A21" s="41" t="s">
        <v>86</v>
      </c>
      <c r="B21" s="42"/>
      <c r="C21" s="42"/>
      <c r="D21" s="43"/>
      <c r="E21" s="44">
        <v>0</v>
      </c>
      <c r="F21" s="45">
        <v>0</v>
      </c>
      <c r="G21" s="46">
        <f>CHOOSE(BA21+1,HSV+PSV,HSV+PSV+Mont,HSV+PSV+Dodavka+Mont,HSV,PSV,Mont,Dodavka,Mont+Dodavka,0)</f>
        <v>0</v>
      </c>
      <c r="H21" s="47"/>
      <c r="I21" s="48">
        <f>E21+F21*G21/100</f>
        <v>0</v>
      </c>
      <c r="BA21">
        <v>0</v>
      </c>
    </row>
    <row r="22" spans="1:57" ht="13.5" thickBot="1">
      <c r="A22" s="49"/>
      <c r="B22" s="50" t="s">
        <v>16</v>
      </c>
      <c r="C22" s="51"/>
      <c r="D22" s="52"/>
      <c r="E22" s="53"/>
      <c r="F22" s="54"/>
      <c r="G22" s="54"/>
      <c r="H22" s="111">
        <f>SUM(I21:I21)</f>
        <v>0</v>
      </c>
      <c r="I22" s="112"/>
    </row>
    <row r="23" spans="1:57">
      <c r="A23" s="32"/>
      <c r="B23" s="32"/>
      <c r="C23" s="32"/>
      <c r="D23" s="32"/>
      <c r="E23" s="32"/>
      <c r="F23" s="32"/>
      <c r="G23" s="32"/>
      <c r="H23" s="32"/>
      <c r="I23" s="32"/>
    </row>
    <row r="24" spans="1:57">
      <c r="B24" s="29"/>
      <c r="F24" s="55"/>
      <c r="G24" s="56"/>
      <c r="H24" s="56"/>
      <c r="I24" s="57"/>
    </row>
    <row r="25" spans="1:57">
      <c r="F25" s="55"/>
      <c r="G25" s="56"/>
      <c r="H25" s="56"/>
      <c r="I25" s="57"/>
    </row>
    <row r="26" spans="1:57">
      <c r="F26" s="55"/>
      <c r="G26" s="56"/>
      <c r="H26" s="56"/>
      <c r="I26" s="57"/>
    </row>
    <row r="27" spans="1:57">
      <c r="F27" s="55"/>
      <c r="G27" s="56"/>
      <c r="H27" s="56"/>
      <c r="I27" s="57"/>
    </row>
    <row r="28" spans="1:57">
      <c r="F28" s="55"/>
      <c r="G28" s="56"/>
      <c r="H28" s="56"/>
      <c r="I28" s="57"/>
    </row>
    <row r="29" spans="1:57">
      <c r="F29" s="55"/>
      <c r="G29" s="56"/>
      <c r="H29" s="56"/>
      <c r="I29" s="57"/>
    </row>
    <row r="30" spans="1:57">
      <c r="F30" s="55"/>
      <c r="G30" s="56"/>
      <c r="H30" s="56"/>
      <c r="I30" s="57"/>
    </row>
    <row r="31" spans="1:57">
      <c r="F31" s="55"/>
      <c r="G31" s="56"/>
      <c r="H31" s="56"/>
      <c r="I31" s="57"/>
    </row>
    <row r="32" spans="1:57">
      <c r="F32" s="55"/>
      <c r="G32" s="56"/>
      <c r="H32" s="56"/>
      <c r="I32" s="57"/>
    </row>
    <row r="33" spans="6:9">
      <c r="F33" s="55"/>
      <c r="G33" s="56"/>
      <c r="H33" s="56"/>
      <c r="I33" s="57"/>
    </row>
    <row r="34" spans="6:9">
      <c r="F34" s="55"/>
      <c r="G34" s="56"/>
      <c r="H34" s="56"/>
      <c r="I34" s="57"/>
    </row>
    <row r="35" spans="6:9">
      <c r="F35" s="55"/>
      <c r="G35" s="56"/>
      <c r="H35" s="56"/>
      <c r="I35" s="57"/>
    </row>
    <row r="36" spans="6:9">
      <c r="F36" s="55"/>
      <c r="G36" s="56"/>
      <c r="H36" s="56"/>
      <c r="I36" s="57"/>
    </row>
    <row r="37" spans="6:9">
      <c r="F37" s="55"/>
      <c r="G37" s="56"/>
      <c r="H37" s="56"/>
      <c r="I37" s="57"/>
    </row>
    <row r="38" spans="6:9">
      <c r="F38" s="55"/>
      <c r="G38" s="56"/>
      <c r="H38" s="56"/>
      <c r="I38" s="57"/>
    </row>
    <row r="39" spans="6:9">
      <c r="F39" s="55"/>
      <c r="G39" s="56"/>
      <c r="H39" s="56"/>
      <c r="I39" s="57"/>
    </row>
    <row r="40" spans="6:9">
      <c r="F40" s="55"/>
      <c r="G40" s="56"/>
      <c r="H40" s="56"/>
      <c r="I40" s="57"/>
    </row>
    <row r="41" spans="6:9">
      <c r="F41" s="55"/>
      <c r="G41" s="56"/>
      <c r="H41" s="56"/>
      <c r="I41" s="57"/>
    </row>
    <row r="42" spans="6:9">
      <c r="F42" s="55"/>
      <c r="G42" s="56"/>
      <c r="H42" s="56"/>
      <c r="I42" s="57"/>
    </row>
    <row r="43" spans="6:9">
      <c r="F43" s="55"/>
      <c r="G43" s="56"/>
      <c r="H43" s="56"/>
      <c r="I43" s="57"/>
    </row>
    <row r="44" spans="6:9">
      <c r="F44" s="55"/>
      <c r="G44" s="56"/>
      <c r="H44" s="56"/>
      <c r="I44" s="57"/>
    </row>
    <row r="45" spans="6:9">
      <c r="F45" s="55"/>
      <c r="G45" s="56"/>
      <c r="H45" s="56"/>
      <c r="I45" s="57"/>
    </row>
    <row r="46" spans="6:9">
      <c r="F46" s="55"/>
      <c r="G46" s="56"/>
      <c r="H46" s="56"/>
      <c r="I46" s="57"/>
    </row>
    <row r="47" spans="6:9">
      <c r="F47" s="55"/>
      <c r="G47" s="56"/>
      <c r="H47" s="56"/>
      <c r="I47" s="57"/>
    </row>
    <row r="48" spans="6:9">
      <c r="F48" s="55"/>
      <c r="G48" s="56"/>
      <c r="H48" s="56"/>
      <c r="I48" s="57"/>
    </row>
    <row r="49" spans="6:9">
      <c r="F49" s="55"/>
      <c r="G49" s="56"/>
      <c r="H49" s="56"/>
      <c r="I49" s="57"/>
    </row>
    <row r="50" spans="6:9">
      <c r="F50" s="55"/>
      <c r="G50" s="56"/>
      <c r="H50" s="56"/>
      <c r="I50" s="57"/>
    </row>
    <row r="51" spans="6:9">
      <c r="F51" s="55"/>
      <c r="G51" s="56"/>
      <c r="H51" s="56"/>
      <c r="I51" s="57"/>
    </row>
    <row r="52" spans="6:9">
      <c r="F52" s="55"/>
      <c r="G52" s="56"/>
      <c r="H52" s="56"/>
      <c r="I52" s="57"/>
    </row>
    <row r="53" spans="6:9">
      <c r="F53" s="55"/>
      <c r="G53" s="56"/>
      <c r="H53" s="56"/>
      <c r="I53" s="57"/>
    </row>
    <row r="54" spans="6:9">
      <c r="F54" s="55"/>
      <c r="G54" s="56"/>
      <c r="H54" s="56"/>
      <c r="I54" s="57"/>
    </row>
    <row r="55" spans="6:9">
      <c r="F55" s="55"/>
      <c r="G55" s="56"/>
      <c r="H55" s="56"/>
      <c r="I55" s="57"/>
    </row>
    <row r="56" spans="6:9">
      <c r="F56" s="55"/>
      <c r="G56" s="56"/>
      <c r="H56" s="56"/>
      <c r="I56" s="57"/>
    </row>
    <row r="57" spans="6:9">
      <c r="F57" s="55"/>
      <c r="G57" s="56"/>
      <c r="H57" s="56"/>
      <c r="I57" s="57"/>
    </row>
    <row r="58" spans="6:9">
      <c r="F58" s="55"/>
      <c r="G58" s="56"/>
      <c r="H58" s="56"/>
      <c r="I58" s="57"/>
    </row>
    <row r="59" spans="6:9">
      <c r="F59" s="55"/>
      <c r="G59" s="56"/>
      <c r="H59" s="56"/>
      <c r="I59" s="57"/>
    </row>
    <row r="60" spans="6:9">
      <c r="F60" s="55"/>
      <c r="G60" s="56"/>
      <c r="H60" s="56"/>
      <c r="I60" s="57"/>
    </row>
    <row r="61" spans="6:9">
      <c r="F61" s="55"/>
      <c r="G61" s="56"/>
      <c r="H61" s="56"/>
      <c r="I61" s="57"/>
    </row>
    <row r="62" spans="6:9">
      <c r="F62" s="55"/>
      <c r="G62" s="56"/>
      <c r="H62" s="56"/>
      <c r="I62" s="57"/>
    </row>
    <row r="63" spans="6:9">
      <c r="F63" s="55"/>
      <c r="G63" s="56"/>
      <c r="H63" s="56"/>
      <c r="I63" s="57"/>
    </row>
    <row r="64" spans="6:9">
      <c r="F64" s="55"/>
      <c r="G64" s="56"/>
      <c r="H64" s="56"/>
      <c r="I64" s="57"/>
    </row>
    <row r="65" spans="6:9">
      <c r="F65" s="55"/>
      <c r="G65" s="56"/>
      <c r="H65" s="56"/>
      <c r="I65" s="57"/>
    </row>
    <row r="66" spans="6:9">
      <c r="F66" s="55"/>
      <c r="G66" s="56"/>
      <c r="H66" s="56"/>
      <c r="I66" s="57"/>
    </row>
    <row r="67" spans="6:9">
      <c r="F67" s="55"/>
      <c r="G67" s="56"/>
      <c r="H67" s="56"/>
      <c r="I67" s="57"/>
    </row>
    <row r="68" spans="6:9">
      <c r="F68" s="55"/>
      <c r="G68" s="56"/>
      <c r="H68" s="56"/>
      <c r="I68" s="57"/>
    </row>
    <row r="69" spans="6:9">
      <c r="F69" s="55"/>
      <c r="G69" s="56"/>
      <c r="H69" s="56"/>
      <c r="I69" s="57"/>
    </row>
    <row r="70" spans="6:9">
      <c r="F70" s="55"/>
      <c r="G70" s="56"/>
      <c r="H70" s="56"/>
      <c r="I70" s="57"/>
    </row>
    <row r="71" spans="6:9">
      <c r="F71" s="55"/>
      <c r="G71" s="56"/>
      <c r="H71" s="56"/>
      <c r="I71" s="57"/>
    </row>
    <row r="72" spans="6:9">
      <c r="F72" s="55"/>
      <c r="G72" s="56"/>
      <c r="H72" s="56"/>
      <c r="I72" s="57"/>
    </row>
    <row r="73" spans="6:9">
      <c r="F73" s="55"/>
      <c r="G73" s="56"/>
      <c r="H73" s="56"/>
      <c r="I73" s="57"/>
    </row>
  </sheetData>
  <mergeCells count="4">
    <mergeCell ref="A1:B1"/>
    <mergeCell ref="A2:B2"/>
    <mergeCell ref="G2:I2"/>
    <mergeCell ref="H22:I22"/>
  </mergeCells>
  <pageMargins left="0.59055118110236227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>
    <oddFooter>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CZ120"/>
  <sheetViews>
    <sheetView showGridLines="0" showZeros="0" zoomScaleNormal="100" workbookViewId="0">
      <selection activeCell="C4" sqref="C4"/>
    </sheetView>
  </sheetViews>
  <sheetFormatPr defaultColWidth="9.140625" defaultRowHeight="12.75"/>
  <cols>
    <col min="1" max="1" width="3.85546875" style="58" customWidth="1"/>
    <col min="2" max="2" width="12" style="58" customWidth="1"/>
    <col min="3" max="3" width="40.42578125" style="58" customWidth="1"/>
    <col min="4" max="4" width="5.5703125" style="58" customWidth="1"/>
    <col min="5" max="5" width="8.5703125" style="95" customWidth="1"/>
    <col min="6" max="6" width="9.85546875" style="58" customWidth="1"/>
    <col min="7" max="7" width="13.85546875" style="58" customWidth="1"/>
    <col min="8" max="16384" width="9.140625" style="58"/>
  </cols>
  <sheetData>
    <row r="1" spans="1:104" ht="15.75">
      <c r="A1" s="113" t="s">
        <v>17</v>
      </c>
      <c r="B1" s="113"/>
      <c r="C1" s="113"/>
      <c r="D1" s="113"/>
      <c r="E1" s="113"/>
      <c r="F1" s="113"/>
      <c r="G1" s="113"/>
    </row>
    <row r="2" spans="1:104" ht="13.5" thickBot="1">
      <c r="A2" s="59"/>
      <c r="B2" s="60"/>
      <c r="C2" s="61"/>
      <c r="D2" s="61"/>
      <c r="E2" s="62"/>
      <c r="F2" s="61"/>
      <c r="G2" s="61"/>
    </row>
    <row r="3" spans="1:104" ht="13.5" thickTop="1">
      <c r="A3" s="114" t="s">
        <v>2</v>
      </c>
      <c r="B3" s="115"/>
      <c r="C3" s="120" t="s">
        <v>87</v>
      </c>
      <c r="D3" s="121"/>
      <c r="E3" s="121"/>
      <c r="F3" s="121"/>
      <c r="G3" s="122"/>
    </row>
    <row r="4" spans="1:104" ht="13.5" thickBot="1">
      <c r="A4" s="116" t="s">
        <v>0</v>
      </c>
      <c r="B4" s="117"/>
      <c r="C4" s="63" t="s">
        <v>88</v>
      </c>
      <c r="D4" s="64"/>
      <c r="E4" s="118"/>
      <c r="F4" s="118"/>
      <c r="G4" s="119"/>
    </row>
    <row r="5" spans="1:104" ht="13.5" thickTop="1">
      <c r="A5" s="65"/>
      <c r="B5" s="66"/>
      <c r="C5" s="66"/>
      <c r="D5" s="59"/>
      <c r="E5" s="67"/>
      <c r="F5" s="59"/>
      <c r="G5" s="68"/>
    </row>
    <row r="6" spans="1:104">
      <c r="A6" s="69" t="s">
        <v>18</v>
      </c>
      <c r="B6" s="70" t="s">
        <v>19</v>
      </c>
      <c r="C6" s="70" t="s">
        <v>20</v>
      </c>
      <c r="D6" s="70" t="s">
        <v>21</v>
      </c>
      <c r="E6" s="71" t="s">
        <v>22</v>
      </c>
      <c r="F6" s="70" t="s">
        <v>23</v>
      </c>
      <c r="G6" s="72" t="s">
        <v>24</v>
      </c>
    </row>
    <row r="7" spans="1:104">
      <c r="A7" s="73" t="s">
        <v>25</v>
      </c>
      <c r="B7" s="74" t="s">
        <v>28</v>
      </c>
      <c r="C7" s="75" t="s">
        <v>29</v>
      </c>
      <c r="D7" s="76"/>
      <c r="E7" s="77"/>
      <c r="F7" s="77"/>
      <c r="G7" s="78"/>
      <c r="H7" s="79"/>
      <c r="I7" s="79"/>
      <c r="O7" s="80">
        <v>1</v>
      </c>
    </row>
    <row r="8" spans="1:104">
      <c r="A8" s="81">
        <v>1</v>
      </c>
      <c r="B8" s="82" t="s">
        <v>26</v>
      </c>
      <c r="C8" s="83" t="s">
        <v>31</v>
      </c>
      <c r="D8" s="84" t="s">
        <v>1</v>
      </c>
      <c r="E8" s="85">
        <v>0</v>
      </c>
      <c r="F8" s="85">
        <v>0</v>
      </c>
      <c r="G8" s="86">
        <f>E8*F8</f>
        <v>0</v>
      </c>
      <c r="O8" s="80">
        <v>2</v>
      </c>
      <c r="AA8" s="58">
        <v>12</v>
      </c>
      <c r="AB8" s="58">
        <v>0</v>
      </c>
      <c r="AC8" s="58">
        <v>1</v>
      </c>
      <c r="AZ8" s="58">
        <v>1</v>
      </c>
      <c r="BA8" s="58">
        <f>IF(AZ8=1,G8,0)</f>
        <v>0</v>
      </c>
      <c r="BB8" s="58">
        <f>IF(AZ8=2,G8,0)</f>
        <v>0</v>
      </c>
      <c r="BC8" s="58">
        <f>IF(AZ8=3,G8,0)</f>
        <v>0</v>
      </c>
      <c r="BD8" s="58">
        <f>IF(AZ8=4,G8,0)</f>
        <v>0</v>
      </c>
      <c r="BE8" s="58">
        <f>IF(AZ8=5,G8,0)</f>
        <v>0</v>
      </c>
      <c r="CZ8" s="58">
        <v>0</v>
      </c>
    </row>
    <row r="9" spans="1:104" ht="22.5">
      <c r="A9" s="81">
        <v>2</v>
      </c>
      <c r="B9" s="82" t="s">
        <v>54</v>
      </c>
      <c r="C9" s="83" t="s">
        <v>32</v>
      </c>
      <c r="D9" s="84" t="s">
        <v>1</v>
      </c>
      <c r="E9" s="85">
        <v>0</v>
      </c>
      <c r="F9" s="85">
        <v>0</v>
      </c>
      <c r="G9" s="86">
        <f>E9*F9</f>
        <v>0</v>
      </c>
      <c r="O9" s="80">
        <v>2</v>
      </c>
      <c r="AA9" s="58">
        <v>12</v>
      </c>
      <c r="AB9" s="58">
        <v>0</v>
      </c>
      <c r="AC9" s="58">
        <v>2</v>
      </c>
      <c r="AZ9" s="58">
        <v>1</v>
      </c>
      <c r="BA9" s="58">
        <f>IF(AZ9=1,G9,0)</f>
        <v>0</v>
      </c>
      <c r="BB9" s="58">
        <f>IF(AZ9=2,G9,0)</f>
        <v>0</v>
      </c>
      <c r="BC9" s="58">
        <f>IF(AZ9=3,G9,0)</f>
        <v>0</v>
      </c>
      <c r="BD9" s="58">
        <f>IF(AZ9=4,G9,0)</f>
        <v>0</v>
      </c>
      <c r="BE9" s="58">
        <f>IF(AZ9=5,G9,0)</f>
        <v>0</v>
      </c>
      <c r="CZ9" s="58">
        <v>0</v>
      </c>
    </row>
    <row r="10" spans="1:104">
      <c r="A10" s="81">
        <v>3</v>
      </c>
      <c r="B10" s="82" t="s">
        <v>35</v>
      </c>
      <c r="C10" s="83" t="s">
        <v>85</v>
      </c>
      <c r="D10" s="84" t="s">
        <v>1</v>
      </c>
      <c r="E10" s="85">
        <v>0</v>
      </c>
      <c r="F10" s="85">
        <v>0</v>
      </c>
      <c r="G10" s="86">
        <f>E10*F10</f>
        <v>0</v>
      </c>
      <c r="O10" s="80">
        <v>2</v>
      </c>
      <c r="AA10" s="58">
        <v>12</v>
      </c>
      <c r="AB10" s="58">
        <v>0</v>
      </c>
      <c r="AC10" s="58">
        <v>3</v>
      </c>
      <c r="AZ10" s="58">
        <v>1</v>
      </c>
      <c r="BA10" s="58">
        <f>IF(AZ10=1,G10,0)</f>
        <v>0</v>
      </c>
      <c r="BB10" s="58">
        <f>IF(AZ10=2,G10,0)</f>
        <v>0</v>
      </c>
      <c r="BC10" s="58">
        <f>IF(AZ10=3,G10,0)</f>
        <v>0</v>
      </c>
      <c r="BD10" s="58">
        <f>IF(AZ10=4,G10,0)</f>
        <v>0</v>
      </c>
      <c r="BE10" s="58">
        <f>IF(AZ10=5,G10,0)</f>
        <v>0</v>
      </c>
      <c r="CZ10" s="58">
        <v>0</v>
      </c>
    </row>
    <row r="11" spans="1:104">
      <c r="A11" s="81">
        <v>4</v>
      </c>
      <c r="B11" s="82" t="s">
        <v>83</v>
      </c>
      <c r="C11" s="83" t="s">
        <v>84</v>
      </c>
      <c r="D11" s="84"/>
      <c r="E11" s="85"/>
      <c r="F11" s="85"/>
      <c r="G11" s="86"/>
      <c r="O11" s="80"/>
    </row>
    <row r="12" spans="1:104">
      <c r="A12" s="81">
        <v>5</v>
      </c>
      <c r="B12" s="82" t="s">
        <v>30</v>
      </c>
      <c r="C12" s="83" t="s">
        <v>34</v>
      </c>
      <c r="D12" s="84" t="s">
        <v>1</v>
      </c>
      <c r="E12" s="85">
        <v>0</v>
      </c>
      <c r="F12" s="85">
        <v>0</v>
      </c>
      <c r="G12" s="86">
        <f>E12*F12</f>
        <v>0</v>
      </c>
      <c r="O12" s="80">
        <v>2</v>
      </c>
      <c r="AA12" s="58">
        <v>12</v>
      </c>
      <c r="AB12" s="58">
        <v>0</v>
      </c>
      <c r="AC12" s="58">
        <v>4</v>
      </c>
      <c r="AZ12" s="58">
        <v>1</v>
      </c>
      <c r="BA12" s="58">
        <f>IF(AZ12=1,G12,0)</f>
        <v>0</v>
      </c>
      <c r="BB12" s="58">
        <f>IF(AZ12=2,G12,0)</f>
        <v>0</v>
      </c>
      <c r="BC12" s="58">
        <f>IF(AZ12=3,G12,0)</f>
        <v>0</v>
      </c>
      <c r="BD12" s="58">
        <f>IF(AZ12=4,G12,0)</f>
        <v>0</v>
      </c>
      <c r="BE12" s="58">
        <f>IF(AZ12=5,G12,0)</f>
        <v>0</v>
      </c>
      <c r="CZ12" s="58">
        <v>0</v>
      </c>
    </row>
    <row r="13" spans="1:104">
      <c r="A13" s="87"/>
      <c r="B13" s="88" t="s">
        <v>27</v>
      </c>
      <c r="C13" s="89" t="str">
        <f>CONCATENATE(B7," ",C7)</f>
        <v>11 Přípravné a přidružené práce</v>
      </c>
      <c r="D13" s="87"/>
      <c r="E13" s="90"/>
      <c r="F13" s="90"/>
      <c r="G13" s="91">
        <f>SUM(G7:G12)</f>
        <v>0</v>
      </c>
      <c r="O13" s="80">
        <v>4</v>
      </c>
      <c r="BA13" s="92">
        <f>SUM(BA7:BA12)</f>
        <v>0</v>
      </c>
      <c r="BB13" s="92">
        <f>SUM(BB7:BB12)</f>
        <v>0</v>
      </c>
      <c r="BC13" s="92">
        <f>SUM(BC7:BC12)</f>
        <v>0</v>
      </c>
      <c r="BD13" s="92">
        <f>SUM(BD7:BD12)</f>
        <v>0</v>
      </c>
      <c r="BE13" s="92">
        <f>SUM(BE7:BE12)</f>
        <v>0</v>
      </c>
    </row>
    <row r="14" spans="1:104">
      <c r="A14" s="73" t="s">
        <v>25</v>
      </c>
      <c r="B14" s="74" t="s">
        <v>35</v>
      </c>
      <c r="C14" s="75" t="s">
        <v>36</v>
      </c>
      <c r="D14" s="76"/>
      <c r="E14" s="77"/>
      <c r="F14" s="77"/>
      <c r="G14" s="78"/>
      <c r="H14" s="79"/>
      <c r="I14" s="79"/>
      <c r="O14" s="80">
        <v>1</v>
      </c>
    </row>
    <row r="15" spans="1:104" ht="22.5">
      <c r="A15" s="81">
        <v>6</v>
      </c>
      <c r="B15" s="82" t="s">
        <v>37</v>
      </c>
      <c r="C15" s="83" t="s">
        <v>38</v>
      </c>
      <c r="D15" s="84" t="s">
        <v>1</v>
      </c>
      <c r="E15" s="85">
        <v>0</v>
      </c>
      <c r="F15" s="85">
        <v>0</v>
      </c>
      <c r="G15" s="86">
        <f>E15*F15</f>
        <v>0</v>
      </c>
      <c r="O15" s="80">
        <v>2</v>
      </c>
      <c r="AA15" s="58">
        <v>12</v>
      </c>
      <c r="AB15" s="58">
        <v>0</v>
      </c>
      <c r="AC15" s="58">
        <v>5</v>
      </c>
      <c r="AZ15" s="58">
        <v>1</v>
      </c>
      <c r="BA15" s="58">
        <f>IF(AZ15=1,G15,0)</f>
        <v>0</v>
      </c>
      <c r="BB15" s="58">
        <f>IF(AZ15=2,G15,0)</f>
        <v>0</v>
      </c>
      <c r="BC15" s="58">
        <f>IF(AZ15=3,G15,0)</f>
        <v>0</v>
      </c>
      <c r="BD15" s="58">
        <f>IF(AZ15=4,G15,0)</f>
        <v>0</v>
      </c>
      <c r="BE15" s="58">
        <f>IF(AZ15=5,G15,0)</f>
        <v>0</v>
      </c>
      <c r="CZ15" s="58">
        <v>1.8599999999999998E-2</v>
      </c>
    </row>
    <row r="16" spans="1:104">
      <c r="A16" s="87"/>
      <c r="B16" s="88" t="s">
        <v>27</v>
      </c>
      <c r="C16" s="89" t="str">
        <f>CONCATENATE(B14," ",C14)</f>
        <v>3 Svislé a kompletní konstrukce</v>
      </c>
      <c r="D16" s="87"/>
      <c r="E16" s="90"/>
      <c r="F16" s="90"/>
      <c r="G16" s="91">
        <f>SUM(G14:G15)</f>
        <v>0</v>
      </c>
      <c r="O16" s="80">
        <v>4</v>
      </c>
      <c r="BA16" s="92">
        <f>SUM(BA14:BA15)</f>
        <v>0</v>
      </c>
      <c r="BB16" s="92">
        <f>SUM(BB14:BB15)</f>
        <v>0</v>
      </c>
      <c r="BC16" s="92">
        <f>SUM(BC14:BC15)</f>
        <v>0</v>
      </c>
      <c r="BD16" s="92">
        <f>SUM(BD14:BD15)</f>
        <v>0</v>
      </c>
      <c r="BE16" s="92">
        <f>SUM(BE14:BE15)</f>
        <v>0</v>
      </c>
    </row>
    <row r="17" spans="1:104">
      <c r="A17" s="73" t="s">
        <v>25</v>
      </c>
      <c r="B17" s="74" t="s">
        <v>39</v>
      </c>
      <c r="C17" s="75" t="s">
        <v>40</v>
      </c>
      <c r="D17" s="76"/>
      <c r="E17" s="77"/>
      <c r="F17" s="77"/>
      <c r="G17" s="78"/>
      <c r="H17" s="79"/>
      <c r="I17" s="79"/>
      <c r="O17" s="80">
        <v>1</v>
      </c>
    </row>
    <row r="18" spans="1:104" ht="22.5">
      <c r="A18" s="81">
        <v>7</v>
      </c>
      <c r="B18" s="82" t="s">
        <v>41</v>
      </c>
      <c r="C18" s="83" t="s">
        <v>42</v>
      </c>
      <c r="D18" s="84" t="s">
        <v>1</v>
      </c>
      <c r="E18" s="85">
        <v>0</v>
      </c>
      <c r="F18" s="85">
        <v>0</v>
      </c>
      <c r="G18" s="86">
        <f>E18*F18</f>
        <v>0</v>
      </c>
      <c r="O18" s="80">
        <v>2</v>
      </c>
      <c r="AA18" s="58">
        <v>12</v>
      </c>
      <c r="AB18" s="58">
        <v>0</v>
      </c>
      <c r="AC18" s="58">
        <v>6</v>
      </c>
      <c r="AZ18" s="58">
        <v>1</v>
      </c>
      <c r="BA18" s="58">
        <f>IF(AZ18=1,G18,0)</f>
        <v>0</v>
      </c>
      <c r="BB18" s="58">
        <f>IF(AZ18=2,G18,0)</f>
        <v>0</v>
      </c>
      <c r="BC18" s="58">
        <f>IF(AZ18=3,G18,0)</f>
        <v>0</v>
      </c>
      <c r="BD18" s="58">
        <f>IF(AZ18=4,G18,0)</f>
        <v>0</v>
      </c>
      <c r="BE18" s="58">
        <f>IF(AZ18=5,G18,0)</f>
        <v>0</v>
      </c>
      <c r="CZ18" s="58">
        <v>1.02139</v>
      </c>
    </row>
    <row r="19" spans="1:104" ht="22.5">
      <c r="A19" s="81">
        <v>8</v>
      </c>
      <c r="B19" s="82" t="s">
        <v>43</v>
      </c>
      <c r="C19" s="83" t="s">
        <v>44</v>
      </c>
      <c r="D19" s="84" t="s">
        <v>1</v>
      </c>
      <c r="E19" s="85">
        <v>0</v>
      </c>
      <c r="F19" s="85">
        <v>0</v>
      </c>
      <c r="G19" s="86">
        <f>E19*F19</f>
        <v>0</v>
      </c>
      <c r="O19" s="80">
        <v>2</v>
      </c>
      <c r="AA19" s="58">
        <v>12</v>
      </c>
      <c r="AB19" s="58">
        <v>0</v>
      </c>
      <c r="AC19" s="58">
        <v>7</v>
      </c>
      <c r="AZ19" s="58">
        <v>1</v>
      </c>
      <c r="BA19" s="58">
        <f>IF(AZ19=1,G19,0)</f>
        <v>0</v>
      </c>
      <c r="BB19" s="58">
        <f>IF(AZ19=2,G19,0)</f>
        <v>0</v>
      </c>
      <c r="BC19" s="58">
        <f>IF(AZ19=3,G19,0)</f>
        <v>0</v>
      </c>
      <c r="BD19" s="58">
        <f>IF(AZ19=4,G19,0)</f>
        <v>0</v>
      </c>
      <c r="BE19" s="58">
        <f>IF(AZ19=5,G19,0)</f>
        <v>0</v>
      </c>
      <c r="CZ19" s="58">
        <v>0.40472000000000002</v>
      </c>
    </row>
    <row r="20" spans="1:104">
      <c r="A20" s="81">
        <v>9</v>
      </c>
      <c r="B20" s="82" t="s">
        <v>45</v>
      </c>
      <c r="C20" s="83" t="s">
        <v>46</v>
      </c>
      <c r="D20" s="84" t="s">
        <v>1</v>
      </c>
      <c r="E20" s="85">
        <v>0</v>
      </c>
      <c r="F20" s="85">
        <v>0</v>
      </c>
      <c r="G20" s="86">
        <f>E20*F20</f>
        <v>0</v>
      </c>
      <c r="O20" s="80">
        <v>2</v>
      </c>
      <c r="AA20" s="58">
        <v>12</v>
      </c>
      <c r="AB20" s="58">
        <v>0</v>
      </c>
      <c r="AC20" s="58">
        <v>8</v>
      </c>
      <c r="AZ20" s="58">
        <v>1</v>
      </c>
      <c r="BA20" s="58">
        <f>IF(AZ20=1,G20,0)</f>
        <v>0</v>
      </c>
      <c r="BB20" s="58">
        <f>IF(AZ20=2,G20,0)</f>
        <v>0</v>
      </c>
      <c r="BC20" s="58">
        <f>IF(AZ20=3,G20,0)</f>
        <v>0</v>
      </c>
      <c r="BD20" s="58">
        <f>IF(AZ20=4,G20,0)</f>
        <v>0</v>
      </c>
      <c r="BE20" s="58">
        <f>IF(AZ20=5,G20,0)</f>
        <v>0</v>
      </c>
      <c r="CZ20" s="58">
        <v>0</v>
      </c>
    </row>
    <row r="21" spans="1:104" ht="22.5">
      <c r="A21" s="81">
        <v>10</v>
      </c>
      <c r="B21" s="82" t="s">
        <v>47</v>
      </c>
      <c r="C21" s="83" t="s">
        <v>48</v>
      </c>
      <c r="D21" s="84" t="s">
        <v>1</v>
      </c>
      <c r="E21" s="85">
        <v>0</v>
      </c>
      <c r="F21" s="85">
        <v>0</v>
      </c>
      <c r="G21" s="86">
        <f>E21*F21</f>
        <v>0</v>
      </c>
      <c r="O21" s="80">
        <v>2</v>
      </c>
      <c r="AA21" s="58">
        <v>12</v>
      </c>
      <c r="AB21" s="58">
        <v>0</v>
      </c>
      <c r="AC21" s="58">
        <v>9</v>
      </c>
      <c r="AZ21" s="58">
        <v>1</v>
      </c>
      <c r="BA21" s="58">
        <f>IF(AZ21=1,G21,0)</f>
        <v>0</v>
      </c>
      <c r="BB21" s="58">
        <f>IF(AZ21=2,G21,0)</f>
        <v>0</v>
      </c>
      <c r="BC21" s="58">
        <f>IF(AZ21=3,G21,0)</f>
        <v>0</v>
      </c>
      <c r="BD21" s="58">
        <f>IF(AZ21=4,G21,0)</f>
        <v>0</v>
      </c>
      <c r="BE21" s="58">
        <f>IF(AZ21=5,G21,0)</f>
        <v>0</v>
      </c>
      <c r="CZ21" s="58">
        <v>0</v>
      </c>
    </row>
    <row r="22" spans="1:104">
      <c r="A22" s="81">
        <v>11</v>
      </c>
      <c r="B22" s="82" t="s">
        <v>49</v>
      </c>
      <c r="C22" s="83" t="s">
        <v>50</v>
      </c>
      <c r="D22" s="84" t="s">
        <v>1</v>
      </c>
      <c r="E22" s="85">
        <v>0</v>
      </c>
      <c r="F22" s="85">
        <v>0</v>
      </c>
      <c r="G22" s="86">
        <f>E22*F22</f>
        <v>0</v>
      </c>
      <c r="O22" s="80">
        <v>2</v>
      </c>
      <c r="AA22" s="58">
        <v>12</v>
      </c>
      <c r="AB22" s="58">
        <v>0</v>
      </c>
      <c r="AC22" s="58">
        <v>10</v>
      </c>
      <c r="AZ22" s="58">
        <v>1</v>
      </c>
      <c r="BA22" s="58">
        <f>IF(AZ22=1,G22,0)</f>
        <v>0</v>
      </c>
      <c r="BB22" s="58">
        <f>IF(AZ22=2,G22,0)</f>
        <v>0</v>
      </c>
      <c r="BC22" s="58">
        <f>IF(AZ22=3,G22,0)</f>
        <v>0</v>
      </c>
      <c r="BD22" s="58">
        <f>IF(AZ22=4,G22,0)</f>
        <v>0</v>
      </c>
      <c r="BE22" s="58">
        <f>IF(AZ22=5,G22,0)</f>
        <v>0</v>
      </c>
      <c r="CZ22" s="58">
        <v>0</v>
      </c>
    </row>
    <row r="23" spans="1:104">
      <c r="A23" s="87"/>
      <c r="B23" s="88" t="s">
        <v>27</v>
      </c>
      <c r="C23" s="89" t="str">
        <f>CONCATENATE(B17," ",C17)</f>
        <v>4 Vodorovné konstrukce</v>
      </c>
      <c r="D23" s="87"/>
      <c r="E23" s="90">
        <v>0</v>
      </c>
      <c r="F23" s="90"/>
      <c r="G23" s="91">
        <f>SUM(G17:G22)</f>
        <v>0</v>
      </c>
      <c r="O23" s="80">
        <v>4</v>
      </c>
      <c r="BA23" s="92">
        <f>SUM(BA17:BA22)</f>
        <v>0</v>
      </c>
      <c r="BB23" s="92">
        <f>SUM(BB17:BB22)</f>
        <v>0</v>
      </c>
      <c r="BC23" s="92">
        <f>SUM(BC17:BC22)</f>
        <v>0</v>
      </c>
      <c r="BD23" s="92">
        <f>SUM(BD17:BD22)</f>
        <v>0</v>
      </c>
      <c r="BE23" s="92">
        <f>SUM(BE17:BE22)</f>
        <v>0</v>
      </c>
    </row>
    <row r="24" spans="1:104">
      <c r="A24" s="73" t="s">
        <v>25</v>
      </c>
      <c r="B24" s="74" t="s">
        <v>51</v>
      </c>
      <c r="C24" s="75" t="s">
        <v>52</v>
      </c>
      <c r="D24" s="76"/>
      <c r="E24" s="77"/>
      <c r="F24" s="77"/>
      <c r="G24" s="78"/>
      <c r="H24" s="79"/>
      <c r="I24" s="79"/>
      <c r="O24" s="80">
        <v>1</v>
      </c>
    </row>
    <row r="25" spans="1:104">
      <c r="A25" s="81">
        <v>12</v>
      </c>
      <c r="B25" s="82" t="s">
        <v>26</v>
      </c>
      <c r="C25" s="83" t="s">
        <v>53</v>
      </c>
      <c r="D25" s="84" t="s">
        <v>1</v>
      </c>
      <c r="E25" s="85">
        <v>0</v>
      </c>
      <c r="F25" s="85">
        <v>0</v>
      </c>
      <c r="G25" s="86">
        <f>E25*F25</f>
        <v>0</v>
      </c>
      <c r="O25" s="80">
        <v>2</v>
      </c>
      <c r="AA25" s="58">
        <v>12</v>
      </c>
      <c r="AB25" s="58">
        <v>0</v>
      </c>
      <c r="AC25" s="58">
        <v>11</v>
      </c>
      <c r="AZ25" s="58">
        <v>1</v>
      </c>
      <c r="BA25" s="58">
        <f>IF(AZ25=1,G25,0)</f>
        <v>0</v>
      </c>
      <c r="BB25" s="58">
        <f>IF(AZ25=2,G25,0)</f>
        <v>0</v>
      </c>
      <c r="BC25" s="58">
        <f>IF(AZ25=3,G25,0)</f>
        <v>0</v>
      </c>
      <c r="BD25" s="58">
        <f>IF(AZ25=4,G25,0)</f>
        <v>0</v>
      </c>
      <c r="BE25" s="58">
        <f>IF(AZ25=5,G25,0)</f>
        <v>0</v>
      </c>
      <c r="CZ25" s="58">
        <v>0</v>
      </c>
    </row>
    <row r="26" spans="1:104">
      <c r="A26" s="81">
        <v>13</v>
      </c>
      <c r="B26" s="82" t="s">
        <v>54</v>
      </c>
      <c r="C26" s="83" t="s">
        <v>55</v>
      </c>
      <c r="D26" s="84" t="s">
        <v>1</v>
      </c>
      <c r="E26" s="85">
        <v>0</v>
      </c>
      <c r="F26" s="85">
        <v>0</v>
      </c>
      <c r="G26" s="86">
        <f>E26*F26</f>
        <v>0</v>
      </c>
      <c r="O26" s="80">
        <v>2</v>
      </c>
      <c r="AA26" s="58">
        <v>12</v>
      </c>
      <c r="AB26" s="58">
        <v>0</v>
      </c>
      <c r="AC26" s="58">
        <v>12</v>
      </c>
      <c r="AZ26" s="58">
        <v>1</v>
      </c>
      <c r="BA26" s="58">
        <f>IF(AZ26=1,G26,0)</f>
        <v>0</v>
      </c>
      <c r="BB26" s="58">
        <f>IF(AZ26=2,G26,0)</f>
        <v>0</v>
      </c>
      <c r="BC26" s="58">
        <f>IF(AZ26=3,G26,0)</f>
        <v>0</v>
      </c>
      <c r="BD26" s="58">
        <f>IF(AZ26=4,G26,0)</f>
        <v>0</v>
      </c>
      <c r="BE26" s="58">
        <f>IF(AZ26=5,G26,0)</f>
        <v>0</v>
      </c>
      <c r="CZ26" s="58">
        <v>0</v>
      </c>
    </row>
    <row r="27" spans="1:104" ht="22.5">
      <c r="A27" s="81">
        <v>14</v>
      </c>
      <c r="B27" s="82" t="s">
        <v>35</v>
      </c>
      <c r="C27" s="83" t="s">
        <v>56</v>
      </c>
      <c r="D27" s="84" t="s">
        <v>1</v>
      </c>
      <c r="E27" s="85">
        <v>0</v>
      </c>
      <c r="F27" s="85">
        <v>0</v>
      </c>
      <c r="G27" s="86">
        <f>E27*F27</f>
        <v>0</v>
      </c>
      <c r="O27" s="80">
        <v>2</v>
      </c>
      <c r="AA27" s="58">
        <v>12</v>
      </c>
      <c r="AB27" s="58">
        <v>0</v>
      </c>
      <c r="AC27" s="58">
        <v>13</v>
      </c>
      <c r="AZ27" s="58">
        <v>1</v>
      </c>
      <c r="BA27" s="58">
        <f>IF(AZ27=1,G27,0)</f>
        <v>0</v>
      </c>
      <c r="BB27" s="58">
        <f>IF(AZ27=2,G27,0)</f>
        <v>0</v>
      </c>
      <c r="BC27" s="58">
        <f>IF(AZ27=3,G27,0)</f>
        <v>0</v>
      </c>
      <c r="BD27" s="58">
        <f>IF(AZ27=4,G27,0)</f>
        <v>0</v>
      </c>
      <c r="BE27" s="58">
        <f>IF(AZ27=5,G27,0)</f>
        <v>0</v>
      </c>
      <c r="CZ27" s="58">
        <v>0</v>
      </c>
    </row>
    <row r="28" spans="1:104">
      <c r="A28" s="87"/>
      <c r="B28" s="88" t="s">
        <v>27</v>
      </c>
      <c r="C28" s="89" t="str">
        <f>CONCATENATE(B24," ",C24)</f>
        <v>41 Stropy a stropní konstrukce</v>
      </c>
      <c r="D28" s="87"/>
      <c r="E28" s="90"/>
      <c r="F28" s="90">
        <v>0</v>
      </c>
      <c r="G28" s="91">
        <f>SUM(G24:G27)</f>
        <v>0</v>
      </c>
      <c r="O28" s="80">
        <v>4</v>
      </c>
      <c r="BA28" s="92">
        <f>SUM(BA24:BA27)</f>
        <v>0</v>
      </c>
      <c r="BB28" s="92">
        <f>SUM(BB24:BB27)</f>
        <v>0</v>
      </c>
      <c r="BC28" s="92">
        <f>SUM(BC24:BC27)</f>
        <v>0</v>
      </c>
      <c r="BD28" s="92">
        <f>SUM(BD24:BD27)</f>
        <v>0</v>
      </c>
      <c r="BE28" s="92">
        <f>SUM(BE24:BE27)</f>
        <v>0</v>
      </c>
    </row>
    <row r="29" spans="1:104">
      <c r="A29" s="73" t="s">
        <v>25</v>
      </c>
      <c r="B29" s="74" t="s">
        <v>57</v>
      </c>
      <c r="C29" s="75" t="s">
        <v>58</v>
      </c>
      <c r="D29" s="76"/>
      <c r="E29" s="77"/>
      <c r="F29" s="77"/>
      <c r="G29" s="78"/>
      <c r="H29" s="79"/>
      <c r="I29" s="79"/>
      <c r="O29" s="80">
        <v>1</v>
      </c>
    </row>
    <row r="30" spans="1:104">
      <c r="A30" s="81">
        <v>15</v>
      </c>
      <c r="B30" s="82" t="s">
        <v>59</v>
      </c>
      <c r="C30" s="83" t="s">
        <v>60</v>
      </c>
      <c r="D30" s="84" t="s">
        <v>1</v>
      </c>
      <c r="E30" s="85">
        <v>0</v>
      </c>
      <c r="F30" s="85">
        <v>0</v>
      </c>
      <c r="G30" s="86">
        <f>E30*F30</f>
        <v>0</v>
      </c>
      <c r="O30" s="80">
        <v>2</v>
      </c>
      <c r="AA30" s="58">
        <v>12</v>
      </c>
      <c r="AB30" s="58">
        <v>0</v>
      </c>
      <c r="AC30" s="58">
        <v>14</v>
      </c>
      <c r="AZ30" s="58">
        <v>1</v>
      </c>
      <c r="BA30" s="58">
        <f>IF(AZ30=1,G30,0)</f>
        <v>0</v>
      </c>
      <c r="BB30" s="58">
        <f>IF(AZ30=2,G30,0)</f>
        <v>0</v>
      </c>
      <c r="BC30" s="58">
        <f>IF(AZ30=3,G30,0)</f>
        <v>0</v>
      </c>
      <c r="BD30" s="58">
        <f>IF(AZ30=4,G30,0)</f>
        <v>0</v>
      </c>
      <c r="BE30" s="58">
        <f>IF(AZ30=5,G30,0)</f>
        <v>0</v>
      </c>
      <c r="CZ30" s="58">
        <v>0.4642</v>
      </c>
    </row>
    <row r="31" spans="1:104">
      <c r="A31" s="81">
        <v>16</v>
      </c>
      <c r="B31" s="82" t="s">
        <v>61</v>
      </c>
      <c r="C31" s="83" t="s">
        <v>62</v>
      </c>
      <c r="D31" s="84" t="s">
        <v>1</v>
      </c>
      <c r="E31" s="85">
        <v>0</v>
      </c>
      <c r="F31" s="85">
        <v>0</v>
      </c>
      <c r="G31" s="86">
        <f>E31*F31</f>
        <v>0</v>
      </c>
      <c r="O31" s="80">
        <v>2</v>
      </c>
      <c r="AA31" s="58">
        <v>12</v>
      </c>
      <c r="AB31" s="58">
        <v>1</v>
      </c>
      <c r="AC31" s="58">
        <v>15</v>
      </c>
      <c r="AZ31" s="58">
        <v>1</v>
      </c>
      <c r="BA31" s="58">
        <f>IF(AZ31=1,G31,0)</f>
        <v>0</v>
      </c>
      <c r="BB31" s="58">
        <f>IF(AZ31=2,G31,0)</f>
        <v>0</v>
      </c>
      <c r="BC31" s="58">
        <f>IF(AZ31=3,G31,0)</f>
        <v>0</v>
      </c>
      <c r="BD31" s="58">
        <f>IF(AZ31=4,G31,0)</f>
        <v>0</v>
      </c>
      <c r="BE31" s="58">
        <f>IF(AZ31=5,G31,0)</f>
        <v>0</v>
      </c>
      <c r="CZ31" s="58">
        <v>3.7999999999999999E-2</v>
      </c>
    </row>
    <row r="32" spans="1:104">
      <c r="A32" s="87"/>
      <c r="B32" s="88" t="s">
        <v>27</v>
      </c>
      <c r="C32" s="89" t="str">
        <f>CONCATENATE(B29," ",C29)</f>
        <v>64 Výplně otvorů</v>
      </c>
      <c r="D32" s="87"/>
      <c r="E32" s="90"/>
      <c r="F32" s="90"/>
      <c r="G32" s="91">
        <f>SUM(G29:G31)</f>
        <v>0</v>
      </c>
      <c r="O32" s="80">
        <v>4</v>
      </c>
      <c r="BA32" s="92">
        <f>SUM(BA29:BA31)</f>
        <v>0</v>
      </c>
      <c r="BB32" s="92">
        <f>SUM(BB29:BB31)</f>
        <v>0</v>
      </c>
      <c r="BC32" s="92">
        <f>SUM(BC29:BC31)</f>
        <v>0</v>
      </c>
      <c r="BD32" s="92">
        <f>SUM(BD29:BD31)</f>
        <v>0</v>
      </c>
      <c r="BE32" s="92">
        <f>SUM(BE29:BE31)</f>
        <v>0</v>
      </c>
    </row>
    <row r="33" spans="1:104">
      <c r="A33" s="73" t="s">
        <v>25</v>
      </c>
      <c r="B33" s="74" t="s">
        <v>33</v>
      </c>
      <c r="C33" s="75" t="s">
        <v>63</v>
      </c>
      <c r="D33" s="76"/>
      <c r="E33" s="77"/>
      <c r="F33" s="77"/>
      <c r="G33" s="78"/>
      <c r="H33" s="79"/>
      <c r="I33" s="79"/>
      <c r="O33" s="80">
        <v>1</v>
      </c>
    </row>
    <row r="34" spans="1:104">
      <c r="A34" s="81">
        <v>17</v>
      </c>
      <c r="B34" s="82" t="s">
        <v>39</v>
      </c>
      <c r="C34" s="83" t="s">
        <v>64</v>
      </c>
      <c r="D34" s="84" t="s">
        <v>1</v>
      </c>
      <c r="E34" s="85">
        <v>0</v>
      </c>
      <c r="F34" s="85">
        <v>0</v>
      </c>
      <c r="G34" s="86">
        <f>E34*F34</f>
        <v>0</v>
      </c>
      <c r="O34" s="80">
        <v>2</v>
      </c>
      <c r="AA34" s="58">
        <v>12</v>
      </c>
      <c r="AB34" s="58">
        <v>0</v>
      </c>
      <c r="AC34" s="58">
        <v>16</v>
      </c>
      <c r="AZ34" s="58">
        <v>1</v>
      </c>
      <c r="BA34" s="58">
        <f>IF(AZ34=1,G34,0)</f>
        <v>0</v>
      </c>
      <c r="BB34" s="58">
        <f>IF(AZ34=2,G34,0)</f>
        <v>0</v>
      </c>
      <c r="BC34" s="58">
        <f>IF(AZ34=3,G34,0)</f>
        <v>0</v>
      </c>
      <c r="BD34" s="58">
        <f>IF(AZ34=4,G34,0)</f>
        <v>0</v>
      </c>
      <c r="BE34" s="58">
        <f>IF(AZ34=5,G34,0)</f>
        <v>0</v>
      </c>
      <c r="CZ34" s="58">
        <v>0</v>
      </c>
    </row>
    <row r="35" spans="1:104">
      <c r="A35" s="81">
        <v>18</v>
      </c>
      <c r="B35" s="82" t="s">
        <v>65</v>
      </c>
      <c r="C35" s="83" t="s">
        <v>66</v>
      </c>
      <c r="D35" s="84" t="s">
        <v>1</v>
      </c>
      <c r="E35" s="85">
        <v>0</v>
      </c>
      <c r="F35" s="85">
        <v>0</v>
      </c>
      <c r="G35" s="86">
        <f>E35*F35</f>
        <v>0</v>
      </c>
      <c r="O35" s="80">
        <v>2</v>
      </c>
      <c r="AA35" s="58">
        <v>12</v>
      </c>
      <c r="AB35" s="58">
        <v>1</v>
      </c>
      <c r="AC35" s="58">
        <v>17</v>
      </c>
      <c r="AZ35" s="58">
        <v>1</v>
      </c>
      <c r="BA35" s="58">
        <f>IF(AZ35=1,G35,0)</f>
        <v>0</v>
      </c>
      <c r="BB35" s="58">
        <f>IF(AZ35=2,G35,0)</f>
        <v>0</v>
      </c>
      <c r="BC35" s="58">
        <f>IF(AZ35=3,G35,0)</f>
        <v>0</v>
      </c>
      <c r="BD35" s="58">
        <f>IF(AZ35=4,G35,0)</f>
        <v>0</v>
      </c>
      <c r="BE35" s="58">
        <f>IF(AZ35=5,G35,0)</f>
        <v>0</v>
      </c>
      <c r="CZ35" s="58">
        <v>1.7500000000000002E-2</v>
      </c>
    </row>
    <row r="36" spans="1:104">
      <c r="A36" s="87"/>
      <c r="B36" s="88" t="s">
        <v>27</v>
      </c>
      <c r="C36" s="89" t="str">
        <f>CONCATENATE(B33," ",C33)</f>
        <v>8 Trubní vedení</v>
      </c>
      <c r="D36" s="87"/>
      <c r="E36" s="90"/>
      <c r="F36" s="90"/>
      <c r="G36" s="91">
        <f>SUM(G33:G35)</f>
        <v>0</v>
      </c>
      <c r="O36" s="80">
        <v>4</v>
      </c>
      <c r="BA36" s="92">
        <f>SUM(BA33:BA35)</f>
        <v>0</v>
      </c>
      <c r="BB36" s="92">
        <f>SUM(BB33:BB35)</f>
        <v>0</v>
      </c>
      <c r="BC36" s="92">
        <f>SUM(BC33:BC35)</f>
        <v>0</v>
      </c>
      <c r="BD36" s="92">
        <f>SUM(BD33:BD35)</f>
        <v>0</v>
      </c>
      <c r="BE36" s="92">
        <f>SUM(BE33:BE35)</f>
        <v>0</v>
      </c>
    </row>
    <row r="37" spans="1:104">
      <c r="A37" s="73" t="s">
        <v>25</v>
      </c>
      <c r="B37" s="74" t="s">
        <v>67</v>
      </c>
      <c r="C37" s="75" t="s">
        <v>68</v>
      </c>
      <c r="D37" s="76"/>
      <c r="E37" s="77"/>
      <c r="F37" s="77"/>
      <c r="G37" s="78"/>
      <c r="H37" s="79"/>
      <c r="I37" s="79"/>
      <c r="O37" s="80">
        <v>1</v>
      </c>
    </row>
    <row r="38" spans="1:104">
      <c r="A38" s="81">
        <v>19</v>
      </c>
      <c r="B38" s="82" t="s">
        <v>69</v>
      </c>
      <c r="C38" s="83" t="s">
        <v>70</v>
      </c>
      <c r="D38" s="84" t="s">
        <v>1</v>
      </c>
      <c r="E38" s="85">
        <v>0</v>
      </c>
      <c r="F38" s="85">
        <v>0</v>
      </c>
      <c r="G38" s="86">
        <f>E38*F38</f>
        <v>0</v>
      </c>
      <c r="O38" s="80">
        <v>2</v>
      </c>
      <c r="AA38" s="58">
        <v>12</v>
      </c>
      <c r="AB38" s="58">
        <v>0</v>
      </c>
      <c r="AC38" s="58">
        <v>18</v>
      </c>
      <c r="AZ38" s="58">
        <v>1</v>
      </c>
      <c r="BA38" s="58">
        <f>IF(AZ38=1,G38,0)</f>
        <v>0</v>
      </c>
      <c r="BB38" s="58">
        <f>IF(AZ38=2,G38,0)</f>
        <v>0</v>
      </c>
      <c r="BC38" s="58">
        <f>IF(AZ38=3,G38,0)</f>
        <v>0</v>
      </c>
      <c r="BD38" s="58">
        <f>IF(AZ38=4,G38,0)</f>
        <v>0</v>
      </c>
      <c r="BE38" s="58">
        <f>IF(AZ38=5,G38,0)</f>
        <v>0</v>
      </c>
      <c r="CZ38" s="58">
        <v>5.4000000000000001E-4</v>
      </c>
    </row>
    <row r="39" spans="1:104">
      <c r="A39" s="87"/>
      <c r="B39" s="88" t="s">
        <v>27</v>
      </c>
      <c r="C39" s="89" t="str">
        <f>CONCATENATE(B37," ",C37)</f>
        <v>98 Demolice</v>
      </c>
      <c r="D39" s="87"/>
      <c r="E39" s="90"/>
      <c r="F39" s="90"/>
      <c r="G39" s="91">
        <f>SUM(G37:G38)</f>
        <v>0</v>
      </c>
      <c r="O39" s="80">
        <v>4</v>
      </c>
      <c r="BA39" s="92">
        <f>SUM(BA37:BA38)</f>
        <v>0</v>
      </c>
      <c r="BB39" s="92">
        <f>SUM(BB37:BB38)</f>
        <v>0</v>
      </c>
      <c r="BC39" s="92">
        <f>SUM(BC37:BC38)</f>
        <v>0</v>
      </c>
      <c r="BD39" s="92">
        <f>SUM(BD37:BD38)</f>
        <v>0</v>
      </c>
      <c r="BE39" s="92">
        <f>SUM(BE37:BE38)</f>
        <v>0</v>
      </c>
    </row>
    <row r="40" spans="1:104">
      <c r="A40" s="73" t="s">
        <v>25</v>
      </c>
      <c r="B40" s="74" t="s">
        <v>71</v>
      </c>
      <c r="C40" s="75" t="s">
        <v>72</v>
      </c>
      <c r="D40" s="76" t="s">
        <v>1</v>
      </c>
      <c r="E40" s="77"/>
      <c r="F40" s="77"/>
      <c r="G40" s="78"/>
      <c r="H40" s="79"/>
      <c r="I40" s="79"/>
      <c r="O40" s="80">
        <v>1</v>
      </c>
    </row>
    <row r="41" spans="1:104">
      <c r="A41" s="81">
        <v>20</v>
      </c>
      <c r="B41" s="82" t="s">
        <v>73</v>
      </c>
      <c r="C41" s="83" t="s">
        <v>74</v>
      </c>
      <c r="D41" s="84" t="s">
        <v>1</v>
      </c>
      <c r="E41" s="85">
        <v>0</v>
      </c>
      <c r="F41" s="85">
        <v>0</v>
      </c>
      <c r="G41" s="86">
        <f>E41*F41</f>
        <v>0</v>
      </c>
      <c r="O41" s="80">
        <v>2</v>
      </c>
      <c r="AA41" s="58">
        <v>12</v>
      </c>
      <c r="AB41" s="58">
        <v>0</v>
      </c>
      <c r="AC41" s="58">
        <v>19</v>
      </c>
      <c r="AZ41" s="58">
        <v>2</v>
      </c>
      <c r="BA41" s="58">
        <f>IF(AZ41=1,G41,0)</f>
        <v>0</v>
      </c>
      <c r="BB41" s="58">
        <f>IF(AZ41=2,G41,0)</f>
        <v>0</v>
      </c>
      <c r="BC41" s="58">
        <f>IF(AZ41=3,G41,0)</f>
        <v>0</v>
      </c>
      <c r="BD41" s="58">
        <f>IF(AZ41=4,G41,0)</f>
        <v>0</v>
      </c>
      <c r="BE41" s="58">
        <f>IF(AZ41=5,G41,0)</f>
        <v>0</v>
      </c>
      <c r="CZ41" s="58">
        <v>1.6199999999999999E-3</v>
      </c>
    </row>
    <row r="42" spans="1:104">
      <c r="A42" s="81">
        <v>21</v>
      </c>
      <c r="B42" s="82" t="s">
        <v>75</v>
      </c>
      <c r="C42" s="83" t="s">
        <v>76</v>
      </c>
      <c r="D42" s="84" t="s">
        <v>1</v>
      </c>
      <c r="E42" s="85">
        <v>0</v>
      </c>
      <c r="F42" s="85">
        <v>0</v>
      </c>
      <c r="G42" s="86">
        <f>E42*F42</f>
        <v>0</v>
      </c>
      <c r="O42" s="80">
        <v>2</v>
      </c>
      <c r="AA42" s="58">
        <v>12</v>
      </c>
      <c r="AB42" s="58">
        <v>1</v>
      </c>
      <c r="AC42" s="58">
        <v>20</v>
      </c>
      <c r="AZ42" s="58">
        <v>2</v>
      </c>
      <c r="BA42" s="58">
        <f>IF(AZ42=1,G42,0)</f>
        <v>0</v>
      </c>
      <c r="BB42" s="58">
        <f>IF(AZ42=2,G42,0)</f>
        <v>0</v>
      </c>
      <c r="BC42" s="58">
        <f>IF(AZ42=3,G42,0)</f>
        <v>0</v>
      </c>
      <c r="BD42" s="58">
        <f>IF(AZ42=4,G42,0)</f>
        <v>0</v>
      </c>
      <c r="BE42" s="58">
        <f>IF(AZ42=5,G42,0)</f>
        <v>0</v>
      </c>
      <c r="CZ42" s="58">
        <v>1.67E-3</v>
      </c>
    </row>
    <row r="43" spans="1:104">
      <c r="A43" s="81">
        <v>22</v>
      </c>
      <c r="B43" s="82" t="s">
        <v>77</v>
      </c>
      <c r="C43" s="83" t="s">
        <v>78</v>
      </c>
      <c r="D43" s="84" t="s">
        <v>1</v>
      </c>
      <c r="E43" s="85">
        <v>0</v>
      </c>
      <c r="F43" s="85">
        <v>0</v>
      </c>
      <c r="G43" s="86">
        <f>E43*F43</f>
        <v>0</v>
      </c>
      <c r="O43" s="80">
        <v>2</v>
      </c>
      <c r="AA43" s="58">
        <v>12</v>
      </c>
      <c r="AB43" s="58">
        <v>0</v>
      </c>
      <c r="AC43" s="58">
        <v>21</v>
      </c>
      <c r="AZ43" s="58">
        <v>2</v>
      </c>
      <c r="BA43" s="58">
        <f>IF(AZ43=1,G43,0)</f>
        <v>0</v>
      </c>
      <c r="BB43" s="58">
        <f>IF(AZ43=2,G43,0)</f>
        <v>0</v>
      </c>
      <c r="BC43" s="58">
        <f>IF(AZ43=3,G43,0)</f>
        <v>0</v>
      </c>
      <c r="BD43" s="58">
        <f>IF(AZ43=4,G43,0)</f>
        <v>0</v>
      </c>
      <c r="BE43" s="58">
        <f>IF(AZ43=5,G43,0)</f>
        <v>0</v>
      </c>
      <c r="CZ43" s="58">
        <v>0</v>
      </c>
    </row>
    <row r="44" spans="1:104">
      <c r="A44" s="87"/>
      <c r="B44" s="88" t="s">
        <v>27</v>
      </c>
      <c r="C44" s="89" t="str">
        <f>CONCATENATE(B40," ",C40)</f>
        <v>766 Konstrukce truhlářské</v>
      </c>
      <c r="D44" s="87"/>
      <c r="E44" s="90"/>
      <c r="F44" s="90"/>
      <c r="G44" s="91">
        <f>SUM(G40:G43)</f>
        <v>0</v>
      </c>
      <c r="O44" s="80">
        <v>4</v>
      </c>
      <c r="BA44" s="92">
        <f>SUM(BA40:BA43)</f>
        <v>0</v>
      </c>
      <c r="BB44" s="92">
        <f>SUM(BB40:BB43)</f>
        <v>0</v>
      </c>
      <c r="BC44" s="92">
        <f>SUM(BC40:BC43)</f>
        <v>0</v>
      </c>
      <c r="BD44" s="92">
        <f>SUM(BD40:BD43)</f>
        <v>0</v>
      </c>
      <c r="BE44" s="92">
        <f>SUM(BE40:BE43)</f>
        <v>0</v>
      </c>
    </row>
    <row r="45" spans="1:104">
      <c r="A45" s="73" t="s">
        <v>25</v>
      </c>
      <c r="B45" s="74" t="s">
        <v>79</v>
      </c>
      <c r="C45" s="75" t="s">
        <v>80</v>
      </c>
      <c r="D45" s="76"/>
      <c r="E45" s="77"/>
      <c r="F45" s="77"/>
      <c r="G45" s="78"/>
      <c r="H45" s="79"/>
      <c r="I45" s="79"/>
      <c r="O45" s="80">
        <v>1</v>
      </c>
    </row>
    <row r="46" spans="1:104" ht="22.5">
      <c r="A46" s="81">
        <v>23</v>
      </c>
      <c r="B46" s="82" t="s">
        <v>81</v>
      </c>
      <c r="C46" s="83" t="s">
        <v>82</v>
      </c>
      <c r="D46" s="84" t="s">
        <v>1</v>
      </c>
      <c r="E46" s="85">
        <v>0</v>
      </c>
      <c r="F46" s="85">
        <v>0</v>
      </c>
      <c r="G46" s="86">
        <f>E46*F46</f>
        <v>0</v>
      </c>
      <c r="O46" s="80">
        <v>2</v>
      </c>
      <c r="AA46" s="58">
        <v>12</v>
      </c>
      <c r="AB46" s="58">
        <v>0</v>
      </c>
      <c r="AC46" s="58">
        <v>22</v>
      </c>
      <c r="AZ46" s="58">
        <v>2</v>
      </c>
      <c r="BA46" s="58">
        <f>IF(AZ46=1,G46,0)</f>
        <v>0</v>
      </c>
      <c r="BB46" s="58">
        <f>IF(AZ46=2,G46,0)</f>
        <v>0</v>
      </c>
      <c r="BC46" s="58">
        <f>IF(AZ46=3,G46,0)</f>
        <v>0</v>
      </c>
      <c r="BD46" s="58">
        <f>IF(AZ46=4,G46,0)</f>
        <v>0</v>
      </c>
      <c r="BE46" s="58">
        <f>IF(AZ46=5,G46,0)</f>
        <v>0</v>
      </c>
      <c r="CZ46" s="58">
        <v>1.018E-2</v>
      </c>
    </row>
    <row r="47" spans="1:104">
      <c r="A47" s="87"/>
      <c r="B47" s="88" t="s">
        <v>27</v>
      </c>
      <c r="C47" s="89" t="str">
        <f>CONCATENATE(B45," ",C45)</f>
        <v>771 Podlahy z dlaždic a obklady</v>
      </c>
      <c r="D47" s="87"/>
      <c r="E47" s="90"/>
      <c r="F47" s="90"/>
      <c r="G47" s="91">
        <f>SUM(G45:G46)</f>
        <v>0</v>
      </c>
      <c r="O47" s="80">
        <v>4</v>
      </c>
      <c r="BA47" s="92">
        <f>SUM(BA45:BA46)</f>
        <v>0</v>
      </c>
      <c r="BB47" s="92">
        <f>SUM(BB45:BB46)</f>
        <v>0</v>
      </c>
      <c r="BC47" s="92">
        <f>SUM(BC45:BC46)</f>
        <v>0</v>
      </c>
      <c r="BD47" s="92">
        <f>SUM(BD45:BD46)</f>
        <v>0</v>
      </c>
      <c r="BE47" s="92">
        <f>SUM(BE45:BE46)</f>
        <v>0</v>
      </c>
    </row>
    <row r="48" spans="1:104">
      <c r="A48" s="59"/>
      <c r="B48" s="59"/>
      <c r="C48" s="59"/>
      <c r="D48" s="59"/>
      <c r="E48" s="59"/>
      <c r="F48" s="59"/>
      <c r="G48" s="59"/>
    </row>
    <row r="49" spans="5:5">
      <c r="E49" s="58"/>
    </row>
    <row r="50" spans="5:5">
      <c r="E50" s="58"/>
    </row>
    <row r="51" spans="5:5">
      <c r="E51" s="58"/>
    </row>
    <row r="52" spans="5:5">
      <c r="E52" s="58"/>
    </row>
    <row r="53" spans="5:5">
      <c r="E53" s="58"/>
    </row>
    <row r="54" spans="5:5">
      <c r="E54" s="58"/>
    </row>
    <row r="55" spans="5:5">
      <c r="E55" s="58"/>
    </row>
    <row r="56" spans="5:5">
      <c r="E56" s="58"/>
    </row>
    <row r="57" spans="5:5">
      <c r="E57" s="58"/>
    </row>
    <row r="58" spans="5:5">
      <c r="E58" s="58"/>
    </row>
    <row r="59" spans="5:5">
      <c r="E59" s="58"/>
    </row>
    <row r="60" spans="5:5">
      <c r="E60" s="58"/>
    </row>
    <row r="61" spans="5:5">
      <c r="E61" s="58"/>
    </row>
    <row r="62" spans="5:5">
      <c r="E62" s="58"/>
    </row>
    <row r="63" spans="5:5">
      <c r="E63" s="58"/>
    </row>
    <row r="64" spans="5:5">
      <c r="E64" s="58"/>
    </row>
    <row r="65" spans="1:7">
      <c r="E65" s="58"/>
    </row>
    <row r="66" spans="1:7">
      <c r="E66" s="58"/>
    </row>
    <row r="67" spans="1:7">
      <c r="E67" s="58"/>
    </row>
    <row r="68" spans="1:7">
      <c r="E68" s="58"/>
    </row>
    <row r="69" spans="1:7">
      <c r="E69" s="58"/>
    </row>
    <row r="70" spans="1:7">
      <c r="E70" s="58"/>
    </row>
    <row r="71" spans="1:7">
      <c r="A71" s="93"/>
      <c r="B71" s="93"/>
      <c r="C71" s="93"/>
      <c r="D71" s="93"/>
      <c r="E71" s="93"/>
      <c r="F71" s="93"/>
      <c r="G71" s="93"/>
    </row>
    <row r="72" spans="1:7">
      <c r="A72" s="93"/>
      <c r="B72" s="93"/>
      <c r="C72" s="93"/>
      <c r="D72" s="93"/>
      <c r="E72" s="93"/>
      <c r="F72" s="93"/>
      <c r="G72" s="93"/>
    </row>
    <row r="73" spans="1:7">
      <c r="A73" s="93"/>
      <c r="B73" s="93"/>
      <c r="C73" s="93"/>
      <c r="D73" s="93"/>
      <c r="E73" s="93"/>
      <c r="F73" s="93"/>
      <c r="G73" s="93"/>
    </row>
    <row r="74" spans="1:7">
      <c r="A74" s="93"/>
      <c r="B74" s="93"/>
      <c r="C74" s="93"/>
      <c r="D74" s="93"/>
      <c r="E74" s="93"/>
      <c r="F74" s="93"/>
      <c r="G74" s="93"/>
    </row>
    <row r="75" spans="1:7">
      <c r="E75" s="58"/>
    </row>
    <row r="76" spans="1:7">
      <c r="E76" s="58"/>
    </row>
    <row r="77" spans="1:7">
      <c r="E77" s="58"/>
    </row>
    <row r="78" spans="1:7">
      <c r="E78" s="58"/>
    </row>
    <row r="79" spans="1:7">
      <c r="E79" s="58"/>
    </row>
    <row r="80" spans="1:7">
      <c r="E80" s="58"/>
    </row>
    <row r="81" spans="5:5">
      <c r="E81" s="58"/>
    </row>
    <row r="82" spans="5:5">
      <c r="E82" s="58"/>
    </row>
    <row r="83" spans="5:5">
      <c r="E83" s="58"/>
    </row>
    <row r="84" spans="5:5">
      <c r="E84" s="58"/>
    </row>
    <row r="85" spans="5:5">
      <c r="E85" s="58"/>
    </row>
    <row r="86" spans="5:5">
      <c r="E86" s="58"/>
    </row>
    <row r="87" spans="5:5">
      <c r="E87" s="58"/>
    </row>
    <row r="88" spans="5:5">
      <c r="E88" s="58"/>
    </row>
    <row r="89" spans="5:5">
      <c r="E89" s="58"/>
    </row>
    <row r="90" spans="5:5">
      <c r="E90" s="58"/>
    </row>
    <row r="91" spans="5:5">
      <c r="E91" s="58"/>
    </row>
    <row r="92" spans="5:5">
      <c r="E92" s="58"/>
    </row>
    <row r="93" spans="5:5">
      <c r="E93" s="58"/>
    </row>
    <row r="94" spans="5:5">
      <c r="E94" s="58"/>
    </row>
    <row r="95" spans="5:5">
      <c r="E95" s="58"/>
    </row>
    <row r="96" spans="5:5">
      <c r="E96" s="58"/>
    </row>
    <row r="97" spans="1:7">
      <c r="E97" s="58"/>
    </row>
    <row r="98" spans="1:7">
      <c r="E98" s="58"/>
    </row>
    <row r="99" spans="1:7">
      <c r="E99" s="58"/>
    </row>
    <row r="100" spans="1:7">
      <c r="E100" s="58"/>
    </row>
    <row r="101" spans="1:7">
      <c r="E101" s="58"/>
    </row>
    <row r="102" spans="1:7">
      <c r="E102" s="58"/>
    </row>
    <row r="103" spans="1:7">
      <c r="E103" s="58"/>
    </row>
    <row r="104" spans="1:7">
      <c r="E104" s="58"/>
    </row>
    <row r="105" spans="1:7">
      <c r="E105" s="58"/>
    </row>
    <row r="106" spans="1:7">
      <c r="A106" s="94"/>
      <c r="B106" s="94"/>
    </row>
    <row r="107" spans="1:7">
      <c r="A107" s="93"/>
      <c r="B107" s="93"/>
      <c r="C107" s="96"/>
      <c r="D107" s="96"/>
      <c r="E107" s="97"/>
      <c r="F107" s="96"/>
      <c r="G107" s="98"/>
    </row>
    <row r="108" spans="1:7">
      <c r="A108" s="99"/>
      <c r="B108" s="99"/>
      <c r="C108" s="93"/>
      <c r="D108" s="93"/>
      <c r="E108" s="100"/>
      <c r="F108" s="93"/>
      <c r="G108" s="93"/>
    </row>
    <row r="109" spans="1:7">
      <c r="A109" s="93"/>
      <c r="B109" s="93"/>
      <c r="C109" s="93"/>
      <c r="D109" s="93"/>
      <c r="E109" s="100"/>
      <c r="F109" s="93"/>
      <c r="G109" s="93"/>
    </row>
    <row r="110" spans="1:7">
      <c r="A110" s="93"/>
      <c r="B110" s="93"/>
      <c r="C110" s="93"/>
      <c r="D110" s="93"/>
      <c r="E110" s="100"/>
      <c r="F110" s="93"/>
      <c r="G110" s="93"/>
    </row>
    <row r="111" spans="1:7">
      <c r="A111" s="93"/>
      <c r="B111" s="93"/>
      <c r="C111" s="93"/>
      <c r="D111" s="93"/>
      <c r="E111" s="100"/>
      <c r="F111" s="93"/>
      <c r="G111" s="93"/>
    </row>
    <row r="112" spans="1:7">
      <c r="A112" s="93"/>
      <c r="B112" s="93"/>
      <c r="C112" s="93"/>
      <c r="D112" s="93"/>
      <c r="E112" s="100"/>
      <c r="F112" s="93"/>
      <c r="G112" s="93"/>
    </row>
    <row r="113" spans="1:7">
      <c r="A113" s="93"/>
      <c r="B113" s="93"/>
      <c r="C113" s="93"/>
      <c r="D113" s="93"/>
      <c r="E113" s="100"/>
      <c r="F113" s="93"/>
      <c r="G113" s="93"/>
    </row>
    <row r="114" spans="1:7">
      <c r="A114" s="93"/>
      <c r="B114" s="93"/>
      <c r="C114" s="93"/>
      <c r="D114" s="93"/>
      <c r="E114" s="100"/>
      <c r="F114" s="93"/>
      <c r="G114" s="93"/>
    </row>
    <row r="115" spans="1:7">
      <c r="A115" s="93"/>
      <c r="B115" s="93"/>
      <c r="C115" s="93"/>
      <c r="D115" s="93"/>
      <c r="E115" s="100"/>
      <c r="F115" s="93"/>
      <c r="G115" s="93"/>
    </row>
    <row r="116" spans="1:7">
      <c r="A116" s="93"/>
      <c r="B116" s="93"/>
      <c r="C116" s="93"/>
      <c r="D116" s="93"/>
      <c r="E116" s="100"/>
      <c r="F116" s="93"/>
      <c r="G116" s="93"/>
    </row>
    <row r="117" spans="1:7">
      <c r="A117" s="93"/>
      <c r="B117" s="93"/>
      <c r="C117" s="93"/>
      <c r="D117" s="93"/>
      <c r="E117" s="100"/>
      <c r="F117" s="93"/>
      <c r="G117" s="93"/>
    </row>
    <row r="118" spans="1:7">
      <c r="A118" s="93"/>
      <c r="B118" s="93"/>
      <c r="C118" s="93"/>
      <c r="D118" s="93"/>
      <c r="E118" s="100"/>
      <c r="F118" s="93"/>
      <c r="G118" s="93"/>
    </row>
    <row r="119" spans="1:7">
      <c r="A119" s="93"/>
      <c r="B119" s="93"/>
      <c r="C119" s="93"/>
      <c r="D119" s="93"/>
      <c r="E119" s="100"/>
      <c r="F119" s="93"/>
      <c r="G119" s="93"/>
    </row>
    <row r="120" spans="1:7">
      <c r="A120" s="93"/>
      <c r="B120" s="93"/>
      <c r="C120" s="93"/>
      <c r="D120" s="93"/>
      <c r="E120" s="100"/>
      <c r="F120" s="93"/>
      <c r="G120" s="93"/>
    </row>
  </sheetData>
  <mergeCells count="5">
    <mergeCell ref="A1:G1"/>
    <mergeCell ref="A3:B3"/>
    <mergeCell ref="A4:B4"/>
    <mergeCell ref="E4:G4"/>
    <mergeCell ref="C3:G3"/>
  </mergeCells>
  <printOptions gridLinesSet="0"/>
  <pageMargins left="0.59055118110236227" right="0.39370078740157483" top="0.19685039370078741" bottom="0.19685039370078741" header="0" footer="0.19685039370078741"/>
  <pageSetup paperSize="9" scale="98" orientation="portrait" horizontalDpi="300" r:id="rId1"/>
  <headerFooter alignWithMargins="0"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19</vt:i4>
      </vt:variant>
    </vt:vector>
  </HeadingPairs>
  <TitlesOfParts>
    <vt:vector size="21" baseType="lpstr">
      <vt:lpstr>Rekapitulace</vt:lpstr>
      <vt:lpstr>Položky</vt:lpstr>
      <vt:lpstr>Dil</vt:lpstr>
      <vt:lpstr>Dodavka</vt:lpstr>
      <vt:lpstr>HSV</vt:lpstr>
      <vt:lpstr>HZS</vt:lpstr>
      <vt:lpstr>Mont</vt:lpstr>
      <vt:lpstr>NazevDilu</vt:lpstr>
      <vt:lpstr>Položky!Názvy_tisku</vt:lpstr>
      <vt:lpstr>Rekapitulace!Názvy_tisku</vt:lpstr>
      <vt:lpstr>Položky!Oblast_tisku</vt:lpstr>
      <vt:lpstr>Rekapitulace!Oblast_tisku</vt:lpstr>
      <vt:lpstr>PSV</vt:lpstr>
      <vt:lpstr>SloupecCC</vt:lpstr>
      <vt:lpstr>SloupecCisloPol</vt:lpstr>
      <vt:lpstr>SloupecJC</vt:lpstr>
      <vt:lpstr>SloupecMJ</vt:lpstr>
      <vt:lpstr>SloupecMnozstvi</vt:lpstr>
      <vt:lpstr>SloupecNazPol</vt:lpstr>
      <vt:lpstr>SloupecPC</vt:lpstr>
      <vt:lpstr>VRN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mata</dc:creator>
  <cp:lastModifiedBy>Administrator</cp:lastModifiedBy>
  <dcterms:created xsi:type="dcterms:W3CDTF">2013-08-01T06:11:01Z</dcterms:created>
  <dcterms:modified xsi:type="dcterms:W3CDTF">2013-08-02T09:35:18Z</dcterms:modified>
</cp:coreProperties>
</file>