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820" windowHeight="1011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142" i="1" l="1"/>
  <c r="K142" i="1"/>
  <c r="I142" i="1"/>
  <c r="M141" i="1"/>
  <c r="K141" i="1"/>
  <c r="I141" i="1"/>
  <c r="M140" i="1"/>
  <c r="M139" i="1" s="1"/>
  <c r="K140" i="1"/>
  <c r="I140" i="1"/>
  <c r="K139" i="1"/>
  <c r="I139" i="1"/>
  <c r="M138" i="1"/>
  <c r="K138" i="1"/>
  <c r="I138" i="1"/>
  <c r="M137" i="1"/>
  <c r="M136" i="1" s="1"/>
  <c r="K137" i="1"/>
  <c r="I137" i="1"/>
  <c r="M135" i="1"/>
  <c r="K135" i="1"/>
  <c r="I135" i="1"/>
  <c r="M134" i="1"/>
  <c r="K134" i="1"/>
  <c r="I134" i="1"/>
  <c r="M133" i="1"/>
  <c r="K133" i="1"/>
  <c r="I133" i="1"/>
  <c r="M132" i="1"/>
  <c r="K132" i="1"/>
  <c r="I132" i="1"/>
  <c r="M131" i="1"/>
  <c r="M130" i="1" s="1"/>
  <c r="K131" i="1"/>
  <c r="I131" i="1"/>
  <c r="I130" i="1" s="1"/>
  <c r="M129" i="1"/>
  <c r="M128" i="1" s="1"/>
  <c r="K129" i="1"/>
  <c r="I129" i="1"/>
  <c r="I128" i="1" s="1"/>
  <c r="K128" i="1"/>
  <c r="M127" i="1"/>
  <c r="K127" i="1"/>
  <c r="I127" i="1"/>
  <c r="M126" i="1"/>
  <c r="K126" i="1"/>
  <c r="I126" i="1"/>
  <c r="M125" i="1"/>
  <c r="K125" i="1"/>
  <c r="I125" i="1"/>
  <c r="M124" i="1"/>
  <c r="K124" i="1"/>
  <c r="I124" i="1"/>
  <c r="M123" i="1"/>
  <c r="K123" i="1"/>
  <c r="I123" i="1"/>
  <c r="M122" i="1"/>
  <c r="K122" i="1"/>
  <c r="I122" i="1"/>
  <c r="M121" i="1"/>
  <c r="K121" i="1"/>
  <c r="I121" i="1"/>
  <c r="M120" i="1"/>
  <c r="K120" i="1"/>
  <c r="I120" i="1"/>
  <c r="M119" i="1"/>
  <c r="K119" i="1"/>
  <c r="I119" i="1"/>
  <c r="M118" i="1"/>
  <c r="K118" i="1"/>
  <c r="I118" i="1"/>
  <c r="M116" i="1"/>
  <c r="K116" i="1"/>
  <c r="I116" i="1"/>
  <c r="M115" i="1"/>
  <c r="K115" i="1"/>
  <c r="I115" i="1"/>
  <c r="M114" i="1"/>
  <c r="K114" i="1"/>
  <c r="I114" i="1"/>
  <c r="M113" i="1"/>
  <c r="K113" i="1"/>
  <c r="I113" i="1"/>
  <c r="M112" i="1"/>
  <c r="K112" i="1"/>
  <c r="I112" i="1"/>
  <c r="M111" i="1"/>
  <c r="K111" i="1"/>
  <c r="I111" i="1"/>
  <c r="M110" i="1"/>
  <c r="K110" i="1"/>
  <c r="I110" i="1"/>
  <c r="M109" i="1"/>
  <c r="M108" i="1" s="1"/>
  <c r="K109" i="1"/>
  <c r="I109" i="1"/>
  <c r="I108" i="1" s="1"/>
  <c r="M107" i="1"/>
  <c r="K107" i="1"/>
  <c r="I107" i="1"/>
  <c r="M106" i="1"/>
  <c r="K106" i="1"/>
  <c r="I106" i="1"/>
  <c r="M105" i="1"/>
  <c r="K105" i="1"/>
  <c r="I105" i="1"/>
  <c r="M104" i="1"/>
  <c r="K104" i="1"/>
  <c r="I104" i="1"/>
  <c r="M103" i="1"/>
  <c r="K103" i="1"/>
  <c r="I103" i="1"/>
  <c r="M102" i="1"/>
  <c r="K102" i="1"/>
  <c r="I102" i="1"/>
  <c r="M101" i="1"/>
  <c r="K101" i="1"/>
  <c r="I101" i="1"/>
  <c r="M100" i="1"/>
  <c r="K100" i="1"/>
  <c r="I100" i="1"/>
  <c r="M99" i="1"/>
  <c r="K99" i="1"/>
  <c r="I99" i="1"/>
  <c r="M98" i="1"/>
  <c r="K98" i="1"/>
  <c r="I98" i="1"/>
  <c r="M97" i="1"/>
  <c r="K97" i="1"/>
  <c r="I97" i="1"/>
  <c r="K96" i="1"/>
  <c r="M95" i="1"/>
  <c r="M94" i="1" s="1"/>
  <c r="K95" i="1"/>
  <c r="I95" i="1"/>
  <c r="I94" i="1" s="1"/>
  <c r="K94" i="1"/>
  <c r="M93" i="1"/>
  <c r="K93" i="1"/>
  <c r="I93" i="1"/>
  <c r="M92" i="1"/>
  <c r="K92" i="1"/>
  <c r="I92" i="1"/>
  <c r="M91" i="1"/>
  <c r="K91" i="1"/>
  <c r="I91" i="1"/>
  <c r="M90" i="1"/>
  <c r="K90" i="1"/>
  <c r="I90" i="1"/>
  <c r="M89" i="1"/>
  <c r="K89" i="1"/>
  <c r="I89" i="1"/>
  <c r="M88" i="1"/>
  <c r="K88" i="1"/>
  <c r="I88" i="1"/>
  <c r="M87" i="1"/>
  <c r="K87" i="1"/>
  <c r="I87" i="1"/>
  <c r="M86" i="1"/>
  <c r="K86" i="1"/>
  <c r="I86" i="1"/>
  <c r="M85" i="1"/>
  <c r="K85" i="1"/>
  <c r="I85" i="1"/>
  <c r="M84" i="1"/>
  <c r="K84" i="1"/>
  <c r="I84" i="1"/>
  <c r="M83" i="1"/>
  <c r="K83" i="1"/>
  <c r="I83" i="1"/>
  <c r="M82" i="1"/>
  <c r="K82" i="1"/>
  <c r="I82" i="1"/>
  <c r="M81" i="1"/>
  <c r="K81" i="1"/>
  <c r="I81" i="1"/>
  <c r="M80" i="1"/>
  <c r="K80" i="1"/>
  <c r="I80" i="1"/>
  <c r="M79" i="1"/>
  <c r="K79" i="1"/>
  <c r="I79" i="1"/>
  <c r="M78" i="1"/>
  <c r="K78" i="1"/>
  <c r="I78" i="1"/>
  <c r="M77" i="1"/>
  <c r="K77" i="1"/>
  <c r="I77" i="1"/>
  <c r="M76" i="1"/>
  <c r="K76" i="1"/>
  <c r="I76" i="1"/>
  <c r="M75" i="1"/>
  <c r="K75" i="1"/>
  <c r="I75" i="1"/>
  <c r="M74" i="1"/>
  <c r="K74" i="1"/>
  <c r="I74" i="1"/>
  <c r="M73" i="1"/>
  <c r="K73" i="1"/>
  <c r="I73" i="1"/>
  <c r="M72" i="1"/>
  <c r="K72" i="1"/>
  <c r="I72" i="1"/>
  <c r="M71" i="1"/>
  <c r="K71" i="1"/>
  <c r="I71" i="1"/>
  <c r="M70" i="1"/>
  <c r="K70" i="1"/>
  <c r="I70" i="1"/>
  <c r="M69" i="1"/>
  <c r="K69" i="1"/>
  <c r="I69" i="1"/>
  <c r="M68" i="1"/>
  <c r="K68" i="1"/>
  <c r="I68" i="1"/>
  <c r="M67" i="1"/>
  <c r="K67" i="1"/>
  <c r="K66" i="1" s="1"/>
  <c r="I67" i="1"/>
  <c r="M66" i="1"/>
  <c r="M65" i="1"/>
  <c r="K65" i="1"/>
  <c r="I65" i="1"/>
  <c r="M64" i="1"/>
  <c r="K64" i="1"/>
  <c r="I64" i="1"/>
  <c r="M63" i="1"/>
  <c r="K63" i="1"/>
  <c r="I63" i="1"/>
  <c r="M62" i="1"/>
  <c r="K62" i="1"/>
  <c r="I62" i="1"/>
  <c r="M61" i="1"/>
  <c r="K61" i="1"/>
  <c r="I61" i="1"/>
  <c r="M60" i="1"/>
  <c r="K60" i="1"/>
  <c r="I60" i="1"/>
  <c r="M59" i="1"/>
  <c r="K59" i="1"/>
  <c r="I59" i="1"/>
  <c r="M58" i="1"/>
  <c r="K58" i="1"/>
  <c r="I58" i="1"/>
  <c r="M57" i="1"/>
  <c r="K57" i="1"/>
  <c r="I57" i="1"/>
  <c r="M54" i="1"/>
  <c r="M53" i="1" s="1"/>
  <c r="K54" i="1"/>
  <c r="K53" i="1" s="1"/>
  <c r="I54" i="1"/>
  <c r="I53" i="1" s="1"/>
  <c r="M52" i="1"/>
  <c r="K52" i="1"/>
  <c r="I52" i="1"/>
  <c r="M51" i="1"/>
  <c r="K51" i="1"/>
  <c r="I51" i="1"/>
  <c r="M50" i="1"/>
  <c r="K50" i="1"/>
  <c r="I50" i="1"/>
  <c r="M49" i="1"/>
  <c r="K49" i="1"/>
  <c r="I49" i="1"/>
  <c r="M48" i="1"/>
  <c r="K48" i="1"/>
  <c r="I48" i="1"/>
  <c r="M47" i="1"/>
  <c r="K47" i="1"/>
  <c r="I47" i="1"/>
  <c r="M46" i="1"/>
  <c r="K46" i="1"/>
  <c r="I46" i="1"/>
  <c r="M45" i="1"/>
  <c r="K45" i="1"/>
  <c r="I45" i="1"/>
  <c r="M43" i="1"/>
  <c r="K43" i="1"/>
  <c r="I43" i="1"/>
  <c r="M42" i="1"/>
  <c r="K42" i="1"/>
  <c r="I42" i="1"/>
  <c r="M41" i="1"/>
  <c r="K41" i="1"/>
  <c r="I41" i="1"/>
  <c r="M39" i="1"/>
  <c r="M38" i="1" s="1"/>
  <c r="K39" i="1"/>
  <c r="K38" i="1" s="1"/>
  <c r="I39" i="1"/>
  <c r="I38" i="1" s="1"/>
  <c r="M36" i="1"/>
  <c r="K36" i="1"/>
  <c r="I36" i="1"/>
  <c r="M35" i="1"/>
  <c r="K35" i="1"/>
  <c r="I35" i="1"/>
  <c r="M34" i="1"/>
  <c r="K34" i="1"/>
  <c r="I34" i="1"/>
  <c r="M33" i="1"/>
  <c r="K33" i="1"/>
  <c r="I33" i="1"/>
  <c r="M32" i="1"/>
  <c r="K32" i="1"/>
  <c r="I32" i="1"/>
  <c r="M31" i="1"/>
  <c r="K31" i="1"/>
  <c r="I31" i="1"/>
  <c r="M29" i="1"/>
  <c r="K29" i="1"/>
  <c r="I29" i="1"/>
  <c r="M28" i="1"/>
  <c r="K28" i="1"/>
  <c r="I28" i="1"/>
  <c r="M27" i="1"/>
  <c r="K27" i="1"/>
  <c r="I27" i="1"/>
  <c r="M26" i="1"/>
  <c r="K26" i="1"/>
  <c r="I26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C8" i="1"/>
  <c r="C7" i="1"/>
  <c r="C5" i="1"/>
  <c r="C4" i="1"/>
  <c r="C3" i="1"/>
  <c r="C2" i="1"/>
  <c r="M117" i="1" l="1"/>
  <c r="K136" i="1"/>
  <c r="K130" i="1"/>
  <c r="K108" i="1"/>
  <c r="K117" i="1"/>
  <c r="I117" i="1"/>
  <c r="K30" i="1"/>
  <c r="I66" i="1"/>
  <c r="I15" i="1"/>
  <c r="K15" i="1"/>
  <c r="I44" i="1"/>
  <c r="M44" i="1"/>
  <c r="M56" i="1"/>
  <c r="I136" i="1"/>
  <c r="I25" i="1"/>
  <c r="M25" i="1"/>
  <c r="I40" i="1"/>
  <c r="K56" i="1"/>
  <c r="I56" i="1"/>
  <c r="K44" i="1"/>
  <c r="I96" i="1"/>
  <c r="M96" i="1"/>
  <c r="M40" i="1"/>
  <c r="M37" i="1" s="1"/>
  <c r="M15" i="1"/>
  <c r="K25" i="1"/>
  <c r="I30" i="1"/>
  <c r="M30" i="1"/>
  <c r="K40" i="1"/>
  <c r="K55" i="1"/>
  <c r="K37" i="1"/>
  <c r="I37" i="1"/>
  <c r="M55" i="1"/>
  <c r="I55" i="1" l="1"/>
  <c r="K14" i="1"/>
  <c r="K143" i="1" s="1"/>
  <c r="I14" i="1"/>
  <c r="I143" i="1" s="1"/>
  <c r="M14" i="1"/>
  <c r="M143" i="1" s="1"/>
</calcChain>
</file>

<file path=xl/sharedStrings.xml><?xml version="1.0" encoding="utf-8"?>
<sst xmlns="http://schemas.openxmlformats.org/spreadsheetml/2006/main" count="768" uniqueCount="308">
  <si>
    <t>ROZPOČET</t>
  </si>
  <si>
    <t>Stavba:</t>
  </si>
  <si>
    <t>Objekt:</t>
  </si>
  <si>
    <t>Část:</t>
  </si>
  <si>
    <t>JKSO:</t>
  </si>
  <si>
    <t>Objednatel:</t>
  </si>
  <si>
    <t>Zhotovitel:</t>
  </si>
  <si>
    <t>Datum:</t>
  </si>
  <si>
    <t>P.Č.</t>
  </si>
  <si>
    <t>TV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</si>
  <si>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</si>
  <si>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</si>
  <si>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</si>
  <si>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</si>
  <si>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</si>
  <si>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</si>
  <si>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</si>
  <si>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Hmotnost</t>
  </si>
  <si>
    <t>Hmotnost celkem</t>
  </si>
  <si>
    <t>Hmotnost sutě</t>
  </si>
  <si>
    <t>Hmotnost sutě celkem</t>
  </si>
  <si>
    <t>Sazba DPH</t>
  </si>
  <si>
    <t>Typ položky</t>
  </si>
  <si>
    <t>Úroveň</t>
  </si>
  <si>
    <t>D</t>
  </si>
  <si>
    <t>HSV</t>
  </si>
  <si>
    <t>Práce a dodávky HSV</t>
  </si>
  <si>
    <t>0</t>
  </si>
  <si>
    <t>3</t>
  </si>
  <si>
    <t>Svislé a kompletní konstrukce</t>
  </si>
  <si>
    <t>1</t>
  </si>
  <si>
    <t>K</t>
  </si>
  <si>
    <t>014</t>
  </si>
  <si>
    <t>317944321</t>
  </si>
  <si>
    <t>Válcované nosníky č.12  dodatečně osazované do připravených otvorů</t>
  </si>
  <si>
    <t>t</t>
  </si>
  <si>
    <t>2</t>
  </si>
  <si>
    <t>317234410</t>
  </si>
  <si>
    <t>Vyzdívka mezi nosníky z cihel pálených na MC</t>
  </si>
  <si>
    <t>m3</t>
  </si>
  <si>
    <t>310278841</t>
  </si>
  <si>
    <t>Zazdívka otvorů pl do 1 m2 ve zdivu nadzákladovém z nepálených tvárnic tl do 300 mm</t>
  </si>
  <si>
    <t>4</t>
  </si>
  <si>
    <t>m2</t>
  </si>
  <si>
    <t>5</t>
  </si>
  <si>
    <t>340239233</t>
  </si>
  <si>
    <t>Zazdívka otvorů pl do 4 m2 v příčkách nebo stěnách z příčkovek Ytong tl 100 mm</t>
  </si>
  <si>
    <t>6</t>
  </si>
  <si>
    <t>011</t>
  </si>
  <si>
    <t>7</t>
  </si>
  <si>
    <t>m</t>
  </si>
  <si>
    <t>8</t>
  </si>
  <si>
    <t>9</t>
  </si>
  <si>
    <t>kus</t>
  </si>
  <si>
    <t>346244353</t>
  </si>
  <si>
    <t>Obezdívka koupelnových van ploch rovných tl 75 mm z pórobetonových přesných příčkovek hladkých Ytong</t>
  </si>
  <si>
    <t>346244354</t>
  </si>
  <si>
    <t>Obezdívka koupelnových van ploch rovných tl 100 mm z pórobetonových příčkovek hladkých Ytong</t>
  </si>
  <si>
    <t>346244358</t>
  </si>
  <si>
    <t>Obezdívka koupelnových van ploch zaoblených tl 100 mm z pórobetonových příčkovek hladkých Ytong</t>
  </si>
  <si>
    <t>349231811</t>
  </si>
  <si>
    <t>Přizdívka ostění s ozubem z cihel tl do 150 mm</t>
  </si>
  <si>
    <t>319201311</t>
  </si>
  <si>
    <t>Vyrovnání nerovného povrchu zdiva tl do 30 mm maltou</t>
  </si>
  <si>
    <t>Vodorovné konstrukce</t>
  </si>
  <si>
    <t>430321313</t>
  </si>
  <si>
    <t>Schodišťová konstrukce a rampa ze ŽB tř. C 16/20</t>
  </si>
  <si>
    <t>430361821</t>
  </si>
  <si>
    <t>Výztuž schodišťové konstrukce a rampy betonářskou ocelí 10 505</t>
  </si>
  <si>
    <t>431351121</t>
  </si>
  <si>
    <t>Zřízení bednění podest schodišť a ramp přímočarých v do 4 m</t>
  </si>
  <si>
    <t>431351122</t>
  </si>
  <si>
    <t>Odstranění bednění podest schodišť a ramp přímočarých v do 4 m</t>
  </si>
  <si>
    <t>Úpravy povrchů, podlahy a osazování výplní</t>
  </si>
  <si>
    <t>610991111</t>
  </si>
  <si>
    <t>Zakrývání vnitřních a vnějších výplní otvorů, předmětů a konstrukcí folií a páskou</t>
  </si>
  <si>
    <t>611471413</t>
  </si>
  <si>
    <t>Tenkovrstvá úprava stropů aktivovaným štukem s disperzní přilnavou přísadou tl do 3 mm</t>
  </si>
  <si>
    <t>612471413</t>
  </si>
  <si>
    <t>Tenkovrstvá úprava vnitřních stěn tl do 3 mm aktivovaným štukem s disperzní přilnavou přísadou</t>
  </si>
  <si>
    <t>612421432</t>
  </si>
  <si>
    <t>Vnitřní omítka stěn vápenná nebo vápenocementová štuková s 1x tkaninou</t>
  </si>
  <si>
    <t>622421143</t>
  </si>
  <si>
    <t>Vnější omítka stěn a štítů vápenná nebo vápenocementová štuková složitosti II</t>
  </si>
  <si>
    <t>622481118</t>
  </si>
  <si>
    <t>Potažení vnějších stěn sklovláknitým pletivem vtlačením do tmele</t>
  </si>
  <si>
    <t>Ostatní konstrukce a práce-bourání</t>
  </si>
  <si>
    <t>94</t>
  </si>
  <si>
    <t>Lešení a stavební výtahy</t>
  </si>
  <si>
    <t>003</t>
  </si>
  <si>
    <t>949121111</t>
  </si>
  <si>
    <t>Lešení lehké pomocné kozové dílcové o výšce lešeňové podlahy do 1,2 m</t>
  </si>
  <si>
    <t>95</t>
  </si>
  <si>
    <t>Různé dokončovací konstrukce a práce pozemních staveb</t>
  </si>
  <si>
    <t>952901111</t>
  </si>
  <si>
    <t>Vyčištění budov bytové a občanské výstavby při výšce podlaží do 4 m</t>
  </si>
  <si>
    <t>953941210</t>
  </si>
  <si>
    <t>Osazování kovových poklopů s rámy pl do 1 m2</t>
  </si>
  <si>
    <t>M</t>
  </si>
  <si>
    <t>MAT</t>
  </si>
  <si>
    <t>286619320a</t>
  </si>
  <si>
    <t>poklop ocelový Ronn SD  600/900 pro zadláždění</t>
  </si>
  <si>
    <t>97</t>
  </si>
  <si>
    <t>Prorážení otvorů a ostatní bourací práce</t>
  </si>
  <si>
    <t>013</t>
  </si>
  <si>
    <t>965041331</t>
  </si>
  <si>
    <t>Bourání podkladů pod dlažby nebo mazanin škvárobetonových tl do 100 mm pl do 4 m2</t>
  </si>
  <si>
    <t>965081213</t>
  </si>
  <si>
    <t>Bourání podlah z dlaždic keramických nebo xylolitových tl do 10 mm pl přes 1 m2</t>
  </si>
  <si>
    <t>978059541</t>
  </si>
  <si>
    <t>Odsekání a odebrání obkladů stěn z vnitřních obkládaček pl přes 1 m2</t>
  </si>
  <si>
    <t>979081111</t>
  </si>
  <si>
    <t>Odvoz suti a vybouraných hmot na skládku do 1 km</t>
  </si>
  <si>
    <t>979081121</t>
  </si>
  <si>
    <t>Odvoz suti a vybouraných hmot na skládku ZKD 1 km přes 1 km</t>
  </si>
  <si>
    <t>979082111</t>
  </si>
  <si>
    <t>Vnitrostaveništní vodorovná doprava suti a vybouraných hmot do 10 m</t>
  </si>
  <si>
    <t>979082121</t>
  </si>
  <si>
    <t>Vnitrostaveništní vodorovná doprava suti a vybouraných hmot ZKD 5 m přes 10 m</t>
  </si>
  <si>
    <t>979098231</t>
  </si>
  <si>
    <t>Poplatek za uložení stavebního směsného odpadu na skládce (skládkovné)</t>
  </si>
  <si>
    <t>99</t>
  </si>
  <si>
    <t>Přesun hmot</t>
  </si>
  <si>
    <t>999281111</t>
  </si>
  <si>
    <t>Přesun hmot pro opravy a údržbu budov v do 25 m</t>
  </si>
  <si>
    <t>PSV</t>
  </si>
  <si>
    <t>Práce a dodávky PSV</t>
  </si>
  <si>
    <t>PK</t>
  </si>
  <si>
    <t>kpl.</t>
  </si>
  <si>
    <t>763</t>
  </si>
  <si>
    <t>Konstrukce montované z desek, dílců a panelů</t>
  </si>
  <si>
    <t>763131411</t>
  </si>
  <si>
    <t>SDK podhled desky 1xA 12,5 bez TI dvouvrstvá spodní kce profil CD+UD</t>
  </si>
  <si>
    <t>763131713</t>
  </si>
  <si>
    <t>SDK podhled napojení na obvodové konstrukce</t>
  </si>
  <si>
    <t>763131714</t>
  </si>
  <si>
    <t>SDK podhled základní penetrační nátěr</t>
  </si>
  <si>
    <t>763131913</t>
  </si>
  <si>
    <t>Zhotovení otvoru vel. do 0,5 m2 v SDK podhledu a podkroví s vyztužením profily</t>
  </si>
  <si>
    <t>763164531</t>
  </si>
  <si>
    <t>SDK obklad kovových kcí tvaru L š do 0,8 m desky 1xA 12,5</t>
  </si>
  <si>
    <t>763164551</t>
  </si>
  <si>
    <t>SDK obklad kovových kcí tvaru L š přes 0,8 m desky 1xA 12,5</t>
  </si>
  <si>
    <t>763172315</t>
  </si>
  <si>
    <t>Montáž revizních dvířek SDK kcí vel. 600x600 mm</t>
  </si>
  <si>
    <t>590307140</t>
  </si>
  <si>
    <t>dvířka revizní s automatickým zámkem 600 x 600 mm</t>
  </si>
  <si>
    <t>998763101</t>
  </si>
  <si>
    <t>Přesun hmot pro dřevostavby v objektech v do 12 m</t>
  </si>
  <si>
    <t>766</t>
  </si>
  <si>
    <t>Konstrukce truhlářské</t>
  </si>
  <si>
    <t>766441811</t>
  </si>
  <si>
    <t>Demontáž parapetních desek dřevěných, laminovaných šířky do 30 cm délky do 1,0 m</t>
  </si>
  <si>
    <t>766441821</t>
  </si>
  <si>
    <t>Demontáž parapetních desek dřevěných, laminovaných šířky do 30 cm délky přes 1,0 m</t>
  </si>
  <si>
    <t>766621851</t>
  </si>
  <si>
    <t>Demontáž rámu zdvojených oken včetně křídel do 1m2</t>
  </si>
  <si>
    <t>766621852</t>
  </si>
  <si>
    <t>Demontáž rámu zdvojených oken včetně křídel do 2m2</t>
  </si>
  <si>
    <t>766660722</t>
  </si>
  <si>
    <t>Montáž dveřního kování</t>
  </si>
  <si>
    <t>549141000</t>
  </si>
  <si>
    <t>kování bezpečnostní Rostex, knoflík-klika R 802 Cr</t>
  </si>
  <si>
    <t>549141020</t>
  </si>
  <si>
    <t>kování bezpečnostní Rostex, knoflík-klika R 802 /O Cr</t>
  </si>
  <si>
    <t>766662811</t>
  </si>
  <si>
    <t>Demontáž truhlářských prahů dveří jednokřídlových</t>
  </si>
  <si>
    <t>766681812</t>
  </si>
  <si>
    <t>Demontáž dveřních obložkových dřevěných nebo plastových zárubní plochy přes 2 m2</t>
  </si>
  <si>
    <t>766660171</t>
  </si>
  <si>
    <t>Montáž dveřních křídel otvíravých 1křídlových š do 0,8 m do obložkové zárubně</t>
  </si>
  <si>
    <t>611617160</t>
  </si>
  <si>
    <t>dveře vnitřní hladké dýhované plné 1křídlové 70x197 cm buk</t>
  </si>
  <si>
    <t>611617200</t>
  </si>
  <si>
    <t>dveře vnitřní hladké dýhované plné 1křídlové 80x197 cm buk</t>
  </si>
  <si>
    <t>611617590</t>
  </si>
  <si>
    <t>dveře vnitřní hladké dýhované sklo 1/3, 2/3 1křídlé 80x197 cm buk</t>
  </si>
  <si>
    <t>766682111</t>
  </si>
  <si>
    <t>Montáž zárubní obložkových pro dveře jednokřídlové tl stěny do 170 mm</t>
  </si>
  <si>
    <t>611811000</t>
  </si>
  <si>
    <t>zárubeň interiérová, obložková pro dveře 1křídlé 8-15 cm dýha</t>
  </si>
  <si>
    <t>766621211</t>
  </si>
  <si>
    <t>Montáž oken zdvojených otevíravých výšky do 1,5m s rámem do zdiva</t>
  </si>
  <si>
    <t>611101119</t>
  </si>
  <si>
    <t xml:space="preserve">okno PVC jednokřídlové otvíravé a sklápěcí  120 x 150 cm </t>
  </si>
  <si>
    <t>611101079</t>
  </si>
  <si>
    <t>okno PVC jednokřídlové otvíravé a sklápěcí  90 x 90 cm</t>
  </si>
  <si>
    <t>611101069</t>
  </si>
  <si>
    <t>okno PVC jednokřídlové otvíravé a sklápěcí  60 x 90 cm</t>
  </si>
  <si>
    <t>766660421</t>
  </si>
  <si>
    <t>Montáž vchodových dveří 1křídlových s nadsvětlíkem do zdiva</t>
  </si>
  <si>
    <t>611441649</t>
  </si>
  <si>
    <t>dveře plastové vchodové 1křídlové otevíravé 1150/2450 s nadsvětlíkem</t>
  </si>
  <si>
    <t>766694111</t>
  </si>
  <si>
    <t>Montáž parapetních desek dřevěných, laminovaných šířky do 30 cm délky do 1,0 m</t>
  </si>
  <si>
    <t>766694112</t>
  </si>
  <si>
    <t>Montáž parapetních desek dřevěných, laminovaných šířky do 30 cm délky do 1,6 m</t>
  </si>
  <si>
    <t>607941030</t>
  </si>
  <si>
    <t>deska parapetní dřevotřísková vnitřní POSTFORMING 0,3 x 1 m</t>
  </si>
  <si>
    <t>766695213</t>
  </si>
  <si>
    <t>Montáž truhlářských prahů dveří 1křídlových šířky přes 10 cm</t>
  </si>
  <si>
    <t>553432210</t>
  </si>
  <si>
    <t>lišta přechodová 30 mm, vrtaná, dekor bronzová</t>
  </si>
  <si>
    <t>998766101</t>
  </si>
  <si>
    <t>Přesun hmot pro konstrukce truhlářské v objektech v do 6 m</t>
  </si>
  <si>
    <t>767</t>
  </si>
  <si>
    <t>Konstrukce zámečnické</t>
  </si>
  <si>
    <t>767996801</t>
  </si>
  <si>
    <t>Demontáž atypických zámečnických konstrukcí hmotnosti jednotlivých dílů do 50 kg</t>
  </si>
  <si>
    <t>kg</t>
  </si>
  <si>
    <t>771</t>
  </si>
  <si>
    <t>Podlahy z dlaždic</t>
  </si>
  <si>
    <t>771271123</t>
  </si>
  <si>
    <t>Montáž obkladů stupnic z dlaždic protiskluzných keramických do malty š do 300 mm</t>
  </si>
  <si>
    <t>771271242</t>
  </si>
  <si>
    <t>Montáž obkladů podstupnic z dlaždic protiskluzných keramických do malty v do 200 mm</t>
  </si>
  <si>
    <t>771571131</t>
  </si>
  <si>
    <t>Montáž podlah z keramických dlaždic protiskluzných do malty do 50 ks/m2</t>
  </si>
  <si>
    <t>597614080</t>
  </si>
  <si>
    <t>dlaždice keramické slinuté neglazované mrazuvzdorné TAURUS Color Light Grey S 29,8 x 29,8 x 0,9 cm</t>
  </si>
  <si>
    <t>771471112</t>
  </si>
  <si>
    <t>Montáž soklíků z dlaždic keramických rovných do malty v do 90 mm</t>
  </si>
  <si>
    <t>597613120</t>
  </si>
  <si>
    <t>sokl RAKO - podlahy  (barevné) 30 x 8 x 0,9 cm I. j.</t>
  </si>
  <si>
    <t>771574131</t>
  </si>
  <si>
    <t>Montáž podlah keramických režných protiskluzných lepených flexibilním lepidlem do 50 ks/m2</t>
  </si>
  <si>
    <t>597612900</t>
  </si>
  <si>
    <t>dlaždice keramické RAKO - podlahy  (barevné) 30 x 30 x 0,9 cm I. j.</t>
  </si>
  <si>
    <t>771591111</t>
  </si>
  <si>
    <t>Podlahy penetrace podkladu</t>
  </si>
  <si>
    <t>771990112</t>
  </si>
  <si>
    <t>Vyrovnání podkladu samonivelační stěrkou tl 4 mm pevnosti 30 Mpa</t>
  </si>
  <si>
    <t>998771101</t>
  </si>
  <si>
    <t>Přesun hmot pro podlahy z dlaždic v objektech v do 6 m</t>
  </si>
  <si>
    <t>776</t>
  </si>
  <si>
    <t>Podlahy povlakové</t>
  </si>
  <si>
    <t>776401800</t>
  </si>
  <si>
    <t>Odstranění soklíků a lišt pryžových nebo plastových</t>
  </si>
  <si>
    <t>776511820</t>
  </si>
  <si>
    <t>Demontáž povlakových podlah lepených s podložkou</t>
  </si>
  <si>
    <t>776491111</t>
  </si>
  <si>
    <t>Lepení plastové lišty ukončovací samolepicí soklíky a lišty</t>
  </si>
  <si>
    <t>284110020</t>
  </si>
  <si>
    <t>lišta podlahová  samolepící, 18,5 x 18,5 mm role 25 m</t>
  </si>
  <si>
    <t>776521100</t>
  </si>
  <si>
    <t>Lepení pásů povlakových podlah plastových</t>
  </si>
  <si>
    <t>284121109</t>
  </si>
  <si>
    <t>krytina podlahová vinylová</t>
  </si>
  <si>
    <t>776990112</t>
  </si>
  <si>
    <t>Vyrovnání podkladu samonivelační stěrkou tl 3 mm pevnosti 30 Mpa</t>
  </si>
  <si>
    <t>998776101</t>
  </si>
  <si>
    <t>Přesun hmot pro podlahy povlakové v objektech v do 6 m</t>
  </si>
  <si>
    <t>781</t>
  </si>
  <si>
    <t>Dokončovací práce - obklady keramické</t>
  </si>
  <si>
    <t>781474114</t>
  </si>
  <si>
    <t>Montáž obkladů vnitřních keramických hladkých do 22 ks/m2 lepených flexibilním lepidlem</t>
  </si>
  <si>
    <t>781674113</t>
  </si>
  <si>
    <t>Montáž obkladů parapetů šířky do 200 mm z dlaždic keramických lepených flexibilním lepidlem</t>
  </si>
  <si>
    <t>597610040</t>
  </si>
  <si>
    <t>obkládačky keramické  - koupelny  (bílé i barevné) 25 x 33 x 0,7 cm I. j.</t>
  </si>
  <si>
    <t>781474115</t>
  </si>
  <si>
    <t>Montáž obkladů vnitřních keramických hladkých do 25 ks/m2 lepených flexibilním lepidlem</t>
  </si>
  <si>
    <t>597612550</t>
  </si>
  <si>
    <t>obkladačky keramické  - kuchyně  (barevné) 15 x 15 x 0,6 cm I. j.</t>
  </si>
  <si>
    <t>781494111</t>
  </si>
  <si>
    <t>Plastové profily rohové lepené flexibilním lepidlem</t>
  </si>
  <si>
    <t>781494211</t>
  </si>
  <si>
    <t>Plastové profily vanové lepené flexibilním lepidlem</t>
  </si>
  <si>
    <t>781494511</t>
  </si>
  <si>
    <t>Plastové profily ukončovací lepené flexibilním lepidlem</t>
  </si>
  <si>
    <t>781489194</t>
  </si>
  <si>
    <t>Příplatek k montáži obkladů vnitřních za nerovný povrch</t>
  </si>
  <si>
    <t>998781101</t>
  </si>
  <si>
    <t>Přesun hmot pro obklady keramické v objektech v do 6 m</t>
  </si>
  <si>
    <t>783</t>
  </si>
  <si>
    <t>Dokončovací práce - nátěry</t>
  </si>
  <si>
    <t>783271007</t>
  </si>
  <si>
    <t>Nátěry polyuretanové kovových doplňkových konstrukcí základní</t>
  </si>
  <si>
    <t>784</t>
  </si>
  <si>
    <t>Dokončovací práce - malby</t>
  </si>
  <si>
    <t>784402801</t>
  </si>
  <si>
    <t>Odstranění maleb oškrabáním v místnostech v do 3,8 m</t>
  </si>
  <si>
    <t>784441001</t>
  </si>
  <si>
    <t>Malby latexové bílé DÜFA otěruvzdorné dvojnásobné  v místnostech v do 3,8 m</t>
  </si>
  <si>
    <t>784453101</t>
  </si>
  <si>
    <t>Malby tekuté disperzní bílé dvojnásobné s penetrací místnost v do 3,8 m</t>
  </si>
  <si>
    <t>784441161</t>
  </si>
  <si>
    <t>Malby latexové tónované  omyvatelné dvojnásobné s penetrací v místnostech v do 3,8 m</t>
  </si>
  <si>
    <t>784453121</t>
  </si>
  <si>
    <t>Malby směsi DÜFA tekuté disperzní tónované dvojnásobné s penetrací místnost v do 3,8 m</t>
  </si>
  <si>
    <t>786</t>
  </si>
  <si>
    <t>Dokončovací práce - čalounické úpravy</t>
  </si>
  <si>
    <t>786627122</t>
  </si>
  <si>
    <t>Montáž lamelové žaluzie venkovní pro okna PVC</t>
  </si>
  <si>
    <t>553464759</t>
  </si>
  <si>
    <t>žaluzie horizontální exteriérové mechanické do 2,5m2</t>
  </si>
  <si>
    <t>OST</t>
  </si>
  <si>
    <t>Ostatní</t>
  </si>
  <si>
    <t>O01</t>
  </si>
  <si>
    <t>133</t>
  </si>
  <si>
    <t>HZS</t>
  </si>
  <si>
    <t>HZS2492</t>
  </si>
  <si>
    <t>Hodinová zúčtovací sazba pomocný dělník PSV</t>
  </si>
  <si>
    <t>hod</t>
  </si>
  <si>
    <t>134</t>
  </si>
  <si>
    <t>900</t>
  </si>
  <si>
    <t>Kuchyňská linka - dle technické zprávy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</si>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</sst>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;\-####"/>
    <numFmt numFmtId="165" formatCode="#,##0.00;\-#,##0.00"/>
    <numFmt numFmtId="166" formatCode="#,##0.000;\-#,##0.000"/>
    <numFmt numFmtId="167" formatCode="#,##0.00000;\-#,##0.00000"/>
    <numFmt numFmtId="168" formatCode="#,##0.0;\-#,##0.0"/>
    <numFmt numFmtId="169" formatCode="#,##0;\-#,##0"/>
  </numFmts>
  <fonts count="12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charset val="110"/>
    </font>
    <font>
      <sz val="8"/>
      <name val="Arial CE"/>
      <charset val="110"/>
    </font>
    <font>
      <sz val="8"/>
      <name val="Arial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name val="Arial"/>
      <charset val="110"/>
    </font>
    <font>
      <b/>
      <sz val="8"/>
      <color indexed="20"/>
      <name val="Arial"/>
      <charset val="110"/>
    </font>
    <font>
      <b/>
      <sz val="8"/>
      <color indexed="21"/>
      <name val="Arial"/>
      <charset val="110"/>
    </font>
    <font>
      <sz val="8"/>
      <color indexed="12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11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165" fontId="5" fillId="0" borderId="10" xfId="0" applyNumberFormat="1" applyFont="1" applyBorder="1" applyAlignment="1" applyProtection="1">
      <alignment horizontal="right" vertical="center"/>
    </xf>
    <xf numFmtId="166" fontId="5" fillId="0" borderId="1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165" fontId="7" fillId="0" borderId="0" xfId="0" applyNumberFormat="1" applyFont="1" applyAlignment="1" applyProtection="1">
      <alignment horizontal="right" vertical="center"/>
    </xf>
    <xf numFmtId="166" fontId="7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166" fontId="3" fillId="0" borderId="0" xfId="0" applyNumberFormat="1" applyFont="1" applyAlignment="1" applyProtection="1">
      <alignment horizontal="right" vertical="center"/>
    </xf>
    <xf numFmtId="165" fontId="3" fillId="2" borderId="0" xfId="0" applyNumberFormat="1" applyFont="1" applyFill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horizontal="right" vertical="center"/>
    </xf>
    <xf numFmtId="167" fontId="3" fillId="0" borderId="0" xfId="0" applyNumberFormat="1" applyFont="1" applyAlignment="1" applyProtection="1">
      <alignment horizontal="right" vertical="center"/>
    </xf>
    <xf numFmtId="168" fontId="3" fillId="2" borderId="0" xfId="0" applyNumberFormat="1" applyFont="1" applyFill="1" applyAlignment="1" applyProtection="1">
      <alignment horizontal="right" vertical="center"/>
      <protection locked="0"/>
    </xf>
    <xf numFmtId="169" fontId="3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65" fontId="8" fillId="0" borderId="0" xfId="0" applyNumberFormat="1" applyFont="1" applyAlignment="1" applyProtection="1">
      <alignment horizontal="right" vertical="center"/>
    </xf>
    <xf numFmtId="166" fontId="8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6" fontId="9" fillId="0" borderId="0" xfId="0" applyNumberFormat="1" applyFont="1" applyAlignment="1" applyProtection="1">
      <alignment horizontal="right" vertical="center"/>
    </xf>
    <xf numFmtId="165" fontId="9" fillId="2" borderId="0" xfId="0" applyNumberFormat="1" applyFont="1" applyFill="1" applyAlignment="1" applyProtection="1">
      <alignment horizontal="right" vertical="center"/>
      <protection locked="0"/>
    </xf>
    <xf numFmtId="165" fontId="9" fillId="0" borderId="0" xfId="0" applyNumberFormat="1" applyFont="1" applyAlignment="1" applyProtection="1">
      <alignment horizontal="right" vertical="center"/>
    </xf>
    <xf numFmtId="167" fontId="9" fillId="0" borderId="0" xfId="0" applyNumberFormat="1" applyFont="1" applyAlignment="1" applyProtection="1">
      <alignment horizontal="right" vertical="center"/>
    </xf>
    <xf numFmtId="168" fontId="9" fillId="2" borderId="0" xfId="0" applyNumberFormat="1" applyFont="1" applyFill="1" applyAlignment="1" applyProtection="1">
      <alignment horizontal="right" vertical="center"/>
      <protection locked="0"/>
    </xf>
    <xf numFmtId="169" fontId="9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165" fontId="5" fillId="0" borderId="0" xfId="0" applyNumberFormat="1" applyFont="1" applyAlignment="1" applyProtection="1">
      <alignment horizontal="right" vertical="center"/>
    </xf>
    <xf numFmtId="166" fontId="5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165" fontId="11" fillId="0" borderId="0" xfId="0" applyNumberFormat="1" applyFont="1" applyAlignment="1" applyProtection="1">
      <alignment horizontal="right" vertical="center"/>
    </xf>
    <xf numFmtId="166" fontId="11" fillId="0" borderId="0" xfId="0" applyNumberFormat="1" applyFont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y%20v&#253;m&#283;r%20by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Rozpocet"/>
      <sheetName val="9. Zadání s výkazem výměr a poz"/>
    </sheetNames>
    <sheetDataSet>
      <sheetData sheetId="0">
        <row r="5">
          <cell r="E5" t="str">
            <v xml:space="preserve">Karlovy Vary, ZŠ J.A.Komenského, Kollárova 19 </v>
          </cell>
          <cell r="P5" t="str">
            <v xml:space="preserve"> </v>
          </cell>
        </row>
        <row r="7">
          <cell r="E7" t="str">
            <v>Služební byt - Stavební úpravy</v>
          </cell>
        </row>
        <row r="9">
          <cell r="E9" t="str">
            <v xml:space="preserve"> </v>
          </cell>
        </row>
        <row r="26">
          <cell r="E26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workbookViewId="0">
      <selection activeCell="R16" sqref="R16"/>
    </sheetView>
  </sheetViews>
  <sheetFormatPr defaultRowHeight="15"/>
  <cols>
    <col min="1" max="1" width="5.5703125" style="4" customWidth="1"/>
    <col min="2" max="2" width="4.42578125" style="4" customWidth="1"/>
    <col min="3" max="3" width="4.7109375" style="4" customWidth="1"/>
    <col min="4" max="4" width="12.7109375" style="4" customWidth="1"/>
    <col min="5" max="5" width="55.5703125" style="4" customWidth="1"/>
    <col min="6" max="6" width="4.7109375" style="4" customWidth="1"/>
    <col min="7" max="7" width="9.85546875" style="4" customWidth="1"/>
    <col min="8" max="8" width="9.7109375" style="4" customWidth="1"/>
    <col min="9" max="9" width="13.5703125" style="4" customWidth="1"/>
    <col min="10" max="10" width="10.570312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5.28515625" style="4" customWidth="1"/>
    <col min="15" max="15" width="7" style="4" hidden="1" customWidth="1"/>
    <col min="16" max="16" width="7.28515625" style="4" hidden="1" customWidth="1"/>
    <col min="17" max="256" width="9.140625" style="4"/>
    <col min="257" max="257" width="5.5703125" style="4" customWidth="1"/>
    <col min="258" max="258" width="4.42578125" style="4" customWidth="1"/>
    <col min="259" max="259" width="4.7109375" style="4" customWidth="1"/>
    <col min="260" max="260" width="12.7109375" style="4" customWidth="1"/>
    <col min="261" max="261" width="55.5703125" style="4" customWidth="1"/>
    <col min="262" max="262" width="4.7109375" style="4" customWidth="1"/>
    <col min="263" max="263" width="9.85546875" style="4" customWidth="1"/>
    <col min="264" max="264" width="9.7109375" style="4" customWidth="1"/>
    <col min="265" max="265" width="13.5703125" style="4" customWidth="1"/>
    <col min="266" max="269" width="0" style="4" hidden="1" customWidth="1"/>
    <col min="270" max="270" width="5.28515625" style="4" customWidth="1"/>
    <col min="271" max="272" width="0" style="4" hidden="1" customWidth="1"/>
    <col min="273" max="512" width="9.140625" style="4"/>
    <col min="513" max="513" width="5.5703125" style="4" customWidth="1"/>
    <col min="514" max="514" width="4.42578125" style="4" customWidth="1"/>
    <col min="515" max="515" width="4.7109375" style="4" customWidth="1"/>
    <col min="516" max="516" width="12.7109375" style="4" customWidth="1"/>
    <col min="517" max="517" width="55.5703125" style="4" customWidth="1"/>
    <col min="518" max="518" width="4.7109375" style="4" customWidth="1"/>
    <col min="519" max="519" width="9.85546875" style="4" customWidth="1"/>
    <col min="520" max="520" width="9.7109375" style="4" customWidth="1"/>
    <col min="521" max="521" width="13.5703125" style="4" customWidth="1"/>
    <col min="522" max="525" width="0" style="4" hidden="1" customWidth="1"/>
    <col min="526" max="526" width="5.28515625" style="4" customWidth="1"/>
    <col min="527" max="528" width="0" style="4" hidden="1" customWidth="1"/>
    <col min="529" max="768" width="9.140625" style="4"/>
    <col min="769" max="769" width="5.5703125" style="4" customWidth="1"/>
    <col min="770" max="770" width="4.42578125" style="4" customWidth="1"/>
    <col min="771" max="771" width="4.7109375" style="4" customWidth="1"/>
    <col min="772" max="772" width="12.7109375" style="4" customWidth="1"/>
    <col min="773" max="773" width="55.5703125" style="4" customWidth="1"/>
    <col min="774" max="774" width="4.7109375" style="4" customWidth="1"/>
    <col min="775" max="775" width="9.85546875" style="4" customWidth="1"/>
    <col min="776" max="776" width="9.7109375" style="4" customWidth="1"/>
    <col min="777" max="777" width="13.5703125" style="4" customWidth="1"/>
    <col min="778" max="781" width="0" style="4" hidden="1" customWidth="1"/>
    <col min="782" max="782" width="5.28515625" style="4" customWidth="1"/>
    <col min="783" max="784" width="0" style="4" hidden="1" customWidth="1"/>
    <col min="785" max="1024" width="9.140625" style="4"/>
    <col min="1025" max="1025" width="5.5703125" style="4" customWidth="1"/>
    <col min="1026" max="1026" width="4.42578125" style="4" customWidth="1"/>
    <col min="1027" max="1027" width="4.7109375" style="4" customWidth="1"/>
    <col min="1028" max="1028" width="12.7109375" style="4" customWidth="1"/>
    <col min="1029" max="1029" width="55.5703125" style="4" customWidth="1"/>
    <col min="1030" max="1030" width="4.7109375" style="4" customWidth="1"/>
    <col min="1031" max="1031" width="9.85546875" style="4" customWidth="1"/>
    <col min="1032" max="1032" width="9.7109375" style="4" customWidth="1"/>
    <col min="1033" max="1033" width="13.5703125" style="4" customWidth="1"/>
    <col min="1034" max="1037" width="0" style="4" hidden="1" customWidth="1"/>
    <col min="1038" max="1038" width="5.28515625" style="4" customWidth="1"/>
    <col min="1039" max="1040" width="0" style="4" hidden="1" customWidth="1"/>
    <col min="1041" max="1280" width="9.140625" style="4"/>
    <col min="1281" max="1281" width="5.5703125" style="4" customWidth="1"/>
    <col min="1282" max="1282" width="4.42578125" style="4" customWidth="1"/>
    <col min="1283" max="1283" width="4.7109375" style="4" customWidth="1"/>
    <col min="1284" max="1284" width="12.7109375" style="4" customWidth="1"/>
    <col min="1285" max="1285" width="55.5703125" style="4" customWidth="1"/>
    <col min="1286" max="1286" width="4.7109375" style="4" customWidth="1"/>
    <col min="1287" max="1287" width="9.85546875" style="4" customWidth="1"/>
    <col min="1288" max="1288" width="9.7109375" style="4" customWidth="1"/>
    <col min="1289" max="1289" width="13.5703125" style="4" customWidth="1"/>
    <col min="1290" max="1293" width="0" style="4" hidden="1" customWidth="1"/>
    <col min="1294" max="1294" width="5.28515625" style="4" customWidth="1"/>
    <col min="1295" max="1296" width="0" style="4" hidden="1" customWidth="1"/>
    <col min="1297" max="1536" width="9.140625" style="4"/>
    <col min="1537" max="1537" width="5.5703125" style="4" customWidth="1"/>
    <col min="1538" max="1538" width="4.42578125" style="4" customWidth="1"/>
    <col min="1539" max="1539" width="4.7109375" style="4" customWidth="1"/>
    <col min="1540" max="1540" width="12.7109375" style="4" customWidth="1"/>
    <col min="1541" max="1541" width="55.5703125" style="4" customWidth="1"/>
    <col min="1542" max="1542" width="4.7109375" style="4" customWidth="1"/>
    <col min="1543" max="1543" width="9.85546875" style="4" customWidth="1"/>
    <col min="1544" max="1544" width="9.7109375" style="4" customWidth="1"/>
    <col min="1545" max="1545" width="13.5703125" style="4" customWidth="1"/>
    <col min="1546" max="1549" width="0" style="4" hidden="1" customWidth="1"/>
    <col min="1550" max="1550" width="5.28515625" style="4" customWidth="1"/>
    <col min="1551" max="1552" width="0" style="4" hidden="1" customWidth="1"/>
    <col min="1553" max="1792" width="9.140625" style="4"/>
    <col min="1793" max="1793" width="5.5703125" style="4" customWidth="1"/>
    <col min="1794" max="1794" width="4.42578125" style="4" customWidth="1"/>
    <col min="1795" max="1795" width="4.7109375" style="4" customWidth="1"/>
    <col min="1796" max="1796" width="12.7109375" style="4" customWidth="1"/>
    <col min="1797" max="1797" width="55.5703125" style="4" customWidth="1"/>
    <col min="1798" max="1798" width="4.7109375" style="4" customWidth="1"/>
    <col min="1799" max="1799" width="9.85546875" style="4" customWidth="1"/>
    <col min="1800" max="1800" width="9.7109375" style="4" customWidth="1"/>
    <col min="1801" max="1801" width="13.5703125" style="4" customWidth="1"/>
    <col min="1802" max="1805" width="0" style="4" hidden="1" customWidth="1"/>
    <col min="1806" max="1806" width="5.28515625" style="4" customWidth="1"/>
    <col min="1807" max="1808" width="0" style="4" hidden="1" customWidth="1"/>
    <col min="1809" max="2048" width="9.140625" style="4"/>
    <col min="2049" max="2049" width="5.5703125" style="4" customWidth="1"/>
    <col min="2050" max="2050" width="4.42578125" style="4" customWidth="1"/>
    <col min="2051" max="2051" width="4.7109375" style="4" customWidth="1"/>
    <col min="2052" max="2052" width="12.7109375" style="4" customWidth="1"/>
    <col min="2053" max="2053" width="55.5703125" style="4" customWidth="1"/>
    <col min="2054" max="2054" width="4.7109375" style="4" customWidth="1"/>
    <col min="2055" max="2055" width="9.85546875" style="4" customWidth="1"/>
    <col min="2056" max="2056" width="9.7109375" style="4" customWidth="1"/>
    <col min="2057" max="2057" width="13.5703125" style="4" customWidth="1"/>
    <col min="2058" max="2061" width="0" style="4" hidden="1" customWidth="1"/>
    <col min="2062" max="2062" width="5.28515625" style="4" customWidth="1"/>
    <col min="2063" max="2064" width="0" style="4" hidden="1" customWidth="1"/>
    <col min="2065" max="2304" width="9.140625" style="4"/>
    <col min="2305" max="2305" width="5.5703125" style="4" customWidth="1"/>
    <col min="2306" max="2306" width="4.42578125" style="4" customWidth="1"/>
    <col min="2307" max="2307" width="4.7109375" style="4" customWidth="1"/>
    <col min="2308" max="2308" width="12.7109375" style="4" customWidth="1"/>
    <col min="2309" max="2309" width="55.5703125" style="4" customWidth="1"/>
    <col min="2310" max="2310" width="4.7109375" style="4" customWidth="1"/>
    <col min="2311" max="2311" width="9.85546875" style="4" customWidth="1"/>
    <col min="2312" max="2312" width="9.7109375" style="4" customWidth="1"/>
    <col min="2313" max="2313" width="13.5703125" style="4" customWidth="1"/>
    <col min="2314" max="2317" width="0" style="4" hidden="1" customWidth="1"/>
    <col min="2318" max="2318" width="5.28515625" style="4" customWidth="1"/>
    <col min="2319" max="2320" width="0" style="4" hidden="1" customWidth="1"/>
    <col min="2321" max="2560" width="9.140625" style="4"/>
    <col min="2561" max="2561" width="5.5703125" style="4" customWidth="1"/>
    <col min="2562" max="2562" width="4.42578125" style="4" customWidth="1"/>
    <col min="2563" max="2563" width="4.7109375" style="4" customWidth="1"/>
    <col min="2564" max="2564" width="12.7109375" style="4" customWidth="1"/>
    <col min="2565" max="2565" width="55.5703125" style="4" customWidth="1"/>
    <col min="2566" max="2566" width="4.7109375" style="4" customWidth="1"/>
    <col min="2567" max="2567" width="9.85546875" style="4" customWidth="1"/>
    <col min="2568" max="2568" width="9.7109375" style="4" customWidth="1"/>
    <col min="2569" max="2569" width="13.5703125" style="4" customWidth="1"/>
    <col min="2570" max="2573" width="0" style="4" hidden="1" customWidth="1"/>
    <col min="2574" max="2574" width="5.28515625" style="4" customWidth="1"/>
    <col min="2575" max="2576" width="0" style="4" hidden="1" customWidth="1"/>
    <col min="2577" max="2816" width="9.140625" style="4"/>
    <col min="2817" max="2817" width="5.5703125" style="4" customWidth="1"/>
    <col min="2818" max="2818" width="4.42578125" style="4" customWidth="1"/>
    <col min="2819" max="2819" width="4.7109375" style="4" customWidth="1"/>
    <col min="2820" max="2820" width="12.7109375" style="4" customWidth="1"/>
    <col min="2821" max="2821" width="55.5703125" style="4" customWidth="1"/>
    <col min="2822" max="2822" width="4.7109375" style="4" customWidth="1"/>
    <col min="2823" max="2823" width="9.85546875" style="4" customWidth="1"/>
    <col min="2824" max="2824" width="9.7109375" style="4" customWidth="1"/>
    <col min="2825" max="2825" width="13.5703125" style="4" customWidth="1"/>
    <col min="2826" max="2829" width="0" style="4" hidden="1" customWidth="1"/>
    <col min="2830" max="2830" width="5.28515625" style="4" customWidth="1"/>
    <col min="2831" max="2832" width="0" style="4" hidden="1" customWidth="1"/>
    <col min="2833" max="3072" width="9.140625" style="4"/>
    <col min="3073" max="3073" width="5.5703125" style="4" customWidth="1"/>
    <col min="3074" max="3074" width="4.42578125" style="4" customWidth="1"/>
    <col min="3075" max="3075" width="4.7109375" style="4" customWidth="1"/>
    <col min="3076" max="3076" width="12.7109375" style="4" customWidth="1"/>
    <col min="3077" max="3077" width="55.5703125" style="4" customWidth="1"/>
    <col min="3078" max="3078" width="4.7109375" style="4" customWidth="1"/>
    <col min="3079" max="3079" width="9.85546875" style="4" customWidth="1"/>
    <col min="3080" max="3080" width="9.7109375" style="4" customWidth="1"/>
    <col min="3081" max="3081" width="13.5703125" style="4" customWidth="1"/>
    <col min="3082" max="3085" width="0" style="4" hidden="1" customWidth="1"/>
    <col min="3086" max="3086" width="5.28515625" style="4" customWidth="1"/>
    <col min="3087" max="3088" width="0" style="4" hidden="1" customWidth="1"/>
    <col min="3089" max="3328" width="9.140625" style="4"/>
    <col min="3329" max="3329" width="5.5703125" style="4" customWidth="1"/>
    <col min="3330" max="3330" width="4.42578125" style="4" customWidth="1"/>
    <col min="3331" max="3331" width="4.7109375" style="4" customWidth="1"/>
    <col min="3332" max="3332" width="12.7109375" style="4" customWidth="1"/>
    <col min="3333" max="3333" width="55.5703125" style="4" customWidth="1"/>
    <col min="3334" max="3334" width="4.7109375" style="4" customWidth="1"/>
    <col min="3335" max="3335" width="9.85546875" style="4" customWidth="1"/>
    <col min="3336" max="3336" width="9.7109375" style="4" customWidth="1"/>
    <col min="3337" max="3337" width="13.5703125" style="4" customWidth="1"/>
    <col min="3338" max="3341" width="0" style="4" hidden="1" customWidth="1"/>
    <col min="3342" max="3342" width="5.28515625" style="4" customWidth="1"/>
    <col min="3343" max="3344" width="0" style="4" hidden="1" customWidth="1"/>
    <col min="3345" max="3584" width="9.140625" style="4"/>
    <col min="3585" max="3585" width="5.5703125" style="4" customWidth="1"/>
    <col min="3586" max="3586" width="4.42578125" style="4" customWidth="1"/>
    <col min="3587" max="3587" width="4.7109375" style="4" customWidth="1"/>
    <col min="3588" max="3588" width="12.7109375" style="4" customWidth="1"/>
    <col min="3589" max="3589" width="55.5703125" style="4" customWidth="1"/>
    <col min="3590" max="3590" width="4.7109375" style="4" customWidth="1"/>
    <col min="3591" max="3591" width="9.85546875" style="4" customWidth="1"/>
    <col min="3592" max="3592" width="9.7109375" style="4" customWidth="1"/>
    <col min="3593" max="3593" width="13.5703125" style="4" customWidth="1"/>
    <col min="3594" max="3597" width="0" style="4" hidden="1" customWidth="1"/>
    <col min="3598" max="3598" width="5.28515625" style="4" customWidth="1"/>
    <col min="3599" max="3600" width="0" style="4" hidden="1" customWidth="1"/>
    <col min="3601" max="3840" width="9.140625" style="4"/>
    <col min="3841" max="3841" width="5.5703125" style="4" customWidth="1"/>
    <col min="3842" max="3842" width="4.42578125" style="4" customWidth="1"/>
    <col min="3843" max="3843" width="4.7109375" style="4" customWidth="1"/>
    <col min="3844" max="3844" width="12.7109375" style="4" customWidth="1"/>
    <col min="3845" max="3845" width="55.5703125" style="4" customWidth="1"/>
    <col min="3846" max="3846" width="4.7109375" style="4" customWidth="1"/>
    <col min="3847" max="3847" width="9.85546875" style="4" customWidth="1"/>
    <col min="3848" max="3848" width="9.7109375" style="4" customWidth="1"/>
    <col min="3849" max="3849" width="13.5703125" style="4" customWidth="1"/>
    <col min="3850" max="3853" width="0" style="4" hidden="1" customWidth="1"/>
    <col min="3854" max="3854" width="5.28515625" style="4" customWidth="1"/>
    <col min="3855" max="3856" width="0" style="4" hidden="1" customWidth="1"/>
    <col min="3857" max="4096" width="9.140625" style="4"/>
    <col min="4097" max="4097" width="5.5703125" style="4" customWidth="1"/>
    <col min="4098" max="4098" width="4.42578125" style="4" customWidth="1"/>
    <col min="4099" max="4099" width="4.7109375" style="4" customWidth="1"/>
    <col min="4100" max="4100" width="12.7109375" style="4" customWidth="1"/>
    <col min="4101" max="4101" width="55.5703125" style="4" customWidth="1"/>
    <col min="4102" max="4102" width="4.7109375" style="4" customWidth="1"/>
    <col min="4103" max="4103" width="9.85546875" style="4" customWidth="1"/>
    <col min="4104" max="4104" width="9.7109375" style="4" customWidth="1"/>
    <col min="4105" max="4105" width="13.5703125" style="4" customWidth="1"/>
    <col min="4106" max="4109" width="0" style="4" hidden="1" customWidth="1"/>
    <col min="4110" max="4110" width="5.28515625" style="4" customWidth="1"/>
    <col min="4111" max="4112" width="0" style="4" hidden="1" customWidth="1"/>
    <col min="4113" max="4352" width="9.140625" style="4"/>
    <col min="4353" max="4353" width="5.5703125" style="4" customWidth="1"/>
    <col min="4354" max="4354" width="4.42578125" style="4" customWidth="1"/>
    <col min="4355" max="4355" width="4.7109375" style="4" customWidth="1"/>
    <col min="4356" max="4356" width="12.7109375" style="4" customWidth="1"/>
    <col min="4357" max="4357" width="55.5703125" style="4" customWidth="1"/>
    <col min="4358" max="4358" width="4.7109375" style="4" customWidth="1"/>
    <col min="4359" max="4359" width="9.85546875" style="4" customWidth="1"/>
    <col min="4360" max="4360" width="9.7109375" style="4" customWidth="1"/>
    <col min="4361" max="4361" width="13.5703125" style="4" customWidth="1"/>
    <col min="4362" max="4365" width="0" style="4" hidden="1" customWidth="1"/>
    <col min="4366" max="4366" width="5.28515625" style="4" customWidth="1"/>
    <col min="4367" max="4368" width="0" style="4" hidden="1" customWidth="1"/>
    <col min="4369" max="4608" width="9.140625" style="4"/>
    <col min="4609" max="4609" width="5.5703125" style="4" customWidth="1"/>
    <col min="4610" max="4610" width="4.42578125" style="4" customWidth="1"/>
    <col min="4611" max="4611" width="4.7109375" style="4" customWidth="1"/>
    <col min="4612" max="4612" width="12.7109375" style="4" customWidth="1"/>
    <col min="4613" max="4613" width="55.5703125" style="4" customWidth="1"/>
    <col min="4614" max="4614" width="4.7109375" style="4" customWidth="1"/>
    <col min="4615" max="4615" width="9.85546875" style="4" customWidth="1"/>
    <col min="4616" max="4616" width="9.7109375" style="4" customWidth="1"/>
    <col min="4617" max="4617" width="13.5703125" style="4" customWidth="1"/>
    <col min="4618" max="4621" width="0" style="4" hidden="1" customWidth="1"/>
    <col min="4622" max="4622" width="5.28515625" style="4" customWidth="1"/>
    <col min="4623" max="4624" width="0" style="4" hidden="1" customWidth="1"/>
    <col min="4625" max="4864" width="9.140625" style="4"/>
    <col min="4865" max="4865" width="5.5703125" style="4" customWidth="1"/>
    <col min="4866" max="4866" width="4.42578125" style="4" customWidth="1"/>
    <col min="4867" max="4867" width="4.7109375" style="4" customWidth="1"/>
    <col min="4868" max="4868" width="12.7109375" style="4" customWidth="1"/>
    <col min="4869" max="4869" width="55.5703125" style="4" customWidth="1"/>
    <col min="4870" max="4870" width="4.7109375" style="4" customWidth="1"/>
    <col min="4871" max="4871" width="9.85546875" style="4" customWidth="1"/>
    <col min="4872" max="4872" width="9.7109375" style="4" customWidth="1"/>
    <col min="4873" max="4873" width="13.5703125" style="4" customWidth="1"/>
    <col min="4874" max="4877" width="0" style="4" hidden="1" customWidth="1"/>
    <col min="4878" max="4878" width="5.28515625" style="4" customWidth="1"/>
    <col min="4879" max="4880" width="0" style="4" hidden="1" customWidth="1"/>
    <col min="4881" max="5120" width="9.140625" style="4"/>
    <col min="5121" max="5121" width="5.5703125" style="4" customWidth="1"/>
    <col min="5122" max="5122" width="4.42578125" style="4" customWidth="1"/>
    <col min="5123" max="5123" width="4.7109375" style="4" customWidth="1"/>
    <col min="5124" max="5124" width="12.7109375" style="4" customWidth="1"/>
    <col min="5125" max="5125" width="55.5703125" style="4" customWidth="1"/>
    <col min="5126" max="5126" width="4.7109375" style="4" customWidth="1"/>
    <col min="5127" max="5127" width="9.85546875" style="4" customWidth="1"/>
    <col min="5128" max="5128" width="9.7109375" style="4" customWidth="1"/>
    <col min="5129" max="5129" width="13.5703125" style="4" customWidth="1"/>
    <col min="5130" max="5133" width="0" style="4" hidden="1" customWidth="1"/>
    <col min="5134" max="5134" width="5.28515625" style="4" customWidth="1"/>
    <col min="5135" max="5136" width="0" style="4" hidden="1" customWidth="1"/>
    <col min="5137" max="5376" width="9.140625" style="4"/>
    <col min="5377" max="5377" width="5.5703125" style="4" customWidth="1"/>
    <col min="5378" max="5378" width="4.42578125" style="4" customWidth="1"/>
    <col min="5379" max="5379" width="4.7109375" style="4" customWidth="1"/>
    <col min="5380" max="5380" width="12.7109375" style="4" customWidth="1"/>
    <col min="5381" max="5381" width="55.5703125" style="4" customWidth="1"/>
    <col min="5382" max="5382" width="4.7109375" style="4" customWidth="1"/>
    <col min="5383" max="5383" width="9.85546875" style="4" customWidth="1"/>
    <col min="5384" max="5384" width="9.7109375" style="4" customWidth="1"/>
    <col min="5385" max="5385" width="13.5703125" style="4" customWidth="1"/>
    <col min="5386" max="5389" width="0" style="4" hidden="1" customWidth="1"/>
    <col min="5390" max="5390" width="5.28515625" style="4" customWidth="1"/>
    <col min="5391" max="5392" width="0" style="4" hidden="1" customWidth="1"/>
    <col min="5393" max="5632" width="9.140625" style="4"/>
    <col min="5633" max="5633" width="5.5703125" style="4" customWidth="1"/>
    <col min="5634" max="5634" width="4.42578125" style="4" customWidth="1"/>
    <col min="5635" max="5635" width="4.7109375" style="4" customWidth="1"/>
    <col min="5636" max="5636" width="12.7109375" style="4" customWidth="1"/>
    <col min="5637" max="5637" width="55.5703125" style="4" customWidth="1"/>
    <col min="5638" max="5638" width="4.7109375" style="4" customWidth="1"/>
    <col min="5639" max="5639" width="9.85546875" style="4" customWidth="1"/>
    <col min="5640" max="5640" width="9.7109375" style="4" customWidth="1"/>
    <col min="5641" max="5641" width="13.5703125" style="4" customWidth="1"/>
    <col min="5642" max="5645" width="0" style="4" hidden="1" customWidth="1"/>
    <col min="5646" max="5646" width="5.28515625" style="4" customWidth="1"/>
    <col min="5647" max="5648" width="0" style="4" hidden="1" customWidth="1"/>
    <col min="5649" max="5888" width="9.140625" style="4"/>
    <col min="5889" max="5889" width="5.5703125" style="4" customWidth="1"/>
    <col min="5890" max="5890" width="4.42578125" style="4" customWidth="1"/>
    <col min="5891" max="5891" width="4.7109375" style="4" customWidth="1"/>
    <col min="5892" max="5892" width="12.7109375" style="4" customWidth="1"/>
    <col min="5893" max="5893" width="55.5703125" style="4" customWidth="1"/>
    <col min="5894" max="5894" width="4.7109375" style="4" customWidth="1"/>
    <col min="5895" max="5895" width="9.85546875" style="4" customWidth="1"/>
    <col min="5896" max="5896" width="9.7109375" style="4" customWidth="1"/>
    <col min="5897" max="5897" width="13.5703125" style="4" customWidth="1"/>
    <col min="5898" max="5901" width="0" style="4" hidden="1" customWidth="1"/>
    <col min="5902" max="5902" width="5.28515625" style="4" customWidth="1"/>
    <col min="5903" max="5904" width="0" style="4" hidden="1" customWidth="1"/>
    <col min="5905" max="6144" width="9.140625" style="4"/>
    <col min="6145" max="6145" width="5.5703125" style="4" customWidth="1"/>
    <col min="6146" max="6146" width="4.42578125" style="4" customWidth="1"/>
    <col min="6147" max="6147" width="4.7109375" style="4" customWidth="1"/>
    <col min="6148" max="6148" width="12.7109375" style="4" customWidth="1"/>
    <col min="6149" max="6149" width="55.5703125" style="4" customWidth="1"/>
    <col min="6150" max="6150" width="4.7109375" style="4" customWidth="1"/>
    <col min="6151" max="6151" width="9.85546875" style="4" customWidth="1"/>
    <col min="6152" max="6152" width="9.7109375" style="4" customWidth="1"/>
    <col min="6153" max="6153" width="13.5703125" style="4" customWidth="1"/>
    <col min="6154" max="6157" width="0" style="4" hidden="1" customWidth="1"/>
    <col min="6158" max="6158" width="5.28515625" style="4" customWidth="1"/>
    <col min="6159" max="6160" width="0" style="4" hidden="1" customWidth="1"/>
    <col min="6161" max="6400" width="9.140625" style="4"/>
    <col min="6401" max="6401" width="5.5703125" style="4" customWidth="1"/>
    <col min="6402" max="6402" width="4.42578125" style="4" customWidth="1"/>
    <col min="6403" max="6403" width="4.7109375" style="4" customWidth="1"/>
    <col min="6404" max="6404" width="12.7109375" style="4" customWidth="1"/>
    <col min="6405" max="6405" width="55.5703125" style="4" customWidth="1"/>
    <col min="6406" max="6406" width="4.7109375" style="4" customWidth="1"/>
    <col min="6407" max="6407" width="9.85546875" style="4" customWidth="1"/>
    <col min="6408" max="6408" width="9.7109375" style="4" customWidth="1"/>
    <col min="6409" max="6409" width="13.5703125" style="4" customWidth="1"/>
    <col min="6410" max="6413" width="0" style="4" hidden="1" customWidth="1"/>
    <col min="6414" max="6414" width="5.28515625" style="4" customWidth="1"/>
    <col min="6415" max="6416" width="0" style="4" hidden="1" customWidth="1"/>
    <col min="6417" max="6656" width="9.140625" style="4"/>
    <col min="6657" max="6657" width="5.5703125" style="4" customWidth="1"/>
    <col min="6658" max="6658" width="4.42578125" style="4" customWidth="1"/>
    <col min="6659" max="6659" width="4.7109375" style="4" customWidth="1"/>
    <col min="6660" max="6660" width="12.7109375" style="4" customWidth="1"/>
    <col min="6661" max="6661" width="55.5703125" style="4" customWidth="1"/>
    <col min="6662" max="6662" width="4.7109375" style="4" customWidth="1"/>
    <col min="6663" max="6663" width="9.85546875" style="4" customWidth="1"/>
    <col min="6664" max="6664" width="9.7109375" style="4" customWidth="1"/>
    <col min="6665" max="6665" width="13.5703125" style="4" customWidth="1"/>
    <col min="6666" max="6669" width="0" style="4" hidden="1" customWidth="1"/>
    <col min="6670" max="6670" width="5.28515625" style="4" customWidth="1"/>
    <col min="6671" max="6672" width="0" style="4" hidden="1" customWidth="1"/>
    <col min="6673" max="6912" width="9.140625" style="4"/>
    <col min="6913" max="6913" width="5.5703125" style="4" customWidth="1"/>
    <col min="6914" max="6914" width="4.42578125" style="4" customWidth="1"/>
    <col min="6915" max="6915" width="4.7109375" style="4" customWidth="1"/>
    <col min="6916" max="6916" width="12.7109375" style="4" customWidth="1"/>
    <col min="6917" max="6917" width="55.5703125" style="4" customWidth="1"/>
    <col min="6918" max="6918" width="4.7109375" style="4" customWidth="1"/>
    <col min="6919" max="6919" width="9.85546875" style="4" customWidth="1"/>
    <col min="6920" max="6920" width="9.7109375" style="4" customWidth="1"/>
    <col min="6921" max="6921" width="13.5703125" style="4" customWidth="1"/>
    <col min="6922" max="6925" width="0" style="4" hidden="1" customWidth="1"/>
    <col min="6926" max="6926" width="5.28515625" style="4" customWidth="1"/>
    <col min="6927" max="6928" width="0" style="4" hidden="1" customWidth="1"/>
    <col min="6929" max="7168" width="9.140625" style="4"/>
    <col min="7169" max="7169" width="5.5703125" style="4" customWidth="1"/>
    <col min="7170" max="7170" width="4.42578125" style="4" customWidth="1"/>
    <col min="7171" max="7171" width="4.7109375" style="4" customWidth="1"/>
    <col min="7172" max="7172" width="12.7109375" style="4" customWidth="1"/>
    <col min="7173" max="7173" width="55.5703125" style="4" customWidth="1"/>
    <col min="7174" max="7174" width="4.7109375" style="4" customWidth="1"/>
    <col min="7175" max="7175" width="9.85546875" style="4" customWidth="1"/>
    <col min="7176" max="7176" width="9.7109375" style="4" customWidth="1"/>
    <col min="7177" max="7177" width="13.5703125" style="4" customWidth="1"/>
    <col min="7178" max="7181" width="0" style="4" hidden="1" customWidth="1"/>
    <col min="7182" max="7182" width="5.28515625" style="4" customWidth="1"/>
    <col min="7183" max="7184" width="0" style="4" hidden="1" customWidth="1"/>
    <col min="7185" max="7424" width="9.140625" style="4"/>
    <col min="7425" max="7425" width="5.5703125" style="4" customWidth="1"/>
    <col min="7426" max="7426" width="4.42578125" style="4" customWidth="1"/>
    <col min="7427" max="7427" width="4.7109375" style="4" customWidth="1"/>
    <col min="7428" max="7428" width="12.7109375" style="4" customWidth="1"/>
    <col min="7429" max="7429" width="55.5703125" style="4" customWidth="1"/>
    <col min="7430" max="7430" width="4.7109375" style="4" customWidth="1"/>
    <col min="7431" max="7431" width="9.85546875" style="4" customWidth="1"/>
    <col min="7432" max="7432" width="9.7109375" style="4" customWidth="1"/>
    <col min="7433" max="7433" width="13.5703125" style="4" customWidth="1"/>
    <col min="7434" max="7437" width="0" style="4" hidden="1" customWidth="1"/>
    <col min="7438" max="7438" width="5.28515625" style="4" customWidth="1"/>
    <col min="7439" max="7440" width="0" style="4" hidden="1" customWidth="1"/>
    <col min="7441" max="7680" width="9.140625" style="4"/>
    <col min="7681" max="7681" width="5.5703125" style="4" customWidth="1"/>
    <col min="7682" max="7682" width="4.42578125" style="4" customWidth="1"/>
    <col min="7683" max="7683" width="4.7109375" style="4" customWidth="1"/>
    <col min="7684" max="7684" width="12.7109375" style="4" customWidth="1"/>
    <col min="7685" max="7685" width="55.5703125" style="4" customWidth="1"/>
    <col min="7686" max="7686" width="4.7109375" style="4" customWidth="1"/>
    <col min="7687" max="7687" width="9.85546875" style="4" customWidth="1"/>
    <col min="7688" max="7688" width="9.7109375" style="4" customWidth="1"/>
    <col min="7689" max="7689" width="13.5703125" style="4" customWidth="1"/>
    <col min="7690" max="7693" width="0" style="4" hidden="1" customWidth="1"/>
    <col min="7694" max="7694" width="5.28515625" style="4" customWidth="1"/>
    <col min="7695" max="7696" width="0" style="4" hidden="1" customWidth="1"/>
    <col min="7697" max="7936" width="9.140625" style="4"/>
    <col min="7937" max="7937" width="5.5703125" style="4" customWidth="1"/>
    <col min="7938" max="7938" width="4.42578125" style="4" customWidth="1"/>
    <col min="7939" max="7939" width="4.7109375" style="4" customWidth="1"/>
    <col min="7940" max="7940" width="12.7109375" style="4" customWidth="1"/>
    <col min="7941" max="7941" width="55.5703125" style="4" customWidth="1"/>
    <col min="7942" max="7942" width="4.7109375" style="4" customWidth="1"/>
    <col min="7943" max="7943" width="9.85546875" style="4" customWidth="1"/>
    <col min="7944" max="7944" width="9.7109375" style="4" customWidth="1"/>
    <col min="7945" max="7945" width="13.5703125" style="4" customWidth="1"/>
    <col min="7946" max="7949" width="0" style="4" hidden="1" customWidth="1"/>
    <col min="7950" max="7950" width="5.28515625" style="4" customWidth="1"/>
    <col min="7951" max="7952" width="0" style="4" hidden="1" customWidth="1"/>
    <col min="7953" max="8192" width="9.140625" style="4"/>
    <col min="8193" max="8193" width="5.5703125" style="4" customWidth="1"/>
    <col min="8194" max="8194" width="4.42578125" style="4" customWidth="1"/>
    <col min="8195" max="8195" width="4.7109375" style="4" customWidth="1"/>
    <col min="8196" max="8196" width="12.7109375" style="4" customWidth="1"/>
    <col min="8197" max="8197" width="55.5703125" style="4" customWidth="1"/>
    <col min="8198" max="8198" width="4.7109375" style="4" customWidth="1"/>
    <col min="8199" max="8199" width="9.85546875" style="4" customWidth="1"/>
    <col min="8200" max="8200" width="9.7109375" style="4" customWidth="1"/>
    <col min="8201" max="8201" width="13.5703125" style="4" customWidth="1"/>
    <col min="8202" max="8205" width="0" style="4" hidden="1" customWidth="1"/>
    <col min="8206" max="8206" width="5.28515625" style="4" customWidth="1"/>
    <col min="8207" max="8208" width="0" style="4" hidden="1" customWidth="1"/>
    <col min="8209" max="8448" width="9.140625" style="4"/>
    <col min="8449" max="8449" width="5.5703125" style="4" customWidth="1"/>
    <col min="8450" max="8450" width="4.42578125" style="4" customWidth="1"/>
    <col min="8451" max="8451" width="4.7109375" style="4" customWidth="1"/>
    <col min="8452" max="8452" width="12.7109375" style="4" customWidth="1"/>
    <col min="8453" max="8453" width="55.5703125" style="4" customWidth="1"/>
    <col min="8454" max="8454" width="4.7109375" style="4" customWidth="1"/>
    <col min="8455" max="8455" width="9.85546875" style="4" customWidth="1"/>
    <col min="8456" max="8456" width="9.7109375" style="4" customWidth="1"/>
    <col min="8457" max="8457" width="13.5703125" style="4" customWidth="1"/>
    <col min="8458" max="8461" width="0" style="4" hidden="1" customWidth="1"/>
    <col min="8462" max="8462" width="5.28515625" style="4" customWidth="1"/>
    <col min="8463" max="8464" width="0" style="4" hidden="1" customWidth="1"/>
    <col min="8465" max="8704" width="9.140625" style="4"/>
    <col min="8705" max="8705" width="5.5703125" style="4" customWidth="1"/>
    <col min="8706" max="8706" width="4.42578125" style="4" customWidth="1"/>
    <col min="8707" max="8707" width="4.7109375" style="4" customWidth="1"/>
    <col min="8708" max="8708" width="12.7109375" style="4" customWidth="1"/>
    <col min="8709" max="8709" width="55.5703125" style="4" customWidth="1"/>
    <col min="8710" max="8710" width="4.7109375" style="4" customWidth="1"/>
    <col min="8711" max="8711" width="9.85546875" style="4" customWidth="1"/>
    <col min="8712" max="8712" width="9.7109375" style="4" customWidth="1"/>
    <col min="8713" max="8713" width="13.5703125" style="4" customWidth="1"/>
    <col min="8714" max="8717" width="0" style="4" hidden="1" customWidth="1"/>
    <col min="8718" max="8718" width="5.28515625" style="4" customWidth="1"/>
    <col min="8719" max="8720" width="0" style="4" hidden="1" customWidth="1"/>
    <col min="8721" max="8960" width="9.140625" style="4"/>
    <col min="8961" max="8961" width="5.5703125" style="4" customWidth="1"/>
    <col min="8962" max="8962" width="4.42578125" style="4" customWidth="1"/>
    <col min="8963" max="8963" width="4.7109375" style="4" customWidth="1"/>
    <col min="8964" max="8964" width="12.7109375" style="4" customWidth="1"/>
    <col min="8965" max="8965" width="55.5703125" style="4" customWidth="1"/>
    <col min="8966" max="8966" width="4.7109375" style="4" customWidth="1"/>
    <col min="8967" max="8967" width="9.85546875" style="4" customWidth="1"/>
    <col min="8968" max="8968" width="9.7109375" style="4" customWidth="1"/>
    <col min="8969" max="8969" width="13.5703125" style="4" customWidth="1"/>
    <col min="8970" max="8973" width="0" style="4" hidden="1" customWidth="1"/>
    <col min="8974" max="8974" width="5.28515625" style="4" customWidth="1"/>
    <col min="8975" max="8976" width="0" style="4" hidden="1" customWidth="1"/>
    <col min="8977" max="9216" width="9.140625" style="4"/>
    <col min="9217" max="9217" width="5.5703125" style="4" customWidth="1"/>
    <col min="9218" max="9218" width="4.42578125" style="4" customWidth="1"/>
    <col min="9219" max="9219" width="4.7109375" style="4" customWidth="1"/>
    <col min="9220" max="9220" width="12.7109375" style="4" customWidth="1"/>
    <col min="9221" max="9221" width="55.5703125" style="4" customWidth="1"/>
    <col min="9222" max="9222" width="4.7109375" style="4" customWidth="1"/>
    <col min="9223" max="9223" width="9.85546875" style="4" customWidth="1"/>
    <col min="9224" max="9224" width="9.7109375" style="4" customWidth="1"/>
    <col min="9225" max="9225" width="13.5703125" style="4" customWidth="1"/>
    <col min="9226" max="9229" width="0" style="4" hidden="1" customWidth="1"/>
    <col min="9230" max="9230" width="5.28515625" style="4" customWidth="1"/>
    <col min="9231" max="9232" width="0" style="4" hidden="1" customWidth="1"/>
    <col min="9233" max="9472" width="9.140625" style="4"/>
    <col min="9473" max="9473" width="5.5703125" style="4" customWidth="1"/>
    <col min="9474" max="9474" width="4.42578125" style="4" customWidth="1"/>
    <col min="9475" max="9475" width="4.7109375" style="4" customWidth="1"/>
    <col min="9476" max="9476" width="12.7109375" style="4" customWidth="1"/>
    <col min="9477" max="9477" width="55.5703125" style="4" customWidth="1"/>
    <col min="9478" max="9478" width="4.7109375" style="4" customWidth="1"/>
    <col min="9479" max="9479" width="9.85546875" style="4" customWidth="1"/>
    <col min="9480" max="9480" width="9.7109375" style="4" customWidth="1"/>
    <col min="9481" max="9481" width="13.5703125" style="4" customWidth="1"/>
    <col min="9482" max="9485" width="0" style="4" hidden="1" customWidth="1"/>
    <col min="9486" max="9486" width="5.28515625" style="4" customWidth="1"/>
    <col min="9487" max="9488" width="0" style="4" hidden="1" customWidth="1"/>
    <col min="9489" max="9728" width="9.140625" style="4"/>
    <col min="9729" max="9729" width="5.5703125" style="4" customWidth="1"/>
    <col min="9730" max="9730" width="4.42578125" style="4" customWidth="1"/>
    <col min="9731" max="9731" width="4.7109375" style="4" customWidth="1"/>
    <col min="9732" max="9732" width="12.7109375" style="4" customWidth="1"/>
    <col min="9733" max="9733" width="55.5703125" style="4" customWidth="1"/>
    <col min="9734" max="9734" width="4.7109375" style="4" customWidth="1"/>
    <col min="9735" max="9735" width="9.85546875" style="4" customWidth="1"/>
    <col min="9736" max="9736" width="9.7109375" style="4" customWidth="1"/>
    <col min="9737" max="9737" width="13.5703125" style="4" customWidth="1"/>
    <col min="9738" max="9741" width="0" style="4" hidden="1" customWidth="1"/>
    <col min="9742" max="9742" width="5.28515625" style="4" customWidth="1"/>
    <col min="9743" max="9744" width="0" style="4" hidden="1" customWidth="1"/>
    <col min="9745" max="9984" width="9.140625" style="4"/>
    <col min="9985" max="9985" width="5.5703125" style="4" customWidth="1"/>
    <col min="9986" max="9986" width="4.42578125" style="4" customWidth="1"/>
    <col min="9987" max="9987" width="4.7109375" style="4" customWidth="1"/>
    <col min="9988" max="9988" width="12.7109375" style="4" customWidth="1"/>
    <col min="9989" max="9989" width="55.5703125" style="4" customWidth="1"/>
    <col min="9990" max="9990" width="4.7109375" style="4" customWidth="1"/>
    <col min="9991" max="9991" width="9.85546875" style="4" customWidth="1"/>
    <col min="9992" max="9992" width="9.7109375" style="4" customWidth="1"/>
    <col min="9993" max="9993" width="13.5703125" style="4" customWidth="1"/>
    <col min="9994" max="9997" width="0" style="4" hidden="1" customWidth="1"/>
    <col min="9998" max="9998" width="5.28515625" style="4" customWidth="1"/>
    <col min="9999" max="10000" width="0" style="4" hidden="1" customWidth="1"/>
    <col min="10001" max="10240" width="9.140625" style="4"/>
    <col min="10241" max="10241" width="5.5703125" style="4" customWidth="1"/>
    <col min="10242" max="10242" width="4.42578125" style="4" customWidth="1"/>
    <col min="10243" max="10243" width="4.7109375" style="4" customWidth="1"/>
    <col min="10244" max="10244" width="12.7109375" style="4" customWidth="1"/>
    <col min="10245" max="10245" width="55.5703125" style="4" customWidth="1"/>
    <col min="10246" max="10246" width="4.7109375" style="4" customWidth="1"/>
    <col min="10247" max="10247" width="9.85546875" style="4" customWidth="1"/>
    <col min="10248" max="10248" width="9.7109375" style="4" customWidth="1"/>
    <col min="10249" max="10249" width="13.5703125" style="4" customWidth="1"/>
    <col min="10250" max="10253" width="0" style="4" hidden="1" customWidth="1"/>
    <col min="10254" max="10254" width="5.28515625" style="4" customWidth="1"/>
    <col min="10255" max="10256" width="0" style="4" hidden="1" customWidth="1"/>
    <col min="10257" max="10496" width="9.140625" style="4"/>
    <col min="10497" max="10497" width="5.5703125" style="4" customWidth="1"/>
    <col min="10498" max="10498" width="4.42578125" style="4" customWidth="1"/>
    <col min="10499" max="10499" width="4.7109375" style="4" customWidth="1"/>
    <col min="10500" max="10500" width="12.7109375" style="4" customWidth="1"/>
    <col min="10501" max="10501" width="55.5703125" style="4" customWidth="1"/>
    <col min="10502" max="10502" width="4.7109375" style="4" customWidth="1"/>
    <col min="10503" max="10503" width="9.85546875" style="4" customWidth="1"/>
    <col min="10504" max="10504" width="9.7109375" style="4" customWidth="1"/>
    <col min="10505" max="10505" width="13.5703125" style="4" customWidth="1"/>
    <col min="10506" max="10509" width="0" style="4" hidden="1" customWidth="1"/>
    <col min="10510" max="10510" width="5.28515625" style="4" customWidth="1"/>
    <col min="10511" max="10512" width="0" style="4" hidden="1" customWidth="1"/>
    <col min="10513" max="10752" width="9.140625" style="4"/>
    <col min="10753" max="10753" width="5.5703125" style="4" customWidth="1"/>
    <col min="10754" max="10754" width="4.42578125" style="4" customWidth="1"/>
    <col min="10755" max="10755" width="4.7109375" style="4" customWidth="1"/>
    <col min="10756" max="10756" width="12.7109375" style="4" customWidth="1"/>
    <col min="10757" max="10757" width="55.5703125" style="4" customWidth="1"/>
    <col min="10758" max="10758" width="4.7109375" style="4" customWidth="1"/>
    <col min="10759" max="10759" width="9.85546875" style="4" customWidth="1"/>
    <col min="10760" max="10760" width="9.7109375" style="4" customWidth="1"/>
    <col min="10761" max="10761" width="13.5703125" style="4" customWidth="1"/>
    <col min="10762" max="10765" width="0" style="4" hidden="1" customWidth="1"/>
    <col min="10766" max="10766" width="5.28515625" style="4" customWidth="1"/>
    <col min="10767" max="10768" width="0" style="4" hidden="1" customWidth="1"/>
    <col min="10769" max="11008" width="9.140625" style="4"/>
    <col min="11009" max="11009" width="5.5703125" style="4" customWidth="1"/>
    <col min="11010" max="11010" width="4.42578125" style="4" customWidth="1"/>
    <col min="11011" max="11011" width="4.7109375" style="4" customWidth="1"/>
    <col min="11012" max="11012" width="12.7109375" style="4" customWidth="1"/>
    <col min="11013" max="11013" width="55.5703125" style="4" customWidth="1"/>
    <col min="11014" max="11014" width="4.7109375" style="4" customWidth="1"/>
    <col min="11015" max="11015" width="9.85546875" style="4" customWidth="1"/>
    <col min="11016" max="11016" width="9.7109375" style="4" customWidth="1"/>
    <col min="11017" max="11017" width="13.5703125" style="4" customWidth="1"/>
    <col min="11018" max="11021" width="0" style="4" hidden="1" customWidth="1"/>
    <col min="11022" max="11022" width="5.28515625" style="4" customWidth="1"/>
    <col min="11023" max="11024" width="0" style="4" hidden="1" customWidth="1"/>
    <col min="11025" max="11264" width="9.140625" style="4"/>
    <col min="11265" max="11265" width="5.5703125" style="4" customWidth="1"/>
    <col min="11266" max="11266" width="4.42578125" style="4" customWidth="1"/>
    <col min="11267" max="11267" width="4.7109375" style="4" customWidth="1"/>
    <col min="11268" max="11268" width="12.7109375" style="4" customWidth="1"/>
    <col min="11269" max="11269" width="55.5703125" style="4" customWidth="1"/>
    <col min="11270" max="11270" width="4.7109375" style="4" customWidth="1"/>
    <col min="11271" max="11271" width="9.85546875" style="4" customWidth="1"/>
    <col min="11272" max="11272" width="9.7109375" style="4" customWidth="1"/>
    <col min="11273" max="11273" width="13.5703125" style="4" customWidth="1"/>
    <col min="11274" max="11277" width="0" style="4" hidden="1" customWidth="1"/>
    <col min="11278" max="11278" width="5.28515625" style="4" customWidth="1"/>
    <col min="11279" max="11280" width="0" style="4" hidden="1" customWidth="1"/>
    <col min="11281" max="11520" width="9.140625" style="4"/>
    <col min="11521" max="11521" width="5.5703125" style="4" customWidth="1"/>
    <col min="11522" max="11522" width="4.42578125" style="4" customWidth="1"/>
    <col min="11523" max="11523" width="4.7109375" style="4" customWidth="1"/>
    <col min="11524" max="11524" width="12.7109375" style="4" customWidth="1"/>
    <col min="11525" max="11525" width="55.5703125" style="4" customWidth="1"/>
    <col min="11526" max="11526" width="4.7109375" style="4" customWidth="1"/>
    <col min="11527" max="11527" width="9.85546875" style="4" customWidth="1"/>
    <col min="11528" max="11528" width="9.7109375" style="4" customWidth="1"/>
    <col min="11529" max="11529" width="13.5703125" style="4" customWidth="1"/>
    <col min="11530" max="11533" width="0" style="4" hidden="1" customWidth="1"/>
    <col min="11534" max="11534" width="5.28515625" style="4" customWidth="1"/>
    <col min="11535" max="11536" width="0" style="4" hidden="1" customWidth="1"/>
    <col min="11537" max="11776" width="9.140625" style="4"/>
    <col min="11777" max="11777" width="5.5703125" style="4" customWidth="1"/>
    <col min="11778" max="11778" width="4.42578125" style="4" customWidth="1"/>
    <col min="11779" max="11779" width="4.7109375" style="4" customWidth="1"/>
    <col min="11780" max="11780" width="12.7109375" style="4" customWidth="1"/>
    <col min="11781" max="11781" width="55.5703125" style="4" customWidth="1"/>
    <col min="11782" max="11782" width="4.7109375" style="4" customWidth="1"/>
    <col min="11783" max="11783" width="9.85546875" style="4" customWidth="1"/>
    <col min="11784" max="11784" width="9.7109375" style="4" customWidth="1"/>
    <col min="11785" max="11785" width="13.5703125" style="4" customWidth="1"/>
    <col min="11786" max="11789" width="0" style="4" hidden="1" customWidth="1"/>
    <col min="11790" max="11790" width="5.28515625" style="4" customWidth="1"/>
    <col min="11791" max="11792" width="0" style="4" hidden="1" customWidth="1"/>
    <col min="11793" max="12032" width="9.140625" style="4"/>
    <col min="12033" max="12033" width="5.5703125" style="4" customWidth="1"/>
    <col min="12034" max="12034" width="4.42578125" style="4" customWidth="1"/>
    <col min="12035" max="12035" width="4.7109375" style="4" customWidth="1"/>
    <col min="12036" max="12036" width="12.7109375" style="4" customWidth="1"/>
    <col min="12037" max="12037" width="55.5703125" style="4" customWidth="1"/>
    <col min="12038" max="12038" width="4.7109375" style="4" customWidth="1"/>
    <col min="12039" max="12039" width="9.85546875" style="4" customWidth="1"/>
    <col min="12040" max="12040" width="9.7109375" style="4" customWidth="1"/>
    <col min="12041" max="12041" width="13.5703125" style="4" customWidth="1"/>
    <col min="12042" max="12045" width="0" style="4" hidden="1" customWidth="1"/>
    <col min="12046" max="12046" width="5.28515625" style="4" customWidth="1"/>
    <col min="12047" max="12048" width="0" style="4" hidden="1" customWidth="1"/>
    <col min="12049" max="12288" width="9.140625" style="4"/>
    <col min="12289" max="12289" width="5.5703125" style="4" customWidth="1"/>
    <col min="12290" max="12290" width="4.42578125" style="4" customWidth="1"/>
    <col min="12291" max="12291" width="4.7109375" style="4" customWidth="1"/>
    <col min="12292" max="12292" width="12.7109375" style="4" customWidth="1"/>
    <col min="12293" max="12293" width="55.5703125" style="4" customWidth="1"/>
    <col min="12294" max="12294" width="4.7109375" style="4" customWidth="1"/>
    <col min="12295" max="12295" width="9.85546875" style="4" customWidth="1"/>
    <col min="12296" max="12296" width="9.7109375" style="4" customWidth="1"/>
    <col min="12297" max="12297" width="13.5703125" style="4" customWidth="1"/>
    <col min="12298" max="12301" width="0" style="4" hidden="1" customWidth="1"/>
    <col min="12302" max="12302" width="5.28515625" style="4" customWidth="1"/>
    <col min="12303" max="12304" width="0" style="4" hidden="1" customWidth="1"/>
    <col min="12305" max="12544" width="9.140625" style="4"/>
    <col min="12545" max="12545" width="5.5703125" style="4" customWidth="1"/>
    <col min="12546" max="12546" width="4.42578125" style="4" customWidth="1"/>
    <col min="12547" max="12547" width="4.7109375" style="4" customWidth="1"/>
    <col min="12548" max="12548" width="12.7109375" style="4" customWidth="1"/>
    <col min="12549" max="12549" width="55.5703125" style="4" customWidth="1"/>
    <col min="12550" max="12550" width="4.7109375" style="4" customWidth="1"/>
    <col min="12551" max="12551" width="9.85546875" style="4" customWidth="1"/>
    <col min="12552" max="12552" width="9.7109375" style="4" customWidth="1"/>
    <col min="12553" max="12553" width="13.5703125" style="4" customWidth="1"/>
    <col min="12554" max="12557" width="0" style="4" hidden="1" customWidth="1"/>
    <col min="12558" max="12558" width="5.28515625" style="4" customWidth="1"/>
    <col min="12559" max="12560" width="0" style="4" hidden="1" customWidth="1"/>
    <col min="12561" max="12800" width="9.140625" style="4"/>
    <col min="12801" max="12801" width="5.5703125" style="4" customWidth="1"/>
    <col min="12802" max="12802" width="4.42578125" style="4" customWidth="1"/>
    <col min="12803" max="12803" width="4.7109375" style="4" customWidth="1"/>
    <col min="12804" max="12804" width="12.7109375" style="4" customWidth="1"/>
    <col min="12805" max="12805" width="55.5703125" style="4" customWidth="1"/>
    <col min="12806" max="12806" width="4.7109375" style="4" customWidth="1"/>
    <col min="12807" max="12807" width="9.85546875" style="4" customWidth="1"/>
    <col min="12808" max="12808" width="9.7109375" style="4" customWidth="1"/>
    <col min="12809" max="12809" width="13.5703125" style="4" customWidth="1"/>
    <col min="12810" max="12813" width="0" style="4" hidden="1" customWidth="1"/>
    <col min="12814" max="12814" width="5.28515625" style="4" customWidth="1"/>
    <col min="12815" max="12816" width="0" style="4" hidden="1" customWidth="1"/>
    <col min="12817" max="13056" width="9.140625" style="4"/>
    <col min="13057" max="13057" width="5.5703125" style="4" customWidth="1"/>
    <col min="13058" max="13058" width="4.42578125" style="4" customWidth="1"/>
    <col min="13059" max="13059" width="4.7109375" style="4" customWidth="1"/>
    <col min="13060" max="13060" width="12.7109375" style="4" customWidth="1"/>
    <col min="13061" max="13061" width="55.5703125" style="4" customWidth="1"/>
    <col min="13062" max="13062" width="4.7109375" style="4" customWidth="1"/>
    <col min="13063" max="13063" width="9.85546875" style="4" customWidth="1"/>
    <col min="13064" max="13064" width="9.7109375" style="4" customWidth="1"/>
    <col min="13065" max="13065" width="13.5703125" style="4" customWidth="1"/>
    <col min="13066" max="13069" width="0" style="4" hidden="1" customWidth="1"/>
    <col min="13070" max="13070" width="5.28515625" style="4" customWidth="1"/>
    <col min="13071" max="13072" width="0" style="4" hidden="1" customWidth="1"/>
    <col min="13073" max="13312" width="9.140625" style="4"/>
    <col min="13313" max="13313" width="5.5703125" style="4" customWidth="1"/>
    <col min="13314" max="13314" width="4.42578125" style="4" customWidth="1"/>
    <col min="13315" max="13315" width="4.7109375" style="4" customWidth="1"/>
    <col min="13316" max="13316" width="12.7109375" style="4" customWidth="1"/>
    <col min="13317" max="13317" width="55.5703125" style="4" customWidth="1"/>
    <col min="13318" max="13318" width="4.7109375" style="4" customWidth="1"/>
    <col min="13319" max="13319" width="9.85546875" style="4" customWidth="1"/>
    <col min="13320" max="13320" width="9.7109375" style="4" customWidth="1"/>
    <col min="13321" max="13321" width="13.5703125" style="4" customWidth="1"/>
    <col min="13322" max="13325" width="0" style="4" hidden="1" customWidth="1"/>
    <col min="13326" max="13326" width="5.28515625" style="4" customWidth="1"/>
    <col min="13327" max="13328" width="0" style="4" hidden="1" customWidth="1"/>
    <col min="13329" max="13568" width="9.140625" style="4"/>
    <col min="13569" max="13569" width="5.5703125" style="4" customWidth="1"/>
    <col min="13570" max="13570" width="4.42578125" style="4" customWidth="1"/>
    <col min="13571" max="13571" width="4.7109375" style="4" customWidth="1"/>
    <col min="13572" max="13572" width="12.7109375" style="4" customWidth="1"/>
    <col min="13573" max="13573" width="55.5703125" style="4" customWidth="1"/>
    <col min="13574" max="13574" width="4.7109375" style="4" customWidth="1"/>
    <col min="13575" max="13575" width="9.85546875" style="4" customWidth="1"/>
    <col min="13576" max="13576" width="9.7109375" style="4" customWidth="1"/>
    <col min="13577" max="13577" width="13.5703125" style="4" customWidth="1"/>
    <col min="13578" max="13581" width="0" style="4" hidden="1" customWidth="1"/>
    <col min="13582" max="13582" width="5.28515625" style="4" customWidth="1"/>
    <col min="13583" max="13584" width="0" style="4" hidden="1" customWidth="1"/>
    <col min="13585" max="13824" width="9.140625" style="4"/>
    <col min="13825" max="13825" width="5.5703125" style="4" customWidth="1"/>
    <col min="13826" max="13826" width="4.42578125" style="4" customWidth="1"/>
    <col min="13827" max="13827" width="4.7109375" style="4" customWidth="1"/>
    <col min="13828" max="13828" width="12.7109375" style="4" customWidth="1"/>
    <col min="13829" max="13829" width="55.5703125" style="4" customWidth="1"/>
    <col min="13830" max="13830" width="4.7109375" style="4" customWidth="1"/>
    <col min="13831" max="13831" width="9.85546875" style="4" customWidth="1"/>
    <col min="13832" max="13832" width="9.7109375" style="4" customWidth="1"/>
    <col min="13833" max="13833" width="13.5703125" style="4" customWidth="1"/>
    <col min="13834" max="13837" width="0" style="4" hidden="1" customWidth="1"/>
    <col min="13838" max="13838" width="5.28515625" style="4" customWidth="1"/>
    <col min="13839" max="13840" width="0" style="4" hidden="1" customWidth="1"/>
    <col min="13841" max="14080" width="9.140625" style="4"/>
    <col min="14081" max="14081" width="5.5703125" style="4" customWidth="1"/>
    <col min="14082" max="14082" width="4.42578125" style="4" customWidth="1"/>
    <col min="14083" max="14083" width="4.7109375" style="4" customWidth="1"/>
    <col min="14084" max="14084" width="12.7109375" style="4" customWidth="1"/>
    <col min="14085" max="14085" width="55.5703125" style="4" customWidth="1"/>
    <col min="14086" max="14086" width="4.7109375" style="4" customWidth="1"/>
    <col min="14087" max="14087" width="9.85546875" style="4" customWidth="1"/>
    <col min="14088" max="14088" width="9.7109375" style="4" customWidth="1"/>
    <col min="14089" max="14089" width="13.5703125" style="4" customWidth="1"/>
    <col min="14090" max="14093" width="0" style="4" hidden="1" customWidth="1"/>
    <col min="14094" max="14094" width="5.28515625" style="4" customWidth="1"/>
    <col min="14095" max="14096" width="0" style="4" hidden="1" customWidth="1"/>
    <col min="14097" max="14336" width="9.140625" style="4"/>
    <col min="14337" max="14337" width="5.5703125" style="4" customWidth="1"/>
    <col min="14338" max="14338" width="4.42578125" style="4" customWidth="1"/>
    <col min="14339" max="14339" width="4.7109375" style="4" customWidth="1"/>
    <col min="14340" max="14340" width="12.7109375" style="4" customWidth="1"/>
    <col min="14341" max="14341" width="55.5703125" style="4" customWidth="1"/>
    <col min="14342" max="14342" width="4.7109375" style="4" customWidth="1"/>
    <col min="14343" max="14343" width="9.85546875" style="4" customWidth="1"/>
    <col min="14344" max="14344" width="9.7109375" style="4" customWidth="1"/>
    <col min="14345" max="14345" width="13.5703125" style="4" customWidth="1"/>
    <col min="14346" max="14349" width="0" style="4" hidden="1" customWidth="1"/>
    <col min="14350" max="14350" width="5.28515625" style="4" customWidth="1"/>
    <col min="14351" max="14352" width="0" style="4" hidden="1" customWidth="1"/>
    <col min="14353" max="14592" width="9.140625" style="4"/>
    <col min="14593" max="14593" width="5.5703125" style="4" customWidth="1"/>
    <col min="14594" max="14594" width="4.42578125" style="4" customWidth="1"/>
    <col min="14595" max="14595" width="4.7109375" style="4" customWidth="1"/>
    <col min="14596" max="14596" width="12.7109375" style="4" customWidth="1"/>
    <col min="14597" max="14597" width="55.5703125" style="4" customWidth="1"/>
    <col min="14598" max="14598" width="4.7109375" style="4" customWidth="1"/>
    <col min="14599" max="14599" width="9.85546875" style="4" customWidth="1"/>
    <col min="14600" max="14600" width="9.7109375" style="4" customWidth="1"/>
    <col min="14601" max="14601" width="13.5703125" style="4" customWidth="1"/>
    <col min="14602" max="14605" width="0" style="4" hidden="1" customWidth="1"/>
    <col min="14606" max="14606" width="5.28515625" style="4" customWidth="1"/>
    <col min="14607" max="14608" width="0" style="4" hidden="1" customWidth="1"/>
    <col min="14609" max="14848" width="9.140625" style="4"/>
    <col min="14849" max="14849" width="5.5703125" style="4" customWidth="1"/>
    <col min="14850" max="14850" width="4.42578125" style="4" customWidth="1"/>
    <col min="14851" max="14851" width="4.7109375" style="4" customWidth="1"/>
    <col min="14852" max="14852" width="12.7109375" style="4" customWidth="1"/>
    <col min="14853" max="14853" width="55.5703125" style="4" customWidth="1"/>
    <col min="14854" max="14854" width="4.7109375" style="4" customWidth="1"/>
    <col min="14855" max="14855" width="9.85546875" style="4" customWidth="1"/>
    <col min="14856" max="14856" width="9.7109375" style="4" customWidth="1"/>
    <col min="14857" max="14857" width="13.5703125" style="4" customWidth="1"/>
    <col min="14858" max="14861" width="0" style="4" hidden="1" customWidth="1"/>
    <col min="14862" max="14862" width="5.28515625" style="4" customWidth="1"/>
    <col min="14863" max="14864" width="0" style="4" hidden="1" customWidth="1"/>
    <col min="14865" max="15104" width="9.140625" style="4"/>
    <col min="15105" max="15105" width="5.5703125" style="4" customWidth="1"/>
    <col min="15106" max="15106" width="4.42578125" style="4" customWidth="1"/>
    <col min="15107" max="15107" width="4.7109375" style="4" customWidth="1"/>
    <col min="15108" max="15108" width="12.7109375" style="4" customWidth="1"/>
    <col min="15109" max="15109" width="55.5703125" style="4" customWidth="1"/>
    <col min="15110" max="15110" width="4.7109375" style="4" customWidth="1"/>
    <col min="15111" max="15111" width="9.85546875" style="4" customWidth="1"/>
    <col min="15112" max="15112" width="9.7109375" style="4" customWidth="1"/>
    <col min="15113" max="15113" width="13.5703125" style="4" customWidth="1"/>
    <col min="15114" max="15117" width="0" style="4" hidden="1" customWidth="1"/>
    <col min="15118" max="15118" width="5.28515625" style="4" customWidth="1"/>
    <col min="15119" max="15120" width="0" style="4" hidden="1" customWidth="1"/>
    <col min="15121" max="15360" width="9.140625" style="4"/>
    <col min="15361" max="15361" width="5.5703125" style="4" customWidth="1"/>
    <col min="15362" max="15362" width="4.42578125" style="4" customWidth="1"/>
    <col min="15363" max="15363" width="4.7109375" style="4" customWidth="1"/>
    <col min="15364" max="15364" width="12.7109375" style="4" customWidth="1"/>
    <col min="15365" max="15365" width="55.5703125" style="4" customWidth="1"/>
    <col min="15366" max="15366" width="4.7109375" style="4" customWidth="1"/>
    <col min="15367" max="15367" width="9.85546875" style="4" customWidth="1"/>
    <col min="15368" max="15368" width="9.7109375" style="4" customWidth="1"/>
    <col min="15369" max="15369" width="13.5703125" style="4" customWidth="1"/>
    <col min="15370" max="15373" width="0" style="4" hidden="1" customWidth="1"/>
    <col min="15374" max="15374" width="5.28515625" style="4" customWidth="1"/>
    <col min="15375" max="15376" width="0" style="4" hidden="1" customWidth="1"/>
    <col min="15377" max="15616" width="9.140625" style="4"/>
    <col min="15617" max="15617" width="5.5703125" style="4" customWidth="1"/>
    <col min="15618" max="15618" width="4.42578125" style="4" customWidth="1"/>
    <col min="15619" max="15619" width="4.7109375" style="4" customWidth="1"/>
    <col min="15620" max="15620" width="12.7109375" style="4" customWidth="1"/>
    <col min="15621" max="15621" width="55.5703125" style="4" customWidth="1"/>
    <col min="15622" max="15622" width="4.7109375" style="4" customWidth="1"/>
    <col min="15623" max="15623" width="9.85546875" style="4" customWidth="1"/>
    <col min="15624" max="15624" width="9.7109375" style="4" customWidth="1"/>
    <col min="15625" max="15625" width="13.5703125" style="4" customWidth="1"/>
    <col min="15626" max="15629" width="0" style="4" hidden="1" customWidth="1"/>
    <col min="15630" max="15630" width="5.28515625" style="4" customWidth="1"/>
    <col min="15631" max="15632" width="0" style="4" hidden="1" customWidth="1"/>
    <col min="15633" max="15872" width="9.140625" style="4"/>
    <col min="15873" max="15873" width="5.5703125" style="4" customWidth="1"/>
    <col min="15874" max="15874" width="4.42578125" style="4" customWidth="1"/>
    <col min="15875" max="15875" width="4.7109375" style="4" customWidth="1"/>
    <col min="15876" max="15876" width="12.7109375" style="4" customWidth="1"/>
    <col min="15877" max="15877" width="55.5703125" style="4" customWidth="1"/>
    <col min="15878" max="15878" width="4.7109375" style="4" customWidth="1"/>
    <col min="15879" max="15879" width="9.85546875" style="4" customWidth="1"/>
    <col min="15880" max="15880" width="9.7109375" style="4" customWidth="1"/>
    <col min="15881" max="15881" width="13.5703125" style="4" customWidth="1"/>
    <col min="15882" max="15885" width="0" style="4" hidden="1" customWidth="1"/>
    <col min="15886" max="15886" width="5.28515625" style="4" customWidth="1"/>
    <col min="15887" max="15888" width="0" style="4" hidden="1" customWidth="1"/>
    <col min="15889" max="16128" width="9.140625" style="4"/>
    <col min="16129" max="16129" width="5.5703125" style="4" customWidth="1"/>
    <col min="16130" max="16130" width="4.42578125" style="4" customWidth="1"/>
    <col min="16131" max="16131" width="4.7109375" style="4" customWidth="1"/>
    <col min="16132" max="16132" width="12.7109375" style="4" customWidth="1"/>
    <col min="16133" max="16133" width="55.5703125" style="4" customWidth="1"/>
    <col min="16134" max="16134" width="4.7109375" style="4" customWidth="1"/>
    <col min="16135" max="16135" width="9.85546875" style="4" customWidth="1"/>
    <col min="16136" max="16136" width="9.7109375" style="4" customWidth="1"/>
    <col min="16137" max="16137" width="13.5703125" style="4" customWidth="1"/>
    <col min="16138" max="16141" width="0" style="4" hidden="1" customWidth="1"/>
    <col min="16142" max="16142" width="5.28515625" style="4" customWidth="1"/>
    <col min="16143" max="16144" width="0" style="4" hidden="1" customWidth="1"/>
    <col min="16145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1.25" customHeight="1">
      <c r="A2" s="5" t="s">
        <v>1</v>
      </c>
      <c r="B2" s="6"/>
      <c r="C2" s="6" t="str">
        <f>'[1]Krycí list'!E5</f>
        <v xml:space="preserve">Karlovy Vary, ZŠ J.A.Komenského, Kollárova 19 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1.25" customHeight="1">
      <c r="A3" s="5" t="s">
        <v>2</v>
      </c>
      <c r="B3" s="6"/>
      <c r="C3" s="6" t="str">
        <f>'[1]Krycí list'!E7</f>
        <v>Služební byt - Stavební úpravy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1.25" customHeight="1">
      <c r="A4" s="5" t="s">
        <v>3</v>
      </c>
      <c r="B4" s="6"/>
      <c r="C4" s="6" t="str">
        <f>'[1]Krycí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1.25" customHeight="1">
      <c r="A5" s="6" t="s">
        <v>4</v>
      </c>
      <c r="B5" s="6"/>
      <c r="C5" s="6" t="str">
        <f>'[1]Krycí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6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1.25" customHeight="1">
      <c r="A7" s="6" t="s">
        <v>5</v>
      </c>
      <c r="B7" s="6"/>
      <c r="C7" s="6" t="str">
        <f>'[1]Krycí list'!E26</f>
        <v xml:space="preserve"> 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1.25" customHeight="1">
      <c r="A8" s="6" t="s">
        <v>6</v>
      </c>
      <c r="B8" s="6"/>
      <c r="C8" s="6" t="str">
        <f>'[1]Krycí list'!E28</f>
        <v xml:space="preserve"> </v>
      </c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1.25" customHeight="1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5.25" customHeight="1">
      <c r="A10" s="2"/>
      <c r="B10" s="2"/>
      <c r="C10" s="2"/>
      <c r="D10" s="2"/>
      <c r="E10" s="2"/>
      <c r="F10" s="2"/>
      <c r="G10" s="2"/>
      <c r="H10" s="7"/>
      <c r="I10" s="2"/>
      <c r="J10" s="2"/>
      <c r="K10" s="2"/>
      <c r="L10" s="2"/>
      <c r="M10" s="2"/>
      <c r="N10" s="7"/>
      <c r="O10" s="3"/>
      <c r="P10" s="3"/>
    </row>
    <row r="11" spans="1:16" ht="21.75" customHeight="1">
      <c r="A11" s="8" t="s">
        <v>8</v>
      </c>
      <c r="B11" s="9" t="s">
        <v>9</v>
      </c>
      <c r="C11" s="9" t="s">
        <v>10</v>
      </c>
      <c r="D11" s="9" t="s">
        <v>11</v>
      </c>
      <c r="E11" s="9" t="s">
        <v>12</v>
      </c>
      <c r="F11" s="9" t="s">
        <v>13</v>
      </c>
      <c r="G11" s="9" t="s">
        <v>14</v>
      </c>
      <c r="H11" s="10" t="s">
        <v>15</v>
      </c>
      <c r="I11" s="9" t="s">
        <v>16</v>
      </c>
      <c r="J11" s="9" t="s">
        <v>17</v>
      </c>
      <c r="K11" s="9" t="s">
        <v>18</v>
      </c>
      <c r="L11" s="9" t="s">
        <v>19</v>
      </c>
      <c r="M11" s="9" t="s">
        <v>20</v>
      </c>
      <c r="N11" s="11" t="s">
        <v>21</v>
      </c>
      <c r="O11" s="12" t="s">
        <v>22</v>
      </c>
      <c r="P11" s="13" t="s">
        <v>23</v>
      </c>
    </row>
    <row r="12" spans="1:16" ht="11.25" customHeight="1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6">
        <v>8</v>
      </c>
      <c r="I12" s="15">
        <v>9</v>
      </c>
      <c r="J12" s="15"/>
      <c r="K12" s="15"/>
      <c r="L12" s="15"/>
      <c r="M12" s="15"/>
      <c r="N12" s="17">
        <v>10</v>
      </c>
      <c r="O12" s="18">
        <v>11</v>
      </c>
      <c r="P12" s="19">
        <v>12</v>
      </c>
    </row>
    <row r="13" spans="1:16" ht="3.75" customHeight="1">
      <c r="A13" s="2"/>
      <c r="B13" s="2"/>
      <c r="C13" s="2"/>
      <c r="D13" s="2"/>
      <c r="E13" s="2"/>
      <c r="F13" s="2"/>
      <c r="G13" s="2"/>
      <c r="H13" s="7"/>
      <c r="I13" s="2"/>
      <c r="J13" s="2"/>
      <c r="K13" s="2"/>
      <c r="L13" s="2"/>
      <c r="M13" s="2"/>
      <c r="N13" s="7"/>
      <c r="O13" s="3"/>
      <c r="P13" s="20"/>
    </row>
    <row r="14" spans="1:16" s="26" customFormat="1" ht="12.75" customHeight="1">
      <c r="A14" s="21"/>
      <c r="B14" s="22" t="s">
        <v>24</v>
      </c>
      <c r="C14" s="21"/>
      <c r="D14" s="21" t="s">
        <v>25</v>
      </c>
      <c r="E14" s="21" t="s">
        <v>26</v>
      </c>
      <c r="F14" s="21"/>
      <c r="G14" s="21"/>
      <c r="H14" s="23"/>
      <c r="I14" s="24">
        <f>I15+I25+I30+I37</f>
        <v>0</v>
      </c>
      <c r="J14" s="21"/>
      <c r="K14" s="25">
        <f>K15+K25+K30+K37</f>
        <v>0</v>
      </c>
      <c r="L14" s="21"/>
      <c r="M14" s="25">
        <f>M15+M25+M30+M37</f>
        <v>0</v>
      </c>
      <c r="N14" s="23"/>
      <c r="P14" s="27" t="s">
        <v>27</v>
      </c>
    </row>
    <row r="15" spans="1:16" s="26" customFormat="1" ht="12.75" customHeight="1">
      <c r="B15" s="28" t="s">
        <v>24</v>
      </c>
      <c r="D15" s="29" t="s">
        <v>28</v>
      </c>
      <c r="E15" s="29" t="s">
        <v>29</v>
      </c>
      <c r="H15" s="30"/>
      <c r="I15" s="31">
        <f>SUM(I16:I24)</f>
        <v>0</v>
      </c>
      <c r="K15" s="32">
        <f>SUM(K16:K24)</f>
        <v>0</v>
      </c>
      <c r="M15" s="32">
        <f>SUM(M16:M24)</f>
        <v>0</v>
      </c>
      <c r="N15" s="30"/>
      <c r="P15" s="29" t="s">
        <v>30</v>
      </c>
    </row>
    <row r="16" spans="1:16" s="34" customFormat="1" ht="13.5" customHeight="1">
      <c r="A16" s="33" t="s">
        <v>30</v>
      </c>
      <c r="B16" s="33" t="s">
        <v>31</v>
      </c>
      <c r="C16" s="33" t="s">
        <v>32</v>
      </c>
      <c r="D16" s="34" t="s">
        <v>33</v>
      </c>
      <c r="E16" s="35" t="s">
        <v>34</v>
      </c>
      <c r="F16" s="33" t="s">
        <v>35</v>
      </c>
      <c r="G16" s="36">
        <v>5.1999999999999998E-2</v>
      </c>
      <c r="H16" s="37">
        <v>0</v>
      </c>
      <c r="I16" s="38">
        <f t="shared" ref="I16:I24" si="0">ROUND(G16*H16,2)</f>
        <v>0</v>
      </c>
      <c r="J16" s="39">
        <v>0</v>
      </c>
      <c r="K16" s="36">
        <f t="shared" ref="K16:K24" si="1">G16*J16</f>
        <v>0</v>
      </c>
      <c r="L16" s="39">
        <v>0</v>
      </c>
      <c r="M16" s="36">
        <f t="shared" ref="M16:M24" si="2">G16*L16</f>
        <v>0</v>
      </c>
      <c r="N16" s="40">
        <v>21</v>
      </c>
      <c r="O16" s="41">
        <v>4</v>
      </c>
      <c r="P16" s="34" t="s">
        <v>36</v>
      </c>
    </row>
    <row r="17" spans="1:16" s="34" customFormat="1" ht="13.5" customHeight="1">
      <c r="A17" s="33" t="s">
        <v>36</v>
      </c>
      <c r="B17" s="33" t="s">
        <v>31</v>
      </c>
      <c r="C17" s="33" t="s">
        <v>32</v>
      </c>
      <c r="D17" s="34" t="s">
        <v>37</v>
      </c>
      <c r="E17" s="35" t="s">
        <v>38</v>
      </c>
      <c r="F17" s="33" t="s">
        <v>39</v>
      </c>
      <c r="G17" s="36">
        <v>3.5000000000000003E-2</v>
      </c>
      <c r="H17" s="37">
        <v>0</v>
      </c>
      <c r="I17" s="38">
        <f t="shared" si="0"/>
        <v>0</v>
      </c>
      <c r="J17" s="39">
        <v>0</v>
      </c>
      <c r="K17" s="36">
        <f t="shared" si="1"/>
        <v>0</v>
      </c>
      <c r="L17" s="39">
        <v>0</v>
      </c>
      <c r="M17" s="36">
        <f t="shared" si="2"/>
        <v>0</v>
      </c>
      <c r="N17" s="40">
        <v>21</v>
      </c>
      <c r="O17" s="41">
        <v>4</v>
      </c>
      <c r="P17" s="34" t="s">
        <v>36</v>
      </c>
    </row>
    <row r="18" spans="1:16" s="34" customFormat="1" ht="24" customHeight="1">
      <c r="A18" s="33" t="s">
        <v>28</v>
      </c>
      <c r="B18" s="33" t="s">
        <v>31</v>
      </c>
      <c r="C18" s="33" t="s">
        <v>32</v>
      </c>
      <c r="D18" s="34" t="s">
        <v>40</v>
      </c>
      <c r="E18" s="35" t="s">
        <v>41</v>
      </c>
      <c r="F18" s="33" t="s">
        <v>39</v>
      </c>
      <c r="G18" s="36">
        <v>0.26300000000000001</v>
      </c>
      <c r="H18" s="37">
        <v>0</v>
      </c>
      <c r="I18" s="38">
        <f t="shared" si="0"/>
        <v>0</v>
      </c>
      <c r="J18" s="39">
        <v>0</v>
      </c>
      <c r="K18" s="36">
        <f t="shared" si="1"/>
        <v>0</v>
      </c>
      <c r="L18" s="39">
        <v>0</v>
      </c>
      <c r="M18" s="36">
        <f t="shared" si="2"/>
        <v>0</v>
      </c>
      <c r="N18" s="40">
        <v>21</v>
      </c>
      <c r="O18" s="41">
        <v>4</v>
      </c>
      <c r="P18" s="34" t="s">
        <v>36</v>
      </c>
    </row>
    <row r="19" spans="1:16" s="34" customFormat="1" ht="24" customHeight="1">
      <c r="A19" s="33" t="s">
        <v>42</v>
      </c>
      <c r="B19" s="33" t="s">
        <v>31</v>
      </c>
      <c r="C19" s="33" t="s">
        <v>32</v>
      </c>
      <c r="D19" s="34" t="s">
        <v>45</v>
      </c>
      <c r="E19" s="35" t="s">
        <v>46</v>
      </c>
      <c r="F19" s="33" t="s">
        <v>43</v>
      </c>
      <c r="G19" s="36">
        <v>1.2</v>
      </c>
      <c r="H19" s="37">
        <v>0</v>
      </c>
      <c r="I19" s="38">
        <f t="shared" si="0"/>
        <v>0</v>
      </c>
      <c r="J19" s="39">
        <v>0</v>
      </c>
      <c r="K19" s="36">
        <f t="shared" si="1"/>
        <v>0</v>
      </c>
      <c r="L19" s="39">
        <v>0</v>
      </c>
      <c r="M19" s="36">
        <f t="shared" si="2"/>
        <v>0</v>
      </c>
      <c r="N19" s="40">
        <v>21</v>
      </c>
      <c r="O19" s="41">
        <v>4</v>
      </c>
      <c r="P19" s="34" t="s">
        <v>36</v>
      </c>
    </row>
    <row r="20" spans="1:16" s="34" customFormat="1" ht="24" customHeight="1">
      <c r="A20" s="33" t="s">
        <v>44</v>
      </c>
      <c r="B20" s="33" t="s">
        <v>31</v>
      </c>
      <c r="C20" s="33" t="s">
        <v>48</v>
      </c>
      <c r="D20" s="34" t="s">
        <v>54</v>
      </c>
      <c r="E20" s="35" t="s">
        <v>55</v>
      </c>
      <c r="F20" s="33" t="s">
        <v>43</v>
      </c>
      <c r="G20" s="36">
        <v>2.12</v>
      </c>
      <c r="H20" s="37">
        <v>0</v>
      </c>
      <c r="I20" s="38">
        <f t="shared" si="0"/>
        <v>0</v>
      </c>
      <c r="J20" s="39">
        <v>0</v>
      </c>
      <c r="K20" s="36">
        <f t="shared" si="1"/>
        <v>0</v>
      </c>
      <c r="L20" s="39">
        <v>0</v>
      </c>
      <c r="M20" s="36">
        <f t="shared" si="2"/>
        <v>0</v>
      </c>
      <c r="N20" s="40">
        <v>21</v>
      </c>
      <c r="O20" s="41">
        <v>4</v>
      </c>
      <c r="P20" s="34" t="s">
        <v>36</v>
      </c>
    </row>
    <row r="21" spans="1:16" s="34" customFormat="1" ht="24" customHeight="1">
      <c r="A21" s="33" t="s">
        <v>47</v>
      </c>
      <c r="B21" s="33" t="s">
        <v>31</v>
      </c>
      <c r="C21" s="33" t="s">
        <v>48</v>
      </c>
      <c r="D21" s="34" t="s">
        <v>56</v>
      </c>
      <c r="E21" s="35" t="s">
        <v>57</v>
      </c>
      <c r="F21" s="33" t="s">
        <v>43</v>
      </c>
      <c r="G21" s="36">
        <v>1.625</v>
      </c>
      <c r="H21" s="37">
        <v>0</v>
      </c>
      <c r="I21" s="38">
        <f t="shared" si="0"/>
        <v>0</v>
      </c>
      <c r="J21" s="39">
        <v>0</v>
      </c>
      <c r="K21" s="36">
        <f t="shared" si="1"/>
        <v>0</v>
      </c>
      <c r="L21" s="39">
        <v>0</v>
      </c>
      <c r="M21" s="36">
        <f t="shared" si="2"/>
        <v>0</v>
      </c>
      <c r="N21" s="40">
        <v>21</v>
      </c>
      <c r="O21" s="41">
        <v>4</v>
      </c>
      <c r="P21" s="34" t="s">
        <v>36</v>
      </c>
    </row>
    <row r="22" spans="1:16" s="34" customFormat="1" ht="24" customHeight="1">
      <c r="A22" s="33" t="s">
        <v>49</v>
      </c>
      <c r="B22" s="33" t="s">
        <v>31</v>
      </c>
      <c r="C22" s="33" t="s">
        <v>48</v>
      </c>
      <c r="D22" s="34" t="s">
        <v>58</v>
      </c>
      <c r="E22" s="35" t="s">
        <v>59</v>
      </c>
      <c r="F22" s="33" t="s">
        <v>43</v>
      </c>
      <c r="G22" s="36">
        <v>0.66</v>
      </c>
      <c r="H22" s="37">
        <v>0</v>
      </c>
      <c r="I22" s="38">
        <f t="shared" si="0"/>
        <v>0</v>
      </c>
      <c r="J22" s="39">
        <v>0</v>
      </c>
      <c r="K22" s="36">
        <f t="shared" si="1"/>
        <v>0</v>
      </c>
      <c r="L22" s="39">
        <v>0</v>
      </c>
      <c r="M22" s="36">
        <f t="shared" si="2"/>
        <v>0</v>
      </c>
      <c r="N22" s="40">
        <v>21</v>
      </c>
      <c r="O22" s="41">
        <v>4</v>
      </c>
      <c r="P22" s="34" t="s">
        <v>36</v>
      </c>
    </row>
    <row r="23" spans="1:16" s="34" customFormat="1" ht="13.5" customHeight="1">
      <c r="A23" s="33" t="s">
        <v>51</v>
      </c>
      <c r="B23" s="33" t="s">
        <v>31</v>
      </c>
      <c r="C23" s="33" t="s">
        <v>32</v>
      </c>
      <c r="D23" s="34" t="s">
        <v>60</v>
      </c>
      <c r="E23" s="35" t="s">
        <v>61</v>
      </c>
      <c r="F23" s="33" t="s">
        <v>43</v>
      </c>
      <c r="G23" s="36">
        <v>0.61499999999999999</v>
      </c>
      <c r="H23" s="37">
        <v>0</v>
      </c>
      <c r="I23" s="38">
        <f t="shared" si="0"/>
        <v>0</v>
      </c>
      <c r="J23" s="39">
        <v>0</v>
      </c>
      <c r="K23" s="36">
        <f t="shared" si="1"/>
        <v>0</v>
      </c>
      <c r="L23" s="39">
        <v>0</v>
      </c>
      <c r="M23" s="36">
        <f t="shared" si="2"/>
        <v>0</v>
      </c>
      <c r="N23" s="40">
        <v>21</v>
      </c>
      <c r="O23" s="41">
        <v>4</v>
      </c>
      <c r="P23" s="34" t="s">
        <v>36</v>
      </c>
    </row>
    <row r="24" spans="1:16" s="34" customFormat="1" ht="13.5" customHeight="1">
      <c r="A24" s="33" t="s">
        <v>52</v>
      </c>
      <c r="B24" s="33" t="s">
        <v>31</v>
      </c>
      <c r="C24" s="33" t="s">
        <v>32</v>
      </c>
      <c r="D24" s="34" t="s">
        <v>62</v>
      </c>
      <c r="E24" s="35" t="s">
        <v>63</v>
      </c>
      <c r="F24" s="33" t="s">
        <v>43</v>
      </c>
      <c r="G24" s="36">
        <v>9.1</v>
      </c>
      <c r="H24" s="37">
        <v>0</v>
      </c>
      <c r="I24" s="38">
        <f t="shared" si="0"/>
        <v>0</v>
      </c>
      <c r="J24" s="39">
        <v>0</v>
      </c>
      <c r="K24" s="36">
        <f t="shared" si="1"/>
        <v>0</v>
      </c>
      <c r="L24" s="39">
        <v>0</v>
      </c>
      <c r="M24" s="36">
        <f t="shared" si="2"/>
        <v>0</v>
      </c>
      <c r="N24" s="40">
        <v>21</v>
      </c>
      <c r="O24" s="41">
        <v>4</v>
      </c>
      <c r="P24" s="34" t="s">
        <v>36</v>
      </c>
    </row>
    <row r="25" spans="1:16" s="26" customFormat="1" ht="12.75" customHeight="1">
      <c r="B25" s="28" t="s">
        <v>24</v>
      </c>
      <c r="D25" s="29" t="s">
        <v>42</v>
      </c>
      <c r="E25" s="29" t="s">
        <v>64</v>
      </c>
      <c r="H25" s="30"/>
      <c r="I25" s="31">
        <f>SUM(I26:I29)</f>
        <v>0</v>
      </c>
      <c r="K25" s="32">
        <f>SUM(K26:K29)</f>
        <v>0</v>
      </c>
      <c r="M25" s="32">
        <f>SUM(M26:M29)</f>
        <v>0</v>
      </c>
      <c r="N25" s="30"/>
      <c r="P25" s="29" t="s">
        <v>30</v>
      </c>
    </row>
    <row r="26" spans="1:16" s="34" customFormat="1" ht="13.5" customHeight="1">
      <c r="A26" s="33">
        <v>10</v>
      </c>
      <c r="B26" s="33" t="s">
        <v>31</v>
      </c>
      <c r="C26" s="33" t="s">
        <v>48</v>
      </c>
      <c r="D26" s="34" t="s">
        <v>65</v>
      </c>
      <c r="E26" s="35" t="s">
        <v>66</v>
      </c>
      <c r="F26" s="33" t="s">
        <v>39</v>
      </c>
      <c r="G26" s="36">
        <v>1</v>
      </c>
      <c r="H26" s="37">
        <v>0</v>
      </c>
      <c r="I26" s="38">
        <f>ROUND(G26*H26,2)</f>
        <v>0</v>
      </c>
      <c r="J26" s="39">
        <v>0</v>
      </c>
      <c r="K26" s="36">
        <f>G26*J26</f>
        <v>0</v>
      </c>
      <c r="L26" s="39">
        <v>0</v>
      </c>
      <c r="M26" s="36">
        <f>G26*L26</f>
        <v>0</v>
      </c>
      <c r="N26" s="40">
        <v>21</v>
      </c>
      <c r="O26" s="41">
        <v>4</v>
      </c>
      <c r="P26" s="34" t="s">
        <v>36</v>
      </c>
    </row>
    <row r="27" spans="1:16" s="34" customFormat="1" ht="13.5" customHeight="1">
      <c r="A27" s="33">
        <v>11</v>
      </c>
      <c r="B27" s="33" t="s">
        <v>31</v>
      </c>
      <c r="C27" s="33" t="s">
        <v>48</v>
      </c>
      <c r="D27" s="34" t="s">
        <v>67</v>
      </c>
      <c r="E27" s="35" t="s">
        <v>68</v>
      </c>
      <c r="F27" s="33" t="s">
        <v>35</v>
      </c>
      <c r="G27" s="36">
        <v>4.4999999999999998E-2</v>
      </c>
      <c r="H27" s="37">
        <v>0</v>
      </c>
      <c r="I27" s="38">
        <f>ROUND(G27*H27,2)</f>
        <v>0</v>
      </c>
      <c r="J27" s="39">
        <v>0</v>
      </c>
      <c r="K27" s="36">
        <f>G27*J27</f>
        <v>0</v>
      </c>
      <c r="L27" s="39">
        <v>0</v>
      </c>
      <c r="M27" s="36">
        <f>G27*L27</f>
        <v>0</v>
      </c>
      <c r="N27" s="40">
        <v>21</v>
      </c>
      <c r="O27" s="41">
        <v>4</v>
      </c>
      <c r="P27" s="34" t="s">
        <v>36</v>
      </c>
    </row>
    <row r="28" spans="1:16" s="34" customFormat="1" ht="13.5" customHeight="1">
      <c r="A28" s="33">
        <v>12</v>
      </c>
      <c r="B28" s="33" t="s">
        <v>31</v>
      </c>
      <c r="C28" s="33" t="s">
        <v>48</v>
      </c>
      <c r="D28" s="34" t="s">
        <v>69</v>
      </c>
      <c r="E28" s="35" t="s">
        <v>70</v>
      </c>
      <c r="F28" s="33" t="s">
        <v>43</v>
      </c>
      <c r="G28" s="36">
        <v>0.85499999999999998</v>
      </c>
      <c r="H28" s="37">
        <v>0</v>
      </c>
      <c r="I28" s="38">
        <f>ROUND(G28*H28,2)</f>
        <v>0</v>
      </c>
      <c r="J28" s="39">
        <v>0</v>
      </c>
      <c r="K28" s="36">
        <f>G28*J28</f>
        <v>0</v>
      </c>
      <c r="L28" s="39">
        <v>0</v>
      </c>
      <c r="M28" s="36">
        <f>G28*L28</f>
        <v>0</v>
      </c>
      <c r="N28" s="40">
        <v>21</v>
      </c>
      <c r="O28" s="41">
        <v>4</v>
      </c>
      <c r="P28" s="34" t="s">
        <v>36</v>
      </c>
    </row>
    <row r="29" spans="1:16" s="34" customFormat="1" ht="13.5" customHeight="1">
      <c r="A29" s="33">
        <v>13</v>
      </c>
      <c r="B29" s="33" t="s">
        <v>31</v>
      </c>
      <c r="C29" s="33" t="s">
        <v>48</v>
      </c>
      <c r="D29" s="34" t="s">
        <v>71</v>
      </c>
      <c r="E29" s="35" t="s">
        <v>72</v>
      </c>
      <c r="F29" s="33" t="s">
        <v>43</v>
      </c>
      <c r="G29" s="36">
        <v>0.85499999999999998</v>
      </c>
      <c r="H29" s="37">
        <v>0</v>
      </c>
      <c r="I29" s="38">
        <f>ROUND(G29*H29,2)</f>
        <v>0</v>
      </c>
      <c r="J29" s="39">
        <v>0</v>
      </c>
      <c r="K29" s="36">
        <f>G29*J29</f>
        <v>0</v>
      </c>
      <c r="L29" s="39">
        <v>0</v>
      </c>
      <c r="M29" s="36">
        <f>G29*L29</f>
        <v>0</v>
      </c>
      <c r="N29" s="40">
        <v>21</v>
      </c>
      <c r="O29" s="41">
        <v>4</v>
      </c>
      <c r="P29" s="34" t="s">
        <v>36</v>
      </c>
    </row>
    <row r="30" spans="1:16" s="26" customFormat="1" ht="12.75" customHeight="1">
      <c r="B30" s="28" t="s">
        <v>24</v>
      </c>
      <c r="D30" s="29" t="s">
        <v>47</v>
      </c>
      <c r="E30" s="29" t="s">
        <v>73</v>
      </c>
      <c r="H30" s="30"/>
      <c r="I30" s="31">
        <f>SUM(I31:I36)</f>
        <v>0</v>
      </c>
      <c r="K30" s="32">
        <f>SUM(K31:K36)</f>
        <v>0</v>
      </c>
      <c r="M30" s="32">
        <f>SUM(M31:M36)</f>
        <v>0</v>
      </c>
      <c r="N30" s="30"/>
      <c r="P30" s="29" t="s">
        <v>30</v>
      </c>
    </row>
    <row r="31" spans="1:16" s="34" customFormat="1" ht="24" customHeight="1">
      <c r="A31" s="33">
        <v>14</v>
      </c>
      <c r="B31" s="33" t="s">
        <v>31</v>
      </c>
      <c r="C31" s="33" t="s">
        <v>48</v>
      </c>
      <c r="D31" s="34" t="s">
        <v>74</v>
      </c>
      <c r="E31" s="35" t="s">
        <v>75</v>
      </c>
      <c r="F31" s="33" t="s">
        <v>43</v>
      </c>
      <c r="G31" s="36">
        <v>27.51</v>
      </c>
      <c r="H31" s="37">
        <v>0</v>
      </c>
      <c r="I31" s="38">
        <f t="shared" ref="I31:I36" si="3">ROUND(G31*H31,2)</f>
        <v>0</v>
      </c>
      <c r="J31" s="39">
        <v>0</v>
      </c>
      <c r="K31" s="36">
        <f t="shared" ref="K31:K36" si="4">G31*J31</f>
        <v>0</v>
      </c>
      <c r="L31" s="39">
        <v>0</v>
      </c>
      <c r="M31" s="36">
        <f t="shared" ref="M31:M36" si="5">G31*L31</f>
        <v>0</v>
      </c>
      <c r="N31" s="40">
        <v>21</v>
      </c>
      <c r="O31" s="41">
        <v>4</v>
      </c>
      <c r="P31" s="34" t="s">
        <v>36</v>
      </c>
    </row>
    <row r="32" spans="1:16" s="34" customFormat="1" ht="24" customHeight="1">
      <c r="A32" s="33">
        <v>15</v>
      </c>
      <c r="B32" s="33" t="s">
        <v>31</v>
      </c>
      <c r="C32" s="33" t="s">
        <v>48</v>
      </c>
      <c r="D32" s="34" t="s">
        <v>76</v>
      </c>
      <c r="E32" s="35" t="s">
        <v>77</v>
      </c>
      <c r="F32" s="33" t="s">
        <v>43</v>
      </c>
      <c r="G32" s="36">
        <v>85.62</v>
      </c>
      <c r="H32" s="37">
        <v>0</v>
      </c>
      <c r="I32" s="38">
        <f t="shared" si="3"/>
        <v>0</v>
      </c>
      <c r="J32" s="39">
        <v>0</v>
      </c>
      <c r="K32" s="36">
        <f t="shared" si="4"/>
        <v>0</v>
      </c>
      <c r="L32" s="39">
        <v>0</v>
      </c>
      <c r="M32" s="36">
        <f t="shared" si="5"/>
        <v>0</v>
      </c>
      <c r="N32" s="40">
        <v>21</v>
      </c>
      <c r="O32" s="41">
        <v>4</v>
      </c>
      <c r="P32" s="34" t="s">
        <v>36</v>
      </c>
    </row>
    <row r="33" spans="1:16" s="34" customFormat="1" ht="24" customHeight="1">
      <c r="A33" s="33">
        <v>16</v>
      </c>
      <c r="B33" s="33" t="s">
        <v>31</v>
      </c>
      <c r="C33" s="33" t="s">
        <v>48</v>
      </c>
      <c r="D33" s="34" t="s">
        <v>78</v>
      </c>
      <c r="E33" s="35" t="s">
        <v>79</v>
      </c>
      <c r="F33" s="33" t="s">
        <v>43</v>
      </c>
      <c r="G33" s="36">
        <v>180.905</v>
      </c>
      <c r="H33" s="37">
        <v>0</v>
      </c>
      <c r="I33" s="38">
        <f t="shared" si="3"/>
        <v>0</v>
      </c>
      <c r="J33" s="39">
        <v>0</v>
      </c>
      <c r="K33" s="36">
        <f t="shared" si="4"/>
        <v>0</v>
      </c>
      <c r="L33" s="39">
        <v>0</v>
      </c>
      <c r="M33" s="36">
        <f t="shared" si="5"/>
        <v>0</v>
      </c>
      <c r="N33" s="40">
        <v>21</v>
      </c>
      <c r="O33" s="41">
        <v>4</v>
      </c>
      <c r="P33" s="34" t="s">
        <v>36</v>
      </c>
    </row>
    <row r="34" spans="1:16" s="34" customFormat="1" ht="13.5" customHeight="1">
      <c r="A34" s="33">
        <v>17</v>
      </c>
      <c r="B34" s="33" t="s">
        <v>31</v>
      </c>
      <c r="C34" s="33" t="s">
        <v>48</v>
      </c>
      <c r="D34" s="34" t="s">
        <v>80</v>
      </c>
      <c r="E34" s="35" t="s">
        <v>81</v>
      </c>
      <c r="F34" s="33" t="s">
        <v>43</v>
      </c>
      <c r="G34" s="36">
        <v>19.824999999999999</v>
      </c>
      <c r="H34" s="37">
        <v>0</v>
      </c>
      <c r="I34" s="38">
        <f t="shared" si="3"/>
        <v>0</v>
      </c>
      <c r="J34" s="39">
        <v>0</v>
      </c>
      <c r="K34" s="36">
        <f t="shared" si="4"/>
        <v>0</v>
      </c>
      <c r="L34" s="39">
        <v>0</v>
      </c>
      <c r="M34" s="36">
        <f t="shared" si="5"/>
        <v>0</v>
      </c>
      <c r="N34" s="40">
        <v>21</v>
      </c>
      <c r="O34" s="41">
        <v>4</v>
      </c>
      <c r="P34" s="34" t="s">
        <v>36</v>
      </c>
    </row>
    <row r="35" spans="1:16" s="34" customFormat="1" ht="13.5" customHeight="1">
      <c r="A35" s="33">
        <v>18</v>
      </c>
      <c r="B35" s="33" t="s">
        <v>31</v>
      </c>
      <c r="C35" s="33" t="s">
        <v>48</v>
      </c>
      <c r="D35" s="34" t="s">
        <v>82</v>
      </c>
      <c r="E35" s="35" t="s">
        <v>83</v>
      </c>
      <c r="F35" s="33" t="s">
        <v>43</v>
      </c>
      <c r="G35" s="36">
        <v>1.25</v>
      </c>
      <c r="H35" s="37">
        <v>0</v>
      </c>
      <c r="I35" s="38">
        <f t="shared" si="3"/>
        <v>0</v>
      </c>
      <c r="J35" s="39">
        <v>0</v>
      </c>
      <c r="K35" s="36">
        <f t="shared" si="4"/>
        <v>0</v>
      </c>
      <c r="L35" s="39">
        <v>0</v>
      </c>
      <c r="M35" s="36">
        <f t="shared" si="5"/>
        <v>0</v>
      </c>
      <c r="N35" s="40">
        <v>21</v>
      </c>
      <c r="O35" s="41">
        <v>4</v>
      </c>
      <c r="P35" s="34" t="s">
        <v>36</v>
      </c>
    </row>
    <row r="36" spans="1:16" s="34" customFormat="1" ht="13.5" customHeight="1">
      <c r="A36" s="33">
        <v>19</v>
      </c>
      <c r="B36" s="33" t="s">
        <v>31</v>
      </c>
      <c r="C36" s="33" t="s">
        <v>48</v>
      </c>
      <c r="D36" s="34" t="s">
        <v>84</v>
      </c>
      <c r="E36" s="35" t="s">
        <v>85</v>
      </c>
      <c r="F36" s="33" t="s">
        <v>43</v>
      </c>
      <c r="G36" s="36">
        <v>1.25</v>
      </c>
      <c r="H36" s="37">
        <v>0</v>
      </c>
      <c r="I36" s="38">
        <f t="shared" si="3"/>
        <v>0</v>
      </c>
      <c r="J36" s="39">
        <v>0</v>
      </c>
      <c r="K36" s="36">
        <f t="shared" si="4"/>
        <v>0</v>
      </c>
      <c r="L36" s="39">
        <v>0</v>
      </c>
      <c r="M36" s="36">
        <f t="shared" si="5"/>
        <v>0</v>
      </c>
      <c r="N36" s="40">
        <v>21</v>
      </c>
      <c r="O36" s="41">
        <v>4</v>
      </c>
      <c r="P36" s="34" t="s">
        <v>36</v>
      </c>
    </row>
    <row r="37" spans="1:16" s="26" customFormat="1" ht="12.75" customHeight="1">
      <c r="B37" s="28" t="s">
        <v>24</v>
      </c>
      <c r="D37" s="29" t="s">
        <v>52</v>
      </c>
      <c r="E37" s="29" t="s">
        <v>86</v>
      </c>
      <c r="H37" s="30"/>
      <c r="I37" s="31">
        <f>I38+I40+I44+I53</f>
        <v>0</v>
      </c>
      <c r="K37" s="32">
        <f>K38+K40+K44+K53</f>
        <v>0</v>
      </c>
      <c r="M37" s="32">
        <f>M38+M40+M44+M53</f>
        <v>0</v>
      </c>
      <c r="N37" s="30"/>
      <c r="P37" s="29" t="s">
        <v>30</v>
      </c>
    </row>
    <row r="38" spans="1:16" s="26" customFormat="1" ht="12.75" customHeight="1">
      <c r="B38" s="42" t="s">
        <v>24</v>
      </c>
      <c r="D38" s="43" t="s">
        <v>87</v>
      </c>
      <c r="E38" s="43" t="s">
        <v>88</v>
      </c>
      <c r="H38" s="30"/>
      <c r="I38" s="44">
        <f>I39</f>
        <v>0</v>
      </c>
      <c r="K38" s="45">
        <f>K39</f>
        <v>0</v>
      </c>
      <c r="M38" s="45">
        <f>M39</f>
        <v>0</v>
      </c>
      <c r="N38" s="30"/>
      <c r="P38" s="43" t="s">
        <v>36</v>
      </c>
    </row>
    <row r="39" spans="1:16" s="34" customFormat="1" ht="13.5" customHeight="1">
      <c r="A39" s="33">
        <v>20</v>
      </c>
      <c r="B39" s="33" t="s">
        <v>31</v>
      </c>
      <c r="C39" s="33" t="s">
        <v>89</v>
      </c>
      <c r="D39" s="34" t="s">
        <v>90</v>
      </c>
      <c r="E39" s="35" t="s">
        <v>91</v>
      </c>
      <c r="F39" s="33" t="s">
        <v>43</v>
      </c>
      <c r="G39" s="36">
        <v>45</v>
      </c>
      <c r="H39" s="37">
        <v>0</v>
      </c>
      <c r="I39" s="38">
        <f>ROUND(G39*H39,2)</f>
        <v>0</v>
      </c>
      <c r="J39" s="39">
        <v>0</v>
      </c>
      <c r="K39" s="36">
        <f>G39*J39</f>
        <v>0</v>
      </c>
      <c r="L39" s="39">
        <v>0</v>
      </c>
      <c r="M39" s="36">
        <f>G39*L39</f>
        <v>0</v>
      </c>
      <c r="N39" s="40">
        <v>21</v>
      </c>
      <c r="O39" s="41">
        <v>4</v>
      </c>
      <c r="P39" s="34" t="s">
        <v>28</v>
      </c>
    </row>
    <row r="40" spans="1:16" s="26" customFormat="1" ht="12.75" customHeight="1">
      <c r="B40" s="42" t="s">
        <v>24</v>
      </c>
      <c r="D40" s="43" t="s">
        <v>92</v>
      </c>
      <c r="E40" s="43" t="s">
        <v>93</v>
      </c>
      <c r="H40" s="30"/>
      <c r="I40" s="44">
        <f>SUM(I41:I43)</f>
        <v>0</v>
      </c>
      <c r="K40" s="45">
        <f>SUM(K41:K43)</f>
        <v>0</v>
      </c>
      <c r="M40" s="45">
        <f>SUM(M41:M43)</f>
        <v>0</v>
      </c>
      <c r="N40" s="30"/>
      <c r="P40" s="43" t="s">
        <v>36</v>
      </c>
    </row>
    <row r="41" spans="1:16" s="34" customFormat="1" ht="13.5" customHeight="1">
      <c r="A41" s="33">
        <v>21</v>
      </c>
      <c r="B41" s="33" t="s">
        <v>31</v>
      </c>
      <c r="C41" s="33" t="s">
        <v>48</v>
      </c>
      <c r="D41" s="34" t="s">
        <v>94</v>
      </c>
      <c r="E41" s="35" t="s">
        <v>95</v>
      </c>
      <c r="F41" s="33" t="s">
        <v>43</v>
      </c>
      <c r="G41" s="36">
        <v>91.74</v>
      </c>
      <c r="H41" s="37">
        <v>0</v>
      </c>
      <c r="I41" s="38">
        <f>ROUND(G41*H41,2)</f>
        <v>0</v>
      </c>
      <c r="J41" s="39">
        <v>0</v>
      </c>
      <c r="K41" s="36">
        <f>G41*J41</f>
        <v>0</v>
      </c>
      <c r="L41" s="39">
        <v>0</v>
      </c>
      <c r="M41" s="36">
        <f>G41*L41</f>
        <v>0</v>
      </c>
      <c r="N41" s="40">
        <v>21</v>
      </c>
      <c r="O41" s="41">
        <v>4</v>
      </c>
      <c r="P41" s="34" t="s">
        <v>28</v>
      </c>
    </row>
    <row r="42" spans="1:16" s="34" customFormat="1" ht="13.5" customHeight="1">
      <c r="A42" s="33">
        <v>22</v>
      </c>
      <c r="B42" s="33" t="s">
        <v>31</v>
      </c>
      <c r="C42" s="33" t="s">
        <v>32</v>
      </c>
      <c r="D42" s="34" t="s">
        <v>96</v>
      </c>
      <c r="E42" s="35" t="s">
        <v>97</v>
      </c>
      <c r="F42" s="33" t="s">
        <v>53</v>
      </c>
      <c r="G42" s="36">
        <v>1</v>
      </c>
      <c r="H42" s="37">
        <v>0</v>
      </c>
      <c r="I42" s="38">
        <f>ROUND(G42*H42,2)</f>
        <v>0</v>
      </c>
      <c r="J42" s="39">
        <v>0</v>
      </c>
      <c r="K42" s="36">
        <f>G42*J42</f>
        <v>0</v>
      </c>
      <c r="L42" s="39">
        <v>0</v>
      </c>
      <c r="M42" s="36">
        <f>G42*L42</f>
        <v>0</v>
      </c>
      <c r="N42" s="40">
        <v>21</v>
      </c>
      <c r="O42" s="41">
        <v>4</v>
      </c>
      <c r="P42" s="34" t="s">
        <v>28</v>
      </c>
    </row>
    <row r="43" spans="1:16" s="34" customFormat="1" ht="13.5" customHeight="1">
      <c r="A43" s="46"/>
      <c r="B43" s="46" t="s">
        <v>98</v>
      </c>
      <c r="C43" s="46" t="s">
        <v>99</v>
      </c>
      <c r="D43" s="47" t="s">
        <v>100</v>
      </c>
      <c r="E43" s="48" t="s">
        <v>101</v>
      </c>
      <c r="F43" s="46" t="s">
        <v>53</v>
      </c>
      <c r="G43" s="49">
        <v>1</v>
      </c>
      <c r="H43" s="50">
        <v>0</v>
      </c>
      <c r="I43" s="51">
        <f>ROUND(G43*H43,2)</f>
        <v>0</v>
      </c>
      <c r="J43" s="52">
        <v>0</v>
      </c>
      <c r="K43" s="49">
        <f>G43*J43</f>
        <v>0</v>
      </c>
      <c r="L43" s="52">
        <v>0</v>
      </c>
      <c r="M43" s="49">
        <f>G43*L43</f>
        <v>0</v>
      </c>
      <c r="N43" s="53">
        <v>21</v>
      </c>
      <c r="O43" s="54">
        <v>8</v>
      </c>
      <c r="P43" s="47" t="s">
        <v>28</v>
      </c>
    </row>
    <row r="44" spans="1:16" s="26" customFormat="1" ht="12.75" customHeight="1">
      <c r="B44" s="42" t="s">
        <v>24</v>
      </c>
      <c r="D44" s="43" t="s">
        <v>102</v>
      </c>
      <c r="E44" s="43" t="s">
        <v>103</v>
      </c>
      <c r="H44" s="30"/>
      <c r="I44" s="44">
        <f>SUM(I45:I52)</f>
        <v>0</v>
      </c>
      <c r="K44" s="45">
        <f>SUM(K45:K52)</f>
        <v>0</v>
      </c>
      <c r="M44" s="45">
        <f>SUM(M45:M52)</f>
        <v>0</v>
      </c>
      <c r="N44" s="30"/>
      <c r="P44" s="43" t="s">
        <v>36</v>
      </c>
    </row>
    <row r="45" spans="1:16" s="34" customFormat="1" ht="24" customHeight="1">
      <c r="A45" s="33">
        <v>23</v>
      </c>
      <c r="B45" s="33" t="s">
        <v>31</v>
      </c>
      <c r="C45" s="33" t="s">
        <v>104</v>
      </c>
      <c r="D45" s="34" t="s">
        <v>105</v>
      </c>
      <c r="E45" s="35" t="s">
        <v>106</v>
      </c>
      <c r="F45" s="33" t="s">
        <v>39</v>
      </c>
      <c r="G45" s="36">
        <v>0.38900000000000001</v>
      </c>
      <c r="H45" s="37">
        <v>0</v>
      </c>
      <c r="I45" s="38">
        <f t="shared" ref="I45:I52" si="6">ROUND(G45*H45,2)</f>
        <v>0</v>
      </c>
      <c r="J45" s="39">
        <v>0</v>
      </c>
      <c r="K45" s="36">
        <f t="shared" ref="K45:K52" si="7">G45*J45</f>
        <v>0</v>
      </c>
      <c r="L45" s="39">
        <v>0</v>
      </c>
      <c r="M45" s="36">
        <f t="shared" ref="M45:M52" si="8">G45*L45</f>
        <v>0</v>
      </c>
      <c r="N45" s="40">
        <v>21</v>
      </c>
      <c r="O45" s="41">
        <v>4</v>
      </c>
      <c r="P45" s="34" t="s">
        <v>28</v>
      </c>
    </row>
    <row r="46" spans="1:16" s="34" customFormat="1" ht="24" customHeight="1">
      <c r="A46" s="33">
        <v>24</v>
      </c>
      <c r="B46" s="33" t="s">
        <v>31</v>
      </c>
      <c r="C46" s="33" t="s">
        <v>104</v>
      </c>
      <c r="D46" s="34" t="s">
        <v>107</v>
      </c>
      <c r="E46" s="35" t="s">
        <v>108</v>
      </c>
      <c r="F46" s="33" t="s">
        <v>43</v>
      </c>
      <c r="G46" s="36">
        <v>12.97</v>
      </c>
      <c r="H46" s="37">
        <v>0</v>
      </c>
      <c r="I46" s="38">
        <f t="shared" si="6"/>
        <v>0</v>
      </c>
      <c r="J46" s="39">
        <v>0</v>
      </c>
      <c r="K46" s="36">
        <f t="shared" si="7"/>
        <v>0</v>
      </c>
      <c r="L46" s="39">
        <v>0</v>
      </c>
      <c r="M46" s="36">
        <f t="shared" si="8"/>
        <v>0</v>
      </c>
      <c r="N46" s="40">
        <v>21</v>
      </c>
      <c r="O46" s="41">
        <v>4</v>
      </c>
      <c r="P46" s="34" t="s">
        <v>28</v>
      </c>
    </row>
    <row r="47" spans="1:16" s="34" customFormat="1" ht="13.5" customHeight="1">
      <c r="A47" s="33">
        <v>25</v>
      </c>
      <c r="B47" s="33" t="s">
        <v>31</v>
      </c>
      <c r="C47" s="33" t="s">
        <v>104</v>
      </c>
      <c r="D47" s="34" t="s">
        <v>109</v>
      </c>
      <c r="E47" s="35" t="s">
        <v>110</v>
      </c>
      <c r="F47" s="33" t="s">
        <v>43</v>
      </c>
      <c r="G47" s="36">
        <v>9.1</v>
      </c>
      <c r="H47" s="37">
        <v>0</v>
      </c>
      <c r="I47" s="38">
        <f t="shared" si="6"/>
        <v>0</v>
      </c>
      <c r="J47" s="39">
        <v>0</v>
      </c>
      <c r="K47" s="36">
        <f t="shared" si="7"/>
        <v>0</v>
      </c>
      <c r="L47" s="39">
        <v>0</v>
      </c>
      <c r="M47" s="36">
        <f t="shared" si="8"/>
        <v>0</v>
      </c>
      <c r="N47" s="40">
        <v>21</v>
      </c>
      <c r="O47" s="41">
        <v>4</v>
      </c>
      <c r="P47" s="34" t="s">
        <v>28</v>
      </c>
    </row>
    <row r="48" spans="1:16" s="34" customFormat="1" ht="13.5" customHeight="1">
      <c r="A48" s="33">
        <v>26</v>
      </c>
      <c r="B48" s="33" t="s">
        <v>31</v>
      </c>
      <c r="C48" s="33" t="s">
        <v>104</v>
      </c>
      <c r="D48" s="34" t="s">
        <v>111</v>
      </c>
      <c r="E48" s="35" t="s">
        <v>112</v>
      </c>
      <c r="F48" s="33" t="s">
        <v>35</v>
      </c>
      <c r="G48" s="36">
        <v>21.702999999999999</v>
      </c>
      <c r="H48" s="37">
        <v>0</v>
      </c>
      <c r="I48" s="38">
        <f t="shared" si="6"/>
        <v>0</v>
      </c>
      <c r="J48" s="39">
        <v>0</v>
      </c>
      <c r="K48" s="36">
        <f t="shared" si="7"/>
        <v>0</v>
      </c>
      <c r="L48" s="39">
        <v>0</v>
      </c>
      <c r="M48" s="36">
        <f t="shared" si="8"/>
        <v>0</v>
      </c>
      <c r="N48" s="40">
        <v>21</v>
      </c>
      <c r="O48" s="41">
        <v>4</v>
      </c>
      <c r="P48" s="34" t="s">
        <v>28</v>
      </c>
    </row>
    <row r="49" spans="1:16" s="34" customFormat="1" ht="13.5" customHeight="1">
      <c r="A49" s="33">
        <v>27</v>
      </c>
      <c r="B49" s="33" t="s">
        <v>31</v>
      </c>
      <c r="C49" s="33" t="s">
        <v>104</v>
      </c>
      <c r="D49" s="34" t="s">
        <v>113</v>
      </c>
      <c r="E49" s="35" t="s">
        <v>114</v>
      </c>
      <c r="F49" s="33" t="s">
        <v>35</v>
      </c>
      <c r="G49" s="36">
        <v>477.46600000000001</v>
      </c>
      <c r="H49" s="37">
        <v>0</v>
      </c>
      <c r="I49" s="38">
        <f t="shared" si="6"/>
        <v>0</v>
      </c>
      <c r="J49" s="39">
        <v>0</v>
      </c>
      <c r="K49" s="36">
        <f t="shared" si="7"/>
        <v>0</v>
      </c>
      <c r="L49" s="39">
        <v>0</v>
      </c>
      <c r="M49" s="36">
        <f t="shared" si="8"/>
        <v>0</v>
      </c>
      <c r="N49" s="40">
        <v>21</v>
      </c>
      <c r="O49" s="41">
        <v>4</v>
      </c>
      <c r="P49" s="34" t="s">
        <v>28</v>
      </c>
    </row>
    <row r="50" spans="1:16" s="34" customFormat="1" ht="13.5" customHeight="1">
      <c r="A50" s="33">
        <v>28</v>
      </c>
      <c r="B50" s="33" t="s">
        <v>31</v>
      </c>
      <c r="C50" s="33" t="s">
        <v>104</v>
      </c>
      <c r="D50" s="34" t="s">
        <v>115</v>
      </c>
      <c r="E50" s="35" t="s">
        <v>116</v>
      </c>
      <c r="F50" s="33" t="s">
        <v>35</v>
      </c>
      <c r="G50" s="36">
        <v>21.702999999999999</v>
      </c>
      <c r="H50" s="37">
        <v>0</v>
      </c>
      <c r="I50" s="38">
        <f t="shared" si="6"/>
        <v>0</v>
      </c>
      <c r="J50" s="39">
        <v>0</v>
      </c>
      <c r="K50" s="36">
        <f t="shared" si="7"/>
        <v>0</v>
      </c>
      <c r="L50" s="39">
        <v>0</v>
      </c>
      <c r="M50" s="36">
        <f t="shared" si="8"/>
        <v>0</v>
      </c>
      <c r="N50" s="40">
        <v>21</v>
      </c>
      <c r="O50" s="41">
        <v>4</v>
      </c>
      <c r="P50" s="34" t="s">
        <v>28</v>
      </c>
    </row>
    <row r="51" spans="1:16" s="34" customFormat="1" ht="24" customHeight="1">
      <c r="A51" s="33">
        <v>29</v>
      </c>
      <c r="B51" s="33" t="s">
        <v>31</v>
      </c>
      <c r="C51" s="33" t="s">
        <v>104</v>
      </c>
      <c r="D51" s="34" t="s">
        <v>117</v>
      </c>
      <c r="E51" s="35" t="s">
        <v>118</v>
      </c>
      <c r="F51" s="33" t="s">
        <v>35</v>
      </c>
      <c r="G51" s="36">
        <v>21.702999999999999</v>
      </c>
      <c r="H51" s="37">
        <v>0</v>
      </c>
      <c r="I51" s="38">
        <f t="shared" si="6"/>
        <v>0</v>
      </c>
      <c r="J51" s="39">
        <v>0</v>
      </c>
      <c r="K51" s="36">
        <f t="shared" si="7"/>
        <v>0</v>
      </c>
      <c r="L51" s="39">
        <v>0</v>
      </c>
      <c r="M51" s="36">
        <f t="shared" si="8"/>
        <v>0</v>
      </c>
      <c r="N51" s="40">
        <v>21</v>
      </c>
      <c r="O51" s="41">
        <v>4</v>
      </c>
      <c r="P51" s="34" t="s">
        <v>28</v>
      </c>
    </row>
    <row r="52" spans="1:16" s="34" customFormat="1" ht="13.5" customHeight="1">
      <c r="A52" s="33">
        <v>30</v>
      </c>
      <c r="B52" s="33" t="s">
        <v>31</v>
      </c>
      <c r="C52" s="33" t="s">
        <v>104</v>
      </c>
      <c r="D52" s="34" t="s">
        <v>119</v>
      </c>
      <c r="E52" s="35" t="s">
        <v>120</v>
      </c>
      <c r="F52" s="33" t="s">
        <v>35</v>
      </c>
      <c r="G52" s="36">
        <v>21.702999999999999</v>
      </c>
      <c r="H52" s="37">
        <v>0</v>
      </c>
      <c r="I52" s="38">
        <f t="shared" si="6"/>
        <v>0</v>
      </c>
      <c r="J52" s="39">
        <v>0</v>
      </c>
      <c r="K52" s="36">
        <f t="shared" si="7"/>
        <v>0</v>
      </c>
      <c r="L52" s="39">
        <v>0</v>
      </c>
      <c r="M52" s="36">
        <f t="shared" si="8"/>
        <v>0</v>
      </c>
      <c r="N52" s="40">
        <v>21</v>
      </c>
      <c r="O52" s="41">
        <v>4</v>
      </c>
      <c r="P52" s="34" t="s">
        <v>28</v>
      </c>
    </row>
    <row r="53" spans="1:16" s="26" customFormat="1" ht="12.75" customHeight="1">
      <c r="B53" s="42" t="s">
        <v>24</v>
      </c>
      <c r="D53" s="43" t="s">
        <v>121</v>
      </c>
      <c r="E53" s="43" t="s">
        <v>122</v>
      </c>
      <c r="H53" s="30"/>
      <c r="I53" s="44">
        <f>I54</f>
        <v>0</v>
      </c>
      <c r="K53" s="45">
        <f>K54</f>
        <v>0</v>
      </c>
      <c r="M53" s="45">
        <f>M54</f>
        <v>0</v>
      </c>
      <c r="N53" s="30"/>
      <c r="P53" s="43" t="s">
        <v>36</v>
      </c>
    </row>
    <row r="54" spans="1:16" s="34" customFormat="1" ht="13.5" customHeight="1">
      <c r="A54" s="33">
        <v>31</v>
      </c>
      <c r="B54" s="33" t="s">
        <v>31</v>
      </c>
      <c r="C54" s="33" t="s">
        <v>32</v>
      </c>
      <c r="D54" s="34" t="s">
        <v>123</v>
      </c>
      <c r="E54" s="35" t="s">
        <v>124</v>
      </c>
      <c r="F54" s="33" t="s">
        <v>35</v>
      </c>
      <c r="G54" s="36">
        <v>10.064</v>
      </c>
      <c r="H54" s="37">
        <v>0</v>
      </c>
      <c r="I54" s="38">
        <f>ROUND(G54*H54,2)</f>
        <v>0</v>
      </c>
      <c r="J54" s="39">
        <v>0</v>
      </c>
      <c r="K54" s="36">
        <f>G54*J54</f>
        <v>0</v>
      </c>
      <c r="L54" s="39">
        <v>0</v>
      </c>
      <c r="M54" s="36">
        <f>G54*L54</f>
        <v>0</v>
      </c>
      <c r="N54" s="40">
        <v>21</v>
      </c>
      <c r="O54" s="41">
        <v>4</v>
      </c>
      <c r="P54" s="34" t="s">
        <v>28</v>
      </c>
    </row>
    <row r="55" spans="1:16" s="26" customFormat="1" ht="12.75" customHeight="1">
      <c r="B55" s="55" t="s">
        <v>24</v>
      </c>
      <c r="D55" s="27" t="s">
        <v>125</v>
      </c>
      <c r="E55" s="27" t="s">
        <v>126</v>
      </c>
      <c r="H55" s="30"/>
      <c r="I55" s="56">
        <f>I56+I66+I94+I96+I108+I117+I128+I130+I136</f>
        <v>0</v>
      </c>
      <c r="K55" s="57" t="e">
        <f>#REF!+#REF!+#REF!+K56+K66+K94+K96+K108+K117+K128+K130+K136</f>
        <v>#REF!</v>
      </c>
      <c r="M55" s="57" t="e">
        <f>#REF!+#REF!+#REF!+M56+M66+M94+M96+M108+M117+M128+M130+M136</f>
        <v>#REF!</v>
      </c>
      <c r="N55" s="30"/>
      <c r="P55" s="27" t="s">
        <v>27</v>
      </c>
    </row>
    <row r="56" spans="1:16" s="26" customFormat="1" ht="12.75" customHeight="1">
      <c r="B56" s="28" t="s">
        <v>24</v>
      </c>
      <c r="D56" s="29" t="s">
        <v>129</v>
      </c>
      <c r="E56" s="29" t="s">
        <v>130</v>
      </c>
      <c r="H56" s="30"/>
      <c r="I56" s="31">
        <f>SUM(I57:I65)</f>
        <v>0</v>
      </c>
      <c r="K56" s="32">
        <f>SUM(K57:K65)</f>
        <v>0</v>
      </c>
      <c r="M56" s="32">
        <f>SUM(M57:M65)</f>
        <v>0</v>
      </c>
      <c r="N56" s="30"/>
      <c r="P56" s="29" t="s">
        <v>30</v>
      </c>
    </row>
    <row r="57" spans="1:16" s="34" customFormat="1" ht="13.5" customHeight="1">
      <c r="A57" s="33">
        <v>32</v>
      </c>
      <c r="B57" s="33" t="s">
        <v>31</v>
      </c>
      <c r="C57" s="33" t="s">
        <v>129</v>
      </c>
      <c r="D57" s="34" t="s">
        <v>131</v>
      </c>
      <c r="E57" s="35" t="s">
        <v>132</v>
      </c>
      <c r="F57" s="33" t="s">
        <v>43</v>
      </c>
      <c r="G57" s="36">
        <v>6.12</v>
      </c>
      <c r="H57" s="37">
        <v>0</v>
      </c>
      <c r="I57" s="38">
        <f t="shared" ref="I57:I65" si="9">ROUND(G57*H57,2)</f>
        <v>0</v>
      </c>
      <c r="J57" s="39">
        <v>0</v>
      </c>
      <c r="K57" s="36">
        <f t="shared" ref="K57:K65" si="10">G57*J57</f>
        <v>0</v>
      </c>
      <c r="L57" s="39">
        <v>0</v>
      </c>
      <c r="M57" s="36">
        <f t="shared" ref="M57:M65" si="11">G57*L57</f>
        <v>0</v>
      </c>
      <c r="N57" s="40">
        <v>21</v>
      </c>
      <c r="O57" s="41">
        <v>16</v>
      </c>
      <c r="P57" s="34" t="s">
        <v>36</v>
      </c>
    </row>
    <row r="58" spans="1:16" s="34" customFormat="1" ht="13.5" customHeight="1">
      <c r="A58" s="33">
        <v>33</v>
      </c>
      <c r="B58" s="33" t="s">
        <v>31</v>
      </c>
      <c r="C58" s="33" t="s">
        <v>129</v>
      </c>
      <c r="D58" s="34" t="s">
        <v>133</v>
      </c>
      <c r="E58" s="35" t="s">
        <v>134</v>
      </c>
      <c r="F58" s="33" t="s">
        <v>50</v>
      </c>
      <c r="G58" s="36">
        <v>14.72</v>
      </c>
      <c r="H58" s="37">
        <v>0</v>
      </c>
      <c r="I58" s="38">
        <f t="shared" si="9"/>
        <v>0</v>
      </c>
      <c r="J58" s="39">
        <v>0</v>
      </c>
      <c r="K58" s="36">
        <f t="shared" si="10"/>
        <v>0</v>
      </c>
      <c r="L58" s="39">
        <v>0</v>
      </c>
      <c r="M58" s="36">
        <f t="shared" si="11"/>
        <v>0</v>
      </c>
      <c r="N58" s="40">
        <v>21</v>
      </c>
      <c r="O58" s="41">
        <v>16</v>
      </c>
      <c r="P58" s="34" t="s">
        <v>36</v>
      </c>
    </row>
    <row r="59" spans="1:16" s="34" customFormat="1" ht="13.5" customHeight="1">
      <c r="A59" s="33">
        <v>34</v>
      </c>
      <c r="B59" s="33" t="s">
        <v>31</v>
      </c>
      <c r="C59" s="33" t="s">
        <v>129</v>
      </c>
      <c r="D59" s="34" t="s">
        <v>135</v>
      </c>
      <c r="E59" s="35" t="s">
        <v>136</v>
      </c>
      <c r="F59" s="33" t="s">
        <v>43</v>
      </c>
      <c r="G59" s="36">
        <v>10.516999999999999</v>
      </c>
      <c r="H59" s="37">
        <v>0</v>
      </c>
      <c r="I59" s="38">
        <f t="shared" si="9"/>
        <v>0</v>
      </c>
      <c r="J59" s="39">
        <v>0</v>
      </c>
      <c r="K59" s="36">
        <f t="shared" si="10"/>
        <v>0</v>
      </c>
      <c r="L59" s="39">
        <v>0</v>
      </c>
      <c r="M59" s="36">
        <f t="shared" si="11"/>
        <v>0</v>
      </c>
      <c r="N59" s="40">
        <v>21</v>
      </c>
      <c r="O59" s="41">
        <v>16</v>
      </c>
      <c r="P59" s="34" t="s">
        <v>36</v>
      </c>
    </row>
    <row r="60" spans="1:16" s="34" customFormat="1" ht="24" customHeight="1">
      <c r="A60" s="33">
        <v>35</v>
      </c>
      <c r="B60" s="33" t="s">
        <v>31</v>
      </c>
      <c r="C60" s="33" t="s">
        <v>129</v>
      </c>
      <c r="D60" s="34" t="s">
        <v>137</v>
      </c>
      <c r="E60" s="35" t="s">
        <v>138</v>
      </c>
      <c r="F60" s="33" t="s">
        <v>53</v>
      </c>
      <c r="G60" s="36">
        <v>1</v>
      </c>
      <c r="H60" s="37">
        <v>0</v>
      </c>
      <c r="I60" s="38">
        <f t="shared" si="9"/>
        <v>0</v>
      </c>
      <c r="J60" s="39">
        <v>0</v>
      </c>
      <c r="K60" s="36">
        <f t="shared" si="10"/>
        <v>0</v>
      </c>
      <c r="L60" s="39">
        <v>0</v>
      </c>
      <c r="M60" s="36">
        <f t="shared" si="11"/>
        <v>0</v>
      </c>
      <c r="N60" s="40">
        <v>21</v>
      </c>
      <c r="O60" s="41">
        <v>16</v>
      </c>
      <c r="P60" s="34" t="s">
        <v>36</v>
      </c>
    </row>
    <row r="61" spans="1:16" s="34" customFormat="1" ht="13.5" customHeight="1">
      <c r="A61" s="33">
        <v>36</v>
      </c>
      <c r="B61" s="33" t="s">
        <v>31</v>
      </c>
      <c r="C61" s="33" t="s">
        <v>129</v>
      </c>
      <c r="D61" s="34" t="s">
        <v>139</v>
      </c>
      <c r="E61" s="35" t="s">
        <v>140</v>
      </c>
      <c r="F61" s="33" t="s">
        <v>50</v>
      </c>
      <c r="G61" s="36">
        <v>1.82</v>
      </c>
      <c r="H61" s="37">
        <v>0</v>
      </c>
      <c r="I61" s="38">
        <f t="shared" si="9"/>
        <v>0</v>
      </c>
      <c r="J61" s="39">
        <v>0</v>
      </c>
      <c r="K61" s="36">
        <f t="shared" si="10"/>
        <v>0</v>
      </c>
      <c r="L61" s="39">
        <v>0</v>
      </c>
      <c r="M61" s="36">
        <f t="shared" si="11"/>
        <v>0</v>
      </c>
      <c r="N61" s="40">
        <v>21</v>
      </c>
      <c r="O61" s="41">
        <v>16</v>
      </c>
      <c r="P61" s="34" t="s">
        <v>36</v>
      </c>
    </row>
    <row r="62" spans="1:16" s="34" customFormat="1" ht="13.5" customHeight="1">
      <c r="A62" s="33">
        <v>37</v>
      </c>
      <c r="B62" s="33" t="s">
        <v>31</v>
      </c>
      <c r="C62" s="33" t="s">
        <v>129</v>
      </c>
      <c r="D62" s="34" t="s">
        <v>141</v>
      </c>
      <c r="E62" s="35" t="s">
        <v>142</v>
      </c>
      <c r="F62" s="33" t="s">
        <v>43</v>
      </c>
      <c r="G62" s="36">
        <v>5.45</v>
      </c>
      <c r="H62" s="37">
        <v>0</v>
      </c>
      <c r="I62" s="38">
        <f t="shared" si="9"/>
        <v>0</v>
      </c>
      <c r="J62" s="39">
        <v>0</v>
      </c>
      <c r="K62" s="36">
        <f t="shared" si="10"/>
        <v>0</v>
      </c>
      <c r="L62" s="39">
        <v>0</v>
      </c>
      <c r="M62" s="36">
        <f t="shared" si="11"/>
        <v>0</v>
      </c>
      <c r="N62" s="40">
        <v>21</v>
      </c>
      <c r="O62" s="41">
        <v>16</v>
      </c>
      <c r="P62" s="34" t="s">
        <v>36</v>
      </c>
    </row>
    <row r="63" spans="1:16" s="34" customFormat="1" ht="13.5" customHeight="1">
      <c r="A63" s="33">
        <v>38</v>
      </c>
      <c r="B63" s="33" t="s">
        <v>31</v>
      </c>
      <c r="C63" s="33" t="s">
        <v>129</v>
      </c>
      <c r="D63" s="34" t="s">
        <v>143</v>
      </c>
      <c r="E63" s="35" t="s">
        <v>144</v>
      </c>
      <c r="F63" s="33" t="s">
        <v>53</v>
      </c>
      <c r="G63" s="36">
        <v>1</v>
      </c>
      <c r="H63" s="37">
        <v>0</v>
      </c>
      <c r="I63" s="38">
        <f t="shared" si="9"/>
        <v>0</v>
      </c>
      <c r="J63" s="39">
        <v>0</v>
      </c>
      <c r="K63" s="36">
        <f t="shared" si="10"/>
        <v>0</v>
      </c>
      <c r="L63" s="39">
        <v>0</v>
      </c>
      <c r="M63" s="36">
        <f t="shared" si="11"/>
        <v>0</v>
      </c>
      <c r="N63" s="40">
        <v>21</v>
      </c>
      <c r="O63" s="41">
        <v>16</v>
      </c>
      <c r="P63" s="34" t="s">
        <v>36</v>
      </c>
    </row>
    <row r="64" spans="1:16" s="34" customFormat="1" ht="13.5" customHeight="1">
      <c r="A64" s="33">
        <v>39</v>
      </c>
      <c r="B64" s="46" t="s">
        <v>98</v>
      </c>
      <c r="C64" s="46" t="s">
        <v>99</v>
      </c>
      <c r="D64" s="47" t="s">
        <v>145</v>
      </c>
      <c r="E64" s="48" t="s">
        <v>146</v>
      </c>
      <c r="F64" s="46" t="s">
        <v>53</v>
      </c>
      <c r="G64" s="49">
        <v>1</v>
      </c>
      <c r="H64" s="50">
        <v>0</v>
      </c>
      <c r="I64" s="51">
        <f t="shared" si="9"/>
        <v>0</v>
      </c>
      <c r="J64" s="52">
        <v>0</v>
      </c>
      <c r="K64" s="49">
        <f t="shared" si="10"/>
        <v>0</v>
      </c>
      <c r="L64" s="52">
        <v>0</v>
      </c>
      <c r="M64" s="49">
        <f t="shared" si="11"/>
        <v>0</v>
      </c>
      <c r="N64" s="53">
        <v>21</v>
      </c>
      <c r="O64" s="54">
        <v>32</v>
      </c>
      <c r="P64" s="47" t="s">
        <v>36</v>
      </c>
    </row>
    <row r="65" spans="1:16" s="34" customFormat="1" ht="13.5" customHeight="1">
      <c r="A65" s="33">
        <v>40</v>
      </c>
      <c r="B65" s="33" t="s">
        <v>31</v>
      </c>
      <c r="C65" s="33" t="s">
        <v>129</v>
      </c>
      <c r="D65" s="34" t="s">
        <v>147</v>
      </c>
      <c r="E65" s="35" t="s">
        <v>148</v>
      </c>
      <c r="F65" s="33" t="s">
        <v>35</v>
      </c>
      <c r="G65" s="36">
        <v>0.17799999999999999</v>
      </c>
      <c r="H65" s="37">
        <v>0</v>
      </c>
      <c r="I65" s="38">
        <f t="shared" si="9"/>
        <v>0</v>
      </c>
      <c r="J65" s="39">
        <v>0</v>
      </c>
      <c r="K65" s="36">
        <f t="shared" si="10"/>
        <v>0</v>
      </c>
      <c r="L65" s="39">
        <v>0</v>
      </c>
      <c r="M65" s="36">
        <f t="shared" si="11"/>
        <v>0</v>
      </c>
      <c r="N65" s="40">
        <v>21</v>
      </c>
      <c r="O65" s="41">
        <v>16</v>
      </c>
      <c r="P65" s="34" t="s">
        <v>36</v>
      </c>
    </row>
    <row r="66" spans="1:16" s="26" customFormat="1" ht="12.75" customHeight="1">
      <c r="B66" s="28" t="s">
        <v>24</v>
      </c>
      <c r="D66" s="29" t="s">
        <v>149</v>
      </c>
      <c r="E66" s="29" t="s">
        <v>150</v>
      </c>
      <c r="H66" s="30"/>
      <c r="I66" s="31">
        <f>SUM(I67:I93)</f>
        <v>0</v>
      </c>
      <c r="K66" s="32">
        <f>SUM(K67:K93)</f>
        <v>0</v>
      </c>
      <c r="M66" s="32">
        <f>SUM(M67:M93)</f>
        <v>0</v>
      </c>
      <c r="N66" s="30"/>
      <c r="P66" s="29" t="s">
        <v>30</v>
      </c>
    </row>
    <row r="67" spans="1:16" s="34" customFormat="1" ht="24" customHeight="1">
      <c r="A67" s="33">
        <v>41</v>
      </c>
      <c r="B67" s="33" t="s">
        <v>31</v>
      </c>
      <c r="C67" s="33" t="s">
        <v>149</v>
      </c>
      <c r="D67" s="34" t="s">
        <v>151</v>
      </c>
      <c r="E67" s="35" t="s">
        <v>152</v>
      </c>
      <c r="F67" s="33" t="s">
        <v>53</v>
      </c>
      <c r="G67" s="36">
        <v>3</v>
      </c>
      <c r="H67" s="37">
        <v>0</v>
      </c>
      <c r="I67" s="38">
        <f t="shared" ref="I67:I93" si="12">ROUND(G67*H67,2)</f>
        <v>0</v>
      </c>
      <c r="J67" s="39">
        <v>0</v>
      </c>
      <c r="K67" s="36">
        <f t="shared" ref="K67:K93" si="13">G67*J67</f>
        <v>0</v>
      </c>
      <c r="L67" s="39">
        <v>0</v>
      </c>
      <c r="M67" s="36">
        <f t="shared" ref="M67:M93" si="14">G67*L67</f>
        <v>0</v>
      </c>
      <c r="N67" s="40">
        <v>21</v>
      </c>
      <c r="O67" s="41">
        <v>16</v>
      </c>
      <c r="P67" s="34" t="s">
        <v>36</v>
      </c>
    </row>
    <row r="68" spans="1:16" s="34" customFormat="1" ht="24" customHeight="1">
      <c r="A68" s="33">
        <v>42</v>
      </c>
      <c r="B68" s="33" t="s">
        <v>31</v>
      </c>
      <c r="C68" s="33" t="s">
        <v>149</v>
      </c>
      <c r="D68" s="34" t="s">
        <v>153</v>
      </c>
      <c r="E68" s="35" t="s">
        <v>154</v>
      </c>
      <c r="F68" s="33" t="s">
        <v>53</v>
      </c>
      <c r="G68" s="36">
        <v>12</v>
      </c>
      <c r="H68" s="37">
        <v>0</v>
      </c>
      <c r="I68" s="38">
        <f t="shared" si="12"/>
        <v>0</v>
      </c>
      <c r="J68" s="39">
        <v>0</v>
      </c>
      <c r="K68" s="36">
        <f t="shared" si="13"/>
        <v>0</v>
      </c>
      <c r="L68" s="39">
        <v>0</v>
      </c>
      <c r="M68" s="36">
        <f t="shared" si="14"/>
        <v>0</v>
      </c>
      <c r="N68" s="40">
        <v>21</v>
      </c>
      <c r="O68" s="41">
        <v>16</v>
      </c>
      <c r="P68" s="34" t="s">
        <v>36</v>
      </c>
    </row>
    <row r="69" spans="1:16" s="34" customFormat="1" ht="13.5" customHeight="1">
      <c r="A69" s="33">
        <v>43</v>
      </c>
      <c r="B69" s="33" t="s">
        <v>31</v>
      </c>
      <c r="C69" s="33" t="s">
        <v>149</v>
      </c>
      <c r="D69" s="34" t="s">
        <v>155</v>
      </c>
      <c r="E69" s="35" t="s">
        <v>156</v>
      </c>
      <c r="F69" s="33" t="s">
        <v>43</v>
      </c>
      <c r="G69" s="36">
        <v>2.97</v>
      </c>
      <c r="H69" s="37">
        <v>0</v>
      </c>
      <c r="I69" s="38">
        <f t="shared" si="12"/>
        <v>0</v>
      </c>
      <c r="J69" s="39">
        <v>0</v>
      </c>
      <c r="K69" s="36">
        <f t="shared" si="13"/>
        <v>0</v>
      </c>
      <c r="L69" s="39">
        <v>0</v>
      </c>
      <c r="M69" s="36">
        <f t="shared" si="14"/>
        <v>0</v>
      </c>
      <c r="N69" s="40">
        <v>21</v>
      </c>
      <c r="O69" s="41">
        <v>16</v>
      </c>
      <c r="P69" s="34" t="s">
        <v>36</v>
      </c>
    </row>
    <row r="70" spans="1:16" s="34" customFormat="1" ht="13.5" customHeight="1">
      <c r="A70" s="33">
        <v>44</v>
      </c>
      <c r="B70" s="33" t="s">
        <v>31</v>
      </c>
      <c r="C70" s="33" t="s">
        <v>149</v>
      </c>
      <c r="D70" s="34" t="s">
        <v>157</v>
      </c>
      <c r="E70" s="35" t="s">
        <v>158</v>
      </c>
      <c r="F70" s="33" t="s">
        <v>43</v>
      </c>
      <c r="G70" s="36">
        <v>21.6</v>
      </c>
      <c r="H70" s="37">
        <v>0</v>
      </c>
      <c r="I70" s="38">
        <f t="shared" si="12"/>
        <v>0</v>
      </c>
      <c r="J70" s="39">
        <v>0</v>
      </c>
      <c r="K70" s="36">
        <f t="shared" si="13"/>
        <v>0</v>
      </c>
      <c r="L70" s="39">
        <v>0</v>
      </c>
      <c r="M70" s="36">
        <f t="shared" si="14"/>
        <v>0</v>
      </c>
      <c r="N70" s="40">
        <v>21</v>
      </c>
      <c r="O70" s="41">
        <v>16</v>
      </c>
      <c r="P70" s="34" t="s">
        <v>36</v>
      </c>
    </row>
    <row r="71" spans="1:16" s="34" customFormat="1" ht="13.5" customHeight="1">
      <c r="A71" s="33">
        <v>45</v>
      </c>
      <c r="B71" s="33" t="s">
        <v>31</v>
      </c>
      <c r="C71" s="33" t="s">
        <v>149</v>
      </c>
      <c r="D71" s="34" t="s">
        <v>159</v>
      </c>
      <c r="E71" s="35" t="s">
        <v>160</v>
      </c>
      <c r="F71" s="33" t="s">
        <v>53</v>
      </c>
      <c r="G71" s="36">
        <v>9</v>
      </c>
      <c r="H71" s="37">
        <v>0</v>
      </c>
      <c r="I71" s="38">
        <f t="shared" si="12"/>
        <v>0</v>
      </c>
      <c r="J71" s="39">
        <v>0</v>
      </c>
      <c r="K71" s="36">
        <f t="shared" si="13"/>
        <v>0</v>
      </c>
      <c r="L71" s="39">
        <v>0</v>
      </c>
      <c r="M71" s="36">
        <f t="shared" si="14"/>
        <v>0</v>
      </c>
      <c r="N71" s="40">
        <v>21</v>
      </c>
      <c r="O71" s="41">
        <v>16</v>
      </c>
      <c r="P71" s="34" t="s">
        <v>36</v>
      </c>
    </row>
    <row r="72" spans="1:16" s="34" customFormat="1" ht="13.5" customHeight="1">
      <c r="A72" s="33">
        <v>46</v>
      </c>
      <c r="B72" s="46" t="s">
        <v>98</v>
      </c>
      <c r="C72" s="46" t="s">
        <v>99</v>
      </c>
      <c r="D72" s="47" t="s">
        <v>161</v>
      </c>
      <c r="E72" s="48" t="s">
        <v>162</v>
      </c>
      <c r="F72" s="46" t="s">
        <v>53</v>
      </c>
      <c r="G72" s="49">
        <v>7</v>
      </c>
      <c r="H72" s="50">
        <v>0</v>
      </c>
      <c r="I72" s="51">
        <f t="shared" si="12"/>
        <v>0</v>
      </c>
      <c r="J72" s="52">
        <v>0</v>
      </c>
      <c r="K72" s="49">
        <f t="shared" si="13"/>
        <v>0</v>
      </c>
      <c r="L72" s="52">
        <v>0</v>
      </c>
      <c r="M72" s="49">
        <f t="shared" si="14"/>
        <v>0</v>
      </c>
      <c r="N72" s="53">
        <v>21</v>
      </c>
      <c r="O72" s="54">
        <v>32</v>
      </c>
      <c r="P72" s="47" t="s">
        <v>36</v>
      </c>
    </row>
    <row r="73" spans="1:16" s="34" customFormat="1" ht="13.5" customHeight="1">
      <c r="A73" s="33">
        <v>47</v>
      </c>
      <c r="B73" s="46" t="s">
        <v>98</v>
      </c>
      <c r="C73" s="46" t="s">
        <v>99</v>
      </c>
      <c r="D73" s="47" t="s">
        <v>163</v>
      </c>
      <c r="E73" s="48" t="s">
        <v>164</v>
      </c>
      <c r="F73" s="46" t="s">
        <v>53</v>
      </c>
      <c r="G73" s="49">
        <v>2</v>
      </c>
      <c r="H73" s="50">
        <v>0</v>
      </c>
      <c r="I73" s="51">
        <f t="shared" si="12"/>
        <v>0</v>
      </c>
      <c r="J73" s="52">
        <v>0</v>
      </c>
      <c r="K73" s="49">
        <f t="shared" si="13"/>
        <v>0</v>
      </c>
      <c r="L73" s="52">
        <v>0</v>
      </c>
      <c r="M73" s="49">
        <f t="shared" si="14"/>
        <v>0</v>
      </c>
      <c r="N73" s="53">
        <v>21</v>
      </c>
      <c r="O73" s="54">
        <v>32</v>
      </c>
      <c r="P73" s="47" t="s">
        <v>36</v>
      </c>
    </row>
    <row r="74" spans="1:16" s="34" customFormat="1" ht="13.5" customHeight="1">
      <c r="A74" s="33">
        <v>48</v>
      </c>
      <c r="B74" s="33" t="s">
        <v>31</v>
      </c>
      <c r="C74" s="33" t="s">
        <v>149</v>
      </c>
      <c r="D74" s="34" t="s">
        <v>165</v>
      </c>
      <c r="E74" s="35" t="s">
        <v>166</v>
      </c>
      <c r="F74" s="33" t="s">
        <v>53</v>
      </c>
      <c r="G74" s="36">
        <v>7</v>
      </c>
      <c r="H74" s="37">
        <v>0</v>
      </c>
      <c r="I74" s="38">
        <f t="shared" si="12"/>
        <v>0</v>
      </c>
      <c r="J74" s="39">
        <v>0</v>
      </c>
      <c r="K74" s="36">
        <f t="shared" si="13"/>
        <v>0</v>
      </c>
      <c r="L74" s="39">
        <v>0</v>
      </c>
      <c r="M74" s="36">
        <f t="shared" si="14"/>
        <v>0</v>
      </c>
      <c r="N74" s="40">
        <v>21</v>
      </c>
      <c r="O74" s="41">
        <v>16</v>
      </c>
      <c r="P74" s="34" t="s">
        <v>36</v>
      </c>
    </row>
    <row r="75" spans="1:16" s="34" customFormat="1" ht="24" customHeight="1">
      <c r="A75" s="33">
        <v>49</v>
      </c>
      <c r="B75" s="33" t="s">
        <v>31</v>
      </c>
      <c r="C75" s="33" t="s">
        <v>149</v>
      </c>
      <c r="D75" s="34" t="s">
        <v>167</v>
      </c>
      <c r="E75" s="35" t="s">
        <v>168</v>
      </c>
      <c r="F75" s="33" t="s">
        <v>43</v>
      </c>
      <c r="G75" s="36">
        <v>3.75</v>
      </c>
      <c r="H75" s="37">
        <v>0</v>
      </c>
      <c r="I75" s="38">
        <f t="shared" si="12"/>
        <v>0</v>
      </c>
      <c r="J75" s="39">
        <v>0</v>
      </c>
      <c r="K75" s="36">
        <f t="shared" si="13"/>
        <v>0</v>
      </c>
      <c r="L75" s="39">
        <v>0</v>
      </c>
      <c r="M75" s="36">
        <f t="shared" si="14"/>
        <v>0</v>
      </c>
      <c r="N75" s="40">
        <v>21</v>
      </c>
      <c r="O75" s="41">
        <v>16</v>
      </c>
      <c r="P75" s="34" t="s">
        <v>36</v>
      </c>
    </row>
    <row r="76" spans="1:16" s="34" customFormat="1" ht="13.5" customHeight="1">
      <c r="A76" s="33">
        <v>50</v>
      </c>
      <c r="B76" s="33" t="s">
        <v>31</v>
      </c>
      <c r="C76" s="33" t="s">
        <v>149</v>
      </c>
      <c r="D76" s="34" t="s">
        <v>169</v>
      </c>
      <c r="E76" s="35" t="s">
        <v>170</v>
      </c>
      <c r="F76" s="33" t="s">
        <v>53</v>
      </c>
      <c r="G76" s="36">
        <v>9</v>
      </c>
      <c r="H76" s="37">
        <v>0</v>
      </c>
      <c r="I76" s="38">
        <f t="shared" si="12"/>
        <v>0</v>
      </c>
      <c r="J76" s="39">
        <v>0</v>
      </c>
      <c r="K76" s="36">
        <f t="shared" si="13"/>
        <v>0</v>
      </c>
      <c r="L76" s="39">
        <v>0</v>
      </c>
      <c r="M76" s="36">
        <f t="shared" si="14"/>
        <v>0</v>
      </c>
      <c r="N76" s="40">
        <v>21</v>
      </c>
      <c r="O76" s="41">
        <v>16</v>
      </c>
      <c r="P76" s="34" t="s">
        <v>36</v>
      </c>
    </row>
    <row r="77" spans="1:16" s="34" customFormat="1" ht="13.5" customHeight="1">
      <c r="A77" s="33">
        <v>51</v>
      </c>
      <c r="B77" s="46" t="s">
        <v>98</v>
      </c>
      <c r="C77" s="46" t="s">
        <v>99</v>
      </c>
      <c r="D77" s="47" t="s">
        <v>171</v>
      </c>
      <c r="E77" s="48" t="s">
        <v>172</v>
      </c>
      <c r="F77" s="46" t="s">
        <v>53</v>
      </c>
      <c r="G77" s="49">
        <v>5</v>
      </c>
      <c r="H77" s="50">
        <v>0</v>
      </c>
      <c r="I77" s="51">
        <f t="shared" si="12"/>
        <v>0</v>
      </c>
      <c r="J77" s="52">
        <v>0</v>
      </c>
      <c r="K77" s="49">
        <f t="shared" si="13"/>
        <v>0</v>
      </c>
      <c r="L77" s="52">
        <v>0</v>
      </c>
      <c r="M77" s="49">
        <f t="shared" si="14"/>
        <v>0</v>
      </c>
      <c r="N77" s="53">
        <v>21</v>
      </c>
      <c r="O77" s="54">
        <v>32</v>
      </c>
      <c r="P77" s="47" t="s">
        <v>36</v>
      </c>
    </row>
    <row r="78" spans="1:16" s="34" customFormat="1" ht="13.5" customHeight="1">
      <c r="A78" s="33">
        <v>52</v>
      </c>
      <c r="B78" s="46" t="s">
        <v>98</v>
      </c>
      <c r="C78" s="46" t="s">
        <v>99</v>
      </c>
      <c r="D78" s="47" t="s">
        <v>173</v>
      </c>
      <c r="E78" s="48" t="s">
        <v>174</v>
      </c>
      <c r="F78" s="46" t="s">
        <v>53</v>
      </c>
      <c r="G78" s="49">
        <v>2</v>
      </c>
      <c r="H78" s="50">
        <v>0</v>
      </c>
      <c r="I78" s="51">
        <f t="shared" si="12"/>
        <v>0</v>
      </c>
      <c r="J78" s="52">
        <v>0</v>
      </c>
      <c r="K78" s="49">
        <f t="shared" si="13"/>
        <v>0</v>
      </c>
      <c r="L78" s="52">
        <v>0</v>
      </c>
      <c r="M78" s="49">
        <f t="shared" si="14"/>
        <v>0</v>
      </c>
      <c r="N78" s="53">
        <v>21</v>
      </c>
      <c r="O78" s="54">
        <v>32</v>
      </c>
      <c r="P78" s="47" t="s">
        <v>36</v>
      </c>
    </row>
    <row r="79" spans="1:16" s="34" customFormat="1" ht="13.5" customHeight="1">
      <c r="A79" s="33">
        <v>53</v>
      </c>
      <c r="B79" s="46" t="s">
        <v>98</v>
      </c>
      <c r="C79" s="46" t="s">
        <v>99</v>
      </c>
      <c r="D79" s="47" t="s">
        <v>175</v>
      </c>
      <c r="E79" s="48" t="s">
        <v>176</v>
      </c>
      <c r="F79" s="46" t="s">
        <v>53</v>
      </c>
      <c r="G79" s="49">
        <v>2</v>
      </c>
      <c r="H79" s="50">
        <v>0</v>
      </c>
      <c r="I79" s="51">
        <f t="shared" si="12"/>
        <v>0</v>
      </c>
      <c r="J79" s="52">
        <v>0</v>
      </c>
      <c r="K79" s="49">
        <f t="shared" si="13"/>
        <v>0</v>
      </c>
      <c r="L79" s="52">
        <v>0</v>
      </c>
      <c r="M79" s="49">
        <f t="shared" si="14"/>
        <v>0</v>
      </c>
      <c r="N79" s="53">
        <v>21</v>
      </c>
      <c r="O79" s="54">
        <v>32</v>
      </c>
      <c r="P79" s="47" t="s">
        <v>36</v>
      </c>
    </row>
    <row r="80" spans="1:16" s="34" customFormat="1" ht="13.5" customHeight="1">
      <c r="A80" s="33">
        <v>54</v>
      </c>
      <c r="B80" s="33" t="s">
        <v>31</v>
      </c>
      <c r="C80" s="33" t="s">
        <v>149</v>
      </c>
      <c r="D80" s="34" t="s">
        <v>177</v>
      </c>
      <c r="E80" s="35" t="s">
        <v>178</v>
      </c>
      <c r="F80" s="33" t="s">
        <v>53</v>
      </c>
      <c r="G80" s="36">
        <v>9</v>
      </c>
      <c r="H80" s="37">
        <v>0</v>
      </c>
      <c r="I80" s="38">
        <f t="shared" si="12"/>
        <v>0</v>
      </c>
      <c r="J80" s="39">
        <v>0</v>
      </c>
      <c r="K80" s="36">
        <f t="shared" si="13"/>
        <v>0</v>
      </c>
      <c r="L80" s="39">
        <v>0</v>
      </c>
      <c r="M80" s="36">
        <f t="shared" si="14"/>
        <v>0</v>
      </c>
      <c r="N80" s="40">
        <v>21</v>
      </c>
      <c r="O80" s="41">
        <v>16</v>
      </c>
      <c r="P80" s="34" t="s">
        <v>36</v>
      </c>
    </row>
    <row r="81" spans="1:16" s="34" customFormat="1" ht="13.5" customHeight="1">
      <c r="A81" s="33">
        <v>55</v>
      </c>
      <c r="B81" s="46" t="s">
        <v>98</v>
      </c>
      <c r="C81" s="46" t="s">
        <v>99</v>
      </c>
      <c r="D81" s="47" t="s">
        <v>179</v>
      </c>
      <c r="E81" s="48" t="s">
        <v>180</v>
      </c>
      <c r="F81" s="46" t="s">
        <v>53</v>
      </c>
      <c r="G81" s="49">
        <v>9</v>
      </c>
      <c r="H81" s="50">
        <v>0</v>
      </c>
      <c r="I81" s="51">
        <f t="shared" si="12"/>
        <v>0</v>
      </c>
      <c r="J81" s="52">
        <v>0</v>
      </c>
      <c r="K81" s="49">
        <f t="shared" si="13"/>
        <v>0</v>
      </c>
      <c r="L81" s="52">
        <v>0</v>
      </c>
      <c r="M81" s="49">
        <f t="shared" si="14"/>
        <v>0</v>
      </c>
      <c r="N81" s="53">
        <v>21</v>
      </c>
      <c r="O81" s="54">
        <v>32</v>
      </c>
      <c r="P81" s="47" t="s">
        <v>36</v>
      </c>
    </row>
    <row r="82" spans="1:16" s="34" customFormat="1" ht="13.5" customHeight="1">
      <c r="A82" s="33">
        <v>56</v>
      </c>
      <c r="B82" s="33" t="s">
        <v>31</v>
      </c>
      <c r="C82" s="33" t="s">
        <v>149</v>
      </c>
      <c r="D82" s="34" t="s">
        <v>181</v>
      </c>
      <c r="E82" s="35" t="s">
        <v>182</v>
      </c>
      <c r="F82" s="33" t="s">
        <v>43</v>
      </c>
      <c r="G82" s="36">
        <v>24.57</v>
      </c>
      <c r="H82" s="37">
        <v>0</v>
      </c>
      <c r="I82" s="38">
        <f t="shared" si="12"/>
        <v>0</v>
      </c>
      <c r="J82" s="39">
        <v>0</v>
      </c>
      <c r="K82" s="36">
        <f t="shared" si="13"/>
        <v>0</v>
      </c>
      <c r="L82" s="39">
        <v>0</v>
      </c>
      <c r="M82" s="36">
        <f t="shared" si="14"/>
        <v>0</v>
      </c>
      <c r="N82" s="40">
        <v>21</v>
      </c>
      <c r="O82" s="41">
        <v>4</v>
      </c>
      <c r="P82" s="34" t="s">
        <v>36</v>
      </c>
    </row>
    <row r="83" spans="1:16" s="34" customFormat="1" ht="13.5" customHeight="1">
      <c r="A83" s="33">
        <v>57</v>
      </c>
      <c r="B83" s="46" t="s">
        <v>98</v>
      </c>
      <c r="C83" s="46" t="s">
        <v>99</v>
      </c>
      <c r="D83" s="47" t="s">
        <v>183</v>
      </c>
      <c r="E83" s="48" t="s">
        <v>184</v>
      </c>
      <c r="F83" s="46" t="s">
        <v>53</v>
      </c>
      <c r="G83" s="49">
        <v>12</v>
      </c>
      <c r="H83" s="50">
        <v>0</v>
      </c>
      <c r="I83" s="51">
        <f t="shared" si="12"/>
        <v>0</v>
      </c>
      <c r="J83" s="52">
        <v>0</v>
      </c>
      <c r="K83" s="49">
        <f t="shared" si="13"/>
        <v>0</v>
      </c>
      <c r="L83" s="52">
        <v>0</v>
      </c>
      <c r="M83" s="49">
        <f t="shared" si="14"/>
        <v>0</v>
      </c>
      <c r="N83" s="53">
        <v>21</v>
      </c>
      <c r="O83" s="54">
        <v>8</v>
      </c>
      <c r="P83" s="47" t="s">
        <v>36</v>
      </c>
    </row>
    <row r="84" spans="1:16" s="34" customFormat="1" ht="13.5" customHeight="1">
      <c r="A84" s="33">
        <v>58</v>
      </c>
      <c r="B84" s="46" t="s">
        <v>98</v>
      </c>
      <c r="C84" s="46" t="s">
        <v>99</v>
      </c>
      <c r="D84" s="47" t="s">
        <v>185</v>
      </c>
      <c r="E84" s="48" t="s">
        <v>186</v>
      </c>
      <c r="F84" s="46" t="s">
        <v>53</v>
      </c>
      <c r="G84" s="49">
        <v>1</v>
      </c>
      <c r="H84" s="50">
        <v>0</v>
      </c>
      <c r="I84" s="51">
        <f t="shared" si="12"/>
        <v>0</v>
      </c>
      <c r="J84" s="52">
        <v>0</v>
      </c>
      <c r="K84" s="49">
        <f t="shared" si="13"/>
        <v>0</v>
      </c>
      <c r="L84" s="52">
        <v>0</v>
      </c>
      <c r="M84" s="49">
        <f t="shared" si="14"/>
        <v>0</v>
      </c>
      <c r="N84" s="53">
        <v>21</v>
      </c>
      <c r="O84" s="54">
        <v>8</v>
      </c>
      <c r="P84" s="47" t="s">
        <v>36</v>
      </c>
    </row>
    <row r="85" spans="1:16" s="34" customFormat="1" ht="13.5" customHeight="1">
      <c r="A85" s="33">
        <v>59</v>
      </c>
      <c r="B85" s="46" t="s">
        <v>98</v>
      </c>
      <c r="C85" s="46" t="s">
        <v>99</v>
      </c>
      <c r="D85" s="47" t="s">
        <v>187</v>
      </c>
      <c r="E85" s="48" t="s">
        <v>188</v>
      </c>
      <c r="F85" s="46" t="s">
        <v>53</v>
      </c>
      <c r="G85" s="49">
        <v>4</v>
      </c>
      <c r="H85" s="50">
        <v>0</v>
      </c>
      <c r="I85" s="51">
        <f t="shared" si="12"/>
        <v>0</v>
      </c>
      <c r="J85" s="52">
        <v>0</v>
      </c>
      <c r="K85" s="49">
        <f t="shared" si="13"/>
        <v>0</v>
      </c>
      <c r="L85" s="52">
        <v>0</v>
      </c>
      <c r="M85" s="49">
        <f t="shared" si="14"/>
        <v>0</v>
      </c>
      <c r="N85" s="53">
        <v>21</v>
      </c>
      <c r="O85" s="54">
        <v>8</v>
      </c>
      <c r="P85" s="47" t="s">
        <v>36</v>
      </c>
    </row>
    <row r="86" spans="1:16" s="34" customFormat="1" ht="13.5" customHeight="1">
      <c r="A86" s="33">
        <v>60</v>
      </c>
      <c r="B86" s="33" t="s">
        <v>31</v>
      </c>
      <c r="C86" s="33" t="s">
        <v>149</v>
      </c>
      <c r="D86" s="34" t="s">
        <v>189</v>
      </c>
      <c r="E86" s="35" t="s">
        <v>190</v>
      </c>
      <c r="F86" s="33" t="s">
        <v>53</v>
      </c>
      <c r="G86" s="36">
        <v>1</v>
      </c>
      <c r="H86" s="37">
        <v>0</v>
      </c>
      <c r="I86" s="38">
        <f t="shared" si="12"/>
        <v>0</v>
      </c>
      <c r="J86" s="39">
        <v>0</v>
      </c>
      <c r="K86" s="36">
        <f t="shared" si="13"/>
        <v>0</v>
      </c>
      <c r="L86" s="39">
        <v>0</v>
      </c>
      <c r="M86" s="36">
        <f t="shared" si="14"/>
        <v>0</v>
      </c>
      <c r="N86" s="40">
        <v>21</v>
      </c>
      <c r="O86" s="41">
        <v>16</v>
      </c>
      <c r="P86" s="34" t="s">
        <v>36</v>
      </c>
    </row>
    <row r="87" spans="1:16" s="34" customFormat="1" ht="13.5" customHeight="1">
      <c r="A87" s="33">
        <v>61</v>
      </c>
      <c r="B87" s="46" t="s">
        <v>98</v>
      </c>
      <c r="C87" s="46" t="s">
        <v>99</v>
      </c>
      <c r="D87" s="47" t="s">
        <v>191</v>
      </c>
      <c r="E87" s="48" t="s">
        <v>192</v>
      </c>
      <c r="F87" s="46" t="s">
        <v>53</v>
      </c>
      <c r="G87" s="49">
        <v>1</v>
      </c>
      <c r="H87" s="50">
        <v>0</v>
      </c>
      <c r="I87" s="51">
        <f t="shared" si="12"/>
        <v>0</v>
      </c>
      <c r="J87" s="52">
        <v>0</v>
      </c>
      <c r="K87" s="49">
        <f t="shared" si="13"/>
        <v>0</v>
      </c>
      <c r="L87" s="52">
        <v>0</v>
      </c>
      <c r="M87" s="49">
        <f t="shared" si="14"/>
        <v>0</v>
      </c>
      <c r="N87" s="53">
        <v>21</v>
      </c>
      <c r="O87" s="54">
        <v>32</v>
      </c>
      <c r="P87" s="47" t="s">
        <v>36</v>
      </c>
    </row>
    <row r="88" spans="1:16" s="34" customFormat="1" ht="24" customHeight="1">
      <c r="A88" s="33">
        <v>62</v>
      </c>
      <c r="B88" s="33" t="s">
        <v>31</v>
      </c>
      <c r="C88" s="33" t="s">
        <v>149</v>
      </c>
      <c r="D88" s="34" t="s">
        <v>193</v>
      </c>
      <c r="E88" s="35" t="s">
        <v>194</v>
      </c>
      <c r="F88" s="33" t="s">
        <v>53</v>
      </c>
      <c r="G88" s="36">
        <v>1</v>
      </c>
      <c r="H88" s="37">
        <v>0</v>
      </c>
      <c r="I88" s="38">
        <f t="shared" si="12"/>
        <v>0</v>
      </c>
      <c r="J88" s="39">
        <v>0</v>
      </c>
      <c r="K88" s="36">
        <f t="shared" si="13"/>
        <v>0</v>
      </c>
      <c r="L88" s="39">
        <v>0</v>
      </c>
      <c r="M88" s="36">
        <f t="shared" si="14"/>
        <v>0</v>
      </c>
      <c r="N88" s="40">
        <v>21</v>
      </c>
      <c r="O88" s="41">
        <v>16</v>
      </c>
      <c r="P88" s="34" t="s">
        <v>36</v>
      </c>
    </row>
    <row r="89" spans="1:16" s="34" customFormat="1" ht="24" customHeight="1">
      <c r="A89" s="33">
        <v>63</v>
      </c>
      <c r="B89" s="33" t="s">
        <v>31</v>
      </c>
      <c r="C89" s="33" t="s">
        <v>149</v>
      </c>
      <c r="D89" s="34" t="s">
        <v>195</v>
      </c>
      <c r="E89" s="35" t="s">
        <v>196</v>
      </c>
      <c r="F89" s="33" t="s">
        <v>53</v>
      </c>
      <c r="G89" s="36">
        <v>12</v>
      </c>
      <c r="H89" s="37">
        <v>0</v>
      </c>
      <c r="I89" s="38">
        <f t="shared" si="12"/>
        <v>0</v>
      </c>
      <c r="J89" s="39">
        <v>0</v>
      </c>
      <c r="K89" s="36">
        <f t="shared" si="13"/>
        <v>0</v>
      </c>
      <c r="L89" s="39">
        <v>0</v>
      </c>
      <c r="M89" s="36">
        <f t="shared" si="14"/>
        <v>0</v>
      </c>
      <c r="N89" s="40">
        <v>21</v>
      </c>
      <c r="O89" s="41">
        <v>16</v>
      </c>
      <c r="P89" s="34" t="s">
        <v>36</v>
      </c>
    </row>
    <row r="90" spans="1:16" s="34" customFormat="1" ht="13.5" customHeight="1">
      <c r="A90" s="33">
        <v>64</v>
      </c>
      <c r="B90" s="46" t="s">
        <v>98</v>
      </c>
      <c r="C90" s="46" t="s">
        <v>99</v>
      </c>
      <c r="D90" s="47" t="s">
        <v>197</v>
      </c>
      <c r="E90" s="48" t="s">
        <v>198</v>
      </c>
      <c r="F90" s="46" t="s">
        <v>50</v>
      </c>
      <c r="G90" s="49">
        <v>16.5</v>
      </c>
      <c r="H90" s="50">
        <v>0</v>
      </c>
      <c r="I90" s="51">
        <f t="shared" si="12"/>
        <v>0</v>
      </c>
      <c r="J90" s="52">
        <v>0</v>
      </c>
      <c r="K90" s="49">
        <f t="shared" si="13"/>
        <v>0</v>
      </c>
      <c r="L90" s="52">
        <v>0</v>
      </c>
      <c r="M90" s="49">
        <f t="shared" si="14"/>
        <v>0</v>
      </c>
      <c r="N90" s="53">
        <v>21</v>
      </c>
      <c r="O90" s="54">
        <v>32</v>
      </c>
      <c r="P90" s="47" t="s">
        <v>36</v>
      </c>
    </row>
    <row r="91" spans="1:16" s="34" customFormat="1" ht="13.5" customHeight="1">
      <c r="A91" s="33">
        <v>65</v>
      </c>
      <c r="B91" s="33" t="s">
        <v>31</v>
      </c>
      <c r="C91" s="33" t="s">
        <v>149</v>
      </c>
      <c r="D91" s="34" t="s">
        <v>199</v>
      </c>
      <c r="E91" s="35" t="s">
        <v>200</v>
      </c>
      <c r="F91" s="33" t="s">
        <v>53</v>
      </c>
      <c r="G91" s="36">
        <v>9</v>
      </c>
      <c r="H91" s="37">
        <v>0</v>
      </c>
      <c r="I91" s="38">
        <f t="shared" si="12"/>
        <v>0</v>
      </c>
      <c r="J91" s="39">
        <v>0</v>
      </c>
      <c r="K91" s="36">
        <f t="shared" si="13"/>
        <v>0</v>
      </c>
      <c r="L91" s="39">
        <v>0</v>
      </c>
      <c r="M91" s="36">
        <f t="shared" si="14"/>
        <v>0</v>
      </c>
      <c r="N91" s="40">
        <v>21</v>
      </c>
      <c r="O91" s="41">
        <v>16</v>
      </c>
      <c r="P91" s="34" t="s">
        <v>36</v>
      </c>
    </row>
    <row r="92" spans="1:16" s="34" customFormat="1" ht="13.5" customHeight="1">
      <c r="A92" s="33">
        <v>66</v>
      </c>
      <c r="B92" s="46" t="s">
        <v>98</v>
      </c>
      <c r="C92" s="46" t="s">
        <v>99</v>
      </c>
      <c r="D92" s="47" t="s">
        <v>201</v>
      </c>
      <c r="E92" s="48" t="s">
        <v>202</v>
      </c>
      <c r="F92" s="46" t="s">
        <v>50</v>
      </c>
      <c r="G92" s="49">
        <v>7.37</v>
      </c>
      <c r="H92" s="50">
        <v>0</v>
      </c>
      <c r="I92" s="51">
        <f t="shared" si="12"/>
        <v>0</v>
      </c>
      <c r="J92" s="52">
        <v>0</v>
      </c>
      <c r="K92" s="49">
        <f t="shared" si="13"/>
        <v>0</v>
      </c>
      <c r="L92" s="52">
        <v>0</v>
      </c>
      <c r="M92" s="49">
        <f t="shared" si="14"/>
        <v>0</v>
      </c>
      <c r="N92" s="53">
        <v>21</v>
      </c>
      <c r="O92" s="54">
        <v>32</v>
      </c>
      <c r="P92" s="47" t="s">
        <v>36</v>
      </c>
    </row>
    <row r="93" spans="1:16" s="34" customFormat="1" ht="13.5" customHeight="1">
      <c r="A93" s="33">
        <v>67</v>
      </c>
      <c r="B93" s="33" t="s">
        <v>31</v>
      </c>
      <c r="C93" s="33" t="s">
        <v>149</v>
      </c>
      <c r="D93" s="34" t="s">
        <v>203</v>
      </c>
      <c r="E93" s="35" t="s">
        <v>204</v>
      </c>
      <c r="F93" s="33" t="s">
        <v>35</v>
      </c>
      <c r="G93" s="36">
        <v>0.442</v>
      </c>
      <c r="H93" s="37">
        <v>0</v>
      </c>
      <c r="I93" s="38">
        <f t="shared" si="12"/>
        <v>0</v>
      </c>
      <c r="J93" s="39">
        <v>0</v>
      </c>
      <c r="K93" s="36">
        <f t="shared" si="13"/>
        <v>0</v>
      </c>
      <c r="L93" s="39">
        <v>0</v>
      </c>
      <c r="M93" s="36">
        <f t="shared" si="14"/>
        <v>0</v>
      </c>
      <c r="N93" s="40">
        <v>21</v>
      </c>
      <c r="O93" s="41">
        <v>16</v>
      </c>
      <c r="P93" s="34" t="s">
        <v>36</v>
      </c>
    </row>
    <row r="94" spans="1:16" s="26" customFormat="1" ht="12.75" customHeight="1">
      <c r="B94" s="28" t="s">
        <v>24</v>
      </c>
      <c r="D94" s="29" t="s">
        <v>205</v>
      </c>
      <c r="E94" s="29" t="s">
        <v>206</v>
      </c>
      <c r="H94" s="30"/>
      <c r="I94" s="31">
        <f>I95</f>
        <v>0</v>
      </c>
      <c r="K94" s="32">
        <f>K95</f>
        <v>0</v>
      </c>
      <c r="M94" s="32">
        <f>M95</f>
        <v>0</v>
      </c>
      <c r="N94" s="30"/>
      <c r="P94" s="29" t="s">
        <v>30</v>
      </c>
    </row>
    <row r="95" spans="1:16" s="34" customFormat="1" ht="24" customHeight="1">
      <c r="A95" s="33">
        <v>68</v>
      </c>
      <c r="B95" s="33" t="s">
        <v>31</v>
      </c>
      <c r="C95" s="33" t="s">
        <v>205</v>
      </c>
      <c r="D95" s="34" t="s">
        <v>207</v>
      </c>
      <c r="E95" s="35" t="s">
        <v>208</v>
      </c>
      <c r="F95" s="33" t="s">
        <v>209</v>
      </c>
      <c r="G95" s="36">
        <v>385</v>
      </c>
      <c r="H95" s="37">
        <v>0</v>
      </c>
      <c r="I95" s="38">
        <f>ROUND(G95*H95,2)</f>
        <v>0</v>
      </c>
      <c r="J95" s="39">
        <v>0</v>
      </c>
      <c r="K95" s="36">
        <f>G95*J95</f>
        <v>0</v>
      </c>
      <c r="L95" s="39">
        <v>0</v>
      </c>
      <c r="M95" s="36">
        <f>G95*L95</f>
        <v>0</v>
      </c>
      <c r="N95" s="40">
        <v>21</v>
      </c>
      <c r="O95" s="41">
        <v>16</v>
      </c>
      <c r="P95" s="34" t="s">
        <v>36</v>
      </c>
    </row>
    <row r="96" spans="1:16" s="26" customFormat="1" ht="12.75" customHeight="1">
      <c r="B96" s="28" t="s">
        <v>24</v>
      </c>
      <c r="D96" s="29" t="s">
        <v>210</v>
      </c>
      <c r="E96" s="29" t="s">
        <v>211</v>
      </c>
      <c r="H96" s="30"/>
      <c r="I96" s="31">
        <f>SUM(I97:I107)</f>
        <v>0</v>
      </c>
      <c r="K96" s="32">
        <f>SUM(K97:K107)</f>
        <v>0</v>
      </c>
      <c r="M96" s="32">
        <f>SUM(M97:M107)</f>
        <v>0</v>
      </c>
      <c r="N96" s="30"/>
      <c r="P96" s="29" t="s">
        <v>30</v>
      </c>
    </row>
    <row r="97" spans="1:16" s="34" customFormat="1" ht="24" customHeight="1">
      <c r="A97" s="33">
        <v>69</v>
      </c>
      <c r="B97" s="33" t="s">
        <v>31</v>
      </c>
      <c r="C97" s="33" t="s">
        <v>210</v>
      </c>
      <c r="D97" s="34" t="s">
        <v>212</v>
      </c>
      <c r="E97" s="35" t="s">
        <v>213</v>
      </c>
      <c r="F97" s="33" t="s">
        <v>50</v>
      </c>
      <c r="G97" s="36">
        <v>2.85</v>
      </c>
      <c r="H97" s="37">
        <v>0</v>
      </c>
      <c r="I97" s="38">
        <f t="shared" ref="I97:I107" si="15">ROUND(G97*H97,2)</f>
        <v>0</v>
      </c>
      <c r="J97" s="39">
        <v>0</v>
      </c>
      <c r="K97" s="36">
        <f t="shared" ref="K97:K107" si="16">G97*J97</f>
        <v>0</v>
      </c>
      <c r="L97" s="39">
        <v>0</v>
      </c>
      <c r="M97" s="36">
        <f t="shared" ref="M97:M107" si="17">G97*L97</f>
        <v>0</v>
      </c>
      <c r="N97" s="40">
        <v>21</v>
      </c>
      <c r="O97" s="41">
        <v>16</v>
      </c>
      <c r="P97" s="34" t="s">
        <v>36</v>
      </c>
    </row>
    <row r="98" spans="1:16" s="34" customFormat="1" ht="24" customHeight="1">
      <c r="A98" s="33">
        <v>70</v>
      </c>
      <c r="B98" s="33" t="s">
        <v>31</v>
      </c>
      <c r="C98" s="33" t="s">
        <v>210</v>
      </c>
      <c r="D98" s="34" t="s">
        <v>214</v>
      </c>
      <c r="E98" s="35" t="s">
        <v>215</v>
      </c>
      <c r="F98" s="33" t="s">
        <v>50</v>
      </c>
      <c r="G98" s="36">
        <v>5.7</v>
      </c>
      <c r="H98" s="37">
        <v>0</v>
      </c>
      <c r="I98" s="38">
        <f t="shared" si="15"/>
        <v>0</v>
      </c>
      <c r="J98" s="39">
        <v>0</v>
      </c>
      <c r="K98" s="36">
        <f t="shared" si="16"/>
        <v>0</v>
      </c>
      <c r="L98" s="39">
        <v>0</v>
      </c>
      <c r="M98" s="36">
        <f t="shared" si="17"/>
        <v>0</v>
      </c>
      <c r="N98" s="40">
        <v>21</v>
      </c>
      <c r="O98" s="41">
        <v>16</v>
      </c>
      <c r="P98" s="34" t="s">
        <v>36</v>
      </c>
    </row>
    <row r="99" spans="1:16" s="34" customFormat="1" ht="13.5" customHeight="1">
      <c r="A99" s="33">
        <v>71</v>
      </c>
      <c r="B99" s="33" t="s">
        <v>31</v>
      </c>
      <c r="C99" s="33" t="s">
        <v>210</v>
      </c>
      <c r="D99" s="34" t="s">
        <v>216</v>
      </c>
      <c r="E99" s="35" t="s">
        <v>217</v>
      </c>
      <c r="F99" s="33" t="s">
        <v>43</v>
      </c>
      <c r="G99" s="36">
        <v>1.35</v>
      </c>
      <c r="H99" s="37">
        <v>0</v>
      </c>
      <c r="I99" s="38">
        <f t="shared" si="15"/>
        <v>0</v>
      </c>
      <c r="J99" s="39">
        <v>0</v>
      </c>
      <c r="K99" s="36">
        <f t="shared" si="16"/>
        <v>0</v>
      </c>
      <c r="L99" s="39">
        <v>0</v>
      </c>
      <c r="M99" s="36">
        <f t="shared" si="17"/>
        <v>0</v>
      </c>
      <c r="N99" s="40">
        <v>21</v>
      </c>
      <c r="O99" s="41">
        <v>16</v>
      </c>
      <c r="P99" s="34" t="s">
        <v>36</v>
      </c>
    </row>
    <row r="100" spans="1:16" s="34" customFormat="1" ht="24" customHeight="1">
      <c r="A100" s="46"/>
      <c r="B100" s="46" t="s">
        <v>98</v>
      </c>
      <c r="C100" s="46" t="s">
        <v>99</v>
      </c>
      <c r="D100" s="47" t="s">
        <v>218</v>
      </c>
      <c r="E100" s="48" t="s">
        <v>219</v>
      </c>
      <c r="F100" s="46" t="s">
        <v>43</v>
      </c>
      <c r="G100" s="49">
        <v>3.4289999999999998</v>
      </c>
      <c r="H100" s="50">
        <v>0</v>
      </c>
      <c r="I100" s="51">
        <f t="shared" si="15"/>
        <v>0</v>
      </c>
      <c r="J100" s="52">
        <v>0</v>
      </c>
      <c r="K100" s="49">
        <f t="shared" si="16"/>
        <v>0</v>
      </c>
      <c r="L100" s="52">
        <v>0</v>
      </c>
      <c r="M100" s="49">
        <f t="shared" si="17"/>
        <v>0</v>
      </c>
      <c r="N100" s="53">
        <v>21</v>
      </c>
      <c r="O100" s="54">
        <v>32</v>
      </c>
      <c r="P100" s="47" t="s">
        <v>36</v>
      </c>
    </row>
    <row r="101" spans="1:16" s="34" customFormat="1" ht="13.5" customHeight="1">
      <c r="A101" s="33">
        <v>72</v>
      </c>
      <c r="B101" s="33" t="s">
        <v>31</v>
      </c>
      <c r="C101" s="33" t="s">
        <v>210</v>
      </c>
      <c r="D101" s="34" t="s">
        <v>220</v>
      </c>
      <c r="E101" s="35" t="s">
        <v>221</v>
      </c>
      <c r="F101" s="33" t="s">
        <v>50</v>
      </c>
      <c r="G101" s="36">
        <v>19.739999999999998</v>
      </c>
      <c r="H101" s="37">
        <v>0</v>
      </c>
      <c r="I101" s="38">
        <f t="shared" si="15"/>
        <v>0</v>
      </c>
      <c r="J101" s="39">
        <v>0</v>
      </c>
      <c r="K101" s="36">
        <f t="shared" si="16"/>
        <v>0</v>
      </c>
      <c r="L101" s="39">
        <v>0</v>
      </c>
      <c r="M101" s="36">
        <f t="shared" si="17"/>
        <v>0</v>
      </c>
      <c r="N101" s="40">
        <v>21</v>
      </c>
      <c r="O101" s="41">
        <v>16</v>
      </c>
      <c r="P101" s="34" t="s">
        <v>36</v>
      </c>
    </row>
    <row r="102" spans="1:16" s="34" customFormat="1" ht="13.5" customHeight="1">
      <c r="A102" s="46"/>
      <c r="B102" s="46" t="s">
        <v>98</v>
      </c>
      <c r="C102" s="46" t="s">
        <v>99</v>
      </c>
      <c r="D102" s="47" t="s">
        <v>222</v>
      </c>
      <c r="E102" s="48" t="s">
        <v>223</v>
      </c>
      <c r="F102" s="46" t="s">
        <v>53</v>
      </c>
      <c r="G102" s="49">
        <v>72</v>
      </c>
      <c r="H102" s="50">
        <v>0</v>
      </c>
      <c r="I102" s="51">
        <f t="shared" si="15"/>
        <v>0</v>
      </c>
      <c r="J102" s="52">
        <v>0</v>
      </c>
      <c r="K102" s="49">
        <f t="shared" si="16"/>
        <v>0</v>
      </c>
      <c r="L102" s="52">
        <v>0</v>
      </c>
      <c r="M102" s="49">
        <f t="shared" si="17"/>
        <v>0</v>
      </c>
      <c r="N102" s="53">
        <v>21</v>
      </c>
      <c r="O102" s="54">
        <v>32</v>
      </c>
      <c r="P102" s="47" t="s">
        <v>36</v>
      </c>
    </row>
    <row r="103" spans="1:16" s="34" customFormat="1" ht="24" customHeight="1">
      <c r="A103" s="33">
        <v>73</v>
      </c>
      <c r="B103" s="33" t="s">
        <v>31</v>
      </c>
      <c r="C103" s="33" t="s">
        <v>210</v>
      </c>
      <c r="D103" s="34" t="s">
        <v>224</v>
      </c>
      <c r="E103" s="35" t="s">
        <v>225</v>
      </c>
      <c r="F103" s="33" t="s">
        <v>43</v>
      </c>
      <c r="G103" s="36">
        <v>19.38</v>
      </c>
      <c r="H103" s="37">
        <v>0</v>
      </c>
      <c r="I103" s="38">
        <f t="shared" si="15"/>
        <v>0</v>
      </c>
      <c r="J103" s="39">
        <v>0</v>
      </c>
      <c r="K103" s="36">
        <f t="shared" si="16"/>
        <v>0</v>
      </c>
      <c r="L103" s="39">
        <v>0</v>
      </c>
      <c r="M103" s="36">
        <f t="shared" si="17"/>
        <v>0</v>
      </c>
      <c r="N103" s="40">
        <v>21</v>
      </c>
      <c r="O103" s="41">
        <v>16</v>
      </c>
      <c r="P103" s="34" t="s">
        <v>36</v>
      </c>
    </row>
    <row r="104" spans="1:16" s="34" customFormat="1" ht="13.5" customHeight="1">
      <c r="A104" s="46"/>
      <c r="B104" s="46" t="s">
        <v>98</v>
      </c>
      <c r="C104" s="46" t="s">
        <v>99</v>
      </c>
      <c r="D104" s="47" t="s">
        <v>226</v>
      </c>
      <c r="E104" s="48" t="s">
        <v>227</v>
      </c>
      <c r="F104" s="46" t="s">
        <v>43</v>
      </c>
      <c r="G104" s="49">
        <v>21.318000000000001</v>
      </c>
      <c r="H104" s="50">
        <v>0</v>
      </c>
      <c r="I104" s="51">
        <f t="shared" si="15"/>
        <v>0</v>
      </c>
      <c r="J104" s="52">
        <v>0</v>
      </c>
      <c r="K104" s="49">
        <f t="shared" si="16"/>
        <v>0</v>
      </c>
      <c r="L104" s="52">
        <v>0</v>
      </c>
      <c r="M104" s="49">
        <f t="shared" si="17"/>
        <v>0</v>
      </c>
      <c r="N104" s="53">
        <v>21</v>
      </c>
      <c r="O104" s="54">
        <v>32</v>
      </c>
      <c r="P104" s="47" t="s">
        <v>36</v>
      </c>
    </row>
    <row r="105" spans="1:16" s="34" customFormat="1" ht="13.5" customHeight="1">
      <c r="A105" s="33">
        <v>74</v>
      </c>
      <c r="B105" s="33" t="s">
        <v>31</v>
      </c>
      <c r="C105" s="33" t="s">
        <v>210</v>
      </c>
      <c r="D105" s="34" t="s">
        <v>228</v>
      </c>
      <c r="E105" s="35" t="s">
        <v>229</v>
      </c>
      <c r="F105" s="33" t="s">
        <v>43</v>
      </c>
      <c r="G105" s="36">
        <v>22.809000000000001</v>
      </c>
      <c r="H105" s="37">
        <v>0</v>
      </c>
      <c r="I105" s="38">
        <f t="shared" si="15"/>
        <v>0</v>
      </c>
      <c r="J105" s="39">
        <v>0</v>
      </c>
      <c r="K105" s="36">
        <f t="shared" si="16"/>
        <v>0</v>
      </c>
      <c r="L105" s="39">
        <v>0</v>
      </c>
      <c r="M105" s="36">
        <f t="shared" si="17"/>
        <v>0</v>
      </c>
      <c r="N105" s="40">
        <v>21</v>
      </c>
      <c r="O105" s="41">
        <v>16</v>
      </c>
      <c r="P105" s="34" t="s">
        <v>36</v>
      </c>
    </row>
    <row r="106" spans="1:16" s="34" customFormat="1" ht="13.5" customHeight="1">
      <c r="A106" s="33">
        <v>75</v>
      </c>
      <c r="B106" s="33" t="s">
        <v>31</v>
      </c>
      <c r="C106" s="33" t="s">
        <v>210</v>
      </c>
      <c r="D106" s="34" t="s">
        <v>230</v>
      </c>
      <c r="E106" s="35" t="s">
        <v>231</v>
      </c>
      <c r="F106" s="33" t="s">
        <v>43</v>
      </c>
      <c r="G106" s="36">
        <v>22.809000000000001</v>
      </c>
      <c r="H106" s="37">
        <v>0</v>
      </c>
      <c r="I106" s="38">
        <f t="shared" si="15"/>
        <v>0</v>
      </c>
      <c r="J106" s="39">
        <v>0</v>
      </c>
      <c r="K106" s="36">
        <f t="shared" si="16"/>
        <v>0</v>
      </c>
      <c r="L106" s="39">
        <v>0</v>
      </c>
      <c r="M106" s="36">
        <f t="shared" si="17"/>
        <v>0</v>
      </c>
      <c r="N106" s="40">
        <v>21</v>
      </c>
      <c r="O106" s="41">
        <v>16</v>
      </c>
      <c r="P106" s="34" t="s">
        <v>36</v>
      </c>
    </row>
    <row r="107" spans="1:16" s="34" customFormat="1" ht="13.5" customHeight="1">
      <c r="A107" s="33">
        <v>76</v>
      </c>
      <c r="B107" s="33" t="s">
        <v>31</v>
      </c>
      <c r="C107" s="33" t="s">
        <v>210</v>
      </c>
      <c r="D107" s="34" t="s">
        <v>232</v>
      </c>
      <c r="E107" s="35" t="s">
        <v>233</v>
      </c>
      <c r="F107" s="33" t="s">
        <v>35</v>
      </c>
      <c r="G107" s="36">
        <v>0.95499999999999996</v>
      </c>
      <c r="H107" s="37">
        <v>0</v>
      </c>
      <c r="I107" s="38">
        <f t="shared" si="15"/>
        <v>0</v>
      </c>
      <c r="J107" s="39">
        <v>0</v>
      </c>
      <c r="K107" s="36">
        <f t="shared" si="16"/>
        <v>0</v>
      </c>
      <c r="L107" s="39">
        <v>0</v>
      </c>
      <c r="M107" s="36">
        <f t="shared" si="17"/>
        <v>0</v>
      </c>
      <c r="N107" s="40">
        <v>21</v>
      </c>
      <c r="O107" s="41">
        <v>16</v>
      </c>
      <c r="P107" s="34" t="s">
        <v>36</v>
      </c>
    </row>
    <row r="108" spans="1:16" s="26" customFormat="1" ht="12.75" customHeight="1">
      <c r="B108" s="28" t="s">
        <v>24</v>
      </c>
      <c r="D108" s="29" t="s">
        <v>234</v>
      </c>
      <c r="E108" s="29" t="s">
        <v>235</v>
      </c>
      <c r="H108" s="30"/>
      <c r="I108" s="31">
        <f>SUM(I109:I116)</f>
        <v>0</v>
      </c>
      <c r="K108" s="32">
        <f>SUM(K109:K116)</f>
        <v>0</v>
      </c>
      <c r="M108" s="32">
        <f>SUM(M109:M116)</f>
        <v>0</v>
      </c>
      <c r="N108" s="30"/>
      <c r="P108" s="29" t="s">
        <v>30</v>
      </c>
    </row>
    <row r="109" spans="1:16" s="34" customFormat="1" ht="13.5" customHeight="1">
      <c r="A109" s="33">
        <v>77</v>
      </c>
      <c r="B109" s="33" t="s">
        <v>31</v>
      </c>
      <c r="C109" s="33" t="s">
        <v>234</v>
      </c>
      <c r="D109" s="34" t="s">
        <v>236</v>
      </c>
      <c r="E109" s="35" t="s">
        <v>237</v>
      </c>
      <c r="F109" s="33" t="s">
        <v>50</v>
      </c>
      <c r="G109" s="36">
        <v>71.72</v>
      </c>
      <c r="H109" s="37">
        <v>0</v>
      </c>
      <c r="I109" s="38">
        <f t="shared" ref="I109:I116" si="18">ROUND(G109*H109,2)</f>
        <v>0</v>
      </c>
      <c r="J109" s="39">
        <v>0</v>
      </c>
      <c r="K109" s="36">
        <f t="shared" ref="K109:K116" si="19">G109*J109</f>
        <v>0</v>
      </c>
      <c r="L109" s="39">
        <v>0</v>
      </c>
      <c r="M109" s="36">
        <f t="shared" ref="M109:M116" si="20">G109*L109</f>
        <v>0</v>
      </c>
      <c r="N109" s="40">
        <v>21</v>
      </c>
      <c r="O109" s="41">
        <v>16</v>
      </c>
      <c r="P109" s="34" t="s">
        <v>36</v>
      </c>
    </row>
    <row r="110" spans="1:16" s="34" customFormat="1" ht="13.5" customHeight="1">
      <c r="A110" s="33">
        <v>78</v>
      </c>
      <c r="B110" s="33" t="s">
        <v>31</v>
      </c>
      <c r="C110" s="33" t="s">
        <v>234</v>
      </c>
      <c r="D110" s="34" t="s">
        <v>238</v>
      </c>
      <c r="E110" s="35" t="s">
        <v>239</v>
      </c>
      <c r="F110" s="33" t="s">
        <v>43</v>
      </c>
      <c r="G110" s="36">
        <v>82.533000000000001</v>
      </c>
      <c r="H110" s="37">
        <v>0</v>
      </c>
      <c r="I110" s="38">
        <f t="shared" si="18"/>
        <v>0</v>
      </c>
      <c r="J110" s="39">
        <v>0</v>
      </c>
      <c r="K110" s="36">
        <f t="shared" si="19"/>
        <v>0</v>
      </c>
      <c r="L110" s="39">
        <v>0</v>
      </c>
      <c r="M110" s="36">
        <f t="shared" si="20"/>
        <v>0</v>
      </c>
      <c r="N110" s="40">
        <v>21</v>
      </c>
      <c r="O110" s="41">
        <v>16</v>
      </c>
      <c r="P110" s="34" t="s">
        <v>36</v>
      </c>
    </row>
    <row r="111" spans="1:16" s="34" customFormat="1" ht="13.5" customHeight="1">
      <c r="A111" s="33">
        <v>79</v>
      </c>
      <c r="B111" s="33" t="s">
        <v>31</v>
      </c>
      <c r="C111" s="33" t="s">
        <v>234</v>
      </c>
      <c r="D111" s="34" t="s">
        <v>240</v>
      </c>
      <c r="E111" s="35" t="s">
        <v>241</v>
      </c>
      <c r="F111" s="33" t="s">
        <v>50</v>
      </c>
      <c r="G111" s="36">
        <v>69.75</v>
      </c>
      <c r="H111" s="37">
        <v>0</v>
      </c>
      <c r="I111" s="38">
        <f t="shared" si="18"/>
        <v>0</v>
      </c>
      <c r="J111" s="39">
        <v>0</v>
      </c>
      <c r="K111" s="36">
        <f t="shared" si="19"/>
        <v>0</v>
      </c>
      <c r="L111" s="39">
        <v>0</v>
      </c>
      <c r="M111" s="36">
        <f t="shared" si="20"/>
        <v>0</v>
      </c>
      <c r="N111" s="40">
        <v>21</v>
      </c>
      <c r="O111" s="41">
        <v>16</v>
      </c>
      <c r="P111" s="34" t="s">
        <v>36</v>
      </c>
    </row>
    <row r="112" spans="1:16" s="34" customFormat="1" ht="13.5" customHeight="1">
      <c r="A112" s="33">
        <v>80</v>
      </c>
      <c r="B112" s="46" t="s">
        <v>98</v>
      </c>
      <c r="C112" s="46" t="s">
        <v>99</v>
      </c>
      <c r="D112" s="47" t="s">
        <v>242</v>
      </c>
      <c r="E112" s="48" t="s">
        <v>243</v>
      </c>
      <c r="F112" s="46" t="s">
        <v>50</v>
      </c>
      <c r="G112" s="49">
        <v>76.724999999999994</v>
      </c>
      <c r="H112" s="50">
        <v>0</v>
      </c>
      <c r="I112" s="51">
        <f t="shared" si="18"/>
        <v>0</v>
      </c>
      <c r="J112" s="52">
        <v>0</v>
      </c>
      <c r="K112" s="49">
        <f t="shared" si="19"/>
        <v>0</v>
      </c>
      <c r="L112" s="52">
        <v>0</v>
      </c>
      <c r="M112" s="49">
        <f t="shared" si="20"/>
        <v>0</v>
      </c>
      <c r="N112" s="53">
        <v>21</v>
      </c>
      <c r="O112" s="54">
        <v>32</v>
      </c>
      <c r="P112" s="47" t="s">
        <v>36</v>
      </c>
    </row>
    <row r="113" spans="1:16" s="34" customFormat="1" ht="13.5" customHeight="1">
      <c r="A113" s="33">
        <v>81</v>
      </c>
      <c r="B113" s="33" t="s">
        <v>31</v>
      </c>
      <c r="C113" s="33" t="s">
        <v>234</v>
      </c>
      <c r="D113" s="34" t="s">
        <v>244</v>
      </c>
      <c r="E113" s="35" t="s">
        <v>245</v>
      </c>
      <c r="F113" s="33" t="s">
        <v>43</v>
      </c>
      <c r="G113" s="36">
        <v>72.36</v>
      </c>
      <c r="H113" s="37">
        <v>0</v>
      </c>
      <c r="I113" s="38">
        <f t="shared" si="18"/>
        <v>0</v>
      </c>
      <c r="J113" s="39">
        <v>0</v>
      </c>
      <c r="K113" s="36">
        <f t="shared" si="19"/>
        <v>0</v>
      </c>
      <c r="L113" s="39">
        <v>0</v>
      </c>
      <c r="M113" s="36">
        <f t="shared" si="20"/>
        <v>0</v>
      </c>
      <c r="N113" s="40">
        <v>21</v>
      </c>
      <c r="O113" s="41">
        <v>16</v>
      </c>
      <c r="P113" s="34" t="s">
        <v>36</v>
      </c>
    </row>
    <row r="114" spans="1:16" s="34" customFormat="1" ht="13.5" customHeight="1">
      <c r="A114" s="33">
        <v>82</v>
      </c>
      <c r="B114" s="46" t="s">
        <v>98</v>
      </c>
      <c r="C114" s="46" t="s">
        <v>99</v>
      </c>
      <c r="D114" s="47" t="s">
        <v>246</v>
      </c>
      <c r="E114" s="48" t="s">
        <v>247</v>
      </c>
      <c r="F114" s="46" t="s">
        <v>43</v>
      </c>
      <c r="G114" s="49">
        <v>79.596000000000004</v>
      </c>
      <c r="H114" s="50">
        <v>0</v>
      </c>
      <c r="I114" s="51">
        <f t="shared" si="18"/>
        <v>0</v>
      </c>
      <c r="J114" s="52">
        <v>0</v>
      </c>
      <c r="K114" s="49">
        <f t="shared" si="19"/>
        <v>0</v>
      </c>
      <c r="L114" s="52">
        <v>0</v>
      </c>
      <c r="M114" s="49">
        <f t="shared" si="20"/>
        <v>0</v>
      </c>
      <c r="N114" s="53">
        <v>21</v>
      </c>
      <c r="O114" s="54">
        <v>32</v>
      </c>
      <c r="P114" s="47" t="s">
        <v>36</v>
      </c>
    </row>
    <row r="115" spans="1:16" s="34" customFormat="1" ht="13.5" customHeight="1">
      <c r="A115" s="33">
        <v>83</v>
      </c>
      <c r="B115" s="33" t="s">
        <v>31</v>
      </c>
      <c r="C115" s="33" t="s">
        <v>234</v>
      </c>
      <c r="D115" s="34" t="s">
        <v>248</v>
      </c>
      <c r="E115" s="35" t="s">
        <v>249</v>
      </c>
      <c r="F115" s="33" t="s">
        <v>43</v>
      </c>
      <c r="G115" s="36">
        <v>72.36</v>
      </c>
      <c r="H115" s="37">
        <v>0</v>
      </c>
      <c r="I115" s="38">
        <f t="shared" si="18"/>
        <v>0</v>
      </c>
      <c r="J115" s="39">
        <v>0</v>
      </c>
      <c r="K115" s="36">
        <f t="shared" si="19"/>
        <v>0</v>
      </c>
      <c r="L115" s="39">
        <v>0</v>
      </c>
      <c r="M115" s="36">
        <f t="shared" si="20"/>
        <v>0</v>
      </c>
      <c r="N115" s="40">
        <v>21</v>
      </c>
      <c r="O115" s="41">
        <v>16</v>
      </c>
      <c r="P115" s="34" t="s">
        <v>36</v>
      </c>
    </row>
    <row r="116" spans="1:16" s="34" customFormat="1" ht="13.5" customHeight="1">
      <c r="A116" s="33">
        <v>84</v>
      </c>
      <c r="B116" s="33" t="s">
        <v>31</v>
      </c>
      <c r="C116" s="33" t="s">
        <v>234</v>
      </c>
      <c r="D116" s="34" t="s">
        <v>250</v>
      </c>
      <c r="E116" s="35" t="s">
        <v>251</v>
      </c>
      <c r="F116" s="33" t="s">
        <v>35</v>
      </c>
      <c r="G116" s="36">
        <v>0.63600000000000001</v>
      </c>
      <c r="H116" s="37">
        <v>0</v>
      </c>
      <c r="I116" s="38">
        <f t="shared" si="18"/>
        <v>0</v>
      </c>
      <c r="J116" s="39">
        <v>0</v>
      </c>
      <c r="K116" s="36">
        <f t="shared" si="19"/>
        <v>0</v>
      </c>
      <c r="L116" s="39">
        <v>0</v>
      </c>
      <c r="M116" s="36">
        <f t="shared" si="20"/>
        <v>0</v>
      </c>
      <c r="N116" s="40">
        <v>21</v>
      </c>
      <c r="O116" s="41">
        <v>16</v>
      </c>
      <c r="P116" s="34" t="s">
        <v>36</v>
      </c>
    </row>
    <row r="117" spans="1:16" s="26" customFormat="1" ht="12.75" customHeight="1">
      <c r="B117" s="28" t="s">
        <v>24</v>
      </c>
      <c r="D117" s="29" t="s">
        <v>252</v>
      </c>
      <c r="E117" s="29" t="s">
        <v>253</v>
      </c>
      <c r="H117" s="30"/>
      <c r="I117" s="31">
        <f>SUM(I118:I127)</f>
        <v>0</v>
      </c>
      <c r="K117" s="32">
        <f>SUM(K118:K127)</f>
        <v>0</v>
      </c>
      <c r="M117" s="32">
        <f>SUM(M118:M127)</f>
        <v>0</v>
      </c>
      <c r="N117" s="30"/>
      <c r="P117" s="29" t="s">
        <v>30</v>
      </c>
    </row>
    <row r="118" spans="1:16" s="34" customFormat="1" ht="24" customHeight="1">
      <c r="A118" s="33">
        <v>85</v>
      </c>
      <c r="B118" s="33" t="s">
        <v>31</v>
      </c>
      <c r="C118" s="33" t="s">
        <v>252</v>
      </c>
      <c r="D118" s="34" t="s">
        <v>254</v>
      </c>
      <c r="E118" s="35" t="s">
        <v>255</v>
      </c>
      <c r="F118" s="33" t="s">
        <v>43</v>
      </c>
      <c r="G118" s="36">
        <v>26.193999999999999</v>
      </c>
      <c r="H118" s="37">
        <v>0</v>
      </c>
      <c r="I118" s="38">
        <f t="shared" ref="I118:I127" si="21">ROUND(G118*H118,2)</f>
        <v>0</v>
      </c>
      <c r="J118" s="39">
        <v>0</v>
      </c>
      <c r="K118" s="36">
        <f t="shared" ref="K118:K127" si="22">G118*J118</f>
        <v>0</v>
      </c>
      <c r="L118" s="39">
        <v>0</v>
      </c>
      <c r="M118" s="36">
        <f t="shared" ref="M118:M127" si="23">G118*L118</f>
        <v>0</v>
      </c>
      <c r="N118" s="40">
        <v>21</v>
      </c>
      <c r="O118" s="41">
        <v>16</v>
      </c>
      <c r="P118" s="34" t="s">
        <v>36</v>
      </c>
    </row>
    <row r="119" spans="1:16" s="34" customFormat="1" ht="24" customHeight="1">
      <c r="A119" s="33">
        <v>86</v>
      </c>
      <c r="B119" s="33" t="s">
        <v>31</v>
      </c>
      <c r="C119" s="33" t="s">
        <v>252</v>
      </c>
      <c r="D119" s="34" t="s">
        <v>256</v>
      </c>
      <c r="E119" s="35" t="s">
        <v>257</v>
      </c>
      <c r="F119" s="33" t="s">
        <v>50</v>
      </c>
      <c r="G119" s="36">
        <v>4.7</v>
      </c>
      <c r="H119" s="37">
        <v>0</v>
      </c>
      <c r="I119" s="38">
        <f t="shared" si="21"/>
        <v>0</v>
      </c>
      <c r="J119" s="39">
        <v>0</v>
      </c>
      <c r="K119" s="36">
        <f t="shared" si="22"/>
        <v>0</v>
      </c>
      <c r="L119" s="39">
        <v>0</v>
      </c>
      <c r="M119" s="36">
        <f t="shared" si="23"/>
        <v>0</v>
      </c>
      <c r="N119" s="40">
        <v>21</v>
      </c>
      <c r="O119" s="41">
        <v>16</v>
      </c>
      <c r="P119" s="34" t="s">
        <v>36</v>
      </c>
    </row>
    <row r="120" spans="1:16" s="34" customFormat="1" ht="13.5" customHeight="1">
      <c r="A120" s="46"/>
      <c r="B120" s="46" t="s">
        <v>98</v>
      </c>
      <c r="C120" s="46" t="s">
        <v>99</v>
      </c>
      <c r="D120" s="47" t="s">
        <v>258</v>
      </c>
      <c r="E120" s="48" t="s">
        <v>259</v>
      </c>
      <c r="F120" s="46" t="s">
        <v>43</v>
      </c>
      <c r="G120" s="49">
        <v>32.832000000000001</v>
      </c>
      <c r="H120" s="50">
        <v>0</v>
      </c>
      <c r="I120" s="51">
        <f t="shared" si="21"/>
        <v>0</v>
      </c>
      <c r="J120" s="52">
        <v>0</v>
      </c>
      <c r="K120" s="49">
        <f t="shared" si="22"/>
        <v>0</v>
      </c>
      <c r="L120" s="52">
        <v>0</v>
      </c>
      <c r="M120" s="49">
        <f t="shared" si="23"/>
        <v>0</v>
      </c>
      <c r="N120" s="53">
        <v>21</v>
      </c>
      <c r="O120" s="54">
        <v>32</v>
      </c>
      <c r="P120" s="47" t="s">
        <v>36</v>
      </c>
    </row>
    <row r="121" spans="1:16" s="34" customFormat="1" ht="24" customHeight="1">
      <c r="A121" s="33">
        <v>87</v>
      </c>
      <c r="B121" s="33" t="s">
        <v>31</v>
      </c>
      <c r="C121" s="33" t="s">
        <v>252</v>
      </c>
      <c r="D121" s="34" t="s">
        <v>260</v>
      </c>
      <c r="E121" s="35" t="s">
        <v>261</v>
      </c>
      <c r="F121" s="33" t="s">
        <v>43</v>
      </c>
      <c r="G121" s="36">
        <v>2.8130000000000002</v>
      </c>
      <c r="H121" s="37">
        <v>0</v>
      </c>
      <c r="I121" s="38">
        <f t="shared" si="21"/>
        <v>0</v>
      </c>
      <c r="J121" s="39">
        <v>0</v>
      </c>
      <c r="K121" s="36">
        <f t="shared" si="22"/>
        <v>0</v>
      </c>
      <c r="L121" s="39">
        <v>0</v>
      </c>
      <c r="M121" s="36">
        <f t="shared" si="23"/>
        <v>0</v>
      </c>
      <c r="N121" s="40">
        <v>21</v>
      </c>
      <c r="O121" s="41">
        <v>16</v>
      </c>
      <c r="P121" s="34" t="s">
        <v>36</v>
      </c>
    </row>
    <row r="122" spans="1:16" s="34" customFormat="1" ht="13.5" customHeight="1">
      <c r="A122" s="46"/>
      <c r="B122" s="46" t="s">
        <v>98</v>
      </c>
      <c r="C122" s="46" t="s">
        <v>99</v>
      </c>
      <c r="D122" s="47" t="s">
        <v>262</v>
      </c>
      <c r="E122" s="48" t="s">
        <v>263</v>
      </c>
      <c r="F122" s="46" t="s">
        <v>43</v>
      </c>
      <c r="G122" s="49">
        <v>3.0939999999999999</v>
      </c>
      <c r="H122" s="50">
        <v>0</v>
      </c>
      <c r="I122" s="51">
        <f t="shared" si="21"/>
        <v>0</v>
      </c>
      <c r="J122" s="52">
        <v>0</v>
      </c>
      <c r="K122" s="49">
        <f t="shared" si="22"/>
        <v>0</v>
      </c>
      <c r="L122" s="52">
        <v>0</v>
      </c>
      <c r="M122" s="49">
        <f t="shared" si="23"/>
        <v>0</v>
      </c>
      <c r="N122" s="53">
        <v>21</v>
      </c>
      <c r="O122" s="54">
        <v>32</v>
      </c>
      <c r="P122" s="47" t="s">
        <v>36</v>
      </c>
    </row>
    <row r="123" spans="1:16" s="34" customFormat="1" ht="13.5" customHeight="1">
      <c r="A123" s="33">
        <v>88</v>
      </c>
      <c r="B123" s="33" t="s">
        <v>31</v>
      </c>
      <c r="C123" s="33" t="s">
        <v>252</v>
      </c>
      <c r="D123" s="34" t="s">
        <v>264</v>
      </c>
      <c r="E123" s="35" t="s">
        <v>265</v>
      </c>
      <c r="F123" s="33" t="s">
        <v>50</v>
      </c>
      <c r="G123" s="36">
        <v>7.25</v>
      </c>
      <c r="H123" s="37">
        <v>0</v>
      </c>
      <c r="I123" s="38">
        <f t="shared" si="21"/>
        <v>0</v>
      </c>
      <c r="J123" s="39">
        <v>0</v>
      </c>
      <c r="K123" s="36">
        <f t="shared" si="22"/>
        <v>0</v>
      </c>
      <c r="L123" s="39">
        <v>0</v>
      </c>
      <c r="M123" s="36">
        <f t="shared" si="23"/>
        <v>0</v>
      </c>
      <c r="N123" s="40">
        <v>21</v>
      </c>
      <c r="O123" s="41">
        <v>16</v>
      </c>
      <c r="P123" s="34" t="s">
        <v>36</v>
      </c>
    </row>
    <row r="124" spans="1:16" s="34" customFormat="1" ht="13.5" customHeight="1">
      <c r="A124" s="33">
        <v>89</v>
      </c>
      <c r="B124" s="33" t="s">
        <v>31</v>
      </c>
      <c r="C124" s="33" t="s">
        <v>252</v>
      </c>
      <c r="D124" s="34" t="s">
        <v>266</v>
      </c>
      <c r="E124" s="35" t="s">
        <v>267</v>
      </c>
      <c r="F124" s="33" t="s">
        <v>50</v>
      </c>
      <c r="G124" s="36">
        <v>1.6</v>
      </c>
      <c r="H124" s="37">
        <v>0</v>
      </c>
      <c r="I124" s="38">
        <f t="shared" si="21"/>
        <v>0</v>
      </c>
      <c r="J124" s="39">
        <v>0</v>
      </c>
      <c r="K124" s="36">
        <f t="shared" si="22"/>
        <v>0</v>
      </c>
      <c r="L124" s="39">
        <v>0</v>
      </c>
      <c r="M124" s="36">
        <f t="shared" si="23"/>
        <v>0</v>
      </c>
      <c r="N124" s="40">
        <v>21</v>
      </c>
      <c r="O124" s="41">
        <v>16</v>
      </c>
      <c r="P124" s="34" t="s">
        <v>36</v>
      </c>
    </row>
    <row r="125" spans="1:16" s="34" customFormat="1" ht="13.5" customHeight="1">
      <c r="A125" s="33">
        <v>90</v>
      </c>
      <c r="B125" s="33" t="s">
        <v>31</v>
      </c>
      <c r="C125" s="33" t="s">
        <v>252</v>
      </c>
      <c r="D125" s="34" t="s">
        <v>268</v>
      </c>
      <c r="E125" s="35" t="s">
        <v>269</v>
      </c>
      <c r="F125" s="33" t="s">
        <v>50</v>
      </c>
      <c r="G125" s="36">
        <v>14.14</v>
      </c>
      <c r="H125" s="37">
        <v>0</v>
      </c>
      <c r="I125" s="38">
        <f t="shared" si="21"/>
        <v>0</v>
      </c>
      <c r="J125" s="39">
        <v>0</v>
      </c>
      <c r="K125" s="36">
        <f t="shared" si="22"/>
        <v>0</v>
      </c>
      <c r="L125" s="39">
        <v>0</v>
      </c>
      <c r="M125" s="36">
        <f t="shared" si="23"/>
        <v>0</v>
      </c>
      <c r="N125" s="40">
        <v>21</v>
      </c>
      <c r="O125" s="41">
        <v>16</v>
      </c>
      <c r="P125" s="34" t="s">
        <v>36</v>
      </c>
    </row>
    <row r="126" spans="1:16" s="34" customFormat="1" ht="13.5" customHeight="1">
      <c r="A126" s="33">
        <v>91</v>
      </c>
      <c r="B126" s="33" t="s">
        <v>31</v>
      </c>
      <c r="C126" s="33" t="s">
        <v>252</v>
      </c>
      <c r="D126" s="34" t="s">
        <v>270</v>
      </c>
      <c r="E126" s="35" t="s">
        <v>271</v>
      </c>
      <c r="F126" s="33" t="s">
        <v>43</v>
      </c>
      <c r="G126" s="36">
        <v>29.946999999999999</v>
      </c>
      <c r="H126" s="37">
        <v>0</v>
      </c>
      <c r="I126" s="38">
        <f t="shared" si="21"/>
        <v>0</v>
      </c>
      <c r="J126" s="39">
        <v>0</v>
      </c>
      <c r="K126" s="36">
        <f t="shared" si="22"/>
        <v>0</v>
      </c>
      <c r="L126" s="39">
        <v>0</v>
      </c>
      <c r="M126" s="36">
        <f t="shared" si="23"/>
        <v>0</v>
      </c>
      <c r="N126" s="40">
        <v>21</v>
      </c>
      <c r="O126" s="41">
        <v>16</v>
      </c>
      <c r="P126" s="34" t="s">
        <v>36</v>
      </c>
    </row>
    <row r="127" spans="1:16" s="34" customFormat="1" ht="13.5" customHeight="1">
      <c r="A127" s="33">
        <v>92</v>
      </c>
      <c r="B127" s="33" t="s">
        <v>31</v>
      </c>
      <c r="C127" s="33" t="s">
        <v>252</v>
      </c>
      <c r="D127" s="34" t="s">
        <v>272</v>
      </c>
      <c r="E127" s="35" t="s">
        <v>273</v>
      </c>
      <c r="F127" s="33" t="s">
        <v>35</v>
      </c>
      <c r="G127" s="36">
        <v>0.75600000000000001</v>
      </c>
      <c r="H127" s="37">
        <v>0</v>
      </c>
      <c r="I127" s="38">
        <f t="shared" si="21"/>
        <v>0</v>
      </c>
      <c r="J127" s="39">
        <v>0</v>
      </c>
      <c r="K127" s="36">
        <f t="shared" si="22"/>
        <v>0</v>
      </c>
      <c r="L127" s="39">
        <v>0</v>
      </c>
      <c r="M127" s="36">
        <f t="shared" si="23"/>
        <v>0</v>
      </c>
      <c r="N127" s="40">
        <v>21</v>
      </c>
      <c r="O127" s="41">
        <v>16</v>
      </c>
      <c r="P127" s="34" t="s">
        <v>36</v>
      </c>
    </row>
    <row r="128" spans="1:16" s="26" customFormat="1" ht="12.75" customHeight="1">
      <c r="B128" s="28" t="s">
        <v>24</v>
      </c>
      <c r="D128" s="29" t="s">
        <v>274</v>
      </c>
      <c r="E128" s="29" t="s">
        <v>275</v>
      </c>
      <c r="H128" s="30"/>
      <c r="I128" s="31">
        <f>I129</f>
        <v>0</v>
      </c>
      <c r="K128" s="32">
        <f>K129</f>
        <v>0</v>
      </c>
      <c r="M128" s="32">
        <f>M129</f>
        <v>0</v>
      </c>
      <c r="N128" s="30"/>
      <c r="P128" s="29" t="s">
        <v>30</v>
      </c>
    </row>
    <row r="129" spans="1:16" s="34" customFormat="1" ht="13.5" customHeight="1">
      <c r="A129" s="33">
        <v>93</v>
      </c>
      <c r="B129" s="33" t="s">
        <v>31</v>
      </c>
      <c r="C129" s="33" t="s">
        <v>274</v>
      </c>
      <c r="D129" s="34" t="s">
        <v>276</v>
      </c>
      <c r="E129" s="35" t="s">
        <v>277</v>
      </c>
      <c r="F129" s="33" t="s">
        <v>43</v>
      </c>
      <c r="G129" s="36">
        <v>27.047999999999998</v>
      </c>
      <c r="H129" s="37">
        <v>0</v>
      </c>
      <c r="I129" s="38">
        <f>ROUND(G129*H129,2)</f>
        <v>0</v>
      </c>
      <c r="J129" s="39">
        <v>0</v>
      </c>
      <c r="K129" s="36">
        <f>G129*J129</f>
        <v>0</v>
      </c>
      <c r="L129" s="39">
        <v>0</v>
      </c>
      <c r="M129" s="36">
        <f>G129*L129</f>
        <v>0</v>
      </c>
      <c r="N129" s="40">
        <v>21</v>
      </c>
      <c r="O129" s="41">
        <v>16</v>
      </c>
      <c r="P129" s="34" t="s">
        <v>36</v>
      </c>
    </row>
    <row r="130" spans="1:16" s="26" customFormat="1" ht="12.75" customHeight="1">
      <c r="B130" s="28" t="s">
        <v>24</v>
      </c>
      <c r="D130" s="29" t="s">
        <v>278</v>
      </c>
      <c r="E130" s="29" t="s">
        <v>279</v>
      </c>
      <c r="H130" s="30"/>
      <c r="I130" s="31">
        <f>SUM(I131:I135)</f>
        <v>0</v>
      </c>
      <c r="K130" s="32">
        <f>SUM(K131:K135)</f>
        <v>0</v>
      </c>
      <c r="M130" s="32">
        <f>SUM(M131:M135)</f>
        <v>0</v>
      </c>
      <c r="N130" s="30"/>
      <c r="P130" s="29" t="s">
        <v>30</v>
      </c>
    </row>
    <row r="131" spans="1:16" s="34" customFormat="1" ht="13.5" customHeight="1">
      <c r="A131" s="33">
        <v>94</v>
      </c>
      <c r="B131" s="33" t="s">
        <v>31</v>
      </c>
      <c r="C131" s="33" t="s">
        <v>278</v>
      </c>
      <c r="D131" s="34" t="s">
        <v>280</v>
      </c>
      <c r="E131" s="35" t="s">
        <v>281</v>
      </c>
      <c r="F131" s="33" t="s">
        <v>43</v>
      </c>
      <c r="G131" s="36">
        <v>333.27699999999999</v>
      </c>
      <c r="H131" s="37">
        <v>0</v>
      </c>
      <c r="I131" s="38">
        <f>ROUND(G131*H131,2)</f>
        <v>0</v>
      </c>
      <c r="J131" s="39">
        <v>0</v>
      </c>
      <c r="K131" s="36">
        <f>G131*J131</f>
        <v>0</v>
      </c>
      <c r="L131" s="39">
        <v>0</v>
      </c>
      <c r="M131" s="36">
        <f>G131*L131</f>
        <v>0</v>
      </c>
      <c r="N131" s="40">
        <v>21</v>
      </c>
      <c r="O131" s="41">
        <v>16</v>
      </c>
      <c r="P131" s="34" t="s">
        <v>36</v>
      </c>
    </row>
    <row r="132" spans="1:16" s="34" customFormat="1" ht="13.5" customHeight="1">
      <c r="A132" s="33">
        <v>95</v>
      </c>
      <c r="B132" s="33" t="s">
        <v>31</v>
      </c>
      <c r="C132" s="33" t="s">
        <v>278</v>
      </c>
      <c r="D132" s="34" t="s">
        <v>282</v>
      </c>
      <c r="E132" s="35" t="s">
        <v>283</v>
      </c>
      <c r="F132" s="33" t="s">
        <v>43</v>
      </c>
      <c r="G132" s="36">
        <v>10.516999999999999</v>
      </c>
      <c r="H132" s="37">
        <v>0</v>
      </c>
      <c r="I132" s="38">
        <f>ROUND(G132*H132,2)</f>
        <v>0</v>
      </c>
      <c r="J132" s="39">
        <v>0</v>
      </c>
      <c r="K132" s="36">
        <f>G132*J132</f>
        <v>0</v>
      </c>
      <c r="L132" s="39">
        <v>0</v>
      </c>
      <c r="M132" s="36">
        <f>G132*L132</f>
        <v>0</v>
      </c>
      <c r="N132" s="40">
        <v>21</v>
      </c>
      <c r="O132" s="41">
        <v>16</v>
      </c>
      <c r="P132" s="34" t="s">
        <v>36</v>
      </c>
    </row>
    <row r="133" spans="1:16" s="34" customFormat="1" ht="13.5" customHeight="1">
      <c r="A133" s="33">
        <v>96</v>
      </c>
      <c r="B133" s="33" t="s">
        <v>31</v>
      </c>
      <c r="C133" s="33" t="s">
        <v>278</v>
      </c>
      <c r="D133" s="34" t="s">
        <v>284</v>
      </c>
      <c r="E133" s="35" t="s">
        <v>285</v>
      </c>
      <c r="F133" s="33" t="s">
        <v>43</v>
      </c>
      <c r="G133" s="36">
        <v>85.62</v>
      </c>
      <c r="H133" s="37">
        <v>0</v>
      </c>
      <c r="I133" s="38">
        <f>ROUND(G133*H133,2)</f>
        <v>0</v>
      </c>
      <c r="J133" s="39">
        <v>0</v>
      </c>
      <c r="K133" s="36">
        <f>G133*J133</f>
        <v>0</v>
      </c>
      <c r="L133" s="39">
        <v>0</v>
      </c>
      <c r="M133" s="36">
        <f>G133*L133</f>
        <v>0</v>
      </c>
      <c r="N133" s="40">
        <v>21</v>
      </c>
      <c r="O133" s="41">
        <v>16</v>
      </c>
      <c r="P133" s="34" t="s">
        <v>36</v>
      </c>
    </row>
    <row r="134" spans="1:16" s="34" customFormat="1" ht="24" customHeight="1">
      <c r="A134" s="33">
        <v>97</v>
      </c>
      <c r="B134" s="33" t="s">
        <v>31</v>
      </c>
      <c r="C134" s="33" t="s">
        <v>278</v>
      </c>
      <c r="D134" s="34" t="s">
        <v>286</v>
      </c>
      <c r="E134" s="35" t="s">
        <v>287</v>
      </c>
      <c r="F134" s="33" t="s">
        <v>43</v>
      </c>
      <c r="G134" s="36">
        <v>56.277000000000001</v>
      </c>
      <c r="H134" s="37">
        <v>0</v>
      </c>
      <c r="I134" s="38">
        <f>ROUND(G134*H134,2)</f>
        <v>0</v>
      </c>
      <c r="J134" s="39">
        <v>0</v>
      </c>
      <c r="K134" s="36">
        <f>G134*J134</f>
        <v>0</v>
      </c>
      <c r="L134" s="39">
        <v>0</v>
      </c>
      <c r="M134" s="36">
        <f>G134*L134</f>
        <v>0</v>
      </c>
      <c r="N134" s="40">
        <v>21</v>
      </c>
      <c r="O134" s="41">
        <v>16</v>
      </c>
      <c r="P134" s="34" t="s">
        <v>36</v>
      </c>
    </row>
    <row r="135" spans="1:16" s="34" customFormat="1" ht="24" customHeight="1">
      <c r="A135" s="33">
        <v>98</v>
      </c>
      <c r="B135" s="33" t="s">
        <v>31</v>
      </c>
      <c r="C135" s="33" t="s">
        <v>278</v>
      </c>
      <c r="D135" s="34" t="s">
        <v>288</v>
      </c>
      <c r="E135" s="35" t="s">
        <v>289</v>
      </c>
      <c r="F135" s="33" t="s">
        <v>43</v>
      </c>
      <c r="G135" s="36">
        <v>246.16200000000001</v>
      </c>
      <c r="H135" s="37">
        <v>0</v>
      </c>
      <c r="I135" s="38">
        <f>ROUND(G135*H135,2)</f>
        <v>0</v>
      </c>
      <c r="J135" s="39">
        <v>0</v>
      </c>
      <c r="K135" s="36">
        <f>G135*J135</f>
        <v>0</v>
      </c>
      <c r="L135" s="39">
        <v>0</v>
      </c>
      <c r="M135" s="36">
        <f>G135*L135</f>
        <v>0</v>
      </c>
      <c r="N135" s="40">
        <v>21</v>
      </c>
      <c r="O135" s="41">
        <v>16</v>
      </c>
      <c r="P135" s="34" t="s">
        <v>36</v>
      </c>
    </row>
    <row r="136" spans="1:16" s="26" customFormat="1" ht="12.75" customHeight="1">
      <c r="B136" s="28" t="s">
        <v>24</v>
      </c>
      <c r="D136" s="29" t="s">
        <v>290</v>
      </c>
      <c r="E136" s="29" t="s">
        <v>291</v>
      </c>
      <c r="H136" s="30"/>
      <c r="I136" s="31">
        <f>SUM(I137:I138)</f>
        <v>0</v>
      </c>
      <c r="K136" s="32">
        <f>SUM(K137:K138)</f>
        <v>0</v>
      </c>
      <c r="M136" s="32">
        <f>SUM(M137:M138)</f>
        <v>0</v>
      </c>
      <c r="N136" s="30"/>
      <c r="P136" s="29" t="s">
        <v>30</v>
      </c>
    </row>
    <row r="137" spans="1:16" s="34" customFormat="1" ht="13.5" customHeight="1">
      <c r="A137" s="33">
        <v>99</v>
      </c>
      <c r="B137" s="33" t="s">
        <v>31</v>
      </c>
      <c r="C137" s="33" t="s">
        <v>290</v>
      </c>
      <c r="D137" s="34" t="s">
        <v>292</v>
      </c>
      <c r="E137" s="35" t="s">
        <v>293</v>
      </c>
      <c r="F137" s="33" t="s">
        <v>43</v>
      </c>
      <c r="G137" s="36">
        <v>21.6</v>
      </c>
      <c r="H137" s="37">
        <v>0</v>
      </c>
      <c r="I137" s="38">
        <f>ROUND(G137*H137,2)</f>
        <v>0</v>
      </c>
      <c r="J137" s="39">
        <v>0</v>
      </c>
      <c r="K137" s="36">
        <f>G137*J137</f>
        <v>0</v>
      </c>
      <c r="L137" s="39">
        <v>0</v>
      </c>
      <c r="M137" s="36">
        <f>G137*L137</f>
        <v>0</v>
      </c>
      <c r="N137" s="40">
        <v>21</v>
      </c>
      <c r="O137" s="41">
        <v>16</v>
      </c>
      <c r="P137" s="34" t="s">
        <v>36</v>
      </c>
    </row>
    <row r="138" spans="1:16" s="34" customFormat="1" ht="13.5" customHeight="1">
      <c r="A138" s="46"/>
      <c r="B138" s="46" t="s">
        <v>98</v>
      </c>
      <c r="C138" s="46" t="s">
        <v>99</v>
      </c>
      <c r="D138" s="47" t="s">
        <v>294</v>
      </c>
      <c r="E138" s="48" t="s">
        <v>295</v>
      </c>
      <c r="F138" s="46" t="s">
        <v>43</v>
      </c>
      <c r="G138" s="49">
        <v>21.6</v>
      </c>
      <c r="H138" s="50">
        <v>0</v>
      </c>
      <c r="I138" s="51">
        <f>ROUND(G138*H138,2)</f>
        <v>0</v>
      </c>
      <c r="J138" s="52">
        <v>0</v>
      </c>
      <c r="K138" s="49">
        <f>G138*J138</f>
        <v>0</v>
      </c>
      <c r="L138" s="52">
        <v>0</v>
      </c>
      <c r="M138" s="49">
        <f>G138*L138</f>
        <v>0</v>
      </c>
      <c r="N138" s="53">
        <v>21</v>
      </c>
      <c r="O138" s="54">
        <v>32</v>
      </c>
      <c r="P138" s="47" t="s">
        <v>36</v>
      </c>
    </row>
    <row r="139" spans="1:16" s="26" customFormat="1" ht="12.75" customHeight="1">
      <c r="B139" s="55" t="s">
        <v>24</v>
      </c>
      <c r="D139" s="27" t="s">
        <v>296</v>
      </c>
      <c r="E139" s="27" t="s">
        <v>297</v>
      </c>
      <c r="H139" s="30"/>
      <c r="I139" s="56">
        <f>I140</f>
        <v>0</v>
      </c>
      <c r="K139" s="57">
        <f>K140</f>
        <v>0</v>
      </c>
      <c r="M139" s="57">
        <f>M140</f>
        <v>0</v>
      </c>
      <c r="N139" s="30"/>
      <c r="P139" s="27" t="s">
        <v>27</v>
      </c>
    </row>
    <row r="140" spans="1:16" s="26" customFormat="1" ht="12.75" customHeight="1">
      <c r="B140" s="28" t="s">
        <v>24</v>
      </c>
      <c r="D140" s="29" t="s">
        <v>298</v>
      </c>
      <c r="E140" s="29" t="s">
        <v>297</v>
      </c>
      <c r="H140" s="30"/>
      <c r="I140" s="31">
        <f>SUM(I141:I142)</f>
        <v>0</v>
      </c>
      <c r="K140" s="32">
        <f>SUM(K141:K142)</f>
        <v>0</v>
      </c>
      <c r="M140" s="32">
        <f>SUM(M141:M142)</f>
        <v>0</v>
      </c>
      <c r="N140" s="30"/>
      <c r="P140" s="29" t="s">
        <v>30</v>
      </c>
    </row>
    <row r="141" spans="1:16" s="34" customFormat="1" ht="13.5" customHeight="1">
      <c r="A141" s="33" t="s">
        <v>299</v>
      </c>
      <c r="B141" s="33" t="s">
        <v>31</v>
      </c>
      <c r="C141" s="33" t="s">
        <v>300</v>
      </c>
      <c r="D141" s="34" t="s">
        <v>301</v>
      </c>
      <c r="E141" s="35" t="s">
        <v>302</v>
      </c>
      <c r="F141" s="33" t="s">
        <v>303</v>
      </c>
      <c r="G141" s="36">
        <v>8</v>
      </c>
      <c r="H141" s="37">
        <v>0</v>
      </c>
      <c r="I141" s="38">
        <f>ROUND(G141*H141,2)</f>
        <v>0</v>
      </c>
      <c r="J141" s="39">
        <v>0</v>
      </c>
      <c r="K141" s="36">
        <f>G141*J141</f>
        <v>0</v>
      </c>
      <c r="L141" s="39">
        <v>0</v>
      </c>
      <c r="M141" s="36">
        <f>G141*L141</f>
        <v>0</v>
      </c>
      <c r="N141" s="40">
        <v>21</v>
      </c>
      <c r="O141" s="41">
        <v>512</v>
      </c>
      <c r="P141" s="34" t="s">
        <v>36</v>
      </c>
    </row>
    <row r="142" spans="1:16" s="34" customFormat="1" ht="13.5" customHeight="1">
      <c r="A142" s="33" t="s">
        <v>304</v>
      </c>
      <c r="B142" s="33" t="s">
        <v>31</v>
      </c>
      <c r="C142" s="33" t="s">
        <v>127</v>
      </c>
      <c r="D142" s="34" t="s">
        <v>305</v>
      </c>
      <c r="E142" s="35" t="s">
        <v>306</v>
      </c>
      <c r="F142" s="33" t="s">
        <v>128</v>
      </c>
      <c r="G142" s="36">
        <v>1</v>
      </c>
      <c r="H142" s="37">
        <v>0</v>
      </c>
      <c r="I142" s="38">
        <f>ROUND(G142*H142,2)</f>
        <v>0</v>
      </c>
      <c r="J142" s="39">
        <v>0</v>
      </c>
      <c r="K142" s="36">
        <f>G142*J142</f>
        <v>0</v>
      </c>
      <c r="L142" s="39">
        <v>0</v>
      </c>
      <c r="M142" s="36">
        <f>G142*L142</f>
        <v>0</v>
      </c>
      <c r="N142" s="40">
        <v>21</v>
      </c>
      <c r="O142" s="41">
        <v>512</v>
      </c>
      <c r="P142" s="34" t="s">
        <v>36</v>
      </c>
    </row>
    <row r="143" spans="1:16" s="58" customFormat="1" ht="12.75" customHeight="1">
      <c r="E143" s="59" t="s">
        <v>307</v>
      </c>
      <c r="H143" s="60"/>
      <c r="I143" s="61">
        <f>I14+I55+I139</f>
        <v>0</v>
      </c>
      <c r="K143" s="62" t="e">
        <f>K14+K55+#REF!+K139</f>
        <v>#REF!</v>
      </c>
      <c r="M143" s="62" t="e">
        <f>M14+M55+#REF!+M139</f>
        <v>#REF!</v>
      </c>
      <c r="N143" s="6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reditelna</dc:creator>
  <cp:lastModifiedBy>reditelna</cp:lastModifiedBy>
  <dcterms:created xsi:type="dcterms:W3CDTF">2014-07-01T08:46:06Z</dcterms:created>
  <dcterms:modified xsi:type="dcterms:W3CDTF">2014-07-03T10:31:03Z</dcterms:modified>
</cp:coreProperties>
</file>