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705" windowWidth="13035" windowHeight="8955" activeTab="3"/>
  </bookViews>
  <sheets>
    <sheet name="A_SOUHRN" sheetId="1" r:id="rId1"/>
    <sheet name="B1_Rekapitulace_soupisu" sheetId="2" r:id="rId2"/>
    <sheet name="B2_Soupis_praci" sheetId="3" r:id="rId3"/>
    <sheet name="C_VON" sheetId="4" r:id="rId4"/>
  </sheets>
  <externalReferences>
    <externalReference r:id="rId7"/>
    <externalReference r:id="rId8"/>
    <externalReference r:id="rId9"/>
    <externalReference r:id="rId10"/>
  </externalReferences>
  <definedNames>
    <definedName name="&#13;" localSheetId="0">'[1]B. STROJNÍ'!#REF!</definedName>
    <definedName name="&#13;">'[2]B.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_xlnm.Print_Titles" localSheetId="2">'B2_Soupis_praci'!$8:$9</definedName>
    <definedName name="_xlnm.Print_Titles" localSheetId="3">'C_VON'!$5:$5</definedName>
    <definedName name="SOUČET">'[1]B. STROJNÍ'!#REF!</definedName>
  </definedNames>
  <calcPr fullCalcOnLoad="1"/>
</workbook>
</file>

<file path=xl/sharedStrings.xml><?xml version="1.0" encoding="utf-8"?>
<sst xmlns="http://schemas.openxmlformats.org/spreadsheetml/2006/main" count="753" uniqueCount="456">
  <si>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</si>
  <si>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</si>
  <si>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</si>
  <si>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</si>
  <si>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</si>
  <si>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</si>
  <si>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</si>
  <si>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</si>
  <si>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</si>
  <si>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</si>
  <si>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7</t>
  </si>
  <si>
    <t>20</t>
  </si>
  <si>
    <t xml:space="preserve">Stavba:   Modernizace podlah v kuchyni a technických prostorech zázemí kuchyně MŠ E.Destinové1, 1. MŠ K. Vary, o.p. E.Destinové1 </t>
  </si>
  <si>
    <t xml:space="preserve">Objekt:   </t>
  </si>
  <si>
    <t xml:space="preserve">Objednatel:   </t>
  </si>
  <si>
    <t xml:space="preserve">Část:   </t>
  </si>
  <si>
    <t xml:space="preserve">Zhotovitel:   </t>
  </si>
  <si>
    <t>Kód položky</t>
  </si>
  <si>
    <t>Popis</t>
  </si>
  <si>
    <t>Cena celkem</t>
  </si>
  <si>
    <t>Hmotnost sutě celkem</t>
  </si>
  <si>
    <t>Práce a dodávky HSV</t>
  </si>
  <si>
    <t>Úpravy povrchu, podlahy, osazení</t>
  </si>
  <si>
    <t>Ostatní konstrukce a práce-bourání</t>
  </si>
  <si>
    <t>99</t>
  </si>
  <si>
    <t>Přesun hmot</t>
  </si>
  <si>
    <t>Práce a dodávky PSV</t>
  </si>
  <si>
    <t>711</t>
  </si>
  <si>
    <t>Izolace proti vodě, vlhkosti a plynům</t>
  </si>
  <si>
    <t>721</t>
  </si>
  <si>
    <t>Zdravotechnika - vnitřní kanalizace</t>
  </si>
  <si>
    <t>763</t>
  </si>
  <si>
    <t>Montované konstrukce – dřevostavby, sádrokartony</t>
  </si>
  <si>
    <t>767</t>
  </si>
  <si>
    <t>Konstrukce zámečnické</t>
  </si>
  <si>
    <t>771</t>
  </si>
  <si>
    <t>Podlahy z dlaždic</t>
  </si>
  <si>
    <t>776</t>
  </si>
  <si>
    <t>Podlahy povlakové</t>
  </si>
  <si>
    <t>777</t>
  </si>
  <si>
    <t>Podlahy lité</t>
  </si>
  <si>
    <t>781</t>
  </si>
  <si>
    <t>Dokončovací práce - obklady keramické</t>
  </si>
  <si>
    <t>784</t>
  </si>
  <si>
    <t>Dokončovací práce - malby</t>
  </si>
  <si>
    <t>M</t>
  </si>
  <si>
    <t>Práce a dodávky M</t>
  </si>
  <si>
    <t>46-M</t>
  </si>
  <si>
    <t>Zemní práce při extr.mont.pracích</t>
  </si>
  <si>
    <t>Celkem</t>
  </si>
  <si>
    <t xml:space="preserve">EČO:   </t>
  </si>
  <si>
    <t>Zpracoval:   Ing. R. Novotná</t>
  </si>
  <si>
    <t>P.Č.</t>
  </si>
  <si>
    <t>KCN</t>
  </si>
  <si>
    <t>MJ</t>
  </si>
  <si>
    <t>Množství celkem</t>
  </si>
  <si>
    <t>Cena jednotková</t>
  </si>
  <si>
    <t>011</t>
  </si>
  <si>
    <t>610991111</t>
  </si>
  <si>
    <t>Zakrývání výplní vnitřních otvorů, předmětů a konstrukcí</t>
  </si>
  <si>
    <t>m2</t>
  </si>
  <si>
    <t>"Zakrytí vnitřních ploch před znečištěním vč. pozdějšího odkrytí konstrukcí a prvků obalením fólií a přelepením"</t>
  </si>
  <si>
    <t>"dveře" 0,9*2,05*2+1*2,05*2*2+0,85*2,17+0,9*2,05*2+0,7*2,05*2*4</t>
  </si>
  <si>
    <t>"dveře výtahů" 0,62*0,94</t>
  </si>
  <si>
    <t>"okna" 1,12*1+1,28*2,21*4+0,98*1,52+0,6*1,4*2+0,77*2,24*2+1,26*2,2*2</t>
  </si>
  <si>
    <t>"VZT potrubí" (1,5*0,9*2+1,5*0,9*2+0,9*0,9*2)*2+0,5*4*(1,5+3,05+4)</t>
  </si>
  <si>
    <t>"topení" (1,2*0,6*2+0,6*0,15*2)+(0,4*0,6*2+0,6*0,15*2)+(0,9*0,6*2+0,6*0,15*2)</t>
  </si>
  <si>
    <t>"topení" (0,6*0,6*2+0,6*0,15*2)+(1*0,6*2+0,6*0,15*2)*5</t>
  </si>
  <si>
    <t>"rozvaděč elektro, potrubí, vypínače ap." 50</t>
  </si>
  <si>
    <t>Součet</t>
  </si>
  <si>
    <t>014</t>
  </si>
  <si>
    <t>612409991</t>
  </si>
  <si>
    <t>Začištění omítek kolem oken, dveří, podlah nebo obkladů</t>
  </si>
  <si>
    <t>m</t>
  </si>
  <si>
    <t>"začištění omítek - vyrovnání podkladu"</t>
  </si>
  <si>
    <t>"opravná cementová modofikovaná malta pro omítky vyztužená mikrovlákny"</t>
  </si>
  <si>
    <t>"min. tech. standard Ceresit CT 29"</t>
  </si>
  <si>
    <t>"Vyrovnání pod fabion"</t>
  </si>
  <si>
    <t>"101" 1,15+4,98+1,55</t>
  </si>
  <si>
    <t>"103" 25,96+9,14</t>
  </si>
  <si>
    <t>"104" 0,35+0,62+0,21+0,34+2,45</t>
  </si>
  <si>
    <t>"107" 2,06+0,4+3,33+1,74</t>
  </si>
  <si>
    <t>"108" 9,08</t>
  </si>
  <si>
    <t>612421615</t>
  </si>
  <si>
    <t>Vnitřní omítka zdiva vápenná nebo vápenocementová hrubá zatřená</t>
  </si>
  <si>
    <t>"Omítka VPC vnitřních ploch nanášená ručně jednovrstvá, tl. do 10 mm hrubá zatřená svislých konstrukcí stěn"</t>
  </si>
  <si>
    <t>"pod obklady"</t>
  </si>
  <si>
    <t>"109" 3,56*0,25</t>
  </si>
  <si>
    <t>"110" 3,82*1,5+0,75*0,25*2+0,5*0,25</t>
  </si>
  <si>
    <t>622901110R1</t>
  </si>
  <si>
    <t>Očištění a impregnace spár obkladů</t>
  </si>
  <si>
    <t>"vyčištění spár a zvýšení odolnosti vůči vodě, oleji, mastnotě a nečistotám"</t>
  </si>
  <si>
    <t>"min. tech. standard HG 244 super ochrana spár, obkladu a dlažby"</t>
  </si>
  <si>
    <t>"101" (7,68-1,16)*1,8+1,16*0,88</t>
  </si>
  <si>
    <t>"103" (35,1-1,18*4)*1,83-1,02*0,9-0,52*0,84+1,18*0,92*4</t>
  </si>
  <si>
    <t>"104" (1,17+2,45)*1,67</t>
  </si>
  <si>
    <t>"105 stěny" (7,52-0,88)*1,5+0,88*1,02+0,5*0,15*2</t>
  </si>
  <si>
    <t>"105 podlaha" 4,22+(1,1+1)*0,25*2</t>
  </si>
  <si>
    <t>"107" (7,53-0,67)*1,8-0,3*0,3+0,67*0,89</t>
  </si>
  <si>
    <t>"108" (9,08-0,67)*1,8+0,67*0,89</t>
  </si>
  <si>
    <t>"109" (3,56-0,5)*1,8+0,5*0,79</t>
  </si>
  <si>
    <t>631311131R1</t>
  </si>
  <si>
    <t>Doplnění dosavadních mazanin modifikovanou rychletuhnoucí opravnou maltou pl do 1 m2 tl přes 80 mm</t>
  </si>
  <si>
    <t>m3</t>
  </si>
  <si>
    <t>"zalití vpustí" 0,2*0,2*0,2*2</t>
  </si>
  <si>
    <t>"oprava prahu venkovních dveří 104" 0,85*0,05*0.1</t>
  </si>
  <si>
    <t>632451052R1</t>
  </si>
  <si>
    <t>Montáž - potěr rychleschnoucí vlákny vyztužený připojený na stávající podklad pomocí adhezního můstku, podklad podlahové stěrky</t>
  </si>
  <si>
    <t>"101,103,104,106,107,108" 5,99+44,03+8,71+16,21+3,48+4,1</t>
  </si>
  <si>
    <t>632451052R2</t>
  </si>
  <si>
    <t>Materiál - potěr rychleschnoucí vlákny vyztužený připojený na stávající podklad pomocí adhezního můstku, podklad podlahové stěrky</t>
  </si>
  <si>
    <t>"min. tech. standard ASO-EZ PLUS tl. 15 mm + adhezní můstek ASOPLAST MZ s vodou 1:3"</t>
  </si>
  <si>
    <t>"101,103,104,106,107,108" (5,99+44,03+8,71+16,21+3,48+4,1)*1,05</t>
  </si>
  <si>
    <t>221</t>
  </si>
  <si>
    <t>919732111R1</t>
  </si>
  <si>
    <t>Odstranění stávající bet. podlahové desky obroušením, frézováním, hl=19 mm, vč. očištění podkladu</t>
  </si>
  <si>
    <t>"103" 44,03</t>
  </si>
  <si>
    <t>919732111R2</t>
  </si>
  <si>
    <t>Odstranění stávající bet. podlahové desky obroušením, frézováním, hl=15 mm vč. očištění podkladu</t>
  </si>
  <si>
    <t>"101,104,106,107,108" 5,99+8,71+16,21+3,48+4,1</t>
  </si>
  <si>
    <t>919735111</t>
  </si>
  <si>
    <t>Řezání stávajícího živičného krytu hl do 50 mm</t>
  </si>
  <si>
    <t>"smršťovací spáry, v místech stávajících smršťovacích trhlin, bude určeno na stavbě"</t>
  </si>
  <si>
    <t>634661111</t>
  </si>
  <si>
    <t>Zaplnění dilatačních spár š do 5 mm v mazaninách silikonovým tmelem</t>
  </si>
  <si>
    <t>"smršťovací spáry" 20*1,1</t>
  </si>
  <si>
    <t>919735112</t>
  </si>
  <si>
    <t>Řezání stávajícího živičného krytu hl do 100 mm</t>
  </si>
  <si>
    <t>"pohybové spáry š=8 mm, bude upřesněno dle potřeby" 1,191+5,009+0,3+1+1,15+1,08+0,6</t>
  </si>
  <si>
    <t>634601111R1</t>
  </si>
  <si>
    <t>Zaplnění dilatačních spár š do 10 mm v mazaninách tl do 100 mm</t>
  </si>
  <si>
    <t>"vložení trvale pružné výplně z pásu pěnového PE"</t>
  </si>
  <si>
    <t>"pohybové spáry š=8 mm, bude upřesněno dle potřeby" (1,191+5,009+0,3+1+1,15+1,08+0,6)*1,05</t>
  </si>
  <si>
    <t>634662111R1</t>
  </si>
  <si>
    <t>Zaplnění dilatačních spár š do 10 mm v mazaninách trvale elastickou spárovací hmotou</t>
  </si>
  <si>
    <t>"požadovaná odolnost proti působení čistících a dezinfekčních prostředků!</t>
  </si>
  <si>
    <t>"pohybové spáry, bude upřesněno dle potřeby" (1,191+5,009+0,3+1+1,15+1,08+0,6)*1,05</t>
  </si>
  <si>
    <t>"smršťovací spáry, v místech stávajících smršťovacích trhlin, bude určeno na stavbě" 20*1,05</t>
  </si>
  <si>
    <t>"DET1, drážka" (0,9*2+1,12+1,03+0,85+0,9+0,7*2)*1,05</t>
  </si>
  <si>
    <t>952901111</t>
  </si>
  <si>
    <t>Vyčištění budov bytové a občanské výstavby při výšce podlaží do 4 m</t>
  </si>
  <si>
    <t>"Vyčištění budov nebo objektů před předáním do užívání budov občanské výstavby - zametení a umytí podlah, dlažeb, obkladů,"</t>
  </si>
  <si>
    <t>"schodů v místnostech, chodbách a schodištích. Vyčištění a umytí oken,dveří s rámy, zárubněmi."</t>
  </si>
  <si>
    <t>"Umytí a vyčištění jiných zasklených a natíraných ploch a zařizovacích předmětů, při sv. výšce podlaží do  4 m.</t>
  </si>
  <si>
    <t>5,99+5,23+44,03+8,71+4,22+16,21+3,48+4,1+1,13+1,27</t>
  </si>
  <si>
    <t>952901111R1</t>
  </si>
  <si>
    <t>Vyklizení místností vč. demontáže stávajících zařízení a uložení do depozita. Po ukončení prací zpětná montáž</t>
  </si>
  <si>
    <t>5,99+44,03+8,71+16,21+3,48+4,1+1,13+1,27</t>
  </si>
  <si>
    <t>013</t>
  </si>
  <si>
    <t>965042121</t>
  </si>
  <si>
    <t>Bourání podkladů pod dlažby nebo mazanin betonových nebo z litého asfaltu tl do 100 mm pl do 1 m2</t>
  </si>
  <si>
    <t>"zvětšení vpustí" 0,2*0,2*0,2*2</t>
  </si>
  <si>
    <t>999281111</t>
  </si>
  <si>
    <t>Přesun hmot pro opravy a údržbu budov v do 25 m vodorovně do 50 m  ručně</t>
  </si>
  <si>
    <t>t</t>
  </si>
  <si>
    <t>979011111</t>
  </si>
  <si>
    <t>Svislá doprava suti a vybouraných hmot za prvé podlaží</t>
  </si>
  <si>
    <t>979081111</t>
  </si>
  <si>
    <t>Odvoz suti a vybouraných hmot na skládku do 1 km</t>
  </si>
  <si>
    <t>979081121</t>
  </si>
  <si>
    <t>Odvoz suti a vybouraných hmot na skládku ZKD 1 km přes 1 km</t>
  </si>
  <si>
    <t>"skládka 25 km" 10,713*24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</si>
  <si>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</si>
  <si>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</si>
  <si>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</si>
  <si>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</si>
  <si>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10,713*4</t>
  </si>
  <si>
    <t>979098191</t>
  </si>
  <si>
    <t>Poplatek za skládku - netříděné</t>
  </si>
  <si>
    <t>711493122R1</t>
  </si>
  <si>
    <t>Izolace proti vodě tekutá hydroizolační fólie</t>
  </si>
  <si>
    <t>"paropropustná, pod obklady a dlažbu do vlhkých prostor"</t>
  </si>
  <si>
    <t>"min. tech. standard Schomburg Saniflex"</t>
  </si>
  <si>
    <t>"109 " 1,13+3,56*0,15</t>
  </si>
  <si>
    <t>998711101</t>
  </si>
  <si>
    <t>Přesun hmot pro izolace proti vodě, vlhkosti a plynům v objektech výšky do 6 m</t>
  </si>
  <si>
    <t>721211912R1</t>
  </si>
  <si>
    <t>Demontáž vpustí podlahových DN 50/75</t>
  </si>
  <si>
    <t>kus</t>
  </si>
  <si>
    <t>721211913R1</t>
  </si>
  <si>
    <t>Montáž vpustí podlahových DN 100</t>
  </si>
  <si>
    <t>"Z01" 2</t>
  </si>
  <si>
    <t>551</t>
  </si>
  <si>
    <t>551617720R1</t>
  </si>
  <si>
    <t>sestava vpusť podlahová kuchyňská nerezová teleskopická, 200x200 mm prolité podlahy, L15</t>
  </si>
  <si>
    <t>"sestava hygienická vpusť se sifonem+kalový koš+mřížkový rošt protiskluzný"</t>
  </si>
  <si>
    <t>"technická specifikace viz Technická zpráva PD"</t>
  </si>
  <si>
    <t>"min. tech. standard ACO hyg. vpusť 157, 200x200 mm, DN 100, sifon+ACO kalový koš VP 157"</t>
  </si>
  <si>
    <t>"o=0,6 l + ACO rošt mřížkový 168x168 mm, L15, protiskluzbý"</t>
  </si>
  <si>
    <t>721220802</t>
  </si>
  <si>
    <t>Demontáž uzávěrek zápachových DN 100</t>
  </si>
  <si>
    <t>998721101</t>
  </si>
  <si>
    <t>Přesun hmot pro vnitřní kanalizace v objektech v do 6 m</t>
  </si>
  <si>
    <t>763121714</t>
  </si>
  <si>
    <t>SDK stěna předsazená základní penetrační nátěr</t>
  </si>
  <si>
    <t>"110 opláštění potrubí"</t>
  </si>
  <si>
    <t>0,2*3,76+0,2*0,8+(0,15+0,15)*(3,76-0,80)+0,1</t>
  </si>
  <si>
    <t>763121751</t>
  </si>
  <si>
    <t>Příplatek k SDK stěně předsazené za plochu do 6 m2 jednotlivě</t>
  </si>
  <si>
    <t>763121911</t>
  </si>
  <si>
    <t>Zhotovení otvoru vel. do 0,1 m2 v SDK předsazené stěně tl do 100 mm s vyztužením profily</t>
  </si>
  <si>
    <t>"110 pro instal. dvířka" 1</t>
  </si>
  <si>
    <t>763122611</t>
  </si>
  <si>
    <t>Montáž nosné konstrukce z profilů UW a CW SDK stěna šachtová</t>
  </si>
  <si>
    <t>590</t>
  </si>
  <si>
    <t>590306200</t>
  </si>
  <si>
    <t>profil UW 50 40/50/40 mm</t>
  </si>
  <si>
    <t>3,76*4</t>
  </si>
  <si>
    <t>763122621</t>
  </si>
  <si>
    <t>Montáž desek tl 15 mm SDK stěna šachtová</t>
  </si>
  <si>
    <t>590305210</t>
  </si>
  <si>
    <t>deska stavební sdk "A" tl. 12,5 mm</t>
  </si>
  <si>
    <t>(0,2*3,76+0,2*0,8+(0,15+0,15)*(3,76-0,80)+0,1)*1,1</t>
  </si>
  <si>
    <t>763172312R1</t>
  </si>
  <si>
    <t>Montáž revizních dvířek SDK kcí vel. 200x400 mm</t>
  </si>
  <si>
    <t>"110" 1</t>
  </si>
  <si>
    <t>590307110R1</t>
  </si>
  <si>
    <t>revizní dvířka do SDK stěn 200x400 mm</t>
  </si>
  <si>
    <t>"hliníková konstrukce, výplň  SDK deska" 1</t>
  </si>
  <si>
    <t>998763301</t>
  </si>
  <si>
    <t>Přesun hmot pro sádrokartonové konstrukce v objektech v do 6 m</t>
  </si>
  <si>
    <t>767891911R1</t>
  </si>
  <si>
    <t>Opravy zámečnických konstrukcí ostatních - dodatečná montáž padacího prahu venkovních dveří</t>
  </si>
  <si>
    <t>"104 venkovní dveře" 0,7</t>
  </si>
  <si>
    <t>590712030R1</t>
  </si>
  <si>
    <t>automatický padací práh na plastové dveře pro dodatečnou montáž na povrch dveří dl. 0,7 m</t>
  </si>
  <si>
    <t>"104 venkovní dveře, utěsnění štěrbiny mezi podlahou a dveřmi"</t>
  </si>
  <si>
    <t>"min. tech. standard AP-METALIA COMAX" 1</t>
  </si>
  <si>
    <t>767995101</t>
  </si>
  <si>
    <t>Montáž atypických zámečnických konstrukcí hmotnosti do 5 kg</t>
  </si>
  <si>
    <t>kg</t>
  </si>
  <si>
    <t>"DET1, drážka" (0,9*2+1,12+1,03+0,85+0,9+0,7*2)*1,12</t>
  </si>
  <si>
    <t>132</t>
  </si>
  <si>
    <t>132337200</t>
  </si>
  <si>
    <t>tyč ocelová L nerovnoramenná , zn.oceli S 235 JR 30x20x3 mm</t>
  </si>
  <si>
    <t>"DET1, drážka" (0,9*2+1,12+1,03+0,85+0,9+0,7*2)*1,08*1,12/1000</t>
  </si>
  <si>
    <t>998767101</t>
  </si>
  <si>
    <t>Přesun hmot pro zámečnické konstrukce v objektech v do 6 m</t>
  </si>
  <si>
    <t>771574131</t>
  </si>
  <si>
    <t>Montáž podlah keramických režných protiskluzných lepených flexibilním lepidlem do 50 ks/m2</t>
  </si>
  <si>
    <t>"vylepšená cement. lepící malta zkoušená dle EN 12004, C2 TE"</t>
  </si>
  <si>
    <t>"min. tech. standard CARO-FK-FLEX"</t>
  </si>
  <si>
    <t>"vč. spárování polymerem obohacenou rychleschnoucí spárovací maltou odpuzující vodu zkoušenou dle EN 13888, CG2 WA"</t>
  </si>
  <si>
    <t>"min. tech. standard ASO Flexfuge"</t>
  </si>
  <si>
    <t>"109,110" 1,13+1,27</t>
  </si>
  <si>
    <t>597</t>
  </si>
  <si>
    <t>597612610R1</t>
  </si>
  <si>
    <t>dlaždice keramické s protiskluzem 30 x 30 x 0,9 cm</t>
  </si>
  <si>
    <t>"technická specifikace viz PD, Technická zpráva , odd. c6) Obklady, dlažby"</t>
  </si>
  <si>
    <t>"109,110" (1,13+1,27)*1,1</t>
  </si>
  <si>
    <t>771571810</t>
  </si>
  <si>
    <t>Demontáž podlah z dlaždic keramických kladených do malty</t>
  </si>
  <si>
    <t>771591111</t>
  </si>
  <si>
    <t>Podlahy penetrace podkladu</t>
  </si>
  <si>
    <t>"109" 1,13</t>
  </si>
  <si>
    <t>"110" 1,27</t>
  </si>
  <si>
    <t>771591143</t>
  </si>
  <si>
    <t>Podlahy průnik dlažbou kruhový bez izolace DN přes 90</t>
  </si>
  <si>
    <t>771591168R1</t>
  </si>
  <si>
    <t>Dilatační spára  koutová - vložení systémové pásky nátěrové hydroizolace, D+M</t>
  </si>
  <si>
    <t>"min. tech. standard systém Saniflex"</t>
  </si>
  <si>
    <t>"109" 3,56</t>
  </si>
  <si>
    <t>771591171</t>
  </si>
  <si>
    <t>Montáž profilu ukončujícího pro plynulý přechod (dlažby s kobercem apod.)</t>
  </si>
  <si>
    <t>"109,110,105,101" 0,6+0,6+0,8+0,8*2</t>
  </si>
  <si>
    <t>553</t>
  </si>
  <si>
    <t>553431100R1</t>
  </si>
  <si>
    <t>přechodový profil ve tvaru T pro plynulý přechod z ušlechtilé oceli kartáčované (V2A)</t>
  </si>
  <si>
    <t>"š 25 mm, s drážkovanými konci profilu a zaobleným povrchem a 9 mm vysokým svislým ramenem"</t>
  </si>
  <si>
    <t>"pro přechody mezi různými podlahovými krytinami položenými ve stejné výšce. Odborně osadit podle pokynů výrobce"</t>
  </si>
  <si>
    <t>"min. tech. standard Schlüter Reno-T-EB"</t>
  </si>
  <si>
    <t>"109,110,105,101" (0,6+0,6+0,8+0,8*2)*1,1</t>
  </si>
  <si>
    <t>771591185</t>
  </si>
  <si>
    <t>Podlahy řezání keramických dlaždic rovné</t>
  </si>
  <si>
    <t>30</t>
  </si>
  <si>
    <t>771990112</t>
  </si>
  <si>
    <t>Vyrovnání podkladu samonivelační stěrkou tl 4 mm pevnosti 30 Mpa</t>
  </si>
  <si>
    <t>771990192</t>
  </si>
  <si>
    <t>Příplatek k vyrovnání podkladu dlažby samonivelační stěrkou pevnosti 30 Mpa ZKD 1 mm tloušťky</t>
  </si>
  <si>
    <t>"109,110" (1,13+1,27)*6</t>
  </si>
  <si>
    <t>781494511R2</t>
  </si>
  <si>
    <t>Profil ukončovací nerez pro ukončení fabionu na stěně bez obkladu</t>
  </si>
  <si>
    <t>"106" 15,8</t>
  </si>
  <si>
    <t>"104" 3,41+2,45+1,62+2,1+2,65</t>
  </si>
  <si>
    <t>998771101</t>
  </si>
  <si>
    <t>Přesun hmot pro podlahy z dlaždic v objektech v do 6 m</t>
  </si>
  <si>
    <t>776511810</t>
  </si>
  <si>
    <t>Demontáž povlakových podlah lepených bez podložky</t>
  </si>
  <si>
    <t>"108" 4,1</t>
  </si>
  <si>
    <t>777217210R1</t>
  </si>
  <si>
    <t>Fabion systémový v=50 mm, D+M</t>
  </si>
  <si>
    <t>"vč. kotvícího profilu a kotevních drážek"</t>
  </si>
  <si>
    <t>"min. tech. standard RemmersCrete WR"</t>
  </si>
  <si>
    <t>"101" 7,68</t>
  </si>
  <si>
    <t>"103" 35,1</t>
  </si>
  <si>
    <t>"104" 12,23</t>
  </si>
  <si>
    <t>"107" 7,53</t>
  </si>
  <si>
    <t>777530021R1</t>
  </si>
  <si>
    <t>Podlahy z polyuretanbetonové strukturované stěrky s protiskluzným povrchem tl. 9 mm, D+M</t>
  </si>
  <si>
    <t>"dodávka+montáž, specifikace viz Technická zpráva v PD"</t>
  </si>
  <si>
    <t>"vč. řezání kotevních drážek"</t>
  </si>
  <si>
    <t>"min. tech. standard RemmercCrete HF 9 mm"</t>
  </si>
  <si>
    <t>777530021R2</t>
  </si>
  <si>
    <t>Podlahy z polyuretanbetonové strukturované stěrky s protiskluzným povrchem tl. 6 mm, D+M</t>
  </si>
  <si>
    <t>"min. tech. standard RemmercCrete HF 6 nn"</t>
  </si>
  <si>
    <t>777991911</t>
  </si>
  <si>
    <t>Opravy podlahy lité - řezání spár</t>
  </si>
  <si>
    <t>"DET1, drážka" (0,9*2+1,12+1,03+0,85+0,9+0,7*2)*2</t>
  </si>
  <si>
    <t>777991911R1</t>
  </si>
  <si>
    <t>Opravy  - řezání spár - kotevní drážka na stěně u ker. obkladů</t>
  </si>
  <si>
    <t>"kotevní drážka systémového fabionu na stěně s obkladem"</t>
  </si>
  <si>
    <t>"104" 3,97</t>
  </si>
  <si>
    <t>777991911R2</t>
  </si>
  <si>
    <t>Podlahová stěrka -  D+M kotevních drážek v ploše vč. nařezání</t>
  </si>
  <si>
    <t>998777101</t>
  </si>
  <si>
    <t>Přesun hmot pro podlahy lité v objektech v do 6 m</t>
  </si>
  <si>
    <t>781471810</t>
  </si>
  <si>
    <t>Demontáž obkladů z obkladaček keramických kladených do malty</t>
  </si>
  <si>
    <t>"109 dolní obkladačky" 3,56*0,25</t>
  </si>
  <si>
    <t>"110 stěny" 3,82*1,5-0,5*(1,5-0,79)</t>
  </si>
  <si>
    <t>"110 ostění a parapet" (1,5-0,79)*0,3*2+0,5*0,3</t>
  </si>
  <si>
    <t>781474113R1</t>
  </si>
  <si>
    <t>Montáž obkladů keramických režných flexibilní lepidlo do 19 ks/m2</t>
  </si>
  <si>
    <t>"cementem pojená spárovací hmota zkoušená dle EN 1388, CG1"</t>
  </si>
  <si>
    <t>"min. tech. standard ASO Fugenbunt"</t>
  </si>
  <si>
    <t>"105 sokl škrabky" 0,25*1,1</t>
  </si>
  <si>
    <t>597610020R1</t>
  </si>
  <si>
    <t>obkládačky keramické - kuchyň (bílé i barevné) 25 x 33 x 0,7 cm I. j.</t>
  </si>
  <si>
    <t>"specifikace viz PD, příl. D1.1.01 Technická zprávaí"</t>
  </si>
  <si>
    <t>"přepočet koeficientem množství"</t>
  </si>
  <si>
    <t>Mezisoučet</t>
  </si>
  <si>
    <t>7,116*1,1</t>
  </si>
  <si>
    <t>781494111R1</t>
  </si>
  <si>
    <t>Profil rohový nerez flexibilní lepidlo</t>
  </si>
  <si>
    <t>"D+M rohový profik z ušlechtilé oceli"</t>
  </si>
  <si>
    <t>"105" (1,1+0,25)*1,1</t>
  </si>
  <si>
    <t>"110" (1,8+1,8-0,79+0,5)*1,1</t>
  </si>
  <si>
    <t>781494511R1</t>
  </si>
  <si>
    <t>Profil ukončovací nerez flexibilní lepidlo</t>
  </si>
  <si>
    <t>"D+M ukončovací profil z ušlechtilé oceli"</t>
  </si>
  <si>
    <t>"110" (1,8*2+3,82)*1,1</t>
  </si>
  <si>
    <t>781495111</t>
  </si>
  <si>
    <t>Penetrace podkladu obkladů</t>
  </si>
  <si>
    <t>"Penetrace  - min. tech. standard ASO UNIGRUND"</t>
  </si>
  <si>
    <t>781495115</t>
  </si>
  <si>
    <t>Spárování obkladu silikonem</t>
  </si>
  <si>
    <t>"Obklady ukončení u fabionu"</t>
  </si>
  <si>
    <t>"podlaha-stěna"</t>
  </si>
  <si>
    <t>"105" (1,1+0,95)*3</t>
  </si>
  <si>
    <t>"11O" 3,82</t>
  </si>
  <si>
    <t>"vnitřní kout"</t>
  </si>
  <si>
    <t>"105" 0,3*4</t>
  </si>
  <si>
    <t>"109" 1,8*6+(1,5+0,8*2)</t>
  </si>
  <si>
    <t>"110" 1,8*5+1*2</t>
  </si>
  <si>
    <t>781495153R1</t>
  </si>
  <si>
    <t>Výměna poškozené obkladačky vč. dodání hmot a obkladaček</t>
  </si>
  <si>
    <t>"odstranění spárovací hmoty kolem obkladačky, vysekání obkladačky. Podklad očistit a zbavit prachu"</t>
  </si>
  <si>
    <t>"Nalepení obkladačky 150x150 mm bílá, glazovaná, lesk - flexibilní lepidlo. Vyspárování"</t>
  </si>
  <si>
    <t>"odhad, fakturovat dle skutečnosti" 100</t>
  </si>
  <si>
    <t>781495162</t>
  </si>
  <si>
    <t>Montáž profilu dilatační spáry koutové bez izolace obkladů</t>
  </si>
  <si>
    <t>283</t>
  </si>
  <si>
    <t>283766120</t>
  </si>
  <si>
    <t>provazec těsnící z pěnového polyetylénu Mirelon d = 8 mm / 6 šňůr</t>
  </si>
  <si>
    <t>"přepočet koef. množství" 102,99*1,1</t>
  </si>
  <si>
    <t>781674113</t>
  </si>
  <si>
    <t>Montáž obkladů z dlaždic keramických flexi lepidlo parapet šířky do 200 mm</t>
  </si>
  <si>
    <t>"110" 0,5</t>
  </si>
  <si>
    <t>998781101</t>
  </si>
  <si>
    <t>Přesun hmot pro obklady keramické v objektech v do 6 m</t>
  </si>
  <si>
    <t>784402801</t>
  </si>
  <si>
    <t>Odstranění maleb oškrabáním v místnostech v do 3,8 m</t>
  </si>
  <si>
    <t>"105 stěna k soc. zařízení" 2*(3,76-1,5)</t>
  </si>
  <si>
    <t>784453631</t>
  </si>
  <si>
    <t>Malby směsi PRIMALEX tekuté disperzní bílé otěruvzdorné dvojnásobné s penetrací místnost v do 3,8 m</t>
  </si>
  <si>
    <t>"101" 8,76*3,73-0,8*2+0,4*3,5*2+0,4*1,86-1,12*2,65"0,8*2-1,16*2,1+0,42*2,98*2+0,42*1,33</t>
  </si>
  <si>
    <t>"101 strop" 4,69</t>
  </si>
  <si>
    <t>"101 obklad" -((7,68-1,16)*1,8+1,16*0,88)</t>
  </si>
  <si>
    <t>"103" 31,34*3,59-1,02*0,9-0,52*0,84-1,18*2,11*4+0,55*3,03*2*4+0,55*1,33*4-0,9*2+0,3*2,09*2+0,3*1,03-1,12*2,65+0,46*2,65*2+0,46*1,12</t>
  </si>
  <si>
    <t>"103 strop" 40,3</t>
  </si>
  <si>
    <t>"103 obklady" -((35,1-1,18*4)*1,83-1,02*0,9-0,52*0,84+1,18*0,92*4)</t>
  </si>
  <si>
    <t>"104" 8,12*2,34-0,9*2+0,35*2,09*2-0,85*2,17+0,25*2,17*2-1*2,11+0,35*1,03+0,25*0,85</t>
  </si>
  <si>
    <t>"104" 7,1*3,76-0,9*2+0,37*2,08*2+1,15*0,37-1,08*3,13+0,08*3,13+0,2*3,13*2+0,2*3,13+1,08*(3,13-2,11)+0,34*2,11*2+0,34*1-8,8*2</t>
  </si>
  <si>
    <t>"104" -0,6*2+0,24*2,1*2+0,24*1,08</t>
  </si>
  <si>
    <t>"104 strop" 3,98+3,04</t>
  </si>
  <si>
    <t>"104 obklady" -((1,17+2,45)*1,67)</t>
  </si>
  <si>
    <t>"105 " 8,22*3,76-0,8*2-0,88*1,42+0,1*1,42*2+0,1*0,88</t>
  </si>
  <si>
    <t>"105 strop" 4,22</t>
  </si>
  <si>
    <t>"105 obklady" -((7,52-0,88)*1,5+0,88*1,02+0,5*0,15*2)</t>
  </si>
  <si>
    <t>"106" 16,1*3,52-0,9*2-2,39*0,5+0,3*2,65*2+0,3*2,46</t>
  </si>
  <si>
    <t>"106 strop" 15,47</t>
  </si>
  <si>
    <t>"107" 9,44*3,76-0,6*2-0,6*2-0,3*0,3-0,6*2*2-0,67*2,14+0,24*3,03*2</t>
  </si>
  <si>
    <t>"107 strop" 3,17</t>
  </si>
  <si>
    <t>"107 obklady" -((7,53-0,67)*1,8-0,3*0,3+0,67*0,89)</t>
  </si>
  <si>
    <t>"108 " 5,8*3,7-1,2*2,4+0,5*2,4*2+0,5*1,2</t>
  </si>
  <si>
    <t>"108 " 4,8*3,7-1,2*2,4-0,6*2-0,67*2,14+0,24*3,03*2+0,24*0,74</t>
  </si>
  <si>
    <t>"108 strop" 1,88+1,44</t>
  </si>
  <si>
    <t>"108 obklady" -((9,08-0,67)*1,8+0,67*0,89)</t>
  </si>
  <si>
    <t>"109" 4,16*3,76-0,6*2-0,5*1,3+0,1*1,3*2+0,1*0,5</t>
  </si>
  <si>
    <t>"109 strop" 1,07</t>
  </si>
  <si>
    <t>"109 obklady" -((3,56-0,5)*1,8+0,5*0,79)</t>
  </si>
  <si>
    <t>"110" 4,61*3,76-0,6*2-0,5*1,3+0,1*1,3*2+0,1*0,5</t>
  </si>
  <si>
    <t>"110 strop" 1,19</t>
  </si>
  <si>
    <t>"110 obklady" -(3,82*1,5-0,5*(1,5-0,79)+(1,5-0,79)*0,3*2+0,5*0,3)</t>
  </si>
  <si>
    <t>784497901</t>
  </si>
  <si>
    <t>Mydlení jednonásobně v místnostech v do 3,8 m</t>
  </si>
  <si>
    <t>784498921</t>
  </si>
  <si>
    <t>Vyhlazení malířskou masou dvojnásobně v místnostech nebo ve schodišti v do 3,8 m</t>
  </si>
  <si>
    <t>946</t>
  </si>
  <si>
    <t>460680501R1</t>
  </si>
  <si>
    <t>Vysekání rýh pro montáž trubek a kabelů ve zdivu betonovém hloubky do 3 cm a šířky do 3 cm</t>
  </si>
  <si>
    <t>"DET1, vysekání betonu z naříznuté drážky"</t>
  </si>
  <si>
    <t>"DET1, drážka" (0,9*2+1,12+1,03+0,85+0,9+0,7*2)</t>
  </si>
  <si>
    <t>A. SOUHRNNÁ REKAPITULACE NÁKLADŮ</t>
  </si>
  <si>
    <t>JKSO:  801 32</t>
  </si>
  <si>
    <t>Datum: 12.5.2017</t>
  </si>
  <si>
    <t>Náklady stavby</t>
  </si>
  <si>
    <t>Cena (Kč)</t>
  </si>
  <si>
    <t>B. SOUPIS STAVEBNÍCH PRACÍ</t>
  </si>
  <si>
    <t>Náklady stavby celkem (bez DPH)</t>
  </si>
  <si>
    <t>Ostatní související náklady:</t>
  </si>
  <si>
    <t>C. VEDLEJŠÍ A OSTATNÍ NÁKLADY</t>
  </si>
  <si>
    <t>Ostatní související náklady celkem (bez DPH)</t>
  </si>
  <si>
    <t>Celková cena bez DPH</t>
  </si>
  <si>
    <t>DPH 21%</t>
  </si>
  <si>
    <t>Celková cena včetně DPH</t>
  </si>
  <si>
    <t>POZNÁMKA:</t>
  </si>
  <si>
    <t>Pro sestavení soupisu prací byla užita cenová soustava ÚRS.</t>
  </si>
  <si>
    <t>Položky Soupisu stavebních prací, dodávek a služeb s výkazem výměr zahrnují kromě vlastní dodávky specifikovaných výrobků a materiálů  též potřebný rozsah montážních prací, činností a veškerého pomocného materiálu, potřebného k jejich zabudování, upevnění, připojení, vyzkoušení a zprovoznění, včetně souvisejícího rozsahu mimostaveništní i vnitrostaveništní přepravy či dočasného uskladnění, pokud není uvedeno jinak.</t>
  </si>
  <si>
    <t>V rámci položek výkopů, demontáží a bouracích prací zhotovitel požadované materiály, výrobky i konstrukce vhodným způsobem odstraní, zajistí potřebnou manipulaci a odvoz takto vzniklého odpadu, včetně jeho likvidace v souladu s platnou legislativou.</t>
  </si>
  <si>
    <t>Všechny jmenovitě uvedené typy materiálů  a zařízení představují minimálně požadovaný technický standard. Uvedené výrobky lze po dohodě s projektantem zaměnit za kvalitativně stejné nebo lepší.</t>
  </si>
  <si>
    <t>Pol.</t>
  </si>
  <si>
    <t>Popis položky</t>
  </si>
  <si>
    <t>m.j.</t>
  </si>
  <si>
    <t>Množství</t>
  </si>
  <si>
    <t>Jedn. cena
Kč/m.j.</t>
  </si>
  <si>
    <t>Celková cena
Kč</t>
  </si>
  <si>
    <t>0</t>
  </si>
  <si>
    <t>Vedlejší a ostatní náklady</t>
  </si>
  <si>
    <t>01325</t>
  </si>
  <si>
    <t xml:space="preserve">Dokumentace skutečného provedení stavby: 
Zhotovitel zpracuje dokumentaci skutečného provedení stavby, v níž bude podrobně zachycen stav díla v okamžiku jeho dokončení.
Dokumentace bude zpracována v následujícím rozsahu: změny provedené během výstavby budou ve výkresech skutečného provedení všech objektů a souborů jasně vyznačeny (např. červenou barvou). Dokumentace beze změn musí být opatřena poznámkou: „Beze měn“. Každý výkres bude podepsán osobou zodpovědnou za zákres změn a opatřen razítkem s nápisem: „Výkres skutečného provedení“.
Dokumentace skutečného provedení stavby bude zpracována v českém jazyce a předána zadavateli ve dvou tištěných vyhotoveních. Odevzdávání dokumentace musí odpovídat postupu uvádění stavby do provozu, vždy za každou dokončenou část stavby, předanou k užívání, ke dni jejího předání a převzetí zadavatelem.   </t>
  </si>
  <si>
    <t>soubor</t>
  </si>
  <si>
    <t>03</t>
  </si>
  <si>
    <t xml:space="preserve">Zařízení staveniště:
Zhotovitel zřídí zařízení staveniště, včetně  skládek odpadů i stavebního materiálu v potřebném rozsahu. Rozmístění všech objektů zařízení staveniště a zábory volných ploch pro umístění dočasných deponií stavby budou provedeny po dohodě se zadavatelem i provozovatelem objektu. </t>
  </si>
  <si>
    <t>04521</t>
  </si>
  <si>
    <t>Kompletační činnost - Doklady požadované k předání a převzetí díla:
K předání a převzetí díla zajistí zhotovitel veškeré  doklady a činnosti, nezbytné pro jejich získání. Všechny doklady budou předány ve dvou vyhotoveních a rozčleněny podle jednotlivých částí dokumentace skutečného provedení</t>
  </si>
  <si>
    <t>04522</t>
  </si>
  <si>
    <t>Kompletační činnost - Fotodokumentace průběu stavby:
Položka zahrnuje zhotovitelem pořízené fotografie, včetně jejich časové a prostorové identifikace, dokumentující rozhodující etapy průběhu celé stavby. 
Z fotodokumentace musí být zřejmý časový průběh celé stavby, postup realizace rozhodujících stavebních objektů a konstrukcí.
Předpokládaný rozsah fotodokumentace zahrnuje  minimálně 10 ks digitálních fotografií za každý týden trvání stavby. Předané fotografie budou uspořádány do alba a opatřeny popisky, stručně určujícími čas pořízení a zobrazenou část stavby. Album bude mít digitální podobu  v obecně čitelném formátu a bude předáno na datovém CD nosiči.</t>
  </si>
  <si>
    <t>0453</t>
  </si>
  <si>
    <t>Koordinační činnost</t>
  </si>
  <si>
    <t>VEDLEJŠÍ A OSTATNÍ NÁKLADY CELKEM :</t>
  </si>
  <si>
    <t>Stavba: Modernizace podlah v kuchyni a tech. prostorech zázemí kuchyně MŠ E. Destinové 1, 
            1.MŠ Karlovy Vary, o.p. E. Destinové 1</t>
  </si>
  <si>
    <t>B1. REKAPITULACE SOUPISU STAVEBNÍCH PRACÍ</t>
  </si>
  <si>
    <t>JKSO:   801 32</t>
  </si>
  <si>
    <t>B2. SOUPIS STAVEBNÍCH PRACÍ S VÝKAZEM VÝMĚR</t>
  </si>
  <si>
    <t>Datum:  12.5.2017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</si>
</sst>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#,##0.000;\-#,##0.000"/>
    <numFmt numFmtId="169" formatCode="_-* #,##0\ &quot;Kč&quot;_-;\-* #,##0\ &quot;Kč&quot;_-;_-* &quot;-&quot;??\ &quot;Kč&quot;_-;_-@_-"/>
    <numFmt numFmtId="170" formatCode="#,##0.00_ ;\-#,##0.00\ 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0"/>
    </font>
    <font>
      <sz val="8"/>
      <color indexed="18"/>
      <name val="Arial CE"/>
      <family val="2"/>
    </font>
    <font>
      <i/>
      <sz val="8"/>
      <color indexed="12"/>
      <name val="Arial CE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 vertical="top"/>
    </xf>
    <xf numFmtId="0" fontId="6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4" fillId="0" borderId="0" xfId="47" applyFont="1" applyAlignment="1">
      <alignment horizontal="left"/>
      <protection/>
    </xf>
    <xf numFmtId="0" fontId="13" fillId="0" borderId="0" xfId="47">
      <alignment/>
      <protection/>
    </xf>
    <xf numFmtId="3" fontId="1" fillId="0" borderId="0" xfId="49" applyNumberFormat="1" applyFont="1" applyFill="1" applyBorder="1" applyAlignment="1">
      <alignment vertical="center"/>
      <protection/>
    </xf>
    <xf numFmtId="0" fontId="13" fillId="0" borderId="0" xfId="47" applyFont="1">
      <alignment/>
      <protection/>
    </xf>
    <xf numFmtId="0" fontId="15" fillId="0" borderId="11" xfId="47" applyFont="1" applyFill="1" applyBorder="1" applyAlignment="1">
      <alignment vertical="center"/>
      <protection/>
    </xf>
    <xf numFmtId="0" fontId="16" fillId="0" borderId="12" xfId="47" applyFont="1" applyFill="1" applyBorder="1">
      <alignment/>
      <protection/>
    </xf>
    <xf numFmtId="169" fontId="1" fillId="0" borderId="13" xfId="39" applyNumberFormat="1" applyFont="1" applyFill="1" applyBorder="1" applyAlignment="1">
      <alignment horizontal="center" vertical="center"/>
    </xf>
    <xf numFmtId="0" fontId="13" fillId="0" borderId="14" xfId="47" applyBorder="1">
      <alignment/>
      <protection/>
    </xf>
    <xf numFmtId="0" fontId="1" fillId="0" borderId="15" xfId="47" applyFont="1" applyBorder="1">
      <alignment/>
      <protection/>
    </xf>
    <xf numFmtId="4" fontId="1" fillId="0" borderId="16" xfId="39" applyNumberFormat="1" applyFont="1" applyFill="1" applyBorder="1" applyAlignment="1">
      <alignment horizontal="right" indent="3"/>
    </xf>
    <xf numFmtId="0" fontId="15" fillId="0" borderId="17" xfId="47" applyFont="1" applyFill="1" applyBorder="1" applyAlignment="1">
      <alignment horizontal="left" vertical="center"/>
      <protection/>
    </xf>
    <xf numFmtId="0" fontId="1" fillId="0" borderId="18" xfId="47" applyFont="1" applyFill="1" applyBorder="1">
      <alignment/>
      <protection/>
    </xf>
    <xf numFmtId="4" fontId="15" fillId="0" borderId="19" xfId="39" applyNumberFormat="1" applyFont="1" applyFill="1" applyBorder="1" applyAlignment="1">
      <alignment horizontal="right" indent="3"/>
    </xf>
    <xf numFmtId="0" fontId="1" fillId="0" borderId="0" xfId="47" applyFont="1">
      <alignment/>
      <protection/>
    </xf>
    <xf numFmtId="3" fontId="1" fillId="0" borderId="0" xfId="47" applyNumberFormat="1" applyFont="1" applyFill="1" applyAlignment="1">
      <alignment horizontal="right" indent="3"/>
      <protection/>
    </xf>
    <xf numFmtId="0" fontId="1" fillId="0" borderId="20" xfId="47" applyFont="1" applyBorder="1" applyAlignment="1">
      <alignment horizontal="left" vertical="center"/>
      <protection/>
    </xf>
    <xf numFmtId="0" fontId="1" fillId="0" borderId="21" xfId="47" applyFont="1" applyFill="1" applyBorder="1">
      <alignment/>
      <protection/>
    </xf>
    <xf numFmtId="4" fontId="1" fillId="0" borderId="22" xfId="39" applyNumberFormat="1" applyFont="1" applyFill="1" applyBorder="1" applyAlignment="1">
      <alignment horizontal="right" indent="3"/>
    </xf>
    <xf numFmtId="0" fontId="15" fillId="17" borderId="11" xfId="47" applyFont="1" applyFill="1" applyBorder="1" applyAlignment="1">
      <alignment vertical="center"/>
      <protection/>
    </xf>
    <xf numFmtId="0" fontId="16" fillId="17" borderId="12" xfId="47" applyFont="1" applyFill="1" applyBorder="1">
      <alignment/>
      <protection/>
    </xf>
    <xf numFmtId="44" fontId="15" fillId="0" borderId="19" xfId="39" applyNumberFormat="1" applyFont="1" applyFill="1" applyBorder="1" applyAlignment="1">
      <alignment horizontal="center"/>
    </xf>
    <xf numFmtId="49" fontId="1" fillId="0" borderId="0" xfId="49" applyNumberFormat="1" applyFont="1" applyFill="1" applyBorder="1" applyAlignment="1">
      <alignment horizontal="left" vertical="center"/>
      <protection/>
    </xf>
    <xf numFmtId="0" fontId="1" fillId="0" borderId="0" xfId="49" applyNumberFormat="1" applyFont="1" applyFill="1" applyBorder="1" applyAlignment="1">
      <alignment vertical="center"/>
      <protection/>
    </xf>
    <xf numFmtId="49" fontId="1" fillId="0" borderId="0" xfId="49" applyNumberFormat="1" applyFont="1" applyFill="1" applyBorder="1" applyAlignment="1">
      <alignment horizontal="center" vertical="center"/>
      <protection/>
    </xf>
    <xf numFmtId="0" fontId="1" fillId="0" borderId="0" xfId="49">
      <alignment/>
      <protection/>
    </xf>
    <xf numFmtId="0" fontId="6" fillId="33" borderId="0" xfId="48" applyFont="1" applyFill="1" applyAlignment="1" applyProtection="1">
      <alignment horizontal="left"/>
      <protection/>
    </xf>
    <xf numFmtId="0" fontId="5" fillId="33" borderId="0" xfId="48" applyFont="1" applyFill="1" applyAlignment="1" applyProtection="1">
      <alignment horizontal="left"/>
      <protection/>
    </xf>
    <xf numFmtId="0" fontId="13" fillId="0" borderId="0" xfId="48" applyAlignment="1" applyProtection="1">
      <alignment horizontal="left" vertical="top"/>
      <protection locked="0"/>
    </xf>
    <xf numFmtId="0" fontId="7" fillId="33" borderId="0" xfId="48" applyFont="1" applyFill="1" applyAlignment="1" applyProtection="1">
      <alignment horizontal="left"/>
      <protection/>
    </xf>
    <xf numFmtId="0" fontId="4" fillId="33" borderId="0" xfId="48" applyFont="1" applyFill="1" applyAlignment="1" applyProtection="1">
      <alignment horizontal="left"/>
      <protection/>
    </xf>
    <xf numFmtId="49" fontId="3" fillId="35" borderId="23" xfId="49" applyNumberFormat="1" applyFont="1" applyFill="1" applyBorder="1" applyAlignment="1">
      <alignment horizontal="center" vertical="center"/>
      <protection/>
    </xf>
    <xf numFmtId="0" fontId="3" fillId="35" borderId="24" xfId="49" applyNumberFormat="1" applyFont="1" applyFill="1" applyBorder="1" applyAlignment="1">
      <alignment horizontal="center" vertical="center"/>
      <protection/>
    </xf>
    <xf numFmtId="0" fontId="3" fillId="35" borderId="25" xfId="49" applyNumberFormat="1" applyFont="1" applyFill="1" applyBorder="1" applyAlignment="1">
      <alignment horizontal="center" vertical="center"/>
      <protection/>
    </xf>
    <xf numFmtId="49" fontId="3" fillId="35" borderId="25" xfId="49" applyNumberFormat="1" applyFont="1" applyFill="1" applyBorder="1" applyAlignment="1">
      <alignment horizontal="center" vertical="center"/>
      <protection/>
    </xf>
    <xf numFmtId="49" fontId="3" fillId="35" borderId="25" xfId="49" applyNumberFormat="1" applyFont="1" applyFill="1" applyBorder="1" applyAlignment="1">
      <alignment horizontal="center" vertical="center" wrapText="1"/>
      <protection/>
    </xf>
    <xf numFmtId="49" fontId="3" fillId="35" borderId="26" xfId="49" applyNumberFormat="1" applyFont="1" applyFill="1" applyBorder="1" applyAlignment="1">
      <alignment horizontal="center" vertical="center" wrapText="1"/>
      <protection/>
    </xf>
    <xf numFmtId="0" fontId="3" fillId="36" borderId="27" xfId="48" applyNumberFormat="1" applyFont="1" applyFill="1" applyBorder="1" applyAlignment="1">
      <alignment horizontal="center" vertical="center" wrapText="1"/>
      <protection/>
    </xf>
    <xf numFmtId="49" fontId="18" fillId="36" borderId="27" xfId="48" applyNumberFormat="1" applyFont="1" applyFill="1" applyBorder="1" applyAlignment="1">
      <alignment horizontal="center" vertical="center" wrapText="1"/>
      <protection/>
    </xf>
    <xf numFmtId="0" fontId="18" fillId="0" borderId="27" xfId="48" applyNumberFormat="1" applyFont="1" applyFill="1" applyBorder="1" applyAlignment="1">
      <alignment vertical="center" wrapText="1"/>
      <protection/>
    </xf>
    <xf numFmtId="0" fontId="3" fillId="0" borderId="27" xfId="48" applyFont="1" applyBorder="1" applyAlignment="1">
      <alignment horizontal="center" vertical="center" wrapText="1"/>
      <protection/>
    </xf>
    <xf numFmtId="0" fontId="3" fillId="36" borderId="27" xfId="49" applyNumberFormat="1" applyFont="1" applyFill="1" applyBorder="1" applyAlignment="1">
      <alignment horizontal="right" vertical="center" wrapText="1" indent="1"/>
      <protection/>
    </xf>
    <xf numFmtId="3" fontId="19" fillId="36" borderId="27" xfId="49" applyNumberFormat="1" applyFont="1" applyFill="1" applyBorder="1" applyAlignment="1">
      <alignment horizontal="right" vertical="center" wrapText="1" indent="1"/>
      <protection/>
    </xf>
    <xf numFmtId="0" fontId="3" fillId="0" borderId="0" xfId="49" applyFont="1" applyBorder="1" applyAlignment="1">
      <alignment wrapText="1"/>
      <protection/>
    </xf>
    <xf numFmtId="0" fontId="3" fillId="0" borderId="0" xfId="49" applyFont="1" applyAlignment="1">
      <alignment wrapText="1"/>
      <protection/>
    </xf>
    <xf numFmtId="49" fontId="3" fillId="36" borderId="27" xfId="48" applyNumberFormat="1" applyFont="1" applyFill="1" applyBorder="1" applyAlignment="1">
      <alignment horizontal="center" vertical="center" wrapText="1"/>
      <protection/>
    </xf>
    <xf numFmtId="0" fontId="3" fillId="0" borderId="27" xfId="48" applyNumberFormat="1" applyFont="1" applyFill="1" applyBorder="1" applyAlignment="1">
      <alignment horizontal="left" vertical="top" wrapText="1"/>
      <protection/>
    </xf>
    <xf numFmtId="3" fontId="3" fillId="36" borderId="27" xfId="49" applyNumberFormat="1" applyFont="1" applyFill="1" applyBorder="1" applyAlignment="1" applyProtection="1">
      <alignment horizontal="right" vertical="center" wrapText="1" indent="1"/>
      <protection locked="0"/>
    </xf>
    <xf numFmtId="3" fontId="3" fillId="36" borderId="27" xfId="49" applyNumberFormat="1" applyFont="1" applyFill="1" applyBorder="1" applyAlignment="1">
      <alignment horizontal="right" vertical="center" wrapText="1" indent="1"/>
      <protection/>
    </xf>
    <xf numFmtId="0" fontId="3" fillId="0" borderId="27" xfId="48" applyNumberFormat="1" applyFont="1" applyFill="1" applyBorder="1" applyAlignment="1">
      <alignment horizontal="left" vertical="center" wrapText="1"/>
      <protection/>
    </xf>
    <xf numFmtId="0" fontId="3" fillId="0" borderId="27" xfId="48" applyNumberFormat="1" applyFont="1" applyFill="1" applyBorder="1" applyAlignment="1">
      <alignment vertical="center" wrapText="1"/>
      <protection/>
    </xf>
    <xf numFmtId="49" fontId="18" fillId="35" borderId="28" xfId="49" applyNumberFormat="1" applyFont="1" applyFill="1" applyBorder="1" applyAlignment="1">
      <alignment horizontal="center" vertical="center"/>
      <protection/>
    </xf>
    <xf numFmtId="0" fontId="18" fillId="35" borderId="15" xfId="49" applyNumberFormat="1" applyFont="1" applyFill="1" applyBorder="1" applyAlignment="1">
      <alignment horizontal="center" vertical="center"/>
      <protection/>
    </xf>
    <xf numFmtId="0" fontId="18" fillId="35" borderId="15" xfId="49" applyNumberFormat="1" applyFont="1" applyFill="1" applyBorder="1" applyAlignment="1">
      <alignment vertical="center"/>
      <protection/>
    </xf>
    <xf numFmtId="49" fontId="18" fillId="35" borderId="15" xfId="49" applyNumberFormat="1" applyFont="1" applyFill="1" applyBorder="1" applyAlignment="1">
      <alignment horizontal="center" vertical="center"/>
      <protection/>
    </xf>
    <xf numFmtId="4" fontId="18" fillId="35" borderId="15" xfId="49" applyNumberFormat="1" applyFont="1" applyFill="1" applyBorder="1" applyAlignment="1">
      <alignment vertical="center"/>
      <protection/>
    </xf>
    <xf numFmtId="3" fontId="20" fillId="35" borderId="15" xfId="49" applyNumberFormat="1" applyFont="1" applyFill="1" applyBorder="1" applyAlignment="1">
      <alignment horizontal="right" vertical="center" indent="1"/>
      <protection/>
    </xf>
    <xf numFmtId="3" fontId="3" fillId="35" borderId="29" xfId="49" applyNumberFormat="1" applyFont="1" applyFill="1" applyBorder="1" applyAlignment="1">
      <alignment horizontal="right" vertical="center" indent="1"/>
      <protection/>
    </xf>
    <xf numFmtId="0" fontId="1" fillId="0" borderId="0" xfId="49" applyNumberFormat="1" applyFont="1" applyFill="1" applyBorder="1" applyAlignment="1">
      <alignment horizontal="center" vertical="center"/>
      <protection/>
    </xf>
    <xf numFmtId="4" fontId="1" fillId="0" borderId="0" xfId="49" applyNumberFormat="1" applyFont="1" applyFill="1" applyBorder="1" applyAlignment="1">
      <alignment vertical="center"/>
      <protection/>
    </xf>
    <xf numFmtId="3" fontId="21" fillId="0" borderId="0" xfId="49" applyNumberFormat="1" applyFont="1" applyFill="1" applyBorder="1" applyAlignment="1">
      <alignment vertical="center"/>
      <protection/>
    </xf>
    <xf numFmtId="167" fontId="4" fillId="0" borderId="3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/>
    </xf>
    <xf numFmtId="165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8" fontId="7" fillId="0" borderId="0" xfId="0" applyNumberFormat="1" applyFont="1" applyAlignment="1" applyProtection="1">
      <alignment horizontal="right"/>
      <protection/>
    </xf>
    <xf numFmtId="167" fontId="7" fillId="0" borderId="0" xfId="0" applyNumberFormat="1" applyFont="1" applyAlignment="1" applyProtection="1">
      <alignment horizontal="right"/>
      <protection/>
    </xf>
    <xf numFmtId="165" fontId="4" fillId="0" borderId="31" xfId="0" applyNumberFormat="1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left" wrapText="1"/>
      <protection/>
    </xf>
    <xf numFmtId="168" fontId="4" fillId="0" borderId="30" xfId="0" applyNumberFormat="1" applyFont="1" applyBorder="1" applyAlignment="1" applyProtection="1">
      <alignment horizontal="right"/>
      <protection/>
    </xf>
    <xf numFmtId="167" fontId="4" fillId="0" borderId="32" xfId="0" applyNumberFormat="1" applyFont="1" applyBorder="1" applyAlignment="1" applyProtection="1">
      <alignment horizontal="right"/>
      <protection/>
    </xf>
    <xf numFmtId="165" fontId="11" fillId="0" borderId="33" xfId="0" applyNumberFormat="1" applyFont="1" applyBorder="1" applyAlignment="1" applyProtection="1">
      <alignment horizontal="right"/>
      <protection/>
    </xf>
    <xf numFmtId="0" fontId="11" fillId="0" borderId="34" xfId="0" applyFont="1" applyBorder="1" applyAlignment="1" applyProtection="1">
      <alignment horizontal="left" wrapText="1"/>
      <protection/>
    </xf>
    <xf numFmtId="168" fontId="11" fillId="0" borderId="34" xfId="0" applyNumberFormat="1" applyFont="1" applyBorder="1" applyAlignment="1" applyProtection="1">
      <alignment horizontal="right"/>
      <protection/>
    </xf>
    <xf numFmtId="167" fontId="11" fillId="0" borderId="34" xfId="0" applyNumberFormat="1" applyFont="1" applyBorder="1" applyAlignment="1" applyProtection="1">
      <alignment horizontal="right"/>
      <protection/>
    </xf>
    <xf numFmtId="167" fontId="11" fillId="0" borderId="35" xfId="0" applyNumberFormat="1" applyFont="1" applyBorder="1" applyAlignment="1" applyProtection="1">
      <alignment horizontal="right"/>
      <protection/>
    </xf>
    <xf numFmtId="165" fontId="11" fillId="0" borderId="36" xfId="0" applyNumberFormat="1" applyFont="1" applyBorder="1" applyAlignment="1" applyProtection="1">
      <alignment horizontal="right"/>
      <protection/>
    </xf>
    <xf numFmtId="0" fontId="11" fillId="0" borderId="37" xfId="0" applyFont="1" applyBorder="1" applyAlignment="1" applyProtection="1">
      <alignment horizontal="left" wrapText="1"/>
      <protection/>
    </xf>
    <xf numFmtId="168" fontId="11" fillId="0" borderId="37" xfId="0" applyNumberFormat="1" applyFont="1" applyBorder="1" applyAlignment="1" applyProtection="1">
      <alignment horizontal="right"/>
      <protection/>
    </xf>
    <xf numFmtId="167" fontId="11" fillId="0" borderId="37" xfId="0" applyNumberFormat="1" applyFont="1" applyBorder="1" applyAlignment="1" applyProtection="1">
      <alignment horizontal="right"/>
      <protection/>
    </xf>
    <xf numFmtId="167" fontId="11" fillId="0" borderId="38" xfId="0" applyNumberFormat="1" applyFont="1" applyBorder="1" applyAlignment="1" applyProtection="1">
      <alignment horizontal="right"/>
      <protection/>
    </xf>
    <xf numFmtId="165" fontId="11" fillId="0" borderId="39" xfId="0" applyNumberFormat="1" applyFont="1" applyBorder="1" applyAlignment="1" applyProtection="1">
      <alignment horizontal="right"/>
      <protection/>
    </xf>
    <xf numFmtId="0" fontId="11" fillId="0" borderId="40" xfId="0" applyFont="1" applyBorder="1" applyAlignment="1" applyProtection="1">
      <alignment horizontal="left" wrapText="1"/>
      <protection/>
    </xf>
    <xf numFmtId="168" fontId="11" fillId="0" borderId="40" xfId="0" applyNumberFormat="1" applyFont="1" applyBorder="1" applyAlignment="1" applyProtection="1">
      <alignment horizontal="right"/>
      <protection/>
    </xf>
    <xf numFmtId="167" fontId="11" fillId="0" borderId="40" xfId="0" applyNumberFormat="1" applyFont="1" applyBorder="1" applyAlignment="1" applyProtection="1">
      <alignment horizontal="right"/>
      <protection/>
    </xf>
    <xf numFmtId="167" fontId="11" fillId="0" borderId="41" xfId="0" applyNumberFormat="1" applyFont="1" applyBorder="1" applyAlignment="1" applyProtection="1">
      <alignment horizontal="right"/>
      <protection/>
    </xf>
    <xf numFmtId="165" fontId="11" fillId="0" borderId="31" xfId="0" applyNumberFormat="1" applyFont="1" applyBorder="1" applyAlignment="1" applyProtection="1">
      <alignment horizontal="right"/>
      <protection/>
    </xf>
    <xf numFmtId="0" fontId="11" fillId="0" borderId="30" xfId="0" applyFont="1" applyBorder="1" applyAlignment="1" applyProtection="1">
      <alignment horizontal="left" wrapText="1"/>
      <protection/>
    </xf>
    <xf numFmtId="168" fontId="11" fillId="0" borderId="30" xfId="0" applyNumberFormat="1" applyFont="1" applyBorder="1" applyAlignment="1" applyProtection="1">
      <alignment horizontal="right"/>
      <protection/>
    </xf>
    <xf numFmtId="167" fontId="11" fillId="0" borderId="30" xfId="0" applyNumberFormat="1" applyFont="1" applyBorder="1" applyAlignment="1" applyProtection="1">
      <alignment horizontal="right"/>
      <protection/>
    </xf>
    <xf numFmtId="167" fontId="11" fillId="0" borderId="32" xfId="0" applyNumberFormat="1" applyFont="1" applyBorder="1" applyAlignment="1" applyProtection="1">
      <alignment horizontal="right"/>
      <protection/>
    </xf>
    <xf numFmtId="165" fontId="4" fillId="0" borderId="33" xfId="0" applyNumberFormat="1" applyFont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 wrapText="1"/>
      <protection/>
    </xf>
    <xf numFmtId="168" fontId="4" fillId="0" borderId="34" xfId="0" applyNumberFormat="1" applyFont="1" applyBorder="1" applyAlignment="1" applyProtection="1">
      <alignment horizontal="right"/>
      <protection/>
    </xf>
    <xf numFmtId="165" fontId="4" fillId="0" borderId="36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left" wrapText="1"/>
      <protection/>
    </xf>
    <xf numFmtId="168" fontId="4" fillId="0" borderId="37" xfId="0" applyNumberFormat="1" applyFont="1" applyBorder="1" applyAlignment="1" applyProtection="1">
      <alignment horizontal="right"/>
      <protection/>
    </xf>
    <xf numFmtId="165" fontId="4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left" wrapText="1"/>
      <protection/>
    </xf>
    <xf numFmtId="168" fontId="4" fillId="0" borderId="40" xfId="0" applyNumberFormat="1" applyFont="1" applyBorder="1" applyAlignment="1" applyProtection="1">
      <alignment horizontal="right"/>
      <protection/>
    </xf>
    <xf numFmtId="165" fontId="12" fillId="0" borderId="31" xfId="0" applyNumberFormat="1" applyFont="1" applyBorder="1" applyAlignment="1" applyProtection="1">
      <alignment horizontal="right"/>
      <protection/>
    </xf>
    <xf numFmtId="0" fontId="12" fillId="0" borderId="30" xfId="0" applyFont="1" applyBorder="1" applyAlignment="1" applyProtection="1">
      <alignment horizontal="left" wrapText="1"/>
      <protection/>
    </xf>
    <xf numFmtId="168" fontId="12" fillId="0" borderId="30" xfId="0" applyNumberFormat="1" applyFont="1" applyBorder="1" applyAlignment="1" applyProtection="1">
      <alignment horizontal="right"/>
      <protection/>
    </xf>
    <xf numFmtId="167" fontId="12" fillId="0" borderId="32" xfId="0" applyNumberFormat="1" applyFont="1" applyBorder="1" applyAlignment="1" applyProtection="1">
      <alignment horizontal="right"/>
      <protection/>
    </xf>
    <xf numFmtId="165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8" fontId="9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 vertical="top"/>
      <protection/>
    </xf>
    <xf numFmtId="167" fontId="4" fillId="0" borderId="34" xfId="0" applyNumberFormat="1" applyFont="1" applyBorder="1" applyAlignment="1" applyProtection="1">
      <alignment horizontal="right"/>
      <protection locked="0"/>
    </xf>
    <xf numFmtId="167" fontId="4" fillId="0" borderId="37" xfId="0" applyNumberFormat="1" applyFont="1" applyBorder="1" applyAlignment="1" applyProtection="1">
      <alignment horizontal="right"/>
      <protection locked="0"/>
    </xf>
    <xf numFmtId="167" fontId="4" fillId="0" borderId="40" xfId="0" applyNumberFormat="1" applyFont="1" applyBorder="1" applyAlignment="1" applyProtection="1">
      <alignment horizontal="right"/>
      <protection locked="0"/>
    </xf>
    <xf numFmtId="167" fontId="11" fillId="0" borderId="34" xfId="0" applyNumberFormat="1" applyFont="1" applyBorder="1" applyAlignment="1" applyProtection="1">
      <alignment horizontal="right"/>
      <protection locked="0"/>
    </xf>
    <xf numFmtId="167" fontId="12" fillId="0" borderId="30" xfId="0" applyNumberFormat="1" applyFont="1" applyBorder="1" applyAlignment="1" applyProtection="1">
      <alignment horizontal="right"/>
      <protection locked="0"/>
    </xf>
    <xf numFmtId="167" fontId="11" fillId="0" borderId="30" xfId="0" applyNumberFormat="1" applyFont="1" applyBorder="1" applyAlignment="1" applyProtection="1">
      <alignment horizontal="right"/>
      <protection locked="0"/>
    </xf>
    <xf numFmtId="167" fontId="11" fillId="0" borderId="37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/>
    </xf>
    <xf numFmtId="167" fontId="8" fillId="0" borderId="0" xfId="0" applyNumberFormat="1" applyFont="1" applyAlignment="1" applyProtection="1">
      <alignment horizontal="right"/>
      <protection/>
    </xf>
    <xf numFmtId="168" fontId="8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7" fontId="7" fillId="0" borderId="0" xfId="0" applyNumberFormat="1" applyFont="1" applyAlignment="1" applyProtection="1">
      <alignment horizontal="right"/>
      <protection/>
    </xf>
    <xf numFmtId="168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7" fontId="9" fillId="0" borderId="0" xfId="0" applyNumberFormat="1" applyFont="1" applyAlignment="1" applyProtection="1">
      <alignment horizontal="right"/>
      <protection/>
    </xf>
    <xf numFmtId="168" fontId="9" fillId="0" borderId="0" xfId="0" applyNumberFormat="1" applyFont="1" applyAlignment="1" applyProtection="1">
      <alignment horizontal="right"/>
      <protection/>
    </xf>
    <xf numFmtId="0" fontId="13" fillId="0" borderId="0" xfId="47" applyFont="1" applyAlignment="1">
      <alignment horizontal="left" wrapText="1"/>
      <protection/>
    </xf>
    <xf numFmtId="0" fontId="1" fillId="0" borderId="0" xfId="47" applyFont="1" applyAlignment="1">
      <alignment horizontal="left"/>
      <protection/>
    </xf>
    <xf numFmtId="0" fontId="17" fillId="0" borderId="0" xfId="47" applyFont="1" applyAlignment="1">
      <alignment horizontal="left"/>
      <protection/>
    </xf>
    <xf numFmtId="0" fontId="1" fillId="0" borderId="0" xfId="47" applyFont="1" applyAlignment="1">
      <alignment horizontal="left" vertical="center" wrapText="1"/>
      <protection/>
    </xf>
    <xf numFmtId="0" fontId="17" fillId="0" borderId="0" xfId="47" applyFont="1" applyAlignment="1">
      <alignment horizontal="left" vertical="center" wrapText="1"/>
      <protection/>
    </xf>
    <xf numFmtId="0" fontId="1" fillId="0" borderId="0" xfId="47" applyFont="1" applyAlignment="1">
      <alignment horizontal="left" wrapText="1"/>
      <protection/>
    </xf>
    <xf numFmtId="0" fontId="17" fillId="0" borderId="0" xfId="47" applyFont="1" applyAlignment="1">
      <alignment horizontal="left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7" fillId="33" borderId="0" xfId="0" applyFont="1" applyFill="1" applyAlignment="1" applyProtection="1">
      <alignment horizontal="left" wrapText="1"/>
      <protection/>
    </xf>
    <xf numFmtId="0" fontId="4" fillId="33" borderId="0" xfId="48" applyFont="1" applyFill="1" applyAlignment="1" applyProtection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view="pageLayout" workbookViewId="0" topLeftCell="A22">
      <selection activeCell="C8" sqref="C8"/>
    </sheetView>
  </sheetViews>
  <sheetFormatPr defaultColWidth="9.33203125" defaultRowHeight="10.5"/>
  <cols>
    <col min="1" max="1" width="36" style="33" customWidth="1"/>
    <col min="2" max="2" width="37" style="32" customWidth="1"/>
    <col min="3" max="3" width="25.16015625" style="12" customWidth="1"/>
    <col min="4" max="4" width="19.33203125" style="12" customWidth="1"/>
    <col min="5" max="5" width="19.5" style="32" customWidth="1"/>
    <col min="6" max="16384" width="9.33203125" style="34" customWidth="1"/>
  </cols>
  <sheetData>
    <row r="2" spans="1:3" ht="20.25">
      <c r="A2" s="10" t="s">
        <v>413</v>
      </c>
      <c r="B2" s="11"/>
      <c r="C2" s="11"/>
    </row>
    <row r="3" spans="1:3" ht="12.75">
      <c r="A3" s="11"/>
      <c r="B3" s="11"/>
      <c r="C3" s="11"/>
    </row>
    <row r="4" spans="1:3" ht="48" customHeight="1">
      <c r="A4" s="134" t="s">
        <v>451</v>
      </c>
      <c r="B4" s="134"/>
      <c r="C4" s="134"/>
    </row>
    <row r="5" spans="1:3" ht="12.75">
      <c r="A5" s="13" t="s">
        <v>414</v>
      </c>
      <c r="B5" s="11"/>
      <c r="C5" s="11" t="s">
        <v>415</v>
      </c>
    </row>
    <row r="6" spans="1:3" ht="12.75">
      <c r="A6" s="11"/>
      <c r="B6" s="11"/>
      <c r="C6" s="11"/>
    </row>
    <row r="7" spans="1:3" ht="21" customHeight="1" thickBot="1">
      <c r="A7" s="14" t="s">
        <v>416</v>
      </c>
      <c r="B7" s="15"/>
      <c r="C7" s="16" t="s">
        <v>417</v>
      </c>
    </row>
    <row r="8" spans="1:3" ht="15" customHeight="1" thickBot="1">
      <c r="A8" s="17" t="s">
        <v>418</v>
      </c>
      <c r="B8" s="18"/>
      <c r="C8" s="19">
        <f>'B1_Rekapitulace_soupisu'!C26</f>
        <v>0</v>
      </c>
    </row>
    <row r="9" spans="1:3" ht="18.75" customHeight="1" thickBot="1">
      <c r="A9" s="20" t="s">
        <v>419</v>
      </c>
      <c r="B9" s="21"/>
      <c r="C9" s="22">
        <f>SUM(C8:C8)</f>
        <v>0</v>
      </c>
    </row>
    <row r="10" spans="1:3" ht="12.75">
      <c r="A10" s="23"/>
      <c r="B10" s="23"/>
      <c r="C10" s="24"/>
    </row>
    <row r="11" spans="1:3" ht="21" customHeight="1" thickBot="1">
      <c r="A11" s="14" t="s">
        <v>420</v>
      </c>
      <c r="B11" s="15"/>
      <c r="C11" s="16" t="s">
        <v>417</v>
      </c>
    </row>
    <row r="12" spans="1:3" ht="15" customHeight="1" thickBot="1">
      <c r="A12" s="25" t="s">
        <v>421</v>
      </c>
      <c r="B12" s="18"/>
      <c r="C12" s="19">
        <f>C_VON!G12</f>
        <v>0</v>
      </c>
    </row>
    <row r="13" spans="1:3" ht="18.75" customHeight="1" thickBot="1">
      <c r="A13" s="20" t="s">
        <v>422</v>
      </c>
      <c r="B13" s="21"/>
      <c r="C13" s="22">
        <f>C12</f>
        <v>0</v>
      </c>
    </row>
    <row r="14" spans="1:3" ht="13.5" thickBot="1">
      <c r="A14" s="23"/>
      <c r="B14" s="23"/>
      <c r="C14" s="24"/>
    </row>
    <row r="15" spans="1:3" ht="21" customHeight="1" thickBot="1">
      <c r="A15" s="14" t="s">
        <v>423</v>
      </c>
      <c r="B15" s="15"/>
      <c r="C15" s="22">
        <f>C9+C13</f>
        <v>0</v>
      </c>
    </row>
    <row r="16" spans="1:3" ht="21" customHeight="1" thickBot="1">
      <c r="A16" s="20" t="s">
        <v>424</v>
      </c>
      <c r="B16" s="26"/>
      <c r="C16" s="27">
        <f>C15*0.21</f>
        <v>0</v>
      </c>
    </row>
    <row r="17" spans="1:3" ht="21" customHeight="1" thickBot="1">
      <c r="A17" s="28" t="s">
        <v>425</v>
      </c>
      <c r="B17" s="29"/>
      <c r="C17" s="30">
        <f>SUM(C15:C16)</f>
        <v>0</v>
      </c>
    </row>
    <row r="18" spans="1:3" ht="12.75">
      <c r="A18" s="11"/>
      <c r="B18" s="11"/>
      <c r="C18" s="11"/>
    </row>
    <row r="21" ht="12.75">
      <c r="A21" s="31" t="s">
        <v>426</v>
      </c>
    </row>
    <row r="22" ht="12.75">
      <c r="A22" s="31"/>
    </row>
    <row r="23" spans="1:3" ht="15">
      <c r="A23" s="135" t="s">
        <v>427</v>
      </c>
      <c r="B23" s="136"/>
      <c r="C23" s="136"/>
    </row>
    <row r="25" spans="1:3" ht="70.5" customHeight="1">
      <c r="A25" s="137" t="s">
        <v>428</v>
      </c>
      <c r="B25" s="138"/>
      <c r="C25" s="138"/>
    </row>
    <row r="27" spans="1:3" ht="42" customHeight="1">
      <c r="A27" s="139" t="s">
        <v>429</v>
      </c>
      <c r="B27" s="140"/>
      <c r="C27" s="140"/>
    </row>
    <row r="29" spans="1:3" ht="42" customHeight="1">
      <c r="A29" s="139" t="s">
        <v>430</v>
      </c>
      <c r="B29" s="140"/>
      <c r="C29" s="140"/>
    </row>
  </sheetData>
  <sheetProtection password="DACD" sheet="1" objects="1" scenarios="1"/>
  <mergeCells count="5">
    <mergeCell ref="A4:C4"/>
    <mergeCell ref="A23:C23"/>
    <mergeCell ref="A25:C25"/>
    <mergeCell ref="A27:C27"/>
    <mergeCell ref="A29:C29"/>
  </mergeCells>
  <printOptions/>
  <pageMargins left="0.7874015748031497" right="0.7874015748031497" top="0.984251968503937" bottom="0.984251968503937" header="0.5118110236220472" footer="0.5118110236220472"/>
  <pageSetup fitToHeight="999" horizontalDpi="600" verticalDpi="600" orientation="portrait" paperSize="9" r:id="rId1"/>
  <headerFooter alignWithMargins="0">
    <oddFooter>&amp;R&amp;"Arial,Obyčejné"Str.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19" sqref="D19"/>
    </sheetView>
  </sheetViews>
  <sheetFormatPr defaultColWidth="10.66015625" defaultRowHeight="12" customHeight="1"/>
  <cols>
    <col min="1" max="1" width="11.33203125" style="71" customWidth="1"/>
    <col min="2" max="2" width="58.66015625" style="71" customWidth="1"/>
    <col min="3" max="3" width="18.33203125" style="71" customWidth="1"/>
    <col min="4" max="4" width="14" style="71" customWidth="1"/>
    <col min="5" max="16384" width="10.66015625" style="71" customWidth="1"/>
  </cols>
  <sheetData>
    <row r="1" spans="1:4" s="117" customFormat="1" ht="20.25" customHeight="1">
      <c r="A1" s="1" t="s">
        <v>452</v>
      </c>
      <c r="B1" s="2"/>
      <c r="C1" s="2"/>
      <c r="D1" s="2"/>
    </row>
    <row r="2" spans="1:4" s="117" customFormat="1" ht="24.75" customHeight="1">
      <c r="A2" s="141" t="s">
        <v>12</v>
      </c>
      <c r="B2" s="141"/>
      <c r="C2" s="141"/>
      <c r="D2" s="141"/>
    </row>
    <row r="3" spans="1:4" s="117" customFormat="1" ht="12" customHeight="1">
      <c r="A3" s="3" t="s">
        <v>13</v>
      </c>
      <c r="B3" s="4"/>
      <c r="C3" s="2"/>
      <c r="D3" s="2"/>
    </row>
    <row r="4" spans="1:4" s="117" customFormat="1" ht="12" customHeight="1">
      <c r="A4" s="3" t="s">
        <v>15</v>
      </c>
      <c r="B4" s="4"/>
      <c r="C4" s="2"/>
      <c r="D4" s="2"/>
    </row>
    <row r="5" spans="1:4" s="117" customFormat="1" ht="12" customHeight="1">
      <c r="A5" s="4" t="s">
        <v>453</v>
      </c>
      <c r="B5" s="4"/>
      <c r="C5" s="2"/>
      <c r="D5" s="2"/>
    </row>
    <row r="6" spans="1:4" s="117" customFormat="1" ht="6" customHeight="1" thickBot="1">
      <c r="A6" s="2"/>
      <c r="B6" s="2"/>
      <c r="C6" s="2"/>
      <c r="D6" s="2"/>
    </row>
    <row r="7" spans="1:4" s="117" customFormat="1" ht="24" customHeight="1" thickBot="1">
      <c r="A7" s="5" t="s">
        <v>17</v>
      </c>
      <c r="B7" s="5" t="s">
        <v>18</v>
      </c>
      <c r="C7" s="5" t="s">
        <v>19</v>
      </c>
      <c r="D7" s="5" t="s">
        <v>20</v>
      </c>
    </row>
    <row r="8" spans="1:4" s="117" customFormat="1" ht="12" customHeight="1" thickBot="1">
      <c r="A8" s="5" t="s">
        <v>0</v>
      </c>
      <c r="B8" s="5" t="s">
        <v>3</v>
      </c>
      <c r="C8" s="5" t="s">
        <v>8</v>
      </c>
      <c r="D8" s="5" t="s">
        <v>10</v>
      </c>
    </row>
    <row r="9" spans="1:4" s="117" customFormat="1" ht="5.25" customHeight="1">
      <c r="A9" s="4"/>
      <c r="B9" s="4"/>
      <c r="C9" s="4"/>
      <c r="D9" s="4"/>
    </row>
    <row r="10" spans="1:4" s="117" customFormat="1" ht="21" customHeight="1">
      <c r="A10" s="125" t="s">
        <v>1</v>
      </c>
      <c r="B10" s="125" t="s">
        <v>21</v>
      </c>
      <c r="C10" s="126">
        <f>C11+C12</f>
        <v>0</v>
      </c>
      <c r="D10" s="127">
        <f>D11+D12</f>
        <v>3.02808</v>
      </c>
    </row>
    <row r="11" spans="1:4" s="117" customFormat="1" ht="12.75" customHeight="1">
      <c r="A11" s="128" t="s">
        <v>9</v>
      </c>
      <c r="B11" s="128" t="s">
        <v>22</v>
      </c>
      <c r="C11" s="129">
        <f>'B2_Soupis_praci'!H12</f>
        <v>0</v>
      </c>
      <c r="D11" s="130">
        <v>0</v>
      </c>
    </row>
    <row r="12" spans="1:4" s="117" customFormat="1" ht="12.75" customHeight="1">
      <c r="A12" s="128" t="s">
        <v>4</v>
      </c>
      <c r="B12" s="128" t="s">
        <v>23</v>
      </c>
      <c r="C12" s="129">
        <f>'B2_Soupis_praci'!H61</f>
        <v>0</v>
      </c>
      <c r="D12" s="130">
        <v>3.02808</v>
      </c>
    </row>
    <row r="13" spans="1:4" s="117" customFormat="1" ht="12.75" customHeight="1">
      <c r="A13" s="128" t="s">
        <v>24</v>
      </c>
      <c r="B13" s="128" t="s">
        <v>25</v>
      </c>
      <c r="C13" s="129">
        <f>'B2_Soupis_praci'!H91</f>
        <v>0</v>
      </c>
      <c r="D13" s="130">
        <v>0</v>
      </c>
    </row>
    <row r="14" spans="1:4" s="117" customFormat="1" ht="21" customHeight="1">
      <c r="A14" s="125" t="s">
        <v>6</v>
      </c>
      <c r="B14" s="125" t="s">
        <v>26</v>
      </c>
      <c r="C14" s="126">
        <f>C15+C16+C17+C18+C19+C20+C21+C22+C23</f>
        <v>0</v>
      </c>
      <c r="D14" s="127">
        <f>D15+D16+D17+D18+D19+D20+D21+D22+D23</f>
        <v>7.685237900000001</v>
      </c>
    </row>
    <row r="15" spans="1:4" s="117" customFormat="1" ht="12.75" customHeight="1">
      <c r="A15" s="128" t="s">
        <v>27</v>
      </c>
      <c r="B15" s="128" t="s">
        <v>28</v>
      </c>
      <c r="C15" s="129">
        <f>'B2_Soupis_praci'!H102</f>
        <v>0</v>
      </c>
      <c r="D15" s="130">
        <v>0</v>
      </c>
    </row>
    <row r="16" spans="1:4" s="117" customFormat="1" ht="12.75" customHeight="1">
      <c r="A16" s="128" t="s">
        <v>29</v>
      </c>
      <c r="B16" s="128" t="s">
        <v>30</v>
      </c>
      <c r="C16" s="129">
        <f>'B2_Soupis_praci'!H108</f>
        <v>0</v>
      </c>
      <c r="D16" s="130">
        <v>0.0184</v>
      </c>
    </row>
    <row r="17" spans="1:4" s="117" customFormat="1" ht="12.75" customHeight="1">
      <c r="A17" s="128" t="s">
        <v>31</v>
      </c>
      <c r="B17" s="128" t="s">
        <v>32</v>
      </c>
      <c r="C17" s="129">
        <f>'B2_Soupis_praci'!H122</f>
        <v>0</v>
      </c>
      <c r="D17" s="130">
        <v>0.0017</v>
      </c>
    </row>
    <row r="18" spans="1:4" s="117" customFormat="1" ht="12.75" customHeight="1">
      <c r="A18" s="128" t="s">
        <v>33</v>
      </c>
      <c r="B18" s="128" t="s">
        <v>34</v>
      </c>
      <c r="C18" s="129">
        <f>'B2_Soupis_praci'!H147</f>
        <v>0</v>
      </c>
      <c r="D18" s="130">
        <v>0.0007</v>
      </c>
    </row>
    <row r="19" spans="1:4" s="117" customFormat="1" ht="12.75" customHeight="1">
      <c r="A19" s="128" t="s">
        <v>35</v>
      </c>
      <c r="B19" s="128" t="s">
        <v>36</v>
      </c>
      <c r="C19" s="129">
        <f>'B2_Soupis_praci'!H158</f>
        <v>0</v>
      </c>
      <c r="D19" s="130">
        <v>7.0627964</v>
      </c>
    </row>
    <row r="20" spans="1:4" s="117" customFormat="1" ht="12.75" customHeight="1">
      <c r="A20" s="128" t="s">
        <v>37</v>
      </c>
      <c r="B20" s="128" t="s">
        <v>38</v>
      </c>
      <c r="C20" s="129">
        <f>'B2_Soupis_praci'!H199</f>
        <v>0</v>
      </c>
      <c r="D20" s="130">
        <v>0.0041</v>
      </c>
    </row>
    <row r="21" spans="1:4" s="117" customFormat="1" ht="12.75" customHeight="1">
      <c r="A21" s="128" t="s">
        <v>39</v>
      </c>
      <c r="B21" s="128" t="s">
        <v>40</v>
      </c>
      <c r="C21" s="129">
        <f>'B2_Soupis_praci'!H202</f>
        <v>0</v>
      </c>
      <c r="D21" s="130">
        <v>0</v>
      </c>
    </row>
    <row r="22" spans="1:4" s="117" customFormat="1" ht="12.75" customHeight="1">
      <c r="A22" s="128" t="s">
        <v>41</v>
      </c>
      <c r="B22" s="128" t="s">
        <v>42</v>
      </c>
      <c r="C22" s="129">
        <f>'B2_Soupis_praci'!H239</f>
        <v>0</v>
      </c>
      <c r="D22" s="130">
        <v>0.5975415</v>
      </c>
    </row>
    <row r="23" spans="1:4" s="117" customFormat="1" ht="12.75" customHeight="1">
      <c r="A23" s="128" t="s">
        <v>43</v>
      </c>
      <c r="B23" s="128" t="s">
        <v>44</v>
      </c>
      <c r="C23" s="129">
        <f>'B2_Soupis_praci'!H335</f>
        <v>0</v>
      </c>
      <c r="D23" s="130">
        <v>0</v>
      </c>
    </row>
    <row r="24" spans="1:4" s="117" customFormat="1" ht="21" customHeight="1">
      <c r="A24" s="125" t="s">
        <v>45</v>
      </c>
      <c r="B24" s="125" t="s">
        <v>46</v>
      </c>
      <c r="C24" s="126">
        <f>C25</f>
        <v>0</v>
      </c>
      <c r="D24" s="127">
        <f>D25</f>
        <v>0.00923</v>
      </c>
    </row>
    <row r="25" spans="1:4" s="117" customFormat="1" ht="12.75" customHeight="1">
      <c r="A25" s="128" t="s">
        <v>47</v>
      </c>
      <c r="B25" s="128" t="s">
        <v>48</v>
      </c>
      <c r="C25" s="129">
        <f>'B2_Soupis_praci'!H374</f>
        <v>0</v>
      </c>
      <c r="D25" s="130">
        <v>0.00923</v>
      </c>
    </row>
    <row r="26" spans="1:4" s="117" customFormat="1" ht="21" customHeight="1">
      <c r="A26" s="131"/>
      <c r="B26" s="131" t="s">
        <v>49</v>
      </c>
      <c r="C26" s="132">
        <f>C10+C14+C24</f>
        <v>0</v>
      </c>
      <c r="D26" s="133">
        <f>D10+D14+D24</f>
        <v>10.7225479</v>
      </c>
    </row>
  </sheetData>
  <sheetProtection password="DACD" sheet="1"/>
  <mergeCells count="1">
    <mergeCell ref="A2:D2"/>
  </mergeCells>
  <printOptions horizontalCentered="1"/>
  <pageMargins left="0.3937007874015748" right="0.3937007874015748" top="0.7874015748031497" bottom="0.7874015748031497" header="0" footer="0"/>
  <pageSetup firstPageNumber="2" useFirstPageNumber="1" fitToHeight="100" horizontalDpi="300" verticalDpi="300" orientation="portrait" r:id="rId1"/>
  <headerFooter alignWithMargins="0">
    <oddFooter>&amp;RStr.&amp;P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8"/>
  <sheetViews>
    <sheetView showGridLines="0" view="pageLayout" workbookViewId="0" topLeftCell="A13">
      <selection activeCell="O378" sqref="N378:O378"/>
    </sheetView>
  </sheetViews>
  <sheetFormatPr defaultColWidth="10.66015625" defaultRowHeight="12" customHeight="1"/>
  <cols>
    <col min="1" max="1" width="4" style="71" customWidth="1"/>
    <col min="2" max="2" width="4.5" style="71" customWidth="1"/>
    <col min="3" max="3" width="12.16015625" style="71" customWidth="1"/>
    <col min="4" max="4" width="46.83203125" style="71" customWidth="1"/>
    <col min="5" max="5" width="4.33203125" style="71" customWidth="1"/>
    <col min="6" max="7" width="10.83203125" style="71" customWidth="1"/>
    <col min="8" max="8" width="14.5" style="71" customWidth="1"/>
    <col min="9" max="16384" width="10.66015625" style="117" customWidth="1"/>
  </cols>
  <sheetData>
    <row r="1" spans="1:8" s="71" customFormat="1" ht="19.5" customHeight="1">
      <c r="A1" s="1" t="s">
        <v>454</v>
      </c>
      <c r="B1" s="6"/>
      <c r="C1" s="6"/>
      <c r="D1" s="6"/>
      <c r="E1" s="6"/>
      <c r="F1" s="6"/>
      <c r="G1" s="6"/>
      <c r="H1" s="6"/>
    </row>
    <row r="2" spans="1:8" s="71" customFormat="1" ht="24.75" customHeight="1">
      <c r="A2" s="142" t="s">
        <v>12</v>
      </c>
      <c r="B2" s="142"/>
      <c r="C2" s="142"/>
      <c r="D2" s="142"/>
      <c r="E2" s="142"/>
      <c r="F2" s="142"/>
      <c r="G2" s="142"/>
      <c r="H2" s="142"/>
    </row>
    <row r="3" spans="1:8" s="71" customFormat="1" ht="12.75" customHeight="1">
      <c r="A3" s="7" t="s">
        <v>13</v>
      </c>
      <c r="B3" s="8"/>
      <c r="C3" s="8"/>
      <c r="D3" s="8"/>
      <c r="E3" s="8"/>
      <c r="F3" s="4" t="s">
        <v>453</v>
      </c>
      <c r="G3" s="6"/>
      <c r="H3" s="6"/>
    </row>
    <row r="4" spans="1:8" s="71" customFormat="1" ht="12.75" customHeight="1">
      <c r="A4" s="7" t="s">
        <v>15</v>
      </c>
      <c r="B4" s="8"/>
      <c r="C4" s="8"/>
      <c r="D4" s="8"/>
      <c r="E4" s="8"/>
      <c r="F4" s="8" t="s">
        <v>50</v>
      </c>
      <c r="G4" s="6"/>
      <c r="H4" s="6"/>
    </row>
    <row r="5" spans="1:8" s="71" customFormat="1" ht="12.75" customHeight="1">
      <c r="A5" s="8" t="s">
        <v>14</v>
      </c>
      <c r="B5" s="8"/>
      <c r="C5" s="8"/>
      <c r="D5" s="8"/>
      <c r="E5" s="8"/>
      <c r="F5" s="8" t="s">
        <v>51</v>
      </c>
      <c r="G5" s="6"/>
      <c r="H5" s="6"/>
    </row>
    <row r="6" spans="1:8" s="71" customFormat="1" ht="12.75" customHeight="1">
      <c r="A6" s="8" t="s">
        <v>16</v>
      </c>
      <c r="B6" s="8"/>
      <c r="C6" s="8"/>
      <c r="D6" s="8"/>
      <c r="E6" s="8"/>
      <c r="F6" s="4" t="s">
        <v>455</v>
      </c>
      <c r="G6" s="6"/>
      <c r="H6" s="6"/>
    </row>
    <row r="7" spans="1:8" s="71" customFormat="1" ht="6" customHeight="1" thickBot="1">
      <c r="A7" s="6"/>
      <c r="B7" s="6"/>
      <c r="C7" s="6"/>
      <c r="D7" s="6"/>
      <c r="E7" s="6"/>
      <c r="F7" s="6"/>
      <c r="G7" s="6"/>
      <c r="H7" s="6"/>
    </row>
    <row r="8" spans="1:8" s="71" customFormat="1" ht="25.5" customHeight="1" thickBot="1">
      <c r="A8" s="9" t="s">
        <v>52</v>
      </c>
      <c r="B8" s="9" t="s">
        <v>53</v>
      </c>
      <c r="C8" s="9" t="s">
        <v>17</v>
      </c>
      <c r="D8" s="9" t="s">
        <v>18</v>
      </c>
      <c r="E8" s="9" t="s">
        <v>54</v>
      </c>
      <c r="F8" s="9" t="s">
        <v>55</v>
      </c>
      <c r="G8" s="9" t="s">
        <v>56</v>
      </c>
      <c r="H8" s="9" t="s">
        <v>19</v>
      </c>
    </row>
    <row r="9" spans="1:8" s="71" customFormat="1" ht="12.75" customHeight="1" thickBot="1">
      <c r="A9" s="9" t="s">
        <v>0</v>
      </c>
      <c r="B9" s="9" t="s">
        <v>3</v>
      </c>
      <c r="C9" s="9" t="s">
        <v>5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2</v>
      </c>
    </row>
    <row r="10" spans="1:8" s="71" customFormat="1" ht="4.5" customHeight="1">
      <c r="A10" s="6"/>
      <c r="B10" s="6"/>
      <c r="C10" s="6"/>
      <c r="D10" s="6"/>
      <c r="E10" s="6"/>
      <c r="F10" s="6"/>
      <c r="G10" s="6"/>
      <c r="H10" s="6"/>
    </row>
    <row r="11" spans="1:8" s="71" customFormat="1" ht="21" customHeight="1">
      <c r="A11" s="72"/>
      <c r="B11" s="73"/>
      <c r="C11" s="73" t="s">
        <v>1</v>
      </c>
      <c r="D11" s="73" t="s">
        <v>21</v>
      </c>
      <c r="E11" s="73"/>
      <c r="F11" s="74"/>
      <c r="G11" s="75"/>
      <c r="H11" s="75">
        <f>H12+H61</f>
        <v>0</v>
      </c>
    </row>
    <row r="12" spans="1:8" s="71" customFormat="1" ht="21" customHeight="1" thickBot="1">
      <c r="A12" s="72"/>
      <c r="B12" s="73"/>
      <c r="C12" s="73" t="s">
        <v>9</v>
      </c>
      <c r="D12" s="73" t="s">
        <v>22</v>
      </c>
      <c r="E12" s="73"/>
      <c r="F12" s="74"/>
      <c r="G12" s="75"/>
      <c r="H12" s="75">
        <f>H13+H23+H34+H40+H52+H56+H58</f>
        <v>0</v>
      </c>
    </row>
    <row r="13" spans="1:8" s="71" customFormat="1" ht="13.5" customHeight="1" thickBot="1">
      <c r="A13" s="76">
        <v>1</v>
      </c>
      <c r="B13" s="77" t="s">
        <v>57</v>
      </c>
      <c r="C13" s="77" t="s">
        <v>58</v>
      </c>
      <c r="D13" s="77" t="s">
        <v>59</v>
      </c>
      <c r="E13" s="77" t="s">
        <v>60</v>
      </c>
      <c r="F13" s="78">
        <v>146.566</v>
      </c>
      <c r="G13" s="70"/>
      <c r="H13" s="79">
        <f>F13*G13</f>
        <v>0</v>
      </c>
    </row>
    <row r="14" spans="1:8" s="71" customFormat="1" ht="24" customHeight="1">
      <c r="A14" s="80"/>
      <c r="B14" s="81"/>
      <c r="C14" s="81"/>
      <c r="D14" s="81" t="s">
        <v>61</v>
      </c>
      <c r="E14" s="81"/>
      <c r="F14" s="82">
        <v>0</v>
      </c>
      <c r="G14" s="83"/>
      <c r="H14" s="84"/>
    </row>
    <row r="15" spans="1:8" s="71" customFormat="1" ht="34.5" customHeight="1">
      <c r="A15" s="85"/>
      <c r="B15" s="86"/>
      <c r="C15" s="86"/>
      <c r="D15" s="86" t="s">
        <v>62</v>
      </c>
      <c r="E15" s="86"/>
      <c r="F15" s="87">
        <v>28.9045</v>
      </c>
      <c r="G15" s="88"/>
      <c r="H15" s="89"/>
    </row>
    <row r="16" spans="1:8" s="71" customFormat="1" ht="13.5" customHeight="1">
      <c r="A16" s="85"/>
      <c r="B16" s="86"/>
      <c r="C16" s="86"/>
      <c r="D16" s="86" t="s">
        <v>63</v>
      </c>
      <c r="E16" s="86"/>
      <c r="F16" s="87">
        <v>0.5828</v>
      </c>
      <c r="G16" s="88"/>
      <c r="H16" s="89"/>
    </row>
    <row r="17" spans="1:8" s="71" customFormat="1" ht="34.5" customHeight="1">
      <c r="A17" s="85"/>
      <c r="B17" s="86"/>
      <c r="C17" s="86"/>
      <c r="D17" s="86" t="s">
        <v>64</v>
      </c>
      <c r="E17" s="86"/>
      <c r="F17" s="87">
        <v>24.5984</v>
      </c>
      <c r="G17" s="88"/>
      <c r="H17" s="89"/>
    </row>
    <row r="18" spans="1:8" s="71" customFormat="1" ht="24" customHeight="1">
      <c r="A18" s="85"/>
      <c r="B18" s="86"/>
      <c r="C18" s="86"/>
      <c r="D18" s="86" t="s">
        <v>65</v>
      </c>
      <c r="E18" s="86"/>
      <c r="F18" s="87">
        <v>31.14</v>
      </c>
      <c r="G18" s="88"/>
      <c r="H18" s="89"/>
    </row>
    <row r="19" spans="1:8" s="71" customFormat="1" ht="34.5" customHeight="1">
      <c r="A19" s="85"/>
      <c r="B19" s="86"/>
      <c r="C19" s="86"/>
      <c r="D19" s="86" t="s">
        <v>66</v>
      </c>
      <c r="E19" s="86"/>
      <c r="F19" s="87">
        <v>3.54</v>
      </c>
      <c r="G19" s="88"/>
      <c r="H19" s="89"/>
    </row>
    <row r="20" spans="1:8" s="71" customFormat="1" ht="13.5" customHeight="1">
      <c r="A20" s="85"/>
      <c r="B20" s="86"/>
      <c r="C20" s="86"/>
      <c r="D20" s="86" t="s">
        <v>67</v>
      </c>
      <c r="E20" s="86"/>
      <c r="F20" s="87">
        <v>7.8</v>
      </c>
      <c r="G20" s="88"/>
      <c r="H20" s="89"/>
    </row>
    <row r="21" spans="1:8" s="71" customFormat="1" ht="13.5" customHeight="1">
      <c r="A21" s="85"/>
      <c r="B21" s="86"/>
      <c r="C21" s="86"/>
      <c r="D21" s="86" t="s">
        <v>68</v>
      </c>
      <c r="E21" s="86"/>
      <c r="F21" s="87">
        <v>50</v>
      </c>
      <c r="G21" s="88"/>
      <c r="H21" s="89"/>
    </row>
    <row r="22" spans="1:8" s="71" customFormat="1" ht="13.5" customHeight="1" thickBot="1">
      <c r="A22" s="90"/>
      <c r="B22" s="91"/>
      <c r="C22" s="91"/>
      <c r="D22" s="91" t="s">
        <v>69</v>
      </c>
      <c r="E22" s="91"/>
      <c r="F22" s="92">
        <v>146.5657</v>
      </c>
      <c r="G22" s="93"/>
      <c r="H22" s="94"/>
    </row>
    <row r="23" spans="1:8" s="71" customFormat="1" ht="13.5" customHeight="1" thickBot="1">
      <c r="A23" s="76">
        <v>2</v>
      </c>
      <c r="B23" s="77" t="s">
        <v>70</v>
      </c>
      <c r="C23" s="77" t="s">
        <v>71</v>
      </c>
      <c r="D23" s="77" t="s">
        <v>72</v>
      </c>
      <c r="E23" s="77" t="s">
        <v>73</v>
      </c>
      <c r="F23" s="78">
        <v>63.36</v>
      </c>
      <c r="G23" s="70"/>
      <c r="H23" s="79">
        <f>F23*G23</f>
        <v>0</v>
      </c>
    </row>
    <row r="24" spans="1:8" s="71" customFormat="1" ht="13.5" customHeight="1">
      <c r="A24" s="80"/>
      <c r="B24" s="81"/>
      <c r="C24" s="81"/>
      <c r="D24" s="81" t="s">
        <v>74</v>
      </c>
      <c r="E24" s="81"/>
      <c r="F24" s="82">
        <v>0</v>
      </c>
      <c r="G24" s="83"/>
      <c r="H24" s="84"/>
    </row>
    <row r="25" spans="1:8" s="71" customFormat="1" ht="24" customHeight="1">
      <c r="A25" s="85"/>
      <c r="B25" s="86"/>
      <c r="C25" s="86"/>
      <c r="D25" s="86" t="s">
        <v>75</v>
      </c>
      <c r="E25" s="86"/>
      <c r="F25" s="87">
        <v>0</v>
      </c>
      <c r="G25" s="88"/>
      <c r="H25" s="89"/>
    </row>
    <row r="26" spans="1:8" s="71" customFormat="1" ht="13.5" customHeight="1">
      <c r="A26" s="85"/>
      <c r="B26" s="86"/>
      <c r="C26" s="86"/>
      <c r="D26" s="86" t="s">
        <v>76</v>
      </c>
      <c r="E26" s="86"/>
      <c r="F26" s="87">
        <v>0</v>
      </c>
      <c r="G26" s="88"/>
      <c r="H26" s="89"/>
    </row>
    <row r="27" spans="1:8" s="71" customFormat="1" ht="13.5" customHeight="1">
      <c r="A27" s="85"/>
      <c r="B27" s="86"/>
      <c r="C27" s="86"/>
      <c r="D27" s="86" t="s">
        <v>77</v>
      </c>
      <c r="E27" s="86"/>
      <c r="F27" s="87">
        <v>0</v>
      </c>
      <c r="G27" s="88"/>
      <c r="H27" s="89"/>
    </row>
    <row r="28" spans="1:8" s="71" customFormat="1" ht="13.5" customHeight="1">
      <c r="A28" s="85"/>
      <c r="B28" s="86"/>
      <c r="C28" s="86"/>
      <c r="D28" s="86" t="s">
        <v>78</v>
      </c>
      <c r="E28" s="86"/>
      <c r="F28" s="87">
        <v>7.68</v>
      </c>
      <c r="G28" s="88"/>
      <c r="H28" s="89"/>
    </row>
    <row r="29" spans="1:8" s="71" customFormat="1" ht="13.5" customHeight="1">
      <c r="A29" s="85"/>
      <c r="B29" s="86"/>
      <c r="C29" s="86"/>
      <c r="D29" s="86" t="s">
        <v>79</v>
      </c>
      <c r="E29" s="86"/>
      <c r="F29" s="87">
        <v>35.1</v>
      </c>
      <c r="G29" s="88"/>
      <c r="H29" s="89"/>
    </row>
    <row r="30" spans="1:8" s="71" customFormat="1" ht="13.5" customHeight="1">
      <c r="A30" s="85"/>
      <c r="B30" s="86"/>
      <c r="C30" s="86"/>
      <c r="D30" s="86" t="s">
        <v>80</v>
      </c>
      <c r="E30" s="86"/>
      <c r="F30" s="87">
        <v>3.97</v>
      </c>
      <c r="G30" s="88"/>
      <c r="H30" s="89"/>
    </row>
    <row r="31" spans="1:8" s="71" customFormat="1" ht="13.5" customHeight="1">
      <c r="A31" s="85"/>
      <c r="B31" s="86"/>
      <c r="C31" s="86"/>
      <c r="D31" s="86" t="s">
        <v>81</v>
      </c>
      <c r="E31" s="86"/>
      <c r="F31" s="87">
        <v>7.53</v>
      </c>
      <c r="G31" s="88"/>
      <c r="H31" s="89"/>
    </row>
    <row r="32" spans="1:8" s="71" customFormat="1" ht="13.5" customHeight="1">
      <c r="A32" s="85"/>
      <c r="B32" s="86"/>
      <c r="C32" s="86"/>
      <c r="D32" s="86" t="s">
        <v>82</v>
      </c>
      <c r="E32" s="86"/>
      <c r="F32" s="87">
        <v>9.08</v>
      </c>
      <c r="G32" s="88"/>
      <c r="H32" s="89"/>
    </row>
    <row r="33" spans="1:8" s="71" customFormat="1" ht="13.5" customHeight="1" thickBot="1">
      <c r="A33" s="90"/>
      <c r="B33" s="91"/>
      <c r="C33" s="91"/>
      <c r="D33" s="91" t="s">
        <v>69</v>
      </c>
      <c r="E33" s="91"/>
      <c r="F33" s="92">
        <v>63.36</v>
      </c>
      <c r="G33" s="93"/>
      <c r="H33" s="94"/>
    </row>
    <row r="34" spans="1:8" s="71" customFormat="1" ht="24" customHeight="1" thickBot="1">
      <c r="A34" s="76">
        <v>3</v>
      </c>
      <c r="B34" s="77" t="s">
        <v>57</v>
      </c>
      <c r="C34" s="77" t="s">
        <v>83</v>
      </c>
      <c r="D34" s="77" t="s">
        <v>84</v>
      </c>
      <c r="E34" s="77" t="s">
        <v>60</v>
      </c>
      <c r="F34" s="78">
        <v>7.12</v>
      </c>
      <c r="G34" s="70"/>
      <c r="H34" s="79">
        <f>F34*G34</f>
        <v>0</v>
      </c>
    </row>
    <row r="35" spans="1:8" s="71" customFormat="1" ht="34.5" customHeight="1">
      <c r="A35" s="80"/>
      <c r="B35" s="81"/>
      <c r="C35" s="81"/>
      <c r="D35" s="81" t="s">
        <v>85</v>
      </c>
      <c r="E35" s="81"/>
      <c r="F35" s="82">
        <v>0</v>
      </c>
      <c r="G35" s="83"/>
      <c r="H35" s="84"/>
    </row>
    <row r="36" spans="1:8" s="71" customFormat="1" ht="13.5" customHeight="1">
      <c r="A36" s="85"/>
      <c r="B36" s="86"/>
      <c r="C36" s="86"/>
      <c r="D36" s="86" t="s">
        <v>86</v>
      </c>
      <c r="E36" s="86"/>
      <c r="F36" s="87">
        <v>0</v>
      </c>
      <c r="G36" s="88"/>
      <c r="H36" s="89"/>
    </row>
    <row r="37" spans="1:8" s="71" customFormat="1" ht="13.5" customHeight="1">
      <c r="A37" s="85"/>
      <c r="B37" s="86"/>
      <c r="C37" s="86"/>
      <c r="D37" s="86" t="s">
        <v>87</v>
      </c>
      <c r="E37" s="86"/>
      <c r="F37" s="87">
        <v>0.89</v>
      </c>
      <c r="G37" s="88"/>
      <c r="H37" s="89"/>
    </row>
    <row r="38" spans="1:8" s="71" customFormat="1" ht="13.5" customHeight="1">
      <c r="A38" s="85"/>
      <c r="B38" s="86"/>
      <c r="C38" s="86"/>
      <c r="D38" s="86" t="s">
        <v>88</v>
      </c>
      <c r="E38" s="86"/>
      <c r="F38" s="87">
        <v>6.23</v>
      </c>
      <c r="G38" s="88"/>
      <c r="H38" s="89"/>
    </row>
    <row r="39" spans="1:8" s="71" customFormat="1" ht="13.5" customHeight="1" thickBot="1">
      <c r="A39" s="90"/>
      <c r="B39" s="91"/>
      <c r="C39" s="91"/>
      <c r="D39" s="91" t="s">
        <v>69</v>
      </c>
      <c r="E39" s="91"/>
      <c r="F39" s="92">
        <v>7.12</v>
      </c>
      <c r="G39" s="93"/>
      <c r="H39" s="94"/>
    </row>
    <row r="40" spans="1:8" s="71" customFormat="1" ht="13.5" customHeight="1" thickBot="1">
      <c r="A40" s="76">
        <v>4</v>
      </c>
      <c r="B40" s="77" t="s">
        <v>70</v>
      </c>
      <c r="C40" s="77" t="s">
        <v>89</v>
      </c>
      <c r="D40" s="77" t="s">
        <v>90</v>
      </c>
      <c r="E40" s="77" t="s">
        <v>60</v>
      </c>
      <c r="F40" s="78">
        <v>128.154</v>
      </c>
      <c r="G40" s="70"/>
      <c r="H40" s="79">
        <f>F40*G40</f>
        <v>0</v>
      </c>
    </row>
    <row r="41" spans="1:8" s="71" customFormat="1" ht="24" customHeight="1">
      <c r="A41" s="80"/>
      <c r="B41" s="81"/>
      <c r="C41" s="81"/>
      <c r="D41" s="81" t="s">
        <v>91</v>
      </c>
      <c r="E41" s="81"/>
      <c r="F41" s="82">
        <v>0</v>
      </c>
      <c r="G41" s="83"/>
      <c r="H41" s="84"/>
    </row>
    <row r="42" spans="1:8" s="71" customFormat="1" ht="24" customHeight="1">
      <c r="A42" s="85"/>
      <c r="B42" s="86"/>
      <c r="C42" s="86"/>
      <c r="D42" s="86" t="s">
        <v>92</v>
      </c>
      <c r="E42" s="86"/>
      <c r="F42" s="87">
        <v>0</v>
      </c>
      <c r="G42" s="88"/>
      <c r="H42" s="89"/>
    </row>
    <row r="43" spans="1:8" s="71" customFormat="1" ht="13.5" customHeight="1">
      <c r="A43" s="85"/>
      <c r="B43" s="86"/>
      <c r="C43" s="86"/>
      <c r="D43" s="86" t="s">
        <v>93</v>
      </c>
      <c r="E43" s="86"/>
      <c r="F43" s="87">
        <v>12.7568</v>
      </c>
      <c r="G43" s="88"/>
      <c r="H43" s="89"/>
    </row>
    <row r="44" spans="1:8" s="71" customFormat="1" ht="13.5" customHeight="1">
      <c r="A44" s="85"/>
      <c r="B44" s="86"/>
      <c r="C44" s="86"/>
      <c r="D44" s="86" t="s">
        <v>94</v>
      </c>
      <c r="E44" s="86"/>
      <c r="F44" s="87">
        <v>58.583</v>
      </c>
      <c r="G44" s="88"/>
      <c r="H44" s="89"/>
    </row>
    <row r="45" spans="1:8" s="71" customFormat="1" ht="13.5" customHeight="1">
      <c r="A45" s="85"/>
      <c r="B45" s="86"/>
      <c r="C45" s="86"/>
      <c r="D45" s="86" t="s">
        <v>95</v>
      </c>
      <c r="E45" s="86"/>
      <c r="F45" s="87">
        <v>6.0454</v>
      </c>
      <c r="G45" s="88"/>
      <c r="H45" s="89"/>
    </row>
    <row r="46" spans="1:8" s="71" customFormat="1" ht="13.5" customHeight="1">
      <c r="A46" s="85"/>
      <c r="B46" s="86"/>
      <c r="C46" s="86"/>
      <c r="D46" s="86" t="s">
        <v>96</v>
      </c>
      <c r="E46" s="86"/>
      <c r="F46" s="87">
        <v>11.0076</v>
      </c>
      <c r="G46" s="88"/>
      <c r="H46" s="89"/>
    </row>
    <row r="47" spans="1:8" s="71" customFormat="1" ht="13.5" customHeight="1">
      <c r="A47" s="85"/>
      <c r="B47" s="86"/>
      <c r="C47" s="86"/>
      <c r="D47" s="86" t="s">
        <v>97</v>
      </c>
      <c r="E47" s="86"/>
      <c r="F47" s="87">
        <v>5.27</v>
      </c>
      <c r="G47" s="88"/>
      <c r="H47" s="89"/>
    </row>
    <row r="48" spans="1:8" s="71" customFormat="1" ht="13.5" customHeight="1">
      <c r="A48" s="85"/>
      <c r="B48" s="86"/>
      <c r="C48" s="86"/>
      <c r="D48" s="86" t="s">
        <v>98</v>
      </c>
      <c r="E48" s="86"/>
      <c r="F48" s="87">
        <v>12.8543</v>
      </c>
      <c r="G48" s="88"/>
      <c r="H48" s="89"/>
    </row>
    <row r="49" spans="1:8" s="71" customFormat="1" ht="13.5" customHeight="1">
      <c r="A49" s="85"/>
      <c r="B49" s="86"/>
      <c r="C49" s="86"/>
      <c r="D49" s="86" t="s">
        <v>99</v>
      </c>
      <c r="E49" s="86"/>
      <c r="F49" s="87">
        <v>15.7343</v>
      </c>
      <c r="G49" s="88"/>
      <c r="H49" s="89"/>
    </row>
    <row r="50" spans="1:8" s="71" customFormat="1" ht="13.5" customHeight="1">
      <c r="A50" s="85"/>
      <c r="B50" s="86"/>
      <c r="C50" s="86"/>
      <c r="D50" s="86" t="s">
        <v>100</v>
      </c>
      <c r="E50" s="86"/>
      <c r="F50" s="87">
        <v>5.903</v>
      </c>
      <c r="G50" s="88"/>
      <c r="H50" s="89"/>
    </row>
    <row r="51" spans="1:8" s="71" customFormat="1" ht="13.5" customHeight="1" thickBot="1">
      <c r="A51" s="90"/>
      <c r="B51" s="91"/>
      <c r="C51" s="91"/>
      <c r="D51" s="91" t="s">
        <v>69</v>
      </c>
      <c r="E51" s="91"/>
      <c r="F51" s="92">
        <v>128.1544</v>
      </c>
      <c r="G51" s="93"/>
      <c r="H51" s="94"/>
    </row>
    <row r="52" spans="1:8" s="71" customFormat="1" ht="24" customHeight="1" thickBot="1">
      <c r="A52" s="76">
        <v>5</v>
      </c>
      <c r="B52" s="77" t="s">
        <v>70</v>
      </c>
      <c r="C52" s="77" t="s">
        <v>101</v>
      </c>
      <c r="D52" s="77" t="s">
        <v>102</v>
      </c>
      <c r="E52" s="77" t="s">
        <v>103</v>
      </c>
      <c r="F52" s="78">
        <v>0.02</v>
      </c>
      <c r="G52" s="70"/>
      <c r="H52" s="79">
        <f>F52*G52</f>
        <v>0</v>
      </c>
    </row>
    <row r="53" spans="1:8" s="71" customFormat="1" ht="13.5" customHeight="1">
      <c r="A53" s="80"/>
      <c r="B53" s="81"/>
      <c r="C53" s="81"/>
      <c r="D53" s="81" t="s">
        <v>104</v>
      </c>
      <c r="E53" s="81"/>
      <c r="F53" s="82">
        <v>0.016</v>
      </c>
      <c r="G53" s="83"/>
      <c r="H53" s="84"/>
    </row>
    <row r="54" spans="1:8" s="71" customFormat="1" ht="13.5" customHeight="1">
      <c r="A54" s="85"/>
      <c r="B54" s="86"/>
      <c r="C54" s="86"/>
      <c r="D54" s="86" t="s">
        <v>105</v>
      </c>
      <c r="E54" s="86"/>
      <c r="F54" s="87">
        <v>0.00425</v>
      </c>
      <c r="G54" s="88"/>
      <c r="H54" s="89"/>
    </row>
    <row r="55" spans="1:8" s="71" customFormat="1" ht="13.5" customHeight="1" thickBot="1">
      <c r="A55" s="90"/>
      <c r="B55" s="91"/>
      <c r="C55" s="91"/>
      <c r="D55" s="91" t="s">
        <v>69</v>
      </c>
      <c r="E55" s="91"/>
      <c r="F55" s="92">
        <v>0.02025</v>
      </c>
      <c r="G55" s="93"/>
      <c r="H55" s="94"/>
    </row>
    <row r="56" spans="1:8" s="71" customFormat="1" ht="34.5" customHeight="1" thickBot="1">
      <c r="A56" s="76">
        <v>6</v>
      </c>
      <c r="B56" s="77" t="s">
        <v>57</v>
      </c>
      <c r="C56" s="77" t="s">
        <v>106</v>
      </c>
      <c r="D56" s="77" t="s">
        <v>107</v>
      </c>
      <c r="E56" s="77" t="s">
        <v>60</v>
      </c>
      <c r="F56" s="78">
        <v>82.52</v>
      </c>
      <c r="G56" s="70"/>
      <c r="H56" s="79">
        <f>F56*G56</f>
        <v>0</v>
      </c>
    </row>
    <row r="57" spans="1:8" s="71" customFormat="1" ht="24" customHeight="1" thickBot="1">
      <c r="A57" s="95"/>
      <c r="B57" s="96"/>
      <c r="C57" s="96"/>
      <c r="D57" s="96" t="s">
        <v>108</v>
      </c>
      <c r="E57" s="96"/>
      <c r="F57" s="97">
        <v>82.52</v>
      </c>
      <c r="G57" s="98"/>
      <c r="H57" s="99"/>
    </row>
    <row r="58" spans="1:8" s="71" customFormat="1" ht="34.5" customHeight="1" thickBot="1">
      <c r="A58" s="76">
        <v>7</v>
      </c>
      <c r="B58" s="77" t="s">
        <v>57</v>
      </c>
      <c r="C58" s="77" t="s">
        <v>109</v>
      </c>
      <c r="D58" s="77" t="s">
        <v>110</v>
      </c>
      <c r="E58" s="77" t="s">
        <v>60</v>
      </c>
      <c r="F58" s="78">
        <v>86.646</v>
      </c>
      <c r="G58" s="70"/>
      <c r="H58" s="79">
        <f>F58*G58</f>
        <v>0</v>
      </c>
    </row>
    <row r="59" spans="1:8" s="71" customFormat="1" ht="24" customHeight="1">
      <c r="A59" s="80"/>
      <c r="B59" s="81"/>
      <c r="C59" s="81"/>
      <c r="D59" s="81" t="s">
        <v>111</v>
      </c>
      <c r="E59" s="81"/>
      <c r="F59" s="82">
        <v>0</v>
      </c>
      <c r="G59" s="83"/>
      <c r="H59" s="84"/>
    </row>
    <row r="60" spans="1:8" s="71" customFormat="1" ht="24" customHeight="1" thickBot="1">
      <c r="A60" s="90"/>
      <c r="B60" s="91"/>
      <c r="C60" s="91"/>
      <c r="D60" s="91" t="s">
        <v>112</v>
      </c>
      <c r="E60" s="91"/>
      <c r="F60" s="92">
        <v>86.646</v>
      </c>
      <c r="G60" s="93"/>
      <c r="H60" s="94"/>
    </row>
    <row r="61" spans="1:8" s="71" customFormat="1" ht="21" customHeight="1" thickBot="1">
      <c r="A61" s="72"/>
      <c r="B61" s="73"/>
      <c r="C61" s="73" t="s">
        <v>4</v>
      </c>
      <c r="D61" s="73" t="s">
        <v>23</v>
      </c>
      <c r="E61" s="73"/>
      <c r="F61" s="74"/>
      <c r="G61" s="75"/>
      <c r="H61" s="75">
        <f>H62+H64+H66+H69+H71+H73+H76+H82+H87+H89+H92+H93+H94+H95+H97+H98+H100</f>
        <v>0</v>
      </c>
    </row>
    <row r="62" spans="1:8" s="71" customFormat="1" ht="24" customHeight="1" thickBot="1">
      <c r="A62" s="76">
        <v>8</v>
      </c>
      <c r="B62" s="77" t="s">
        <v>113</v>
      </c>
      <c r="C62" s="77" t="s">
        <v>114</v>
      </c>
      <c r="D62" s="77" t="s">
        <v>115</v>
      </c>
      <c r="E62" s="77" t="s">
        <v>60</v>
      </c>
      <c r="F62" s="78">
        <v>44.03</v>
      </c>
      <c r="G62" s="70"/>
      <c r="H62" s="79">
        <f>F62*G62</f>
        <v>0</v>
      </c>
    </row>
    <row r="63" spans="1:8" s="71" customFormat="1" ht="13.5" customHeight="1" thickBot="1">
      <c r="A63" s="95"/>
      <c r="B63" s="96"/>
      <c r="C63" s="96"/>
      <c r="D63" s="96" t="s">
        <v>116</v>
      </c>
      <c r="E63" s="96"/>
      <c r="F63" s="97">
        <v>44.03</v>
      </c>
      <c r="G63" s="98"/>
      <c r="H63" s="99"/>
    </row>
    <row r="64" spans="1:8" s="71" customFormat="1" ht="24" customHeight="1" thickBot="1">
      <c r="A64" s="76">
        <v>9</v>
      </c>
      <c r="B64" s="77" t="s">
        <v>113</v>
      </c>
      <c r="C64" s="77" t="s">
        <v>117</v>
      </c>
      <c r="D64" s="77" t="s">
        <v>118</v>
      </c>
      <c r="E64" s="77" t="s">
        <v>60</v>
      </c>
      <c r="F64" s="78">
        <v>38.49</v>
      </c>
      <c r="G64" s="70"/>
      <c r="H64" s="79">
        <f>F64*G64</f>
        <v>0</v>
      </c>
    </row>
    <row r="65" spans="1:8" s="71" customFormat="1" ht="13.5" customHeight="1" thickBot="1">
      <c r="A65" s="95"/>
      <c r="B65" s="96"/>
      <c r="C65" s="96"/>
      <c r="D65" s="96" t="s">
        <v>119</v>
      </c>
      <c r="E65" s="96"/>
      <c r="F65" s="97">
        <v>38.49</v>
      </c>
      <c r="G65" s="98"/>
      <c r="H65" s="99"/>
    </row>
    <row r="66" spans="1:8" s="71" customFormat="1" ht="13.5" customHeight="1" thickBot="1">
      <c r="A66" s="76">
        <v>10</v>
      </c>
      <c r="B66" s="77" t="s">
        <v>113</v>
      </c>
      <c r="C66" s="77" t="s">
        <v>120</v>
      </c>
      <c r="D66" s="77" t="s">
        <v>121</v>
      </c>
      <c r="E66" s="77" t="s">
        <v>73</v>
      </c>
      <c r="F66" s="78">
        <v>20</v>
      </c>
      <c r="G66" s="70"/>
      <c r="H66" s="79">
        <f>F66*G66</f>
        <v>0</v>
      </c>
    </row>
    <row r="67" spans="1:8" s="71" customFormat="1" ht="24" customHeight="1">
      <c r="A67" s="80"/>
      <c r="B67" s="81"/>
      <c r="C67" s="81"/>
      <c r="D67" s="81" t="s">
        <v>122</v>
      </c>
      <c r="E67" s="81"/>
      <c r="F67" s="82">
        <v>0</v>
      </c>
      <c r="G67" s="83"/>
      <c r="H67" s="84"/>
    </row>
    <row r="68" spans="1:8" s="71" customFormat="1" ht="13.5" customHeight="1" thickBot="1">
      <c r="A68" s="90"/>
      <c r="B68" s="91"/>
      <c r="C68" s="91"/>
      <c r="D68" s="91" t="s">
        <v>11</v>
      </c>
      <c r="E68" s="91"/>
      <c r="F68" s="92">
        <v>20</v>
      </c>
      <c r="G68" s="93"/>
      <c r="H68" s="94"/>
    </row>
    <row r="69" spans="1:8" s="71" customFormat="1" ht="24" customHeight="1" thickBot="1">
      <c r="A69" s="76">
        <v>11</v>
      </c>
      <c r="B69" s="77" t="s">
        <v>57</v>
      </c>
      <c r="C69" s="77" t="s">
        <v>123</v>
      </c>
      <c r="D69" s="77" t="s">
        <v>124</v>
      </c>
      <c r="E69" s="77" t="s">
        <v>73</v>
      </c>
      <c r="F69" s="78">
        <v>22</v>
      </c>
      <c r="G69" s="70"/>
      <c r="H69" s="79">
        <f>F69*G69</f>
        <v>0</v>
      </c>
    </row>
    <row r="70" spans="1:8" s="71" customFormat="1" ht="13.5" customHeight="1" thickBot="1">
      <c r="A70" s="95"/>
      <c r="B70" s="96"/>
      <c r="C70" s="96"/>
      <c r="D70" s="96" t="s">
        <v>125</v>
      </c>
      <c r="E70" s="96"/>
      <c r="F70" s="97">
        <v>22</v>
      </c>
      <c r="G70" s="98"/>
      <c r="H70" s="99"/>
    </row>
    <row r="71" spans="1:8" s="71" customFormat="1" ht="13.5" customHeight="1" thickBot="1">
      <c r="A71" s="76">
        <v>12</v>
      </c>
      <c r="B71" s="77" t="s">
        <v>113</v>
      </c>
      <c r="C71" s="77" t="s">
        <v>126</v>
      </c>
      <c r="D71" s="77" t="s">
        <v>127</v>
      </c>
      <c r="E71" s="77" t="s">
        <v>73</v>
      </c>
      <c r="F71" s="78">
        <v>10.33</v>
      </c>
      <c r="G71" s="70"/>
      <c r="H71" s="79">
        <f>F71*G71</f>
        <v>0</v>
      </c>
    </row>
    <row r="72" spans="1:8" s="71" customFormat="1" ht="24" customHeight="1" thickBot="1">
      <c r="A72" s="95"/>
      <c r="B72" s="96"/>
      <c r="C72" s="96"/>
      <c r="D72" s="96" t="s">
        <v>128</v>
      </c>
      <c r="E72" s="96"/>
      <c r="F72" s="97">
        <v>10.33</v>
      </c>
      <c r="G72" s="98"/>
      <c r="H72" s="99"/>
    </row>
    <row r="73" spans="1:8" s="71" customFormat="1" ht="24" customHeight="1" thickBot="1">
      <c r="A73" s="76">
        <v>13</v>
      </c>
      <c r="B73" s="77" t="s">
        <v>57</v>
      </c>
      <c r="C73" s="77" t="s">
        <v>129</v>
      </c>
      <c r="D73" s="77" t="s">
        <v>130</v>
      </c>
      <c r="E73" s="77" t="s">
        <v>73</v>
      </c>
      <c r="F73" s="78">
        <v>10.847</v>
      </c>
      <c r="G73" s="70"/>
      <c r="H73" s="79">
        <f>F73*G73</f>
        <v>0</v>
      </c>
    </row>
    <row r="74" spans="1:8" s="71" customFormat="1" ht="13.5" customHeight="1">
      <c r="A74" s="80"/>
      <c r="B74" s="81"/>
      <c r="C74" s="81"/>
      <c r="D74" s="81" t="s">
        <v>131</v>
      </c>
      <c r="E74" s="81"/>
      <c r="F74" s="82">
        <v>0</v>
      </c>
      <c r="G74" s="83"/>
      <c r="H74" s="84"/>
    </row>
    <row r="75" spans="1:8" s="71" customFormat="1" ht="24" customHeight="1" thickBot="1">
      <c r="A75" s="90"/>
      <c r="B75" s="91"/>
      <c r="C75" s="91"/>
      <c r="D75" s="91" t="s">
        <v>132</v>
      </c>
      <c r="E75" s="91"/>
      <c r="F75" s="92">
        <v>10.8465</v>
      </c>
      <c r="G75" s="93"/>
      <c r="H75" s="94"/>
    </row>
    <row r="76" spans="1:8" s="71" customFormat="1" ht="24" customHeight="1" thickBot="1">
      <c r="A76" s="76">
        <v>14</v>
      </c>
      <c r="B76" s="77" t="s">
        <v>57</v>
      </c>
      <c r="C76" s="77" t="s">
        <v>133</v>
      </c>
      <c r="D76" s="77" t="s">
        <v>134</v>
      </c>
      <c r="E76" s="77" t="s">
        <v>73</v>
      </c>
      <c r="F76" s="78">
        <v>39.302</v>
      </c>
      <c r="G76" s="70"/>
      <c r="H76" s="79">
        <f>F76*G76</f>
        <v>0</v>
      </c>
    </row>
    <row r="77" spans="1:8" s="71" customFormat="1" ht="24" customHeight="1">
      <c r="A77" s="80"/>
      <c r="B77" s="81"/>
      <c r="C77" s="81"/>
      <c r="D77" s="81" t="s">
        <v>135</v>
      </c>
      <c r="E77" s="81"/>
      <c r="F77" s="82">
        <v>0</v>
      </c>
      <c r="G77" s="83"/>
      <c r="H77" s="84"/>
    </row>
    <row r="78" spans="1:8" s="71" customFormat="1" ht="24" customHeight="1">
      <c r="A78" s="85"/>
      <c r="B78" s="86"/>
      <c r="C78" s="86"/>
      <c r="D78" s="86" t="s">
        <v>136</v>
      </c>
      <c r="E78" s="86"/>
      <c r="F78" s="87">
        <v>10.8465</v>
      </c>
      <c r="G78" s="88"/>
      <c r="H78" s="89"/>
    </row>
    <row r="79" spans="1:8" s="71" customFormat="1" ht="24" customHeight="1">
      <c r="A79" s="85"/>
      <c r="B79" s="86"/>
      <c r="C79" s="86"/>
      <c r="D79" s="86" t="s">
        <v>137</v>
      </c>
      <c r="E79" s="86"/>
      <c r="F79" s="87">
        <v>21</v>
      </c>
      <c r="G79" s="88"/>
      <c r="H79" s="89"/>
    </row>
    <row r="80" spans="1:8" s="71" customFormat="1" ht="13.5" customHeight="1">
      <c r="A80" s="85"/>
      <c r="B80" s="86"/>
      <c r="C80" s="86"/>
      <c r="D80" s="86" t="s">
        <v>138</v>
      </c>
      <c r="E80" s="86"/>
      <c r="F80" s="87">
        <v>7.455</v>
      </c>
      <c r="G80" s="88"/>
      <c r="H80" s="89"/>
    </row>
    <row r="81" spans="1:8" s="71" customFormat="1" ht="13.5" customHeight="1" thickBot="1">
      <c r="A81" s="90"/>
      <c r="B81" s="91"/>
      <c r="C81" s="91"/>
      <c r="D81" s="91" t="s">
        <v>69</v>
      </c>
      <c r="E81" s="91"/>
      <c r="F81" s="92">
        <v>39.3015</v>
      </c>
      <c r="G81" s="93"/>
      <c r="H81" s="94"/>
    </row>
    <row r="82" spans="1:8" s="71" customFormat="1" ht="24" customHeight="1" thickBot="1">
      <c r="A82" s="76">
        <v>15</v>
      </c>
      <c r="B82" s="77" t="s">
        <v>57</v>
      </c>
      <c r="C82" s="77" t="s">
        <v>139</v>
      </c>
      <c r="D82" s="77" t="s">
        <v>140</v>
      </c>
      <c r="E82" s="77" t="s">
        <v>60</v>
      </c>
      <c r="F82" s="78">
        <v>94.37</v>
      </c>
      <c r="G82" s="70"/>
      <c r="H82" s="79">
        <f>F82*G82</f>
        <v>0</v>
      </c>
    </row>
    <row r="83" spans="1:8" s="71" customFormat="1" ht="34.5" customHeight="1">
      <c r="A83" s="80"/>
      <c r="B83" s="81"/>
      <c r="C83" s="81"/>
      <c r="D83" s="81" t="s">
        <v>141</v>
      </c>
      <c r="E83" s="81"/>
      <c r="F83" s="82">
        <v>0</v>
      </c>
      <c r="G83" s="83"/>
      <c r="H83" s="84"/>
    </row>
    <row r="84" spans="1:8" s="71" customFormat="1" ht="24" customHeight="1">
      <c r="A84" s="85"/>
      <c r="B84" s="86"/>
      <c r="C84" s="86"/>
      <c r="D84" s="86" t="s">
        <v>142</v>
      </c>
      <c r="E84" s="86"/>
      <c r="F84" s="87">
        <v>0</v>
      </c>
      <c r="G84" s="88"/>
      <c r="H84" s="89"/>
    </row>
    <row r="85" spans="1:8" s="71" customFormat="1" ht="24" customHeight="1">
      <c r="A85" s="85"/>
      <c r="B85" s="86"/>
      <c r="C85" s="86"/>
      <c r="D85" s="86" t="s">
        <v>143</v>
      </c>
      <c r="E85" s="86"/>
      <c r="F85" s="87">
        <v>0</v>
      </c>
      <c r="G85" s="88"/>
      <c r="H85" s="89"/>
    </row>
    <row r="86" spans="1:8" s="71" customFormat="1" ht="13.5" customHeight="1" thickBot="1">
      <c r="A86" s="90"/>
      <c r="B86" s="91"/>
      <c r="C86" s="91"/>
      <c r="D86" s="91" t="s">
        <v>144</v>
      </c>
      <c r="E86" s="91"/>
      <c r="F86" s="92">
        <v>94.37</v>
      </c>
      <c r="G86" s="93"/>
      <c r="H86" s="94"/>
    </row>
    <row r="87" spans="1:8" s="71" customFormat="1" ht="24" customHeight="1" thickBot="1">
      <c r="A87" s="76">
        <v>16</v>
      </c>
      <c r="B87" s="77" t="s">
        <v>57</v>
      </c>
      <c r="C87" s="77" t="s">
        <v>145</v>
      </c>
      <c r="D87" s="77" t="s">
        <v>146</v>
      </c>
      <c r="E87" s="77" t="s">
        <v>60</v>
      </c>
      <c r="F87" s="78">
        <v>84.92</v>
      </c>
      <c r="G87" s="70"/>
      <c r="H87" s="79">
        <f>F87*G87</f>
        <v>0</v>
      </c>
    </row>
    <row r="88" spans="1:8" s="71" customFormat="1" ht="13.5" customHeight="1" thickBot="1">
      <c r="A88" s="95"/>
      <c r="B88" s="96"/>
      <c r="C88" s="96"/>
      <c r="D88" s="96" t="s">
        <v>147</v>
      </c>
      <c r="E88" s="96"/>
      <c r="F88" s="97">
        <v>84.92</v>
      </c>
      <c r="G88" s="98"/>
      <c r="H88" s="99"/>
    </row>
    <row r="89" spans="1:8" s="71" customFormat="1" ht="24" customHeight="1" thickBot="1">
      <c r="A89" s="76">
        <v>17</v>
      </c>
      <c r="B89" s="77" t="s">
        <v>148</v>
      </c>
      <c r="C89" s="77" t="s">
        <v>149</v>
      </c>
      <c r="D89" s="77" t="s">
        <v>150</v>
      </c>
      <c r="E89" s="77" t="s">
        <v>103</v>
      </c>
      <c r="F89" s="78">
        <v>0.016</v>
      </c>
      <c r="G89" s="70"/>
      <c r="H89" s="79">
        <f>F89*G89</f>
        <v>0</v>
      </c>
    </row>
    <row r="90" spans="1:8" s="71" customFormat="1" ht="13.5" customHeight="1" thickBot="1">
      <c r="A90" s="95"/>
      <c r="B90" s="96"/>
      <c r="C90" s="96"/>
      <c r="D90" s="96" t="s">
        <v>151</v>
      </c>
      <c r="E90" s="96"/>
      <c r="F90" s="97">
        <v>0.016</v>
      </c>
      <c r="G90" s="98"/>
      <c r="H90" s="99"/>
    </row>
    <row r="91" spans="1:8" s="71" customFormat="1" ht="13.5" customHeight="1" thickBot="1">
      <c r="A91" s="72"/>
      <c r="B91" s="73"/>
      <c r="C91" s="73" t="s">
        <v>24</v>
      </c>
      <c r="D91" s="73" t="s">
        <v>25</v>
      </c>
      <c r="E91" s="73"/>
      <c r="F91" s="74"/>
      <c r="G91" s="75"/>
      <c r="H91" s="75">
        <f>H92+H93+H94+H95+H97+H98+H100</f>
        <v>0</v>
      </c>
    </row>
    <row r="92" spans="1:8" s="71" customFormat="1" ht="24" customHeight="1" thickBot="1">
      <c r="A92" s="100">
        <v>18</v>
      </c>
      <c r="B92" s="101" t="s">
        <v>70</v>
      </c>
      <c r="C92" s="101" t="s">
        <v>152</v>
      </c>
      <c r="D92" s="101" t="s">
        <v>153</v>
      </c>
      <c r="E92" s="101" t="s">
        <v>154</v>
      </c>
      <c r="F92" s="102">
        <v>8.062</v>
      </c>
      <c r="G92" s="118"/>
      <c r="H92" s="79">
        <f>F92*G92</f>
        <v>0</v>
      </c>
    </row>
    <row r="93" spans="1:8" s="71" customFormat="1" ht="13.5" customHeight="1" thickBot="1">
      <c r="A93" s="103">
        <v>19</v>
      </c>
      <c r="B93" s="104" t="s">
        <v>148</v>
      </c>
      <c r="C93" s="104" t="s">
        <v>155</v>
      </c>
      <c r="D93" s="104" t="s">
        <v>156</v>
      </c>
      <c r="E93" s="104" t="s">
        <v>154</v>
      </c>
      <c r="F93" s="105">
        <v>10.713</v>
      </c>
      <c r="G93" s="119"/>
      <c r="H93" s="79">
        <f>F93*G93</f>
        <v>0</v>
      </c>
    </row>
    <row r="94" spans="1:8" s="71" customFormat="1" ht="13.5" customHeight="1" thickBot="1">
      <c r="A94" s="103">
        <v>20</v>
      </c>
      <c r="B94" s="104" t="s">
        <v>148</v>
      </c>
      <c r="C94" s="104" t="s">
        <v>157</v>
      </c>
      <c r="D94" s="104" t="s">
        <v>158</v>
      </c>
      <c r="E94" s="104" t="s">
        <v>154</v>
      </c>
      <c r="F94" s="105">
        <v>10.713</v>
      </c>
      <c r="G94" s="119"/>
      <c r="H94" s="79">
        <f>F94*G94</f>
        <v>0</v>
      </c>
    </row>
    <row r="95" spans="1:8" s="71" customFormat="1" ht="24" customHeight="1" thickBot="1">
      <c r="A95" s="106">
        <v>21</v>
      </c>
      <c r="B95" s="107" t="s">
        <v>148</v>
      </c>
      <c r="C95" s="107" t="s">
        <v>159</v>
      </c>
      <c r="D95" s="107" t="s">
        <v>160</v>
      </c>
      <c r="E95" s="107" t="s">
        <v>154</v>
      </c>
      <c r="F95" s="108">
        <v>257.112</v>
      </c>
      <c r="G95" s="120"/>
      <c r="H95" s="79">
        <f>F95*G95</f>
        <v>0</v>
      </c>
    </row>
    <row r="96" spans="1:8" s="71" customFormat="1" ht="13.5" customHeight="1" thickBot="1">
      <c r="A96" s="95"/>
      <c r="B96" s="96"/>
      <c r="C96" s="96"/>
      <c r="D96" s="96" t="s">
        <v>161</v>
      </c>
      <c r="E96" s="96"/>
      <c r="F96" s="97">
        <v>257.112</v>
      </c>
      <c r="G96" s="98"/>
      <c r="H96" s="99"/>
    </row>
    <row r="97" spans="1:8" s="71" customFormat="1" ht="24" customHeight="1" thickBot="1">
      <c r="A97" s="100">
        <v>22</v>
      </c>
      <c r="B97" s="101" t="s">
        <v>148</v>
      </c>
      <c r="C97" s="101" t="s">
        <v>162</v>
      </c>
      <c r="D97" s="101" t="s">
        <v>163</v>
      </c>
      <c r="E97" s="101" t="s">
        <v>154</v>
      </c>
      <c r="F97" s="102">
        <v>10.713</v>
      </c>
      <c r="G97" s="118"/>
      <c r="H97" s="79">
        <f>F97*G97</f>
        <v>0</v>
      </c>
    </row>
    <row r="98" spans="1:8" s="71" customFormat="1" ht="24" customHeight="1" thickBot="1">
      <c r="A98" s="106">
        <v>23</v>
      </c>
      <c r="B98" s="107" t="s">
        <v>148</v>
      </c>
      <c r="C98" s="107" t="s">
        <v>164</v>
      </c>
      <c r="D98" s="107" t="s">
        <v>165</v>
      </c>
      <c r="E98" s="107" t="s">
        <v>154</v>
      </c>
      <c r="F98" s="108">
        <v>42.852</v>
      </c>
      <c r="G98" s="120"/>
      <c r="H98" s="79">
        <f>F98*G98</f>
        <v>0</v>
      </c>
    </row>
    <row r="99" spans="1:8" s="71" customFormat="1" ht="13.5" customHeight="1" thickBot="1">
      <c r="A99" s="95"/>
      <c r="B99" s="96"/>
      <c r="C99" s="96"/>
      <c r="D99" s="96" t="s">
        <v>166</v>
      </c>
      <c r="E99" s="96"/>
      <c r="F99" s="97">
        <v>42.852</v>
      </c>
      <c r="G99" s="98"/>
      <c r="H99" s="99"/>
    </row>
    <row r="100" spans="1:8" s="71" customFormat="1" ht="13.5" customHeight="1" thickBot="1">
      <c r="A100" s="76">
        <v>24</v>
      </c>
      <c r="B100" s="77" t="s">
        <v>148</v>
      </c>
      <c r="C100" s="77" t="s">
        <v>167</v>
      </c>
      <c r="D100" s="77" t="s">
        <v>168</v>
      </c>
      <c r="E100" s="77" t="s">
        <v>154</v>
      </c>
      <c r="F100" s="78">
        <v>10.713</v>
      </c>
      <c r="G100" s="70"/>
      <c r="H100" s="79">
        <f>F100*G100</f>
        <v>0</v>
      </c>
    </row>
    <row r="101" spans="1:8" s="71" customFormat="1" ht="21" customHeight="1">
      <c r="A101" s="72"/>
      <c r="B101" s="73"/>
      <c r="C101" s="73" t="s">
        <v>6</v>
      </c>
      <c r="D101" s="73" t="s">
        <v>26</v>
      </c>
      <c r="E101" s="73"/>
      <c r="F101" s="74"/>
      <c r="G101" s="75"/>
      <c r="H101" s="75">
        <f>H102+H108+H122+H147+H158+H199+H202+H239+H335</f>
        <v>0</v>
      </c>
    </row>
    <row r="102" spans="1:8" s="71" customFormat="1" ht="21" customHeight="1" thickBot="1">
      <c r="A102" s="72"/>
      <c r="B102" s="73"/>
      <c r="C102" s="73" t="s">
        <v>27</v>
      </c>
      <c r="D102" s="73" t="s">
        <v>28</v>
      </c>
      <c r="E102" s="73"/>
      <c r="F102" s="74"/>
      <c r="G102" s="75"/>
      <c r="H102" s="75">
        <f>H103+H107</f>
        <v>0</v>
      </c>
    </row>
    <row r="103" spans="1:8" s="71" customFormat="1" ht="13.5" customHeight="1" thickBot="1">
      <c r="A103" s="76">
        <v>25</v>
      </c>
      <c r="B103" s="77" t="s">
        <v>27</v>
      </c>
      <c r="C103" s="77" t="s">
        <v>169</v>
      </c>
      <c r="D103" s="77" t="s">
        <v>170</v>
      </c>
      <c r="E103" s="77" t="s">
        <v>60</v>
      </c>
      <c r="F103" s="78">
        <v>1.664</v>
      </c>
      <c r="G103" s="70"/>
      <c r="H103" s="79">
        <f>F103*G103</f>
        <v>0</v>
      </c>
    </row>
    <row r="104" spans="1:8" s="71" customFormat="1" ht="24" customHeight="1">
      <c r="A104" s="80"/>
      <c r="B104" s="81"/>
      <c r="C104" s="81"/>
      <c r="D104" s="81" t="s">
        <v>171</v>
      </c>
      <c r="E104" s="81"/>
      <c r="F104" s="82">
        <v>0</v>
      </c>
      <c r="G104" s="121"/>
      <c r="H104" s="84"/>
    </row>
    <row r="105" spans="1:8" s="71" customFormat="1" ht="13.5" customHeight="1">
      <c r="A105" s="85"/>
      <c r="B105" s="86"/>
      <c r="C105" s="86"/>
      <c r="D105" s="86" t="s">
        <v>172</v>
      </c>
      <c r="E105" s="86"/>
      <c r="F105" s="87">
        <v>0</v>
      </c>
      <c r="G105" s="88"/>
      <c r="H105" s="89"/>
    </row>
    <row r="106" spans="1:8" s="71" customFormat="1" ht="13.5" customHeight="1" thickBot="1">
      <c r="A106" s="90"/>
      <c r="B106" s="91"/>
      <c r="C106" s="91"/>
      <c r="D106" s="91" t="s">
        <v>173</v>
      </c>
      <c r="E106" s="91"/>
      <c r="F106" s="92">
        <v>1.664</v>
      </c>
      <c r="G106" s="93"/>
      <c r="H106" s="94"/>
    </row>
    <row r="107" spans="1:8" s="71" customFormat="1" ht="24" customHeight="1" thickBot="1">
      <c r="A107" s="76">
        <v>26</v>
      </c>
      <c r="B107" s="77" t="s">
        <v>27</v>
      </c>
      <c r="C107" s="77" t="s">
        <v>174</v>
      </c>
      <c r="D107" s="77" t="s">
        <v>175</v>
      </c>
      <c r="E107" s="77" t="s">
        <v>154</v>
      </c>
      <c r="F107" s="78">
        <v>0.008</v>
      </c>
      <c r="G107" s="70"/>
      <c r="H107" s="79">
        <f>F107*G107</f>
        <v>0</v>
      </c>
    </row>
    <row r="108" spans="1:8" s="71" customFormat="1" ht="21" customHeight="1" thickBot="1">
      <c r="A108" s="72"/>
      <c r="B108" s="73"/>
      <c r="C108" s="73" t="s">
        <v>29</v>
      </c>
      <c r="D108" s="73" t="s">
        <v>30</v>
      </c>
      <c r="E108" s="73"/>
      <c r="F108" s="74"/>
      <c r="G108" s="75"/>
      <c r="H108" s="75">
        <f>H109+H111+H113+H119+H121</f>
        <v>0</v>
      </c>
    </row>
    <row r="109" spans="1:8" s="71" customFormat="1" ht="13.5" customHeight="1" thickBot="1">
      <c r="A109" s="76">
        <v>27</v>
      </c>
      <c r="B109" s="77" t="s">
        <v>29</v>
      </c>
      <c r="C109" s="77" t="s">
        <v>176</v>
      </c>
      <c r="D109" s="77" t="s">
        <v>177</v>
      </c>
      <c r="E109" s="77" t="s">
        <v>178</v>
      </c>
      <c r="F109" s="78">
        <v>2</v>
      </c>
      <c r="G109" s="70"/>
      <c r="H109" s="79">
        <f>F109*G109</f>
        <v>0</v>
      </c>
    </row>
    <row r="110" spans="1:8" s="71" customFormat="1" ht="13.5" customHeight="1" thickBot="1">
      <c r="A110" s="95"/>
      <c r="B110" s="96"/>
      <c r="C110" s="96"/>
      <c r="D110" s="96" t="s">
        <v>3</v>
      </c>
      <c r="E110" s="96"/>
      <c r="F110" s="97">
        <v>2</v>
      </c>
      <c r="G110" s="98"/>
      <c r="H110" s="99"/>
    </row>
    <row r="111" spans="1:8" s="71" customFormat="1" ht="13.5" customHeight="1" thickBot="1">
      <c r="A111" s="76">
        <v>28</v>
      </c>
      <c r="B111" s="77" t="s">
        <v>29</v>
      </c>
      <c r="C111" s="77" t="s">
        <v>179</v>
      </c>
      <c r="D111" s="77" t="s">
        <v>180</v>
      </c>
      <c r="E111" s="77" t="s">
        <v>178</v>
      </c>
      <c r="F111" s="78">
        <v>2</v>
      </c>
      <c r="G111" s="70"/>
      <c r="H111" s="79">
        <f>F111*G111</f>
        <v>0</v>
      </c>
    </row>
    <row r="112" spans="1:8" s="71" customFormat="1" ht="13.5" customHeight="1" thickBot="1">
      <c r="A112" s="95"/>
      <c r="B112" s="96"/>
      <c r="C112" s="96"/>
      <c r="D112" s="96" t="s">
        <v>181</v>
      </c>
      <c r="E112" s="96"/>
      <c r="F112" s="97">
        <v>2</v>
      </c>
      <c r="G112" s="98"/>
      <c r="H112" s="99"/>
    </row>
    <row r="113" spans="1:8" s="71" customFormat="1" ht="24" customHeight="1" thickBot="1">
      <c r="A113" s="109">
        <v>29</v>
      </c>
      <c r="B113" s="110" t="s">
        <v>182</v>
      </c>
      <c r="C113" s="110" t="s">
        <v>183</v>
      </c>
      <c r="D113" s="110" t="s">
        <v>184</v>
      </c>
      <c r="E113" s="110" t="s">
        <v>178</v>
      </c>
      <c r="F113" s="111">
        <v>2</v>
      </c>
      <c r="G113" s="122"/>
      <c r="H113" s="112">
        <f>F113*G113</f>
        <v>0</v>
      </c>
    </row>
    <row r="114" spans="1:8" s="71" customFormat="1" ht="24" customHeight="1">
      <c r="A114" s="80"/>
      <c r="B114" s="81"/>
      <c r="C114" s="81"/>
      <c r="D114" s="81" t="s">
        <v>185</v>
      </c>
      <c r="E114" s="81"/>
      <c r="F114" s="82">
        <v>0</v>
      </c>
      <c r="G114" s="83"/>
      <c r="H114" s="84"/>
    </row>
    <row r="115" spans="1:8" s="71" customFormat="1" ht="13.5" customHeight="1">
      <c r="A115" s="85"/>
      <c r="B115" s="86"/>
      <c r="C115" s="86"/>
      <c r="D115" s="86" t="s">
        <v>186</v>
      </c>
      <c r="E115" s="86"/>
      <c r="F115" s="87">
        <v>0</v>
      </c>
      <c r="G115" s="88"/>
      <c r="H115" s="89"/>
    </row>
    <row r="116" spans="1:8" s="71" customFormat="1" ht="24" customHeight="1">
      <c r="A116" s="85"/>
      <c r="B116" s="86"/>
      <c r="C116" s="86"/>
      <c r="D116" s="86" t="s">
        <v>187</v>
      </c>
      <c r="E116" s="86"/>
      <c r="F116" s="87">
        <v>0</v>
      </c>
      <c r="G116" s="88"/>
      <c r="H116" s="89"/>
    </row>
    <row r="117" spans="1:8" s="71" customFormat="1" ht="24" customHeight="1">
      <c r="A117" s="85"/>
      <c r="B117" s="86"/>
      <c r="C117" s="86"/>
      <c r="D117" s="86" t="s">
        <v>188</v>
      </c>
      <c r="E117" s="86"/>
      <c r="F117" s="87">
        <v>0</v>
      </c>
      <c r="G117" s="88"/>
      <c r="H117" s="89"/>
    </row>
    <row r="118" spans="1:8" s="71" customFormat="1" ht="13.5" customHeight="1" thickBot="1">
      <c r="A118" s="90"/>
      <c r="B118" s="91"/>
      <c r="C118" s="91"/>
      <c r="D118" s="91" t="s">
        <v>181</v>
      </c>
      <c r="E118" s="91"/>
      <c r="F118" s="92">
        <v>2</v>
      </c>
      <c r="G118" s="93"/>
      <c r="H118" s="94"/>
    </row>
    <row r="119" spans="1:8" s="71" customFormat="1" ht="13.5" customHeight="1" thickBot="1">
      <c r="A119" s="76">
        <v>30</v>
      </c>
      <c r="B119" s="77" t="s">
        <v>29</v>
      </c>
      <c r="C119" s="77" t="s">
        <v>189</v>
      </c>
      <c r="D119" s="77" t="s">
        <v>190</v>
      </c>
      <c r="E119" s="77" t="s">
        <v>178</v>
      </c>
      <c r="F119" s="78">
        <v>2</v>
      </c>
      <c r="G119" s="70"/>
      <c r="H119" s="79">
        <f>F119*G119</f>
        <v>0</v>
      </c>
    </row>
    <row r="120" spans="1:8" s="71" customFormat="1" ht="13.5" customHeight="1" thickBot="1">
      <c r="A120" s="95"/>
      <c r="B120" s="96"/>
      <c r="C120" s="96"/>
      <c r="D120" s="96" t="s">
        <v>3</v>
      </c>
      <c r="E120" s="96"/>
      <c r="F120" s="97">
        <v>2</v>
      </c>
      <c r="G120" s="98"/>
      <c r="H120" s="99"/>
    </row>
    <row r="121" spans="1:8" s="71" customFormat="1" ht="13.5" customHeight="1" thickBot="1">
      <c r="A121" s="76">
        <v>31</v>
      </c>
      <c r="B121" s="77" t="s">
        <v>29</v>
      </c>
      <c r="C121" s="77" t="s">
        <v>191</v>
      </c>
      <c r="D121" s="77" t="s">
        <v>192</v>
      </c>
      <c r="E121" s="77" t="s">
        <v>154</v>
      </c>
      <c r="F121" s="78">
        <v>0.01</v>
      </c>
      <c r="G121" s="70"/>
      <c r="H121" s="79">
        <f>F121*G121</f>
        <v>0</v>
      </c>
    </row>
    <row r="122" spans="1:8" s="71" customFormat="1" ht="24.75" customHeight="1" thickBot="1">
      <c r="A122" s="72"/>
      <c r="B122" s="73"/>
      <c r="C122" s="73" t="s">
        <v>31</v>
      </c>
      <c r="D122" s="73" t="s">
        <v>32</v>
      </c>
      <c r="E122" s="73"/>
      <c r="F122" s="74"/>
      <c r="G122" s="75"/>
      <c r="H122" s="75">
        <f>H123+H126+H129+H131+H134+H136+H139+H142+H144+H146</f>
        <v>0</v>
      </c>
    </row>
    <row r="123" spans="1:8" s="71" customFormat="1" ht="13.5" customHeight="1" thickBot="1">
      <c r="A123" s="76">
        <v>32</v>
      </c>
      <c r="B123" s="77" t="s">
        <v>31</v>
      </c>
      <c r="C123" s="77" t="s">
        <v>193</v>
      </c>
      <c r="D123" s="77" t="s">
        <v>194</v>
      </c>
      <c r="E123" s="77" t="s">
        <v>60</v>
      </c>
      <c r="F123" s="78">
        <v>1.9</v>
      </c>
      <c r="G123" s="70"/>
      <c r="H123" s="79">
        <f>F123*G123</f>
        <v>0</v>
      </c>
    </row>
    <row r="124" spans="1:8" s="71" customFormat="1" ht="13.5" customHeight="1">
      <c r="A124" s="80"/>
      <c r="B124" s="81"/>
      <c r="C124" s="81"/>
      <c r="D124" s="81" t="s">
        <v>195</v>
      </c>
      <c r="E124" s="81"/>
      <c r="F124" s="82">
        <v>0</v>
      </c>
      <c r="G124" s="83"/>
      <c r="H124" s="84"/>
    </row>
    <row r="125" spans="1:8" s="71" customFormat="1" ht="13.5" customHeight="1" thickBot="1">
      <c r="A125" s="90"/>
      <c r="B125" s="91"/>
      <c r="C125" s="91"/>
      <c r="D125" s="91" t="s">
        <v>196</v>
      </c>
      <c r="E125" s="91"/>
      <c r="F125" s="92">
        <v>1.9</v>
      </c>
      <c r="G125" s="93"/>
      <c r="H125" s="94"/>
    </row>
    <row r="126" spans="1:8" s="71" customFormat="1" ht="24" customHeight="1" thickBot="1">
      <c r="A126" s="76">
        <v>33</v>
      </c>
      <c r="B126" s="77" t="s">
        <v>31</v>
      </c>
      <c r="C126" s="77" t="s">
        <v>197</v>
      </c>
      <c r="D126" s="77" t="s">
        <v>198</v>
      </c>
      <c r="E126" s="77" t="s">
        <v>60</v>
      </c>
      <c r="F126" s="78">
        <v>1.9</v>
      </c>
      <c r="G126" s="70"/>
      <c r="H126" s="79">
        <f>F126*G126</f>
        <v>0</v>
      </c>
    </row>
    <row r="127" spans="1:8" s="71" customFormat="1" ht="13.5" customHeight="1">
      <c r="A127" s="80"/>
      <c r="B127" s="81"/>
      <c r="C127" s="81"/>
      <c r="D127" s="81" t="s">
        <v>195</v>
      </c>
      <c r="E127" s="81"/>
      <c r="F127" s="82">
        <v>0</v>
      </c>
      <c r="G127" s="83"/>
      <c r="H127" s="84"/>
    </row>
    <row r="128" spans="1:8" s="71" customFormat="1" ht="13.5" customHeight="1" thickBot="1">
      <c r="A128" s="90"/>
      <c r="B128" s="91"/>
      <c r="C128" s="91"/>
      <c r="D128" s="91" t="s">
        <v>196</v>
      </c>
      <c r="E128" s="91"/>
      <c r="F128" s="92">
        <v>1.9</v>
      </c>
      <c r="G128" s="93"/>
      <c r="H128" s="94"/>
    </row>
    <row r="129" spans="1:8" s="71" customFormat="1" ht="24" customHeight="1" thickBot="1">
      <c r="A129" s="76">
        <v>34</v>
      </c>
      <c r="B129" s="77" t="s">
        <v>31</v>
      </c>
      <c r="C129" s="77" t="s">
        <v>199</v>
      </c>
      <c r="D129" s="77" t="s">
        <v>200</v>
      </c>
      <c r="E129" s="77" t="s">
        <v>178</v>
      </c>
      <c r="F129" s="78">
        <v>1</v>
      </c>
      <c r="G129" s="70"/>
      <c r="H129" s="79">
        <f>F129*G129</f>
        <v>0</v>
      </c>
    </row>
    <row r="130" spans="1:8" s="71" customFormat="1" ht="13.5" customHeight="1" thickBot="1">
      <c r="A130" s="95"/>
      <c r="B130" s="96"/>
      <c r="C130" s="96"/>
      <c r="D130" s="96" t="s">
        <v>201</v>
      </c>
      <c r="E130" s="96"/>
      <c r="F130" s="97">
        <v>1</v>
      </c>
      <c r="G130" s="98"/>
      <c r="H130" s="99"/>
    </row>
    <row r="131" spans="1:8" s="71" customFormat="1" ht="24" customHeight="1" thickBot="1">
      <c r="A131" s="76">
        <v>35</v>
      </c>
      <c r="B131" s="77" t="s">
        <v>31</v>
      </c>
      <c r="C131" s="77" t="s">
        <v>202</v>
      </c>
      <c r="D131" s="77" t="s">
        <v>203</v>
      </c>
      <c r="E131" s="77" t="s">
        <v>60</v>
      </c>
      <c r="F131" s="78">
        <v>1.9</v>
      </c>
      <c r="G131" s="70"/>
      <c r="H131" s="79">
        <f>F131*G131</f>
        <v>0</v>
      </c>
    </row>
    <row r="132" spans="1:8" s="71" customFormat="1" ht="13.5" customHeight="1">
      <c r="A132" s="80"/>
      <c r="B132" s="81"/>
      <c r="C132" s="81"/>
      <c r="D132" s="81" t="s">
        <v>195</v>
      </c>
      <c r="E132" s="81"/>
      <c r="F132" s="82">
        <v>0</v>
      </c>
      <c r="G132" s="83"/>
      <c r="H132" s="84"/>
    </row>
    <row r="133" spans="1:8" s="71" customFormat="1" ht="13.5" customHeight="1" thickBot="1">
      <c r="A133" s="90"/>
      <c r="B133" s="91"/>
      <c r="C133" s="91"/>
      <c r="D133" s="91" t="s">
        <v>196</v>
      </c>
      <c r="E133" s="91"/>
      <c r="F133" s="92">
        <v>1.9</v>
      </c>
      <c r="G133" s="93"/>
      <c r="H133" s="94"/>
    </row>
    <row r="134" spans="1:8" s="71" customFormat="1" ht="13.5" customHeight="1" thickBot="1">
      <c r="A134" s="109">
        <v>36</v>
      </c>
      <c r="B134" s="110" t="s">
        <v>204</v>
      </c>
      <c r="C134" s="110" t="s">
        <v>205</v>
      </c>
      <c r="D134" s="110" t="s">
        <v>206</v>
      </c>
      <c r="E134" s="110" t="s">
        <v>73</v>
      </c>
      <c r="F134" s="111">
        <v>15.04</v>
      </c>
      <c r="G134" s="122"/>
      <c r="H134" s="112">
        <f>F134*G134</f>
        <v>0</v>
      </c>
    </row>
    <row r="135" spans="1:8" s="71" customFormat="1" ht="13.5" customHeight="1" thickBot="1">
      <c r="A135" s="95"/>
      <c r="B135" s="96"/>
      <c r="C135" s="96"/>
      <c r="D135" s="96" t="s">
        <v>207</v>
      </c>
      <c r="E135" s="96"/>
      <c r="F135" s="97">
        <v>15.04</v>
      </c>
      <c r="G135" s="98"/>
      <c r="H135" s="99"/>
    </row>
    <row r="136" spans="1:8" s="71" customFormat="1" ht="13.5" customHeight="1" thickBot="1">
      <c r="A136" s="76">
        <v>37</v>
      </c>
      <c r="B136" s="77" t="s">
        <v>31</v>
      </c>
      <c r="C136" s="77" t="s">
        <v>208</v>
      </c>
      <c r="D136" s="77" t="s">
        <v>209</v>
      </c>
      <c r="E136" s="77" t="s">
        <v>60</v>
      </c>
      <c r="F136" s="78">
        <v>1.9</v>
      </c>
      <c r="G136" s="70"/>
      <c r="H136" s="79">
        <f>F136*G136</f>
        <v>0</v>
      </c>
    </row>
    <row r="137" spans="1:8" s="71" customFormat="1" ht="13.5" customHeight="1">
      <c r="A137" s="80"/>
      <c r="B137" s="81"/>
      <c r="C137" s="81"/>
      <c r="D137" s="81" t="s">
        <v>195</v>
      </c>
      <c r="E137" s="81"/>
      <c r="F137" s="82">
        <v>0</v>
      </c>
      <c r="G137" s="83"/>
      <c r="H137" s="84"/>
    </row>
    <row r="138" spans="1:8" s="71" customFormat="1" ht="13.5" customHeight="1" thickBot="1">
      <c r="A138" s="90"/>
      <c r="B138" s="91"/>
      <c r="C138" s="91"/>
      <c r="D138" s="91" t="s">
        <v>196</v>
      </c>
      <c r="E138" s="91"/>
      <c r="F138" s="92">
        <v>1.9</v>
      </c>
      <c r="G138" s="93"/>
      <c r="H138" s="94"/>
    </row>
    <row r="139" spans="1:8" s="71" customFormat="1" ht="13.5" customHeight="1" thickBot="1">
      <c r="A139" s="109">
        <v>38</v>
      </c>
      <c r="B139" s="110" t="s">
        <v>204</v>
      </c>
      <c r="C139" s="110" t="s">
        <v>210</v>
      </c>
      <c r="D139" s="110" t="s">
        <v>211</v>
      </c>
      <c r="E139" s="110" t="s">
        <v>60</v>
      </c>
      <c r="F139" s="111">
        <v>2.09</v>
      </c>
      <c r="G139" s="122"/>
      <c r="H139" s="112">
        <f>F139*G139</f>
        <v>0</v>
      </c>
    </row>
    <row r="140" spans="1:8" s="71" customFormat="1" ht="13.5" customHeight="1">
      <c r="A140" s="80"/>
      <c r="B140" s="81"/>
      <c r="C140" s="81"/>
      <c r="D140" s="81" t="s">
        <v>195</v>
      </c>
      <c r="E140" s="81"/>
      <c r="F140" s="82">
        <v>0</v>
      </c>
      <c r="G140" s="83"/>
      <c r="H140" s="84"/>
    </row>
    <row r="141" spans="1:8" s="71" customFormat="1" ht="13.5" customHeight="1" thickBot="1">
      <c r="A141" s="90"/>
      <c r="B141" s="91"/>
      <c r="C141" s="91"/>
      <c r="D141" s="91" t="s">
        <v>212</v>
      </c>
      <c r="E141" s="91"/>
      <c r="F141" s="92">
        <v>2.09</v>
      </c>
      <c r="G141" s="93"/>
      <c r="H141" s="94"/>
    </row>
    <row r="142" spans="1:8" s="71" customFormat="1" ht="13.5" customHeight="1" thickBot="1">
      <c r="A142" s="76">
        <v>39</v>
      </c>
      <c r="B142" s="77" t="s">
        <v>31</v>
      </c>
      <c r="C142" s="77" t="s">
        <v>213</v>
      </c>
      <c r="D142" s="77" t="s">
        <v>214</v>
      </c>
      <c r="E142" s="77" t="s">
        <v>178</v>
      </c>
      <c r="F142" s="78">
        <v>1</v>
      </c>
      <c r="G142" s="70"/>
      <c r="H142" s="79">
        <f>F142*G142</f>
        <v>0</v>
      </c>
    </row>
    <row r="143" spans="1:8" s="71" customFormat="1" ht="13.5" customHeight="1" thickBot="1">
      <c r="A143" s="95"/>
      <c r="B143" s="96"/>
      <c r="C143" s="96"/>
      <c r="D143" s="96" t="s">
        <v>215</v>
      </c>
      <c r="E143" s="96"/>
      <c r="F143" s="97">
        <v>1</v>
      </c>
      <c r="G143" s="98"/>
      <c r="H143" s="99"/>
    </row>
    <row r="144" spans="1:8" s="71" customFormat="1" ht="13.5" customHeight="1" thickBot="1">
      <c r="A144" s="109">
        <v>40</v>
      </c>
      <c r="B144" s="110" t="s">
        <v>204</v>
      </c>
      <c r="C144" s="110" t="s">
        <v>216</v>
      </c>
      <c r="D144" s="110" t="s">
        <v>217</v>
      </c>
      <c r="E144" s="110" t="s">
        <v>178</v>
      </c>
      <c r="F144" s="111">
        <v>1</v>
      </c>
      <c r="G144" s="122"/>
      <c r="H144" s="112">
        <f>F144*G144</f>
        <v>0</v>
      </c>
    </row>
    <row r="145" spans="1:8" s="71" customFormat="1" ht="13.5" customHeight="1" thickBot="1">
      <c r="A145" s="95"/>
      <c r="B145" s="96"/>
      <c r="C145" s="96"/>
      <c r="D145" s="96" t="s">
        <v>218</v>
      </c>
      <c r="E145" s="96"/>
      <c r="F145" s="97">
        <v>1</v>
      </c>
      <c r="G145" s="98"/>
      <c r="H145" s="99"/>
    </row>
    <row r="146" spans="1:8" s="71" customFormat="1" ht="24" customHeight="1" thickBot="1">
      <c r="A146" s="76">
        <v>41</v>
      </c>
      <c r="B146" s="77" t="s">
        <v>31</v>
      </c>
      <c r="C146" s="77" t="s">
        <v>219</v>
      </c>
      <c r="D146" s="77" t="s">
        <v>220</v>
      </c>
      <c r="E146" s="77" t="s">
        <v>154</v>
      </c>
      <c r="F146" s="78">
        <v>0.03</v>
      </c>
      <c r="G146" s="70"/>
      <c r="H146" s="79">
        <f>F146*G146</f>
        <v>0</v>
      </c>
    </row>
    <row r="147" spans="1:8" s="71" customFormat="1" ht="21" customHeight="1" thickBot="1">
      <c r="A147" s="72"/>
      <c r="B147" s="73"/>
      <c r="C147" s="73" t="s">
        <v>33</v>
      </c>
      <c r="D147" s="73" t="s">
        <v>34</v>
      </c>
      <c r="E147" s="73"/>
      <c r="F147" s="74"/>
      <c r="G147" s="75"/>
      <c r="H147" s="75">
        <f>H148+H150+H153+H155+H157</f>
        <v>0</v>
      </c>
    </row>
    <row r="148" spans="1:8" s="71" customFormat="1" ht="24" customHeight="1" thickBot="1">
      <c r="A148" s="76">
        <v>42</v>
      </c>
      <c r="B148" s="77" t="s">
        <v>33</v>
      </c>
      <c r="C148" s="77" t="s">
        <v>221</v>
      </c>
      <c r="D148" s="77" t="s">
        <v>222</v>
      </c>
      <c r="E148" s="77" t="s">
        <v>73</v>
      </c>
      <c r="F148" s="78">
        <v>0.7</v>
      </c>
      <c r="G148" s="70"/>
      <c r="H148" s="79">
        <f>F148*G148</f>
        <v>0</v>
      </c>
    </row>
    <row r="149" spans="1:8" s="71" customFormat="1" ht="13.5" customHeight="1" thickBot="1">
      <c r="A149" s="95"/>
      <c r="B149" s="96"/>
      <c r="C149" s="96"/>
      <c r="D149" s="96" t="s">
        <v>223</v>
      </c>
      <c r="E149" s="96"/>
      <c r="F149" s="97">
        <v>0.7</v>
      </c>
      <c r="G149" s="98"/>
      <c r="H149" s="99"/>
    </row>
    <row r="150" spans="1:8" s="71" customFormat="1" ht="24" customHeight="1" thickBot="1">
      <c r="A150" s="109">
        <v>43</v>
      </c>
      <c r="B150" s="110" t="s">
        <v>204</v>
      </c>
      <c r="C150" s="110" t="s">
        <v>224</v>
      </c>
      <c r="D150" s="110" t="s">
        <v>225</v>
      </c>
      <c r="E150" s="110" t="s">
        <v>178</v>
      </c>
      <c r="F150" s="111">
        <v>1</v>
      </c>
      <c r="G150" s="122"/>
      <c r="H150" s="112">
        <f>F150*G150</f>
        <v>0</v>
      </c>
    </row>
    <row r="151" spans="1:8" s="71" customFormat="1" ht="24" customHeight="1">
      <c r="A151" s="80"/>
      <c r="B151" s="81"/>
      <c r="C151" s="81"/>
      <c r="D151" s="81" t="s">
        <v>226</v>
      </c>
      <c r="E151" s="81"/>
      <c r="F151" s="82">
        <v>0</v>
      </c>
      <c r="G151" s="83"/>
      <c r="H151" s="84"/>
    </row>
    <row r="152" spans="1:8" s="71" customFormat="1" ht="13.5" customHeight="1" thickBot="1">
      <c r="A152" s="90"/>
      <c r="B152" s="91"/>
      <c r="C152" s="91"/>
      <c r="D152" s="91" t="s">
        <v>227</v>
      </c>
      <c r="E152" s="91"/>
      <c r="F152" s="92">
        <v>1</v>
      </c>
      <c r="G152" s="93"/>
      <c r="H152" s="94"/>
    </row>
    <row r="153" spans="1:8" s="71" customFormat="1" ht="24" customHeight="1" thickBot="1">
      <c r="A153" s="76">
        <v>44</v>
      </c>
      <c r="B153" s="77" t="s">
        <v>33</v>
      </c>
      <c r="C153" s="77" t="s">
        <v>228</v>
      </c>
      <c r="D153" s="77" t="s">
        <v>229</v>
      </c>
      <c r="E153" s="77" t="s">
        <v>230</v>
      </c>
      <c r="F153" s="78">
        <v>7.952</v>
      </c>
      <c r="G153" s="70"/>
      <c r="H153" s="79">
        <f>F153*G153</f>
        <v>0</v>
      </c>
    </row>
    <row r="154" spans="1:8" s="71" customFormat="1" ht="13.5" customHeight="1" thickBot="1">
      <c r="A154" s="95"/>
      <c r="B154" s="96"/>
      <c r="C154" s="96"/>
      <c r="D154" s="96" t="s">
        <v>231</v>
      </c>
      <c r="E154" s="96"/>
      <c r="F154" s="97">
        <v>7.952</v>
      </c>
      <c r="G154" s="98"/>
      <c r="H154" s="99"/>
    </row>
    <row r="155" spans="1:8" s="71" customFormat="1" ht="24" customHeight="1" thickBot="1">
      <c r="A155" s="109">
        <v>45</v>
      </c>
      <c r="B155" s="110" t="s">
        <v>232</v>
      </c>
      <c r="C155" s="110" t="s">
        <v>233</v>
      </c>
      <c r="D155" s="110" t="s">
        <v>234</v>
      </c>
      <c r="E155" s="110" t="s">
        <v>154</v>
      </c>
      <c r="F155" s="111">
        <v>0.009</v>
      </c>
      <c r="G155" s="122"/>
      <c r="H155" s="112">
        <f>F155*G155</f>
        <v>0</v>
      </c>
    </row>
    <row r="156" spans="1:8" s="71" customFormat="1" ht="24" customHeight="1" thickBot="1">
      <c r="A156" s="95"/>
      <c r="B156" s="96"/>
      <c r="C156" s="96"/>
      <c r="D156" s="96" t="s">
        <v>235</v>
      </c>
      <c r="E156" s="96"/>
      <c r="F156" s="97">
        <v>0.00858816</v>
      </c>
      <c r="G156" s="98"/>
      <c r="H156" s="99"/>
    </row>
    <row r="157" spans="1:8" s="71" customFormat="1" ht="24" customHeight="1" thickBot="1">
      <c r="A157" s="76">
        <v>46</v>
      </c>
      <c r="B157" s="77" t="s">
        <v>33</v>
      </c>
      <c r="C157" s="77" t="s">
        <v>236</v>
      </c>
      <c r="D157" s="77" t="s">
        <v>237</v>
      </c>
      <c r="E157" s="77" t="s">
        <v>154</v>
      </c>
      <c r="F157" s="78">
        <v>0.019</v>
      </c>
      <c r="G157" s="70"/>
      <c r="H157" s="79">
        <f>F157*G157</f>
        <v>0</v>
      </c>
    </row>
    <row r="158" spans="1:8" s="71" customFormat="1" ht="21" customHeight="1" thickBot="1">
      <c r="A158" s="72"/>
      <c r="B158" s="73"/>
      <c r="C158" s="73" t="s">
        <v>35</v>
      </c>
      <c r="D158" s="73" t="s">
        <v>36</v>
      </c>
      <c r="E158" s="73"/>
      <c r="F158" s="74"/>
      <c r="G158" s="75"/>
      <c r="H158" s="75">
        <f>H159+H165+H168+H170+H174+H176+H179+H181+H186+H188+H192+H194+H198</f>
        <v>0</v>
      </c>
    </row>
    <row r="159" spans="1:8" s="71" customFormat="1" ht="24" customHeight="1" thickBot="1">
      <c r="A159" s="76">
        <v>47</v>
      </c>
      <c r="B159" s="77" t="s">
        <v>35</v>
      </c>
      <c r="C159" s="77" t="s">
        <v>238</v>
      </c>
      <c r="D159" s="77" t="s">
        <v>239</v>
      </c>
      <c r="E159" s="77" t="s">
        <v>60</v>
      </c>
      <c r="F159" s="78">
        <v>2.4</v>
      </c>
      <c r="G159" s="70"/>
      <c r="H159" s="79">
        <f>F159*G159</f>
        <v>0</v>
      </c>
    </row>
    <row r="160" spans="1:8" s="71" customFormat="1" ht="24" customHeight="1">
      <c r="A160" s="80"/>
      <c r="B160" s="81"/>
      <c r="C160" s="81"/>
      <c r="D160" s="81" t="s">
        <v>240</v>
      </c>
      <c r="E160" s="81"/>
      <c r="F160" s="82">
        <v>0</v>
      </c>
      <c r="G160" s="83"/>
      <c r="H160" s="84"/>
    </row>
    <row r="161" spans="1:8" s="71" customFormat="1" ht="13.5" customHeight="1">
      <c r="A161" s="85"/>
      <c r="B161" s="86"/>
      <c r="C161" s="86"/>
      <c r="D161" s="86" t="s">
        <v>241</v>
      </c>
      <c r="E161" s="86"/>
      <c r="F161" s="87">
        <v>0</v>
      </c>
      <c r="G161" s="88"/>
      <c r="H161" s="89"/>
    </row>
    <row r="162" spans="1:8" s="71" customFormat="1" ht="34.5" customHeight="1">
      <c r="A162" s="85"/>
      <c r="B162" s="86"/>
      <c r="C162" s="86"/>
      <c r="D162" s="86" t="s">
        <v>242</v>
      </c>
      <c r="E162" s="86"/>
      <c r="F162" s="87">
        <v>0</v>
      </c>
      <c r="G162" s="88"/>
      <c r="H162" s="89"/>
    </row>
    <row r="163" spans="1:8" s="71" customFormat="1" ht="13.5" customHeight="1">
      <c r="A163" s="85"/>
      <c r="B163" s="86"/>
      <c r="C163" s="86"/>
      <c r="D163" s="86" t="s">
        <v>243</v>
      </c>
      <c r="E163" s="86"/>
      <c r="F163" s="87">
        <v>0</v>
      </c>
      <c r="G163" s="88"/>
      <c r="H163" s="89"/>
    </row>
    <row r="164" spans="1:8" s="71" customFormat="1" ht="13.5" customHeight="1" thickBot="1">
      <c r="A164" s="90"/>
      <c r="B164" s="91"/>
      <c r="C164" s="91"/>
      <c r="D164" s="91" t="s">
        <v>244</v>
      </c>
      <c r="E164" s="91"/>
      <c r="F164" s="92">
        <v>2.4</v>
      </c>
      <c r="G164" s="93"/>
      <c r="H164" s="94"/>
    </row>
    <row r="165" spans="1:8" s="71" customFormat="1" ht="13.5" customHeight="1" thickBot="1">
      <c r="A165" s="109">
        <v>48</v>
      </c>
      <c r="B165" s="110" t="s">
        <v>245</v>
      </c>
      <c r="C165" s="110" t="s">
        <v>246</v>
      </c>
      <c r="D165" s="110" t="s">
        <v>247</v>
      </c>
      <c r="E165" s="110" t="s">
        <v>60</v>
      </c>
      <c r="F165" s="111">
        <v>2.64</v>
      </c>
      <c r="G165" s="122"/>
      <c r="H165" s="112">
        <f>F165*G165</f>
        <v>0</v>
      </c>
    </row>
    <row r="166" spans="1:8" s="71" customFormat="1" ht="24" customHeight="1">
      <c r="A166" s="80"/>
      <c r="B166" s="81"/>
      <c r="C166" s="81"/>
      <c r="D166" s="81" t="s">
        <v>248</v>
      </c>
      <c r="E166" s="81"/>
      <c r="F166" s="82">
        <v>0</v>
      </c>
      <c r="G166" s="83"/>
      <c r="H166" s="84"/>
    </row>
    <row r="167" spans="1:8" s="71" customFormat="1" ht="13.5" customHeight="1" thickBot="1">
      <c r="A167" s="90"/>
      <c r="B167" s="91"/>
      <c r="C167" s="91"/>
      <c r="D167" s="91" t="s">
        <v>249</v>
      </c>
      <c r="E167" s="91"/>
      <c r="F167" s="92">
        <v>2.64</v>
      </c>
      <c r="G167" s="93"/>
      <c r="H167" s="94"/>
    </row>
    <row r="168" spans="1:8" s="71" customFormat="1" ht="24" customHeight="1" thickBot="1">
      <c r="A168" s="76">
        <v>49</v>
      </c>
      <c r="B168" s="77" t="s">
        <v>35</v>
      </c>
      <c r="C168" s="77" t="s">
        <v>250</v>
      </c>
      <c r="D168" s="77" t="s">
        <v>251</v>
      </c>
      <c r="E168" s="77" t="s">
        <v>60</v>
      </c>
      <c r="F168" s="78">
        <v>84.92</v>
      </c>
      <c r="G168" s="70"/>
      <c r="H168" s="79">
        <f>F168*G168</f>
        <v>0</v>
      </c>
    </row>
    <row r="169" spans="1:8" s="71" customFormat="1" ht="13.5" customHeight="1" thickBot="1">
      <c r="A169" s="95"/>
      <c r="B169" s="96"/>
      <c r="C169" s="96"/>
      <c r="D169" s="96" t="s">
        <v>147</v>
      </c>
      <c r="E169" s="96"/>
      <c r="F169" s="97">
        <v>84.92</v>
      </c>
      <c r="G169" s="98"/>
      <c r="H169" s="99"/>
    </row>
    <row r="170" spans="1:8" s="71" customFormat="1" ht="13.5" customHeight="1" thickBot="1">
      <c r="A170" s="76">
        <v>50</v>
      </c>
      <c r="B170" s="77" t="s">
        <v>35</v>
      </c>
      <c r="C170" s="77" t="s">
        <v>252</v>
      </c>
      <c r="D170" s="77" t="s">
        <v>253</v>
      </c>
      <c r="E170" s="77" t="s">
        <v>60</v>
      </c>
      <c r="F170" s="78">
        <v>2.4</v>
      </c>
      <c r="G170" s="70"/>
      <c r="H170" s="79">
        <f>F170*G170</f>
        <v>0</v>
      </c>
    </row>
    <row r="171" spans="1:8" s="71" customFormat="1" ht="13.5" customHeight="1">
      <c r="A171" s="80"/>
      <c r="B171" s="81"/>
      <c r="C171" s="81"/>
      <c r="D171" s="81" t="s">
        <v>254</v>
      </c>
      <c r="E171" s="81"/>
      <c r="F171" s="82">
        <v>1.13</v>
      </c>
      <c r="G171" s="83"/>
      <c r="H171" s="84"/>
    </row>
    <row r="172" spans="1:8" s="71" customFormat="1" ht="13.5" customHeight="1">
      <c r="A172" s="85"/>
      <c r="B172" s="86"/>
      <c r="C172" s="86"/>
      <c r="D172" s="86" t="s">
        <v>255</v>
      </c>
      <c r="E172" s="86"/>
      <c r="F172" s="87">
        <v>1.27</v>
      </c>
      <c r="G172" s="88"/>
      <c r="H172" s="89"/>
    </row>
    <row r="173" spans="1:8" s="71" customFormat="1" ht="13.5" customHeight="1" thickBot="1">
      <c r="A173" s="90"/>
      <c r="B173" s="91"/>
      <c r="C173" s="91"/>
      <c r="D173" s="91" t="s">
        <v>69</v>
      </c>
      <c r="E173" s="91"/>
      <c r="F173" s="92">
        <v>2.4</v>
      </c>
      <c r="G173" s="93"/>
      <c r="H173" s="94"/>
    </row>
    <row r="174" spans="1:8" s="71" customFormat="1" ht="13.5" customHeight="1" thickBot="1">
      <c r="A174" s="76">
        <v>51</v>
      </c>
      <c r="B174" s="77" t="s">
        <v>35</v>
      </c>
      <c r="C174" s="77" t="s">
        <v>256</v>
      </c>
      <c r="D174" s="77" t="s">
        <v>257</v>
      </c>
      <c r="E174" s="77" t="s">
        <v>178</v>
      </c>
      <c r="F174" s="78">
        <v>3</v>
      </c>
      <c r="G174" s="70"/>
      <c r="H174" s="79">
        <f>F174*G174</f>
        <v>0</v>
      </c>
    </row>
    <row r="175" spans="1:8" s="71" customFormat="1" ht="13.5" customHeight="1" thickBot="1">
      <c r="A175" s="95"/>
      <c r="B175" s="96"/>
      <c r="C175" s="96"/>
      <c r="D175" s="96" t="s">
        <v>5</v>
      </c>
      <c r="E175" s="96"/>
      <c r="F175" s="97">
        <v>3</v>
      </c>
      <c r="G175" s="98"/>
      <c r="H175" s="99"/>
    </row>
    <row r="176" spans="1:8" s="71" customFormat="1" ht="24" customHeight="1" thickBot="1">
      <c r="A176" s="76">
        <v>52</v>
      </c>
      <c r="B176" s="77" t="s">
        <v>35</v>
      </c>
      <c r="C176" s="77" t="s">
        <v>258</v>
      </c>
      <c r="D176" s="77" t="s">
        <v>259</v>
      </c>
      <c r="E176" s="77" t="s">
        <v>73</v>
      </c>
      <c r="F176" s="78">
        <v>3.56</v>
      </c>
      <c r="G176" s="70"/>
      <c r="H176" s="79">
        <f>F176*G176</f>
        <v>0</v>
      </c>
    </row>
    <row r="177" spans="1:8" s="71" customFormat="1" ht="13.5" customHeight="1">
      <c r="A177" s="80"/>
      <c r="B177" s="81"/>
      <c r="C177" s="81"/>
      <c r="D177" s="81" t="s">
        <v>260</v>
      </c>
      <c r="E177" s="81"/>
      <c r="F177" s="82">
        <v>0</v>
      </c>
      <c r="G177" s="83"/>
      <c r="H177" s="84"/>
    </row>
    <row r="178" spans="1:8" s="71" customFormat="1" ht="13.5" customHeight="1" thickBot="1">
      <c r="A178" s="90"/>
      <c r="B178" s="91"/>
      <c r="C178" s="91"/>
      <c r="D178" s="91" t="s">
        <v>261</v>
      </c>
      <c r="E178" s="91"/>
      <c r="F178" s="92">
        <v>3.56</v>
      </c>
      <c r="G178" s="93"/>
      <c r="H178" s="94"/>
    </row>
    <row r="179" spans="1:8" s="71" customFormat="1" ht="24" customHeight="1" thickBot="1">
      <c r="A179" s="76">
        <v>53</v>
      </c>
      <c r="B179" s="77" t="s">
        <v>35</v>
      </c>
      <c r="C179" s="77" t="s">
        <v>262</v>
      </c>
      <c r="D179" s="77" t="s">
        <v>263</v>
      </c>
      <c r="E179" s="77" t="s">
        <v>73</v>
      </c>
      <c r="F179" s="78">
        <v>3.6</v>
      </c>
      <c r="G179" s="70"/>
      <c r="H179" s="79">
        <f>F179*G179</f>
        <v>0</v>
      </c>
    </row>
    <row r="180" spans="1:8" s="71" customFormat="1" ht="13.5" customHeight="1" thickBot="1">
      <c r="A180" s="95"/>
      <c r="B180" s="96"/>
      <c r="C180" s="96"/>
      <c r="D180" s="96" t="s">
        <v>264</v>
      </c>
      <c r="E180" s="96"/>
      <c r="F180" s="97">
        <v>3.6</v>
      </c>
      <c r="G180" s="98"/>
      <c r="H180" s="99"/>
    </row>
    <row r="181" spans="1:8" s="71" customFormat="1" ht="24" customHeight="1" thickBot="1">
      <c r="A181" s="109">
        <v>54</v>
      </c>
      <c r="B181" s="110" t="s">
        <v>265</v>
      </c>
      <c r="C181" s="110" t="s">
        <v>266</v>
      </c>
      <c r="D181" s="110" t="s">
        <v>267</v>
      </c>
      <c r="E181" s="110" t="s">
        <v>73</v>
      </c>
      <c r="F181" s="111">
        <v>3.96</v>
      </c>
      <c r="G181" s="122"/>
      <c r="H181" s="112">
        <f>F181*G181</f>
        <v>0</v>
      </c>
    </row>
    <row r="182" spans="1:8" s="71" customFormat="1" ht="24" customHeight="1">
      <c r="A182" s="80"/>
      <c r="B182" s="81"/>
      <c r="C182" s="81"/>
      <c r="D182" s="81" t="s">
        <v>268</v>
      </c>
      <c r="E182" s="81"/>
      <c r="F182" s="82">
        <v>0</v>
      </c>
      <c r="G182" s="83"/>
      <c r="H182" s="84"/>
    </row>
    <row r="183" spans="1:8" s="71" customFormat="1" ht="34.5" customHeight="1">
      <c r="A183" s="85"/>
      <c r="B183" s="86"/>
      <c r="C183" s="86"/>
      <c r="D183" s="86" t="s">
        <v>269</v>
      </c>
      <c r="E183" s="86"/>
      <c r="F183" s="87">
        <v>0</v>
      </c>
      <c r="G183" s="88"/>
      <c r="H183" s="89"/>
    </row>
    <row r="184" spans="1:8" s="71" customFormat="1" ht="13.5" customHeight="1">
      <c r="A184" s="85"/>
      <c r="B184" s="86"/>
      <c r="C184" s="86"/>
      <c r="D184" s="86" t="s">
        <v>270</v>
      </c>
      <c r="E184" s="86"/>
      <c r="F184" s="87">
        <v>0</v>
      </c>
      <c r="G184" s="88"/>
      <c r="H184" s="89"/>
    </row>
    <row r="185" spans="1:8" s="71" customFormat="1" ht="13.5" customHeight="1" thickBot="1">
      <c r="A185" s="90"/>
      <c r="B185" s="91"/>
      <c r="C185" s="91"/>
      <c r="D185" s="91" t="s">
        <v>271</v>
      </c>
      <c r="E185" s="91"/>
      <c r="F185" s="92">
        <v>3.96</v>
      </c>
      <c r="G185" s="93"/>
      <c r="H185" s="94"/>
    </row>
    <row r="186" spans="1:8" s="71" customFormat="1" ht="13.5" customHeight="1" thickBot="1">
      <c r="A186" s="76">
        <v>55</v>
      </c>
      <c r="B186" s="77" t="s">
        <v>35</v>
      </c>
      <c r="C186" s="77" t="s">
        <v>272</v>
      </c>
      <c r="D186" s="77" t="s">
        <v>273</v>
      </c>
      <c r="E186" s="77" t="s">
        <v>178</v>
      </c>
      <c r="F186" s="78">
        <v>30</v>
      </c>
      <c r="G186" s="70"/>
      <c r="H186" s="79">
        <f>F186*G186</f>
        <v>0</v>
      </c>
    </row>
    <row r="187" spans="1:8" s="71" customFormat="1" ht="13.5" customHeight="1" thickBot="1">
      <c r="A187" s="95"/>
      <c r="B187" s="96"/>
      <c r="C187" s="96"/>
      <c r="D187" s="96" t="s">
        <v>274</v>
      </c>
      <c r="E187" s="96"/>
      <c r="F187" s="97">
        <v>30</v>
      </c>
      <c r="G187" s="123"/>
      <c r="H187" s="99"/>
    </row>
    <row r="188" spans="1:8" s="71" customFormat="1" ht="24" customHeight="1" thickBot="1">
      <c r="A188" s="76">
        <v>56</v>
      </c>
      <c r="B188" s="77" t="s">
        <v>35</v>
      </c>
      <c r="C188" s="77" t="s">
        <v>275</v>
      </c>
      <c r="D188" s="77" t="s">
        <v>276</v>
      </c>
      <c r="E188" s="77" t="s">
        <v>60</v>
      </c>
      <c r="F188" s="78">
        <v>2.4</v>
      </c>
      <c r="G188" s="70"/>
      <c r="H188" s="79">
        <f>F188*G188</f>
        <v>0</v>
      </c>
    </row>
    <row r="189" spans="1:8" s="71" customFormat="1" ht="13.5" customHeight="1">
      <c r="A189" s="80"/>
      <c r="B189" s="81"/>
      <c r="C189" s="81"/>
      <c r="D189" s="81" t="s">
        <v>254</v>
      </c>
      <c r="E189" s="81"/>
      <c r="F189" s="82">
        <v>1.13</v>
      </c>
      <c r="G189" s="83"/>
      <c r="H189" s="84"/>
    </row>
    <row r="190" spans="1:8" s="71" customFormat="1" ht="13.5" customHeight="1">
      <c r="A190" s="85"/>
      <c r="B190" s="86"/>
      <c r="C190" s="86"/>
      <c r="D190" s="86" t="s">
        <v>255</v>
      </c>
      <c r="E190" s="86"/>
      <c r="F190" s="87">
        <v>1.27</v>
      </c>
      <c r="G190" s="88"/>
      <c r="H190" s="89"/>
    </row>
    <row r="191" spans="1:8" s="71" customFormat="1" ht="13.5" customHeight="1" thickBot="1">
      <c r="A191" s="90"/>
      <c r="B191" s="91"/>
      <c r="C191" s="91"/>
      <c r="D191" s="91" t="s">
        <v>69</v>
      </c>
      <c r="E191" s="91"/>
      <c r="F191" s="92">
        <v>2.4</v>
      </c>
      <c r="G191" s="93"/>
      <c r="H191" s="94"/>
    </row>
    <row r="192" spans="1:8" s="71" customFormat="1" ht="24" customHeight="1" thickBot="1">
      <c r="A192" s="76">
        <v>57</v>
      </c>
      <c r="B192" s="77" t="s">
        <v>35</v>
      </c>
      <c r="C192" s="77" t="s">
        <v>277</v>
      </c>
      <c r="D192" s="77" t="s">
        <v>278</v>
      </c>
      <c r="E192" s="77" t="s">
        <v>60</v>
      </c>
      <c r="F192" s="78">
        <v>14.4</v>
      </c>
      <c r="G192" s="70"/>
      <c r="H192" s="79">
        <f>F192*G192</f>
        <v>0</v>
      </c>
    </row>
    <row r="193" spans="1:8" s="71" customFormat="1" ht="13.5" customHeight="1" thickBot="1">
      <c r="A193" s="95"/>
      <c r="B193" s="96"/>
      <c r="C193" s="96"/>
      <c r="D193" s="96" t="s">
        <v>279</v>
      </c>
      <c r="E193" s="96"/>
      <c r="F193" s="97">
        <v>14.4</v>
      </c>
      <c r="G193" s="98"/>
      <c r="H193" s="99"/>
    </row>
    <row r="194" spans="1:8" s="71" customFormat="1" ht="24" customHeight="1" thickBot="1">
      <c r="A194" s="76">
        <v>58</v>
      </c>
      <c r="B194" s="77" t="s">
        <v>41</v>
      </c>
      <c r="C194" s="77" t="s">
        <v>280</v>
      </c>
      <c r="D194" s="77" t="s">
        <v>281</v>
      </c>
      <c r="E194" s="77" t="s">
        <v>73</v>
      </c>
      <c r="F194" s="78">
        <v>28.03</v>
      </c>
      <c r="G194" s="70"/>
      <c r="H194" s="79">
        <f>F194*G194</f>
        <v>0</v>
      </c>
    </row>
    <row r="195" spans="1:8" s="71" customFormat="1" ht="13.5" customHeight="1">
      <c r="A195" s="80"/>
      <c r="B195" s="81"/>
      <c r="C195" s="81"/>
      <c r="D195" s="81" t="s">
        <v>282</v>
      </c>
      <c r="E195" s="81"/>
      <c r="F195" s="82">
        <v>15.8</v>
      </c>
      <c r="G195" s="83"/>
      <c r="H195" s="84"/>
    </row>
    <row r="196" spans="1:8" s="71" customFormat="1" ht="13.5" customHeight="1">
      <c r="A196" s="85"/>
      <c r="B196" s="86"/>
      <c r="C196" s="86"/>
      <c r="D196" s="86" t="s">
        <v>283</v>
      </c>
      <c r="E196" s="86"/>
      <c r="F196" s="87">
        <v>12.23</v>
      </c>
      <c r="G196" s="88"/>
      <c r="H196" s="89"/>
    </row>
    <row r="197" spans="1:8" s="71" customFormat="1" ht="13.5" customHeight="1" thickBot="1">
      <c r="A197" s="90"/>
      <c r="B197" s="91"/>
      <c r="C197" s="91"/>
      <c r="D197" s="91" t="s">
        <v>69</v>
      </c>
      <c r="E197" s="91"/>
      <c r="F197" s="92">
        <v>28.03</v>
      </c>
      <c r="G197" s="93"/>
      <c r="H197" s="94"/>
    </row>
    <row r="198" spans="1:8" s="71" customFormat="1" ht="13.5" customHeight="1" thickBot="1">
      <c r="A198" s="76">
        <v>59</v>
      </c>
      <c r="B198" s="77" t="s">
        <v>35</v>
      </c>
      <c r="C198" s="77" t="s">
        <v>284</v>
      </c>
      <c r="D198" s="77" t="s">
        <v>285</v>
      </c>
      <c r="E198" s="77" t="s">
        <v>154</v>
      </c>
      <c r="F198" s="78">
        <v>0.117</v>
      </c>
      <c r="G198" s="70"/>
      <c r="H198" s="79">
        <f>F198*G198</f>
        <v>0</v>
      </c>
    </row>
    <row r="199" spans="1:8" s="71" customFormat="1" ht="21" customHeight="1" thickBot="1">
      <c r="A199" s="72"/>
      <c r="B199" s="73"/>
      <c r="C199" s="73" t="s">
        <v>37</v>
      </c>
      <c r="D199" s="73" t="s">
        <v>38</v>
      </c>
      <c r="E199" s="73"/>
      <c r="F199" s="74"/>
      <c r="G199" s="75"/>
      <c r="H199" s="75">
        <f>H200</f>
        <v>0</v>
      </c>
    </row>
    <row r="200" spans="1:8" s="71" customFormat="1" ht="13.5" customHeight="1" thickBot="1">
      <c r="A200" s="76">
        <v>60</v>
      </c>
      <c r="B200" s="77" t="s">
        <v>37</v>
      </c>
      <c r="C200" s="77" t="s">
        <v>286</v>
      </c>
      <c r="D200" s="77" t="s">
        <v>287</v>
      </c>
      <c r="E200" s="77" t="s">
        <v>60</v>
      </c>
      <c r="F200" s="78">
        <v>4.1</v>
      </c>
      <c r="G200" s="70"/>
      <c r="H200" s="79">
        <f>F200*G200</f>
        <v>0</v>
      </c>
    </row>
    <row r="201" spans="1:8" s="71" customFormat="1" ht="13.5" customHeight="1" thickBot="1">
      <c r="A201" s="95"/>
      <c r="B201" s="96"/>
      <c r="C201" s="96"/>
      <c r="D201" s="96" t="s">
        <v>288</v>
      </c>
      <c r="E201" s="96"/>
      <c r="F201" s="97">
        <v>4.1</v>
      </c>
      <c r="G201" s="98"/>
      <c r="H201" s="99"/>
    </row>
    <row r="202" spans="1:8" s="71" customFormat="1" ht="21" customHeight="1" thickBot="1">
      <c r="A202" s="72"/>
      <c r="B202" s="73"/>
      <c r="C202" s="73" t="s">
        <v>39</v>
      </c>
      <c r="D202" s="73" t="s">
        <v>40</v>
      </c>
      <c r="E202" s="73"/>
      <c r="F202" s="74"/>
      <c r="G202" s="75"/>
      <c r="H202" s="75">
        <f>H203+H213+H218+H223+H225+H234+H238</f>
        <v>0</v>
      </c>
    </row>
    <row r="203" spans="1:8" s="71" customFormat="1" ht="13.5" customHeight="1" thickBot="1">
      <c r="A203" s="76">
        <v>61</v>
      </c>
      <c r="B203" s="77" t="s">
        <v>39</v>
      </c>
      <c r="C203" s="77" t="s">
        <v>289</v>
      </c>
      <c r="D203" s="77" t="s">
        <v>290</v>
      </c>
      <c r="E203" s="77" t="s">
        <v>73</v>
      </c>
      <c r="F203" s="78">
        <v>87.42</v>
      </c>
      <c r="G203" s="70"/>
      <c r="H203" s="79">
        <f>F203*G203</f>
        <v>0</v>
      </c>
    </row>
    <row r="204" spans="1:8" s="71" customFormat="1" ht="13.5" customHeight="1">
      <c r="A204" s="80"/>
      <c r="B204" s="81"/>
      <c r="C204" s="81"/>
      <c r="D204" s="81" t="s">
        <v>291</v>
      </c>
      <c r="E204" s="81"/>
      <c r="F204" s="82">
        <v>0</v>
      </c>
      <c r="G204" s="83"/>
      <c r="H204" s="84"/>
    </row>
    <row r="205" spans="1:8" s="71" customFormat="1" ht="13.5" customHeight="1">
      <c r="A205" s="85"/>
      <c r="B205" s="86"/>
      <c r="C205" s="86"/>
      <c r="D205" s="86" t="s">
        <v>292</v>
      </c>
      <c r="E205" s="86"/>
      <c r="F205" s="87">
        <v>0</v>
      </c>
      <c r="G205" s="88"/>
      <c r="H205" s="89"/>
    </row>
    <row r="206" spans="1:8" s="71" customFormat="1" ht="13.5" customHeight="1">
      <c r="A206" s="85"/>
      <c r="B206" s="86"/>
      <c r="C206" s="86"/>
      <c r="D206" s="86" t="s">
        <v>293</v>
      </c>
      <c r="E206" s="86"/>
      <c r="F206" s="87">
        <v>7.68</v>
      </c>
      <c r="G206" s="88"/>
      <c r="H206" s="89"/>
    </row>
    <row r="207" spans="1:8" s="71" customFormat="1" ht="13.5" customHeight="1">
      <c r="A207" s="85"/>
      <c r="B207" s="86"/>
      <c r="C207" s="86"/>
      <c r="D207" s="86" t="s">
        <v>294</v>
      </c>
      <c r="E207" s="86"/>
      <c r="F207" s="87">
        <v>35.1</v>
      </c>
      <c r="G207" s="88"/>
      <c r="H207" s="89"/>
    </row>
    <row r="208" spans="1:8" s="71" customFormat="1" ht="13.5" customHeight="1">
      <c r="A208" s="85"/>
      <c r="B208" s="86"/>
      <c r="C208" s="86"/>
      <c r="D208" s="86" t="s">
        <v>295</v>
      </c>
      <c r="E208" s="86"/>
      <c r="F208" s="87">
        <v>12.23</v>
      </c>
      <c r="G208" s="88"/>
      <c r="H208" s="89"/>
    </row>
    <row r="209" spans="1:8" s="71" customFormat="1" ht="13.5" customHeight="1">
      <c r="A209" s="85"/>
      <c r="B209" s="86"/>
      <c r="C209" s="86"/>
      <c r="D209" s="86" t="s">
        <v>282</v>
      </c>
      <c r="E209" s="86"/>
      <c r="F209" s="87">
        <v>15.8</v>
      </c>
      <c r="G209" s="88"/>
      <c r="H209" s="89"/>
    </row>
    <row r="210" spans="1:8" s="71" customFormat="1" ht="13.5" customHeight="1">
      <c r="A210" s="85"/>
      <c r="B210" s="86"/>
      <c r="C210" s="86"/>
      <c r="D210" s="86" t="s">
        <v>296</v>
      </c>
      <c r="E210" s="86"/>
      <c r="F210" s="87">
        <v>7.53</v>
      </c>
      <c r="G210" s="88"/>
      <c r="H210" s="89"/>
    </row>
    <row r="211" spans="1:8" s="71" customFormat="1" ht="13.5" customHeight="1">
      <c r="A211" s="85"/>
      <c r="B211" s="86"/>
      <c r="C211" s="86"/>
      <c r="D211" s="86" t="s">
        <v>82</v>
      </c>
      <c r="E211" s="86"/>
      <c r="F211" s="87">
        <v>9.08</v>
      </c>
      <c r="G211" s="88"/>
      <c r="H211" s="89"/>
    </row>
    <row r="212" spans="1:8" s="71" customFormat="1" ht="13.5" customHeight="1" thickBot="1">
      <c r="A212" s="90"/>
      <c r="B212" s="91"/>
      <c r="C212" s="91"/>
      <c r="D212" s="91" t="s">
        <v>69</v>
      </c>
      <c r="E212" s="91"/>
      <c r="F212" s="92">
        <v>87.42</v>
      </c>
      <c r="G212" s="93"/>
      <c r="H212" s="94"/>
    </row>
    <row r="213" spans="1:8" s="71" customFormat="1" ht="24" customHeight="1" thickBot="1">
      <c r="A213" s="76">
        <v>62</v>
      </c>
      <c r="B213" s="77" t="s">
        <v>39</v>
      </c>
      <c r="C213" s="77" t="s">
        <v>297</v>
      </c>
      <c r="D213" s="77" t="s">
        <v>298</v>
      </c>
      <c r="E213" s="77" t="s">
        <v>60</v>
      </c>
      <c r="F213" s="78">
        <v>44.03</v>
      </c>
      <c r="G213" s="70"/>
      <c r="H213" s="79">
        <f>F213*G213</f>
        <v>0</v>
      </c>
    </row>
    <row r="214" spans="1:8" s="71" customFormat="1" ht="24" customHeight="1">
      <c r="A214" s="80"/>
      <c r="B214" s="81"/>
      <c r="C214" s="81"/>
      <c r="D214" s="81" t="s">
        <v>299</v>
      </c>
      <c r="E214" s="81"/>
      <c r="F214" s="82">
        <v>0</v>
      </c>
      <c r="G214" s="83"/>
      <c r="H214" s="84"/>
    </row>
    <row r="215" spans="1:8" s="71" customFormat="1" ht="13.5" customHeight="1">
      <c r="A215" s="85"/>
      <c r="B215" s="86"/>
      <c r="C215" s="86"/>
      <c r="D215" s="86" t="s">
        <v>300</v>
      </c>
      <c r="E215" s="86"/>
      <c r="F215" s="87">
        <v>0</v>
      </c>
      <c r="G215" s="88"/>
      <c r="H215" s="89"/>
    </row>
    <row r="216" spans="1:8" s="71" customFormat="1" ht="13.5" customHeight="1">
      <c r="A216" s="85"/>
      <c r="B216" s="86"/>
      <c r="C216" s="86"/>
      <c r="D216" s="86" t="s">
        <v>301</v>
      </c>
      <c r="E216" s="86"/>
      <c r="F216" s="87">
        <v>0</v>
      </c>
      <c r="G216" s="88"/>
      <c r="H216" s="89"/>
    </row>
    <row r="217" spans="1:8" s="71" customFormat="1" ht="13.5" customHeight="1" thickBot="1">
      <c r="A217" s="90"/>
      <c r="B217" s="91"/>
      <c r="C217" s="91"/>
      <c r="D217" s="91" t="s">
        <v>116</v>
      </c>
      <c r="E217" s="91"/>
      <c r="F217" s="92">
        <v>44.03</v>
      </c>
      <c r="G217" s="93"/>
      <c r="H217" s="94"/>
    </row>
    <row r="218" spans="1:8" s="71" customFormat="1" ht="24" customHeight="1" thickBot="1">
      <c r="A218" s="76">
        <v>63</v>
      </c>
      <c r="B218" s="77" t="s">
        <v>39</v>
      </c>
      <c r="C218" s="77" t="s">
        <v>302</v>
      </c>
      <c r="D218" s="77" t="s">
        <v>303</v>
      </c>
      <c r="E218" s="77" t="s">
        <v>60</v>
      </c>
      <c r="F218" s="78">
        <v>38.49</v>
      </c>
      <c r="G218" s="70"/>
      <c r="H218" s="79">
        <f>F218*G218</f>
        <v>0</v>
      </c>
    </row>
    <row r="219" spans="1:8" s="71" customFormat="1" ht="24" customHeight="1">
      <c r="A219" s="80"/>
      <c r="B219" s="81"/>
      <c r="C219" s="81"/>
      <c r="D219" s="81" t="s">
        <v>299</v>
      </c>
      <c r="E219" s="81"/>
      <c r="F219" s="82">
        <v>0</v>
      </c>
      <c r="G219" s="83"/>
      <c r="H219" s="84"/>
    </row>
    <row r="220" spans="1:8" s="71" customFormat="1" ht="13.5" customHeight="1">
      <c r="A220" s="85"/>
      <c r="B220" s="86"/>
      <c r="C220" s="86"/>
      <c r="D220" s="86" t="s">
        <v>300</v>
      </c>
      <c r="E220" s="86"/>
      <c r="F220" s="87">
        <v>0</v>
      </c>
      <c r="G220" s="88"/>
      <c r="H220" s="89"/>
    </row>
    <row r="221" spans="1:8" s="71" customFormat="1" ht="13.5" customHeight="1">
      <c r="A221" s="85"/>
      <c r="B221" s="86"/>
      <c r="C221" s="86"/>
      <c r="D221" s="86" t="s">
        <v>304</v>
      </c>
      <c r="E221" s="86"/>
      <c r="F221" s="87">
        <v>0</v>
      </c>
      <c r="G221" s="88"/>
      <c r="H221" s="89"/>
    </row>
    <row r="222" spans="1:8" s="71" customFormat="1" ht="13.5" customHeight="1" thickBot="1">
      <c r="A222" s="90"/>
      <c r="B222" s="91"/>
      <c r="C222" s="91"/>
      <c r="D222" s="91" t="s">
        <v>119</v>
      </c>
      <c r="E222" s="91"/>
      <c r="F222" s="92">
        <v>38.49</v>
      </c>
      <c r="G222" s="93"/>
      <c r="H222" s="94"/>
    </row>
    <row r="223" spans="1:8" s="71" customFormat="1" ht="13.5" customHeight="1" thickBot="1">
      <c r="A223" s="76">
        <v>64</v>
      </c>
      <c r="B223" s="77" t="s">
        <v>39</v>
      </c>
      <c r="C223" s="77" t="s">
        <v>305</v>
      </c>
      <c r="D223" s="77" t="s">
        <v>306</v>
      </c>
      <c r="E223" s="77" t="s">
        <v>73</v>
      </c>
      <c r="F223" s="78">
        <v>14.2</v>
      </c>
      <c r="G223" s="70"/>
      <c r="H223" s="79">
        <f>F223*G223</f>
        <v>0</v>
      </c>
    </row>
    <row r="224" spans="1:8" s="71" customFormat="1" ht="13.5" customHeight="1" thickBot="1">
      <c r="A224" s="95"/>
      <c r="B224" s="96"/>
      <c r="C224" s="96"/>
      <c r="D224" s="96" t="s">
        <v>307</v>
      </c>
      <c r="E224" s="96"/>
      <c r="F224" s="97">
        <v>14.2</v>
      </c>
      <c r="G224" s="123"/>
      <c r="H224" s="99"/>
    </row>
    <row r="225" spans="1:8" s="71" customFormat="1" ht="24" customHeight="1" thickBot="1">
      <c r="A225" s="76">
        <v>65</v>
      </c>
      <c r="B225" s="77" t="s">
        <v>39</v>
      </c>
      <c r="C225" s="77" t="s">
        <v>308</v>
      </c>
      <c r="D225" s="77" t="s">
        <v>309</v>
      </c>
      <c r="E225" s="77" t="s">
        <v>73</v>
      </c>
      <c r="F225" s="78">
        <v>66.92</v>
      </c>
      <c r="G225" s="70"/>
      <c r="H225" s="79">
        <f>F225*G225</f>
        <v>0</v>
      </c>
    </row>
    <row r="226" spans="1:8" s="71" customFormat="1" ht="24" customHeight="1">
      <c r="A226" s="80"/>
      <c r="B226" s="81"/>
      <c r="C226" s="81"/>
      <c r="D226" s="81" t="s">
        <v>310</v>
      </c>
      <c r="E226" s="81"/>
      <c r="F226" s="82">
        <v>0</v>
      </c>
      <c r="G226" s="83"/>
      <c r="H226" s="84"/>
    </row>
    <row r="227" spans="1:8" s="71" customFormat="1" ht="13.5" customHeight="1">
      <c r="A227" s="85"/>
      <c r="B227" s="86"/>
      <c r="C227" s="86"/>
      <c r="D227" s="86" t="s">
        <v>293</v>
      </c>
      <c r="E227" s="86"/>
      <c r="F227" s="87">
        <v>7.68</v>
      </c>
      <c r="G227" s="88"/>
      <c r="H227" s="89"/>
    </row>
    <row r="228" spans="1:8" s="71" customFormat="1" ht="13.5" customHeight="1">
      <c r="A228" s="85"/>
      <c r="B228" s="86"/>
      <c r="C228" s="86"/>
      <c r="D228" s="86" t="s">
        <v>294</v>
      </c>
      <c r="E228" s="86"/>
      <c r="F228" s="87">
        <v>35.1</v>
      </c>
      <c r="G228" s="88"/>
      <c r="H228" s="89"/>
    </row>
    <row r="229" spans="1:8" s="71" customFormat="1" ht="13.5" customHeight="1">
      <c r="A229" s="85"/>
      <c r="B229" s="86"/>
      <c r="C229" s="86"/>
      <c r="D229" s="86" t="s">
        <v>311</v>
      </c>
      <c r="E229" s="86"/>
      <c r="F229" s="87">
        <v>3.97</v>
      </c>
      <c r="G229" s="88"/>
      <c r="H229" s="89"/>
    </row>
    <row r="230" spans="1:8" s="71" customFormat="1" ht="13.5" customHeight="1">
      <c r="A230" s="85"/>
      <c r="B230" s="86"/>
      <c r="C230" s="86"/>
      <c r="D230" s="86" t="s">
        <v>296</v>
      </c>
      <c r="E230" s="86"/>
      <c r="F230" s="87">
        <v>7.53</v>
      </c>
      <c r="G230" s="88"/>
      <c r="H230" s="89"/>
    </row>
    <row r="231" spans="1:8" s="71" customFormat="1" ht="13.5" customHeight="1">
      <c r="A231" s="85"/>
      <c r="B231" s="86"/>
      <c r="C231" s="86"/>
      <c r="D231" s="86" t="s">
        <v>82</v>
      </c>
      <c r="E231" s="86"/>
      <c r="F231" s="87">
        <v>9.08</v>
      </c>
      <c r="G231" s="88"/>
      <c r="H231" s="89"/>
    </row>
    <row r="232" spans="1:8" s="71" customFormat="1" ht="13.5" customHeight="1">
      <c r="A232" s="85"/>
      <c r="B232" s="86"/>
      <c r="C232" s="86"/>
      <c r="D232" s="86" t="s">
        <v>261</v>
      </c>
      <c r="E232" s="86"/>
      <c r="F232" s="87">
        <v>3.56</v>
      </c>
      <c r="G232" s="88"/>
      <c r="H232" s="89"/>
    </row>
    <row r="233" spans="1:8" s="71" customFormat="1" ht="13.5" customHeight="1" thickBot="1">
      <c r="A233" s="90"/>
      <c r="B233" s="91"/>
      <c r="C233" s="91"/>
      <c r="D233" s="91" t="s">
        <v>69</v>
      </c>
      <c r="E233" s="91"/>
      <c r="F233" s="92">
        <v>66.92</v>
      </c>
      <c r="G233" s="93"/>
      <c r="H233" s="94"/>
    </row>
    <row r="234" spans="1:8" s="71" customFormat="1" ht="24" customHeight="1" thickBot="1">
      <c r="A234" s="76">
        <v>66</v>
      </c>
      <c r="B234" s="77" t="s">
        <v>39</v>
      </c>
      <c r="C234" s="77" t="s">
        <v>312</v>
      </c>
      <c r="D234" s="77" t="s">
        <v>313</v>
      </c>
      <c r="E234" s="77" t="s">
        <v>60</v>
      </c>
      <c r="F234" s="78">
        <v>82.52</v>
      </c>
      <c r="G234" s="70"/>
      <c r="H234" s="79">
        <f>F234*G234</f>
        <v>0</v>
      </c>
    </row>
    <row r="235" spans="1:8" s="71" customFormat="1" ht="13.5" customHeight="1">
      <c r="A235" s="80"/>
      <c r="B235" s="81"/>
      <c r="C235" s="81"/>
      <c r="D235" s="81" t="s">
        <v>116</v>
      </c>
      <c r="E235" s="81"/>
      <c r="F235" s="82">
        <v>44.03</v>
      </c>
      <c r="G235" s="83"/>
      <c r="H235" s="84"/>
    </row>
    <row r="236" spans="1:8" s="71" customFormat="1" ht="13.5" customHeight="1">
      <c r="A236" s="85"/>
      <c r="B236" s="86"/>
      <c r="C236" s="86"/>
      <c r="D236" s="86" t="s">
        <v>119</v>
      </c>
      <c r="E236" s="86"/>
      <c r="F236" s="87">
        <v>38.49</v>
      </c>
      <c r="G236" s="88"/>
      <c r="H236" s="89"/>
    </row>
    <row r="237" spans="1:8" s="71" customFormat="1" ht="13.5" customHeight="1" thickBot="1">
      <c r="A237" s="90"/>
      <c r="B237" s="91"/>
      <c r="C237" s="91"/>
      <c r="D237" s="91" t="s">
        <v>69</v>
      </c>
      <c r="E237" s="91"/>
      <c r="F237" s="92">
        <v>82.52</v>
      </c>
      <c r="G237" s="93"/>
      <c r="H237" s="94"/>
    </row>
    <row r="238" spans="1:8" s="71" customFormat="1" ht="13.5" customHeight="1" thickBot="1">
      <c r="A238" s="76">
        <v>67</v>
      </c>
      <c r="B238" s="77" t="s">
        <v>39</v>
      </c>
      <c r="C238" s="77" t="s">
        <v>314</v>
      </c>
      <c r="D238" s="77" t="s">
        <v>315</v>
      </c>
      <c r="E238" s="77" t="s">
        <v>154</v>
      </c>
      <c r="F238" s="78">
        <v>1.434</v>
      </c>
      <c r="G238" s="70"/>
      <c r="H238" s="79">
        <f>F238*G238</f>
        <v>0</v>
      </c>
    </row>
    <row r="239" spans="1:8" s="71" customFormat="1" ht="21" customHeight="1" thickBot="1">
      <c r="A239" s="72"/>
      <c r="B239" s="73"/>
      <c r="C239" s="73" t="s">
        <v>41</v>
      </c>
      <c r="D239" s="73" t="s">
        <v>42</v>
      </c>
      <c r="E239" s="73"/>
      <c r="F239" s="74"/>
      <c r="G239" s="75"/>
      <c r="H239" s="75">
        <f>H240+H245+H255+H264+H269+H272+H279+H295+H299+H315+H332+H334</f>
        <v>0</v>
      </c>
    </row>
    <row r="240" spans="1:8" s="71" customFormat="1" ht="24" customHeight="1" thickBot="1">
      <c r="A240" s="76">
        <v>68</v>
      </c>
      <c r="B240" s="77" t="s">
        <v>41</v>
      </c>
      <c r="C240" s="77" t="s">
        <v>316</v>
      </c>
      <c r="D240" s="77" t="s">
        <v>317</v>
      </c>
      <c r="E240" s="77" t="s">
        <v>60</v>
      </c>
      <c r="F240" s="78">
        <v>6.841</v>
      </c>
      <c r="G240" s="70"/>
      <c r="H240" s="79">
        <f>F240*G240</f>
        <v>0</v>
      </c>
    </row>
    <row r="241" spans="1:8" s="71" customFormat="1" ht="13.5" customHeight="1">
      <c r="A241" s="80"/>
      <c r="B241" s="81"/>
      <c r="C241" s="81"/>
      <c r="D241" s="81" t="s">
        <v>318</v>
      </c>
      <c r="E241" s="81"/>
      <c r="F241" s="82">
        <v>0.89</v>
      </c>
      <c r="G241" s="83"/>
      <c r="H241" s="84"/>
    </row>
    <row r="242" spans="1:8" s="71" customFormat="1" ht="13.5" customHeight="1">
      <c r="A242" s="85"/>
      <c r="B242" s="86"/>
      <c r="C242" s="86"/>
      <c r="D242" s="86" t="s">
        <v>319</v>
      </c>
      <c r="E242" s="86"/>
      <c r="F242" s="87">
        <v>5.375</v>
      </c>
      <c r="G242" s="88"/>
      <c r="H242" s="89"/>
    </row>
    <row r="243" spans="1:8" s="71" customFormat="1" ht="13.5" customHeight="1">
      <c r="A243" s="85"/>
      <c r="B243" s="86"/>
      <c r="C243" s="86"/>
      <c r="D243" s="86" t="s">
        <v>320</v>
      </c>
      <c r="E243" s="86"/>
      <c r="F243" s="87">
        <v>0.576</v>
      </c>
      <c r="G243" s="88"/>
      <c r="H243" s="89"/>
    </row>
    <row r="244" spans="1:8" s="71" customFormat="1" ht="13.5" customHeight="1" thickBot="1">
      <c r="A244" s="90"/>
      <c r="B244" s="91"/>
      <c r="C244" s="91"/>
      <c r="D244" s="91" t="s">
        <v>69</v>
      </c>
      <c r="E244" s="91"/>
      <c r="F244" s="92">
        <v>6.841</v>
      </c>
      <c r="G244" s="93"/>
      <c r="H244" s="94"/>
    </row>
    <row r="245" spans="1:8" s="71" customFormat="1" ht="24" customHeight="1" thickBot="1">
      <c r="A245" s="76">
        <v>69</v>
      </c>
      <c r="B245" s="77" t="s">
        <v>41</v>
      </c>
      <c r="C245" s="77" t="s">
        <v>321</v>
      </c>
      <c r="D245" s="77" t="s">
        <v>322</v>
      </c>
      <c r="E245" s="77" t="s">
        <v>60</v>
      </c>
      <c r="F245" s="78">
        <v>7.116</v>
      </c>
      <c r="G245" s="70"/>
      <c r="H245" s="79">
        <f>F245*G245</f>
        <v>0</v>
      </c>
    </row>
    <row r="246" spans="1:8" s="71" customFormat="1" ht="24" customHeight="1">
      <c r="A246" s="80"/>
      <c r="B246" s="81"/>
      <c r="C246" s="81"/>
      <c r="D246" s="81" t="s">
        <v>240</v>
      </c>
      <c r="E246" s="81"/>
      <c r="F246" s="82">
        <v>0</v>
      </c>
      <c r="G246" s="83"/>
      <c r="H246" s="84"/>
    </row>
    <row r="247" spans="1:8" s="71" customFormat="1" ht="13.5" customHeight="1">
      <c r="A247" s="85"/>
      <c r="B247" s="86"/>
      <c r="C247" s="86"/>
      <c r="D247" s="86" t="s">
        <v>241</v>
      </c>
      <c r="E247" s="86"/>
      <c r="F247" s="87">
        <v>0</v>
      </c>
      <c r="G247" s="88"/>
      <c r="H247" s="89"/>
    </row>
    <row r="248" spans="1:8" s="71" customFormat="1" ht="24" customHeight="1">
      <c r="A248" s="85"/>
      <c r="B248" s="86"/>
      <c r="C248" s="86"/>
      <c r="D248" s="86" t="s">
        <v>323</v>
      </c>
      <c r="E248" s="86"/>
      <c r="F248" s="87">
        <v>0</v>
      </c>
      <c r="G248" s="88"/>
      <c r="H248" s="89"/>
    </row>
    <row r="249" spans="1:8" s="71" customFormat="1" ht="13.5" customHeight="1">
      <c r="A249" s="85"/>
      <c r="B249" s="86"/>
      <c r="C249" s="86"/>
      <c r="D249" s="86" t="s">
        <v>324</v>
      </c>
      <c r="E249" s="86"/>
      <c r="F249" s="87">
        <v>0</v>
      </c>
      <c r="G249" s="88"/>
      <c r="H249" s="89"/>
    </row>
    <row r="250" spans="1:8" s="71" customFormat="1" ht="13.5" customHeight="1">
      <c r="A250" s="85"/>
      <c r="B250" s="86"/>
      <c r="C250" s="86"/>
      <c r="D250" s="86" t="s">
        <v>325</v>
      </c>
      <c r="E250" s="86"/>
      <c r="F250" s="87">
        <v>0.275</v>
      </c>
      <c r="G250" s="88"/>
      <c r="H250" s="89"/>
    </row>
    <row r="251" spans="1:8" s="71" customFormat="1" ht="13.5" customHeight="1">
      <c r="A251" s="85"/>
      <c r="B251" s="86"/>
      <c r="C251" s="86"/>
      <c r="D251" s="86" t="s">
        <v>318</v>
      </c>
      <c r="E251" s="86"/>
      <c r="F251" s="87">
        <v>0.89</v>
      </c>
      <c r="G251" s="88"/>
      <c r="H251" s="89"/>
    </row>
    <row r="252" spans="1:8" s="71" customFormat="1" ht="13.5" customHeight="1">
      <c r="A252" s="85"/>
      <c r="B252" s="86"/>
      <c r="C252" s="86"/>
      <c r="D252" s="86" t="s">
        <v>319</v>
      </c>
      <c r="E252" s="86"/>
      <c r="F252" s="87">
        <v>5.375</v>
      </c>
      <c r="G252" s="88"/>
      <c r="H252" s="89"/>
    </row>
    <row r="253" spans="1:8" s="71" customFormat="1" ht="13.5" customHeight="1">
      <c r="A253" s="85"/>
      <c r="B253" s="86"/>
      <c r="C253" s="86"/>
      <c r="D253" s="86" t="s">
        <v>320</v>
      </c>
      <c r="E253" s="86"/>
      <c r="F253" s="87">
        <v>0.576</v>
      </c>
      <c r="G253" s="88"/>
      <c r="H253" s="89"/>
    </row>
    <row r="254" spans="1:8" s="71" customFormat="1" ht="13.5" customHeight="1" thickBot="1">
      <c r="A254" s="90"/>
      <c r="B254" s="91"/>
      <c r="C254" s="91"/>
      <c r="D254" s="91" t="s">
        <v>69</v>
      </c>
      <c r="E254" s="91"/>
      <c r="F254" s="92">
        <v>7.116</v>
      </c>
      <c r="G254" s="93"/>
      <c r="H254" s="94"/>
    </row>
    <row r="255" spans="1:8" s="71" customFormat="1" ht="24" customHeight="1" thickBot="1">
      <c r="A255" s="109">
        <v>70</v>
      </c>
      <c r="B255" s="110" t="s">
        <v>245</v>
      </c>
      <c r="C255" s="110" t="s">
        <v>326</v>
      </c>
      <c r="D255" s="110" t="s">
        <v>327</v>
      </c>
      <c r="E255" s="110" t="s">
        <v>60</v>
      </c>
      <c r="F255" s="111">
        <v>7.828</v>
      </c>
      <c r="G255" s="122"/>
      <c r="H255" s="112">
        <f>F255*G255</f>
        <v>0</v>
      </c>
    </row>
    <row r="256" spans="1:8" s="71" customFormat="1" ht="13.5" customHeight="1">
      <c r="A256" s="80"/>
      <c r="B256" s="81"/>
      <c r="C256" s="81"/>
      <c r="D256" s="81" t="s">
        <v>328</v>
      </c>
      <c r="E256" s="81"/>
      <c r="F256" s="82">
        <v>0</v>
      </c>
      <c r="G256" s="83"/>
      <c r="H256" s="84"/>
    </row>
    <row r="257" spans="1:8" s="71" customFormat="1" ht="13.5" customHeight="1">
      <c r="A257" s="85"/>
      <c r="B257" s="86"/>
      <c r="C257" s="86"/>
      <c r="D257" s="86" t="s">
        <v>329</v>
      </c>
      <c r="E257" s="86"/>
      <c r="F257" s="87">
        <v>0</v>
      </c>
      <c r="G257" s="88"/>
      <c r="H257" s="89"/>
    </row>
    <row r="258" spans="1:8" s="71" customFormat="1" ht="13.5" customHeight="1">
      <c r="A258" s="85"/>
      <c r="B258" s="86"/>
      <c r="C258" s="86"/>
      <c r="D258" s="86" t="s">
        <v>325</v>
      </c>
      <c r="E258" s="86"/>
      <c r="F258" s="87">
        <v>0.275</v>
      </c>
      <c r="G258" s="88"/>
      <c r="H258" s="89"/>
    </row>
    <row r="259" spans="1:8" s="71" customFormat="1" ht="13.5" customHeight="1">
      <c r="A259" s="85"/>
      <c r="B259" s="86"/>
      <c r="C259" s="86"/>
      <c r="D259" s="86" t="s">
        <v>318</v>
      </c>
      <c r="E259" s="86"/>
      <c r="F259" s="87">
        <v>0.89</v>
      </c>
      <c r="G259" s="88"/>
      <c r="H259" s="89"/>
    </row>
    <row r="260" spans="1:8" s="71" customFormat="1" ht="13.5" customHeight="1">
      <c r="A260" s="85"/>
      <c r="B260" s="86"/>
      <c r="C260" s="86"/>
      <c r="D260" s="86" t="s">
        <v>319</v>
      </c>
      <c r="E260" s="86"/>
      <c r="F260" s="87">
        <v>5.375</v>
      </c>
      <c r="G260" s="88"/>
      <c r="H260" s="89"/>
    </row>
    <row r="261" spans="1:8" s="71" customFormat="1" ht="13.5" customHeight="1">
      <c r="A261" s="85"/>
      <c r="B261" s="86"/>
      <c r="C261" s="86"/>
      <c r="D261" s="86" t="s">
        <v>320</v>
      </c>
      <c r="E261" s="86"/>
      <c r="F261" s="87">
        <v>0.576</v>
      </c>
      <c r="G261" s="88"/>
      <c r="H261" s="89"/>
    </row>
    <row r="262" spans="1:8" s="71" customFormat="1" ht="13.5" customHeight="1">
      <c r="A262" s="85"/>
      <c r="B262" s="86"/>
      <c r="C262" s="86"/>
      <c r="D262" s="86" t="s">
        <v>330</v>
      </c>
      <c r="E262" s="86"/>
      <c r="F262" s="87">
        <v>7.116</v>
      </c>
      <c r="G262" s="88"/>
      <c r="H262" s="89"/>
    </row>
    <row r="263" spans="1:8" s="71" customFormat="1" ht="13.5" customHeight="1" thickBot="1">
      <c r="A263" s="90"/>
      <c r="B263" s="91"/>
      <c r="C263" s="91"/>
      <c r="D263" s="91" t="s">
        <v>331</v>
      </c>
      <c r="E263" s="91"/>
      <c r="F263" s="92">
        <v>7.8276</v>
      </c>
      <c r="G263" s="93"/>
      <c r="H263" s="94"/>
    </row>
    <row r="264" spans="1:8" s="71" customFormat="1" ht="13.5" customHeight="1" thickBot="1">
      <c r="A264" s="76">
        <v>71</v>
      </c>
      <c r="B264" s="77" t="s">
        <v>41</v>
      </c>
      <c r="C264" s="77" t="s">
        <v>332</v>
      </c>
      <c r="D264" s="77" t="s">
        <v>333</v>
      </c>
      <c r="E264" s="77" t="s">
        <v>73</v>
      </c>
      <c r="F264" s="78">
        <v>5.126</v>
      </c>
      <c r="G264" s="70"/>
      <c r="H264" s="79">
        <f>F264*G264</f>
        <v>0</v>
      </c>
    </row>
    <row r="265" spans="1:8" s="71" customFormat="1" ht="13.5" customHeight="1">
      <c r="A265" s="80"/>
      <c r="B265" s="81"/>
      <c r="C265" s="81"/>
      <c r="D265" s="81" t="s">
        <v>334</v>
      </c>
      <c r="E265" s="81"/>
      <c r="F265" s="82">
        <v>0</v>
      </c>
      <c r="G265" s="83"/>
      <c r="H265" s="84"/>
    </row>
    <row r="266" spans="1:8" s="71" customFormat="1" ht="13.5" customHeight="1">
      <c r="A266" s="85"/>
      <c r="B266" s="86"/>
      <c r="C266" s="86"/>
      <c r="D266" s="86" t="s">
        <v>335</v>
      </c>
      <c r="E266" s="86"/>
      <c r="F266" s="87">
        <v>1.485</v>
      </c>
      <c r="G266" s="88"/>
      <c r="H266" s="89"/>
    </row>
    <row r="267" spans="1:8" s="71" customFormat="1" ht="13.5" customHeight="1">
      <c r="A267" s="85"/>
      <c r="B267" s="86"/>
      <c r="C267" s="86"/>
      <c r="D267" s="86" t="s">
        <v>336</v>
      </c>
      <c r="E267" s="86"/>
      <c r="F267" s="87">
        <v>3.641</v>
      </c>
      <c r="G267" s="88"/>
      <c r="H267" s="89"/>
    </row>
    <row r="268" spans="1:8" s="71" customFormat="1" ht="13.5" customHeight="1" thickBot="1">
      <c r="A268" s="90"/>
      <c r="B268" s="91"/>
      <c r="C268" s="91"/>
      <c r="D268" s="91" t="s">
        <v>69</v>
      </c>
      <c r="E268" s="91"/>
      <c r="F268" s="92">
        <v>5.126</v>
      </c>
      <c r="G268" s="93"/>
      <c r="H268" s="94"/>
    </row>
    <row r="269" spans="1:8" s="71" customFormat="1" ht="13.5" customHeight="1" thickBot="1">
      <c r="A269" s="76">
        <v>72</v>
      </c>
      <c r="B269" s="77" t="s">
        <v>41</v>
      </c>
      <c r="C269" s="77" t="s">
        <v>337</v>
      </c>
      <c r="D269" s="77" t="s">
        <v>338</v>
      </c>
      <c r="E269" s="77" t="s">
        <v>73</v>
      </c>
      <c r="F269" s="78">
        <v>8.162</v>
      </c>
      <c r="G269" s="70"/>
      <c r="H269" s="79">
        <f>F269*G269</f>
        <v>0</v>
      </c>
    </row>
    <row r="270" spans="1:8" s="71" customFormat="1" ht="13.5" customHeight="1">
      <c r="A270" s="80"/>
      <c r="B270" s="81"/>
      <c r="C270" s="81"/>
      <c r="D270" s="81" t="s">
        <v>339</v>
      </c>
      <c r="E270" s="81"/>
      <c r="F270" s="82">
        <v>0</v>
      </c>
      <c r="G270" s="83"/>
      <c r="H270" s="84"/>
    </row>
    <row r="271" spans="1:8" s="71" customFormat="1" ht="13.5" customHeight="1" thickBot="1">
      <c r="A271" s="90"/>
      <c r="B271" s="91"/>
      <c r="C271" s="91"/>
      <c r="D271" s="91" t="s">
        <v>340</v>
      </c>
      <c r="E271" s="91"/>
      <c r="F271" s="92">
        <v>8.162</v>
      </c>
      <c r="G271" s="93"/>
      <c r="H271" s="94"/>
    </row>
    <row r="272" spans="1:8" s="71" customFormat="1" ht="13.5" customHeight="1" thickBot="1">
      <c r="A272" s="76">
        <v>73</v>
      </c>
      <c r="B272" s="77" t="s">
        <v>41</v>
      </c>
      <c r="C272" s="77" t="s">
        <v>341</v>
      </c>
      <c r="D272" s="77" t="s">
        <v>342</v>
      </c>
      <c r="E272" s="77" t="s">
        <v>60</v>
      </c>
      <c r="F272" s="78">
        <v>7.116</v>
      </c>
      <c r="G272" s="70"/>
      <c r="H272" s="79">
        <f>F272*G272</f>
        <v>0</v>
      </c>
    </row>
    <row r="273" spans="1:8" s="71" customFormat="1" ht="13.5" customHeight="1">
      <c r="A273" s="80"/>
      <c r="B273" s="81"/>
      <c r="C273" s="81"/>
      <c r="D273" s="81" t="s">
        <v>343</v>
      </c>
      <c r="E273" s="81"/>
      <c r="F273" s="82">
        <v>0</v>
      </c>
      <c r="G273" s="83"/>
      <c r="H273" s="84"/>
    </row>
    <row r="274" spans="1:8" s="71" customFormat="1" ht="13.5" customHeight="1">
      <c r="A274" s="85"/>
      <c r="B274" s="86"/>
      <c r="C274" s="86"/>
      <c r="D274" s="86" t="s">
        <v>325</v>
      </c>
      <c r="E274" s="86"/>
      <c r="F274" s="87">
        <v>0.275</v>
      </c>
      <c r="G274" s="88"/>
      <c r="H274" s="89"/>
    </row>
    <row r="275" spans="1:8" s="71" customFormat="1" ht="13.5" customHeight="1">
      <c r="A275" s="85"/>
      <c r="B275" s="86"/>
      <c r="C275" s="86"/>
      <c r="D275" s="86" t="s">
        <v>318</v>
      </c>
      <c r="E275" s="86"/>
      <c r="F275" s="87">
        <v>0.89</v>
      </c>
      <c r="G275" s="88"/>
      <c r="H275" s="89"/>
    </row>
    <row r="276" spans="1:8" s="71" customFormat="1" ht="13.5" customHeight="1">
      <c r="A276" s="85"/>
      <c r="B276" s="86"/>
      <c r="C276" s="86"/>
      <c r="D276" s="86" t="s">
        <v>319</v>
      </c>
      <c r="E276" s="86"/>
      <c r="F276" s="87">
        <v>5.375</v>
      </c>
      <c r="G276" s="88"/>
      <c r="H276" s="89"/>
    </row>
    <row r="277" spans="1:8" s="71" customFormat="1" ht="13.5" customHeight="1">
      <c r="A277" s="85"/>
      <c r="B277" s="86"/>
      <c r="C277" s="86"/>
      <c r="D277" s="86" t="s">
        <v>320</v>
      </c>
      <c r="E277" s="86"/>
      <c r="F277" s="87">
        <v>0.576</v>
      </c>
      <c r="G277" s="88"/>
      <c r="H277" s="89"/>
    </row>
    <row r="278" spans="1:8" s="71" customFormat="1" ht="13.5" customHeight="1" thickBot="1">
      <c r="A278" s="90"/>
      <c r="B278" s="91"/>
      <c r="C278" s="91"/>
      <c r="D278" s="91" t="s">
        <v>69</v>
      </c>
      <c r="E278" s="91"/>
      <c r="F278" s="92">
        <v>7.116</v>
      </c>
      <c r="G278" s="93"/>
      <c r="H278" s="94"/>
    </row>
    <row r="279" spans="1:8" s="71" customFormat="1" ht="13.5" customHeight="1" thickBot="1">
      <c r="A279" s="76">
        <v>74</v>
      </c>
      <c r="B279" s="77" t="s">
        <v>41</v>
      </c>
      <c r="C279" s="77" t="s">
        <v>344</v>
      </c>
      <c r="D279" s="77" t="s">
        <v>345</v>
      </c>
      <c r="E279" s="77" t="s">
        <v>73</v>
      </c>
      <c r="F279" s="78">
        <v>102.99</v>
      </c>
      <c r="G279" s="70"/>
      <c r="H279" s="79">
        <f>F279*G279</f>
        <v>0</v>
      </c>
    </row>
    <row r="280" spans="1:8" s="71" customFormat="1" ht="13.5" customHeight="1">
      <c r="A280" s="80"/>
      <c r="B280" s="81"/>
      <c r="C280" s="81"/>
      <c r="D280" s="81" t="s">
        <v>346</v>
      </c>
      <c r="E280" s="81"/>
      <c r="F280" s="82">
        <v>0</v>
      </c>
      <c r="G280" s="83"/>
      <c r="H280" s="84"/>
    </row>
    <row r="281" spans="1:8" s="71" customFormat="1" ht="13.5" customHeight="1">
      <c r="A281" s="85"/>
      <c r="B281" s="86"/>
      <c r="C281" s="86"/>
      <c r="D281" s="86" t="s">
        <v>293</v>
      </c>
      <c r="E281" s="86"/>
      <c r="F281" s="87">
        <v>7.68</v>
      </c>
      <c r="G281" s="88"/>
      <c r="H281" s="89"/>
    </row>
    <row r="282" spans="1:8" s="71" customFormat="1" ht="13.5" customHeight="1">
      <c r="A282" s="85"/>
      <c r="B282" s="86"/>
      <c r="C282" s="86"/>
      <c r="D282" s="86" t="s">
        <v>294</v>
      </c>
      <c r="E282" s="86"/>
      <c r="F282" s="87">
        <v>35.1</v>
      </c>
      <c r="G282" s="88"/>
      <c r="H282" s="89"/>
    </row>
    <row r="283" spans="1:8" s="71" customFormat="1" ht="13.5" customHeight="1">
      <c r="A283" s="85"/>
      <c r="B283" s="86"/>
      <c r="C283" s="86"/>
      <c r="D283" s="86" t="s">
        <v>311</v>
      </c>
      <c r="E283" s="86"/>
      <c r="F283" s="87">
        <v>3.97</v>
      </c>
      <c r="G283" s="88"/>
      <c r="H283" s="89"/>
    </row>
    <row r="284" spans="1:8" s="71" customFormat="1" ht="13.5" customHeight="1">
      <c r="A284" s="85"/>
      <c r="B284" s="86"/>
      <c r="C284" s="86"/>
      <c r="D284" s="86" t="s">
        <v>296</v>
      </c>
      <c r="E284" s="86"/>
      <c r="F284" s="87">
        <v>7.53</v>
      </c>
      <c r="G284" s="88"/>
      <c r="H284" s="89"/>
    </row>
    <row r="285" spans="1:8" s="71" customFormat="1" ht="13.5" customHeight="1">
      <c r="A285" s="85"/>
      <c r="B285" s="86"/>
      <c r="C285" s="86"/>
      <c r="D285" s="86" t="s">
        <v>82</v>
      </c>
      <c r="E285" s="86"/>
      <c r="F285" s="87">
        <v>9.08</v>
      </c>
      <c r="G285" s="88"/>
      <c r="H285" s="89"/>
    </row>
    <row r="286" spans="1:8" s="71" customFormat="1" ht="13.5" customHeight="1">
      <c r="A286" s="85"/>
      <c r="B286" s="86"/>
      <c r="C286" s="86"/>
      <c r="D286" s="86" t="s">
        <v>347</v>
      </c>
      <c r="E286" s="86"/>
      <c r="F286" s="87">
        <v>0</v>
      </c>
      <c r="G286" s="88"/>
      <c r="H286" s="89"/>
    </row>
    <row r="287" spans="1:8" s="71" customFormat="1" ht="13.5" customHeight="1">
      <c r="A287" s="85"/>
      <c r="B287" s="86"/>
      <c r="C287" s="86"/>
      <c r="D287" s="86" t="s">
        <v>348</v>
      </c>
      <c r="E287" s="86"/>
      <c r="F287" s="87">
        <v>6.15</v>
      </c>
      <c r="G287" s="88"/>
      <c r="H287" s="89"/>
    </row>
    <row r="288" spans="1:8" s="71" customFormat="1" ht="13.5" customHeight="1">
      <c r="A288" s="85"/>
      <c r="B288" s="86"/>
      <c r="C288" s="86"/>
      <c r="D288" s="86" t="s">
        <v>261</v>
      </c>
      <c r="E288" s="86"/>
      <c r="F288" s="87">
        <v>3.56</v>
      </c>
      <c r="G288" s="88"/>
      <c r="H288" s="89"/>
    </row>
    <row r="289" spans="1:8" s="71" customFormat="1" ht="13.5" customHeight="1">
      <c r="A289" s="85"/>
      <c r="B289" s="86"/>
      <c r="C289" s="86"/>
      <c r="D289" s="86" t="s">
        <v>349</v>
      </c>
      <c r="E289" s="86"/>
      <c r="F289" s="87">
        <v>3.82</v>
      </c>
      <c r="G289" s="88"/>
      <c r="H289" s="89"/>
    </row>
    <row r="290" spans="1:8" s="71" customFormat="1" ht="13.5" customHeight="1">
      <c r="A290" s="85"/>
      <c r="B290" s="86"/>
      <c r="C290" s="86"/>
      <c r="D290" s="86" t="s">
        <v>350</v>
      </c>
      <c r="E290" s="86"/>
      <c r="F290" s="87">
        <v>0</v>
      </c>
      <c r="G290" s="88"/>
      <c r="H290" s="89"/>
    </row>
    <row r="291" spans="1:8" s="71" customFormat="1" ht="13.5" customHeight="1">
      <c r="A291" s="85"/>
      <c r="B291" s="86"/>
      <c r="C291" s="86"/>
      <c r="D291" s="86" t="s">
        <v>351</v>
      </c>
      <c r="E291" s="86"/>
      <c r="F291" s="87">
        <v>1.2</v>
      </c>
      <c r="G291" s="88"/>
      <c r="H291" s="89"/>
    </row>
    <row r="292" spans="1:8" s="71" customFormat="1" ht="13.5" customHeight="1">
      <c r="A292" s="85"/>
      <c r="B292" s="86"/>
      <c r="C292" s="86"/>
      <c r="D292" s="86" t="s">
        <v>352</v>
      </c>
      <c r="E292" s="86"/>
      <c r="F292" s="87">
        <v>13.9</v>
      </c>
      <c r="G292" s="88"/>
      <c r="H292" s="89"/>
    </row>
    <row r="293" spans="1:8" s="71" customFormat="1" ht="13.5" customHeight="1">
      <c r="A293" s="85"/>
      <c r="B293" s="86"/>
      <c r="C293" s="86"/>
      <c r="D293" s="86" t="s">
        <v>353</v>
      </c>
      <c r="E293" s="86"/>
      <c r="F293" s="87">
        <v>11</v>
      </c>
      <c r="G293" s="88"/>
      <c r="H293" s="89"/>
    </row>
    <row r="294" spans="1:8" s="71" customFormat="1" ht="13.5" customHeight="1" thickBot="1">
      <c r="A294" s="90"/>
      <c r="B294" s="91"/>
      <c r="C294" s="91"/>
      <c r="D294" s="91" t="s">
        <v>69</v>
      </c>
      <c r="E294" s="91"/>
      <c r="F294" s="92">
        <v>102.99</v>
      </c>
      <c r="G294" s="93"/>
      <c r="H294" s="94"/>
    </row>
    <row r="295" spans="1:8" s="71" customFormat="1" ht="24" customHeight="1" thickBot="1">
      <c r="A295" s="76">
        <v>75</v>
      </c>
      <c r="B295" s="77" t="s">
        <v>41</v>
      </c>
      <c r="C295" s="77" t="s">
        <v>354</v>
      </c>
      <c r="D295" s="77" t="s">
        <v>355</v>
      </c>
      <c r="E295" s="77" t="s">
        <v>178</v>
      </c>
      <c r="F295" s="78">
        <v>100</v>
      </c>
      <c r="G295" s="70"/>
      <c r="H295" s="79">
        <f>F295*G295</f>
        <v>0</v>
      </c>
    </row>
    <row r="296" spans="1:8" s="71" customFormat="1" ht="24" customHeight="1">
      <c r="A296" s="80"/>
      <c r="B296" s="81"/>
      <c r="C296" s="81"/>
      <c r="D296" s="81" t="s">
        <v>356</v>
      </c>
      <c r="E296" s="81"/>
      <c r="F296" s="82">
        <v>0</v>
      </c>
      <c r="G296" s="83"/>
      <c r="H296" s="84"/>
    </row>
    <row r="297" spans="1:8" s="71" customFormat="1" ht="24" customHeight="1">
      <c r="A297" s="85"/>
      <c r="B297" s="86"/>
      <c r="C297" s="86"/>
      <c r="D297" s="86" t="s">
        <v>357</v>
      </c>
      <c r="E297" s="86"/>
      <c r="F297" s="87">
        <v>0</v>
      </c>
      <c r="G297" s="88"/>
      <c r="H297" s="89"/>
    </row>
    <row r="298" spans="1:8" s="71" customFormat="1" ht="13.5" customHeight="1" thickBot="1">
      <c r="A298" s="90"/>
      <c r="B298" s="91"/>
      <c r="C298" s="91"/>
      <c r="D298" s="91" t="s">
        <v>358</v>
      </c>
      <c r="E298" s="91"/>
      <c r="F298" s="92">
        <v>100</v>
      </c>
      <c r="G298" s="93"/>
      <c r="H298" s="94"/>
    </row>
    <row r="299" spans="1:8" s="71" customFormat="1" ht="24" customHeight="1" thickBot="1">
      <c r="A299" s="76">
        <v>76</v>
      </c>
      <c r="B299" s="77" t="s">
        <v>41</v>
      </c>
      <c r="C299" s="77" t="s">
        <v>359</v>
      </c>
      <c r="D299" s="77" t="s">
        <v>360</v>
      </c>
      <c r="E299" s="77" t="s">
        <v>73</v>
      </c>
      <c r="F299" s="78">
        <v>102.99</v>
      </c>
      <c r="G299" s="70"/>
      <c r="H299" s="79">
        <f>F299*G299</f>
        <v>0</v>
      </c>
    </row>
    <row r="300" spans="1:8" s="71" customFormat="1" ht="13.5" customHeight="1">
      <c r="A300" s="80"/>
      <c r="B300" s="81"/>
      <c r="C300" s="81"/>
      <c r="D300" s="81" t="s">
        <v>346</v>
      </c>
      <c r="E300" s="81"/>
      <c r="F300" s="82">
        <v>0</v>
      </c>
      <c r="G300" s="83"/>
      <c r="H300" s="84"/>
    </row>
    <row r="301" spans="1:8" s="71" customFormat="1" ht="13.5" customHeight="1">
      <c r="A301" s="85"/>
      <c r="B301" s="86"/>
      <c r="C301" s="86"/>
      <c r="D301" s="86" t="s">
        <v>293</v>
      </c>
      <c r="E301" s="86"/>
      <c r="F301" s="87">
        <v>7.68</v>
      </c>
      <c r="G301" s="88"/>
      <c r="H301" s="89"/>
    </row>
    <row r="302" spans="1:8" s="71" customFormat="1" ht="13.5" customHeight="1">
      <c r="A302" s="85"/>
      <c r="B302" s="86"/>
      <c r="C302" s="86"/>
      <c r="D302" s="86" t="s">
        <v>294</v>
      </c>
      <c r="E302" s="86"/>
      <c r="F302" s="87">
        <v>35.1</v>
      </c>
      <c r="G302" s="88"/>
      <c r="H302" s="89"/>
    </row>
    <row r="303" spans="1:8" s="71" customFormat="1" ht="13.5" customHeight="1">
      <c r="A303" s="85"/>
      <c r="B303" s="86"/>
      <c r="C303" s="86"/>
      <c r="D303" s="86" t="s">
        <v>311</v>
      </c>
      <c r="E303" s="86"/>
      <c r="F303" s="87">
        <v>3.97</v>
      </c>
      <c r="G303" s="88"/>
      <c r="H303" s="89"/>
    </row>
    <row r="304" spans="1:8" s="71" customFormat="1" ht="13.5" customHeight="1">
      <c r="A304" s="85"/>
      <c r="B304" s="86"/>
      <c r="C304" s="86"/>
      <c r="D304" s="86" t="s">
        <v>296</v>
      </c>
      <c r="E304" s="86"/>
      <c r="F304" s="87">
        <v>7.53</v>
      </c>
      <c r="G304" s="88"/>
      <c r="H304" s="89"/>
    </row>
    <row r="305" spans="1:8" s="71" customFormat="1" ht="13.5" customHeight="1">
      <c r="A305" s="85"/>
      <c r="B305" s="86"/>
      <c r="C305" s="86"/>
      <c r="D305" s="86" t="s">
        <v>82</v>
      </c>
      <c r="E305" s="86"/>
      <c r="F305" s="87">
        <v>9.08</v>
      </c>
      <c r="G305" s="88"/>
      <c r="H305" s="89"/>
    </row>
    <row r="306" spans="1:8" s="71" customFormat="1" ht="13.5" customHeight="1">
      <c r="A306" s="85"/>
      <c r="B306" s="86"/>
      <c r="C306" s="86"/>
      <c r="D306" s="86" t="s">
        <v>347</v>
      </c>
      <c r="E306" s="86"/>
      <c r="F306" s="87">
        <v>0</v>
      </c>
      <c r="G306" s="88"/>
      <c r="H306" s="89"/>
    </row>
    <row r="307" spans="1:8" s="71" customFormat="1" ht="13.5" customHeight="1">
      <c r="A307" s="85"/>
      <c r="B307" s="86"/>
      <c r="C307" s="86"/>
      <c r="D307" s="86" t="s">
        <v>348</v>
      </c>
      <c r="E307" s="86"/>
      <c r="F307" s="87">
        <v>6.15</v>
      </c>
      <c r="G307" s="88"/>
      <c r="H307" s="89"/>
    </row>
    <row r="308" spans="1:8" s="71" customFormat="1" ht="13.5" customHeight="1">
      <c r="A308" s="85"/>
      <c r="B308" s="86"/>
      <c r="C308" s="86"/>
      <c r="D308" s="86" t="s">
        <v>261</v>
      </c>
      <c r="E308" s="86"/>
      <c r="F308" s="87">
        <v>3.56</v>
      </c>
      <c r="G308" s="88"/>
      <c r="H308" s="89"/>
    </row>
    <row r="309" spans="1:8" s="71" customFormat="1" ht="13.5" customHeight="1">
      <c r="A309" s="85"/>
      <c r="B309" s="86"/>
      <c r="C309" s="86"/>
      <c r="D309" s="86" t="s">
        <v>349</v>
      </c>
      <c r="E309" s="86"/>
      <c r="F309" s="87">
        <v>3.82</v>
      </c>
      <c r="G309" s="88"/>
      <c r="H309" s="89"/>
    </row>
    <row r="310" spans="1:8" s="71" customFormat="1" ht="13.5" customHeight="1">
      <c r="A310" s="85"/>
      <c r="B310" s="86"/>
      <c r="C310" s="86"/>
      <c r="D310" s="86" t="s">
        <v>350</v>
      </c>
      <c r="E310" s="86"/>
      <c r="F310" s="87">
        <v>0</v>
      </c>
      <c r="G310" s="88"/>
      <c r="H310" s="89"/>
    </row>
    <row r="311" spans="1:8" s="71" customFormat="1" ht="13.5" customHeight="1">
      <c r="A311" s="85"/>
      <c r="B311" s="86"/>
      <c r="C311" s="86"/>
      <c r="D311" s="86" t="s">
        <v>351</v>
      </c>
      <c r="E311" s="86"/>
      <c r="F311" s="87">
        <v>1.2</v>
      </c>
      <c r="G311" s="88"/>
      <c r="H311" s="89"/>
    </row>
    <row r="312" spans="1:8" s="71" customFormat="1" ht="13.5" customHeight="1">
      <c r="A312" s="85"/>
      <c r="B312" s="86"/>
      <c r="C312" s="86"/>
      <c r="D312" s="86" t="s">
        <v>352</v>
      </c>
      <c r="E312" s="86"/>
      <c r="F312" s="87">
        <v>13.9</v>
      </c>
      <c r="G312" s="88"/>
      <c r="H312" s="89"/>
    </row>
    <row r="313" spans="1:8" s="71" customFormat="1" ht="13.5" customHeight="1">
      <c r="A313" s="85"/>
      <c r="B313" s="86"/>
      <c r="C313" s="86"/>
      <c r="D313" s="86" t="s">
        <v>353</v>
      </c>
      <c r="E313" s="86"/>
      <c r="F313" s="87">
        <v>11</v>
      </c>
      <c r="G313" s="88"/>
      <c r="H313" s="89"/>
    </row>
    <row r="314" spans="1:8" s="71" customFormat="1" ht="13.5" customHeight="1" thickBot="1">
      <c r="A314" s="90"/>
      <c r="B314" s="91"/>
      <c r="C314" s="91"/>
      <c r="D314" s="91" t="s">
        <v>69</v>
      </c>
      <c r="E314" s="91"/>
      <c r="F314" s="92">
        <v>102.99</v>
      </c>
      <c r="G314" s="93"/>
      <c r="H314" s="94"/>
    </row>
    <row r="315" spans="1:8" s="71" customFormat="1" ht="24" customHeight="1" thickBot="1">
      <c r="A315" s="109">
        <v>77</v>
      </c>
      <c r="B315" s="110" t="s">
        <v>361</v>
      </c>
      <c r="C315" s="110" t="s">
        <v>362</v>
      </c>
      <c r="D315" s="110" t="s">
        <v>363</v>
      </c>
      <c r="E315" s="110" t="s">
        <v>73</v>
      </c>
      <c r="F315" s="111">
        <v>113.289</v>
      </c>
      <c r="G315" s="122"/>
      <c r="H315" s="112">
        <f>F315*G315</f>
        <v>0</v>
      </c>
    </row>
    <row r="316" spans="1:8" s="71" customFormat="1" ht="13.5" customHeight="1">
      <c r="A316" s="80"/>
      <c r="B316" s="81"/>
      <c r="C316" s="81"/>
      <c r="D316" s="81" t="s">
        <v>346</v>
      </c>
      <c r="E316" s="81"/>
      <c r="F316" s="82">
        <v>0</v>
      </c>
      <c r="G316" s="83"/>
      <c r="H316" s="84"/>
    </row>
    <row r="317" spans="1:8" s="71" customFormat="1" ht="13.5" customHeight="1">
      <c r="A317" s="85"/>
      <c r="B317" s="86"/>
      <c r="C317" s="86"/>
      <c r="D317" s="86" t="s">
        <v>293</v>
      </c>
      <c r="E317" s="86"/>
      <c r="F317" s="87">
        <v>7.68</v>
      </c>
      <c r="G317" s="88"/>
      <c r="H317" s="89"/>
    </row>
    <row r="318" spans="1:8" s="71" customFormat="1" ht="13.5" customHeight="1">
      <c r="A318" s="85"/>
      <c r="B318" s="86"/>
      <c r="C318" s="86"/>
      <c r="D318" s="86" t="s">
        <v>294</v>
      </c>
      <c r="E318" s="86"/>
      <c r="F318" s="87">
        <v>35.1</v>
      </c>
      <c r="G318" s="88"/>
      <c r="H318" s="89"/>
    </row>
    <row r="319" spans="1:8" s="71" customFormat="1" ht="13.5" customHeight="1">
      <c r="A319" s="85"/>
      <c r="B319" s="86"/>
      <c r="C319" s="86"/>
      <c r="D319" s="86" t="s">
        <v>311</v>
      </c>
      <c r="E319" s="86"/>
      <c r="F319" s="87">
        <v>3.97</v>
      </c>
      <c r="G319" s="88"/>
      <c r="H319" s="89"/>
    </row>
    <row r="320" spans="1:8" s="71" customFormat="1" ht="13.5" customHeight="1">
      <c r="A320" s="85"/>
      <c r="B320" s="86"/>
      <c r="C320" s="86"/>
      <c r="D320" s="86" t="s">
        <v>296</v>
      </c>
      <c r="E320" s="86"/>
      <c r="F320" s="87">
        <v>7.53</v>
      </c>
      <c r="G320" s="88"/>
      <c r="H320" s="89"/>
    </row>
    <row r="321" spans="1:8" s="71" customFormat="1" ht="13.5" customHeight="1">
      <c r="A321" s="85"/>
      <c r="B321" s="86"/>
      <c r="C321" s="86"/>
      <c r="D321" s="86" t="s">
        <v>82</v>
      </c>
      <c r="E321" s="86"/>
      <c r="F321" s="87">
        <v>9.08</v>
      </c>
      <c r="G321" s="88"/>
      <c r="H321" s="89"/>
    </row>
    <row r="322" spans="1:8" s="71" customFormat="1" ht="13.5" customHeight="1">
      <c r="A322" s="85"/>
      <c r="B322" s="86"/>
      <c r="C322" s="86"/>
      <c r="D322" s="86" t="s">
        <v>347</v>
      </c>
      <c r="E322" s="86"/>
      <c r="F322" s="87">
        <v>0</v>
      </c>
      <c r="G322" s="88"/>
      <c r="H322" s="89"/>
    </row>
    <row r="323" spans="1:8" s="71" customFormat="1" ht="13.5" customHeight="1">
      <c r="A323" s="85"/>
      <c r="B323" s="86"/>
      <c r="C323" s="86"/>
      <c r="D323" s="86" t="s">
        <v>348</v>
      </c>
      <c r="E323" s="86"/>
      <c r="F323" s="87">
        <v>6.15</v>
      </c>
      <c r="G323" s="88"/>
      <c r="H323" s="89"/>
    </row>
    <row r="324" spans="1:8" s="71" customFormat="1" ht="13.5" customHeight="1">
      <c r="A324" s="85"/>
      <c r="B324" s="86"/>
      <c r="C324" s="86"/>
      <c r="D324" s="86" t="s">
        <v>261</v>
      </c>
      <c r="E324" s="86"/>
      <c r="F324" s="87">
        <v>3.56</v>
      </c>
      <c r="G324" s="88"/>
      <c r="H324" s="89"/>
    </row>
    <row r="325" spans="1:8" s="71" customFormat="1" ht="13.5" customHeight="1">
      <c r="A325" s="85"/>
      <c r="B325" s="86"/>
      <c r="C325" s="86"/>
      <c r="D325" s="86" t="s">
        <v>349</v>
      </c>
      <c r="E325" s="86"/>
      <c r="F325" s="87">
        <v>3.82</v>
      </c>
      <c r="G325" s="88"/>
      <c r="H325" s="89"/>
    </row>
    <row r="326" spans="1:8" s="71" customFormat="1" ht="13.5" customHeight="1">
      <c r="A326" s="85"/>
      <c r="B326" s="86"/>
      <c r="C326" s="86"/>
      <c r="D326" s="86" t="s">
        <v>350</v>
      </c>
      <c r="E326" s="86"/>
      <c r="F326" s="87">
        <v>0</v>
      </c>
      <c r="G326" s="88"/>
      <c r="H326" s="89"/>
    </row>
    <row r="327" spans="1:8" s="71" customFormat="1" ht="13.5" customHeight="1">
      <c r="A327" s="85"/>
      <c r="B327" s="86"/>
      <c r="C327" s="86"/>
      <c r="D327" s="86" t="s">
        <v>351</v>
      </c>
      <c r="E327" s="86"/>
      <c r="F327" s="87">
        <v>1.2</v>
      </c>
      <c r="G327" s="88"/>
      <c r="H327" s="89"/>
    </row>
    <row r="328" spans="1:8" s="71" customFormat="1" ht="13.5" customHeight="1">
      <c r="A328" s="85"/>
      <c r="B328" s="86"/>
      <c r="C328" s="86"/>
      <c r="D328" s="86" t="s">
        <v>352</v>
      </c>
      <c r="E328" s="86"/>
      <c r="F328" s="87">
        <v>13.9</v>
      </c>
      <c r="G328" s="88"/>
      <c r="H328" s="89"/>
    </row>
    <row r="329" spans="1:8" s="71" customFormat="1" ht="13.5" customHeight="1">
      <c r="A329" s="85"/>
      <c r="B329" s="86"/>
      <c r="C329" s="86"/>
      <c r="D329" s="86" t="s">
        <v>353</v>
      </c>
      <c r="E329" s="86"/>
      <c r="F329" s="87">
        <v>11</v>
      </c>
      <c r="G329" s="124"/>
      <c r="H329" s="89"/>
    </row>
    <row r="330" spans="1:8" s="71" customFormat="1" ht="13.5" customHeight="1">
      <c r="A330" s="85"/>
      <c r="B330" s="86"/>
      <c r="C330" s="86"/>
      <c r="D330" s="86" t="s">
        <v>330</v>
      </c>
      <c r="E330" s="86"/>
      <c r="F330" s="87">
        <v>102.99</v>
      </c>
      <c r="G330" s="88"/>
      <c r="H330" s="89"/>
    </row>
    <row r="331" spans="1:8" s="71" customFormat="1" ht="13.5" customHeight="1" thickBot="1">
      <c r="A331" s="90"/>
      <c r="B331" s="91"/>
      <c r="C331" s="91"/>
      <c r="D331" s="91" t="s">
        <v>364</v>
      </c>
      <c r="E331" s="91"/>
      <c r="F331" s="92">
        <v>113.289</v>
      </c>
      <c r="G331" s="93"/>
      <c r="H331" s="94"/>
    </row>
    <row r="332" spans="1:8" s="71" customFormat="1" ht="24" customHeight="1" thickBot="1">
      <c r="A332" s="76">
        <v>78</v>
      </c>
      <c r="B332" s="77" t="s">
        <v>41</v>
      </c>
      <c r="C332" s="77" t="s">
        <v>365</v>
      </c>
      <c r="D332" s="77" t="s">
        <v>366</v>
      </c>
      <c r="E332" s="77" t="s">
        <v>73</v>
      </c>
      <c r="F332" s="78">
        <v>0.5</v>
      </c>
      <c r="G332" s="70"/>
      <c r="H332" s="79">
        <f>F332*G332</f>
        <v>0</v>
      </c>
    </row>
    <row r="333" spans="1:8" s="71" customFormat="1" ht="13.5" customHeight="1" thickBot="1">
      <c r="A333" s="95"/>
      <c r="B333" s="96"/>
      <c r="C333" s="96"/>
      <c r="D333" s="96" t="s">
        <v>367</v>
      </c>
      <c r="E333" s="96"/>
      <c r="F333" s="97">
        <v>0.5</v>
      </c>
      <c r="G333" s="98"/>
      <c r="H333" s="99"/>
    </row>
    <row r="334" spans="1:8" s="71" customFormat="1" ht="13.5" customHeight="1" thickBot="1">
      <c r="A334" s="76">
        <v>79</v>
      </c>
      <c r="B334" s="77" t="s">
        <v>41</v>
      </c>
      <c r="C334" s="77" t="s">
        <v>368</v>
      </c>
      <c r="D334" s="77" t="s">
        <v>369</v>
      </c>
      <c r="E334" s="77" t="s">
        <v>154</v>
      </c>
      <c r="F334" s="78">
        <v>0.169</v>
      </c>
      <c r="G334" s="70"/>
      <c r="H334" s="79">
        <f>F334*G334</f>
        <v>0</v>
      </c>
    </row>
    <row r="335" spans="1:8" s="71" customFormat="1" ht="21" customHeight="1" thickBot="1">
      <c r="A335" s="72"/>
      <c r="B335" s="73"/>
      <c r="C335" s="73" t="s">
        <v>43</v>
      </c>
      <c r="D335" s="73" t="s">
        <v>44</v>
      </c>
      <c r="E335" s="73"/>
      <c r="F335" s="74"/>
      <c r="G335" s="75"/>
      <c r="H335" s="75">
        <f>H336+H338+H369+H371</f>
        <v>0</v>
      </c>
    </row>
    <row r="336" spans="1:8" s="71" customFormat="1" ht="13.5" customHeight="1" thickBot="1">
      <c r="A336" s="76">
        <v>80</v>
      </c>
      <c r="B336" s="77" t="s">
        <v>43</v>
      </c>
      <c r="C336" s="77" t="s">
        <v>370</v>
      </c>
      <c r="D336" s="77" t="s">
        <v>371</v>
      </c>
      <c r="E336" s="77" t="s">
        <v>60</v>
      </c>
      <c r="F336" s="78">
        <v>4.52</v>
      </c>
      <c r="G336" s="70"/>
      <c r="H336" s="79">
        <f>F336*G336</f>
        <v>0</v>
      </c>
    </row>
    <row r="337" spans="1:8" s="71" customFormat="1" ht="13.5" customHeight="1" thickBot="1">
      <c r="A337" s="95"/>
      <c r="B337" s="96"/>
      <c r="C337" s="96"/>
      <c r="D337" s="96" t="s">
        <v>372</v>
      </c>
      <c r="E337" s="96"/>
      <c r="F337" s="97">
        <v>4.52</v>
      </c>
      <c r="G337" s="98"/>
      <c r="H337" s="99"/>
    </row>
    <row r="338" spans="1:8" s="71" customFormat="1" ht="34.5" customHeight="1" thickBot="1">
      <c r="A338" s="76">
        <v>81</v>
      </c>
      <c r="B338" s="77" t="s">
        <v>43</v>
      </c>
      <c r="C338" s="77" t="s">
        <v>373</v>
      </c>
      <c r="D338" s="77" t="s">
        <v>374</v>
      </c>
      <c r="E338" s="77" t="s">
        <v>60</v>
      </c>
      <c r="F338" s="78">
        <v>308.201</v>
      </c>
      <c r="G338" s="70"/>
      <c r="H338" s="79">
        <f>F338*G338</f>
        <v>0</v>
      </c>
    </row>
    <row r="339" spans="1:8" s="71" customFormat="1" ht="34.5" customHeight="1">
      <c r="A339" s="80"/>
      <c r="B339" s="81"/>
      <c r="C339" s="81"/>
      <c r="D339" s="81" t="s">
        <v>375</v>
      </c>
      <c r="E339" s="81"/>
      <c r="F339" s="82">
        <v>31.6508</v>
      </c>
      <c r="G339" s="83"/>
      <c r="H339" s="84"/>
    </row>
    <row r="340" spans="1:8" s="71" customFormat="1" ht="13.5" customHeight="1">
      <c r="A340" s="85"/>
      <c r="B340" s="86"/>
      <c r="C340" s="86"/>
      <c r="D340" s="86" t="s">
        <v>376</v>
      </c>
      <c r="E340" s="86"/>
      <c r="F340" s="87">
        <v>4.69</v>
      </c>
      <c r="G340" s="88"/>
      <c r="H340" s="89"/>
    </row>
    <row r="341" spans="1:8" s="71" customFormat="1" ht="13.5" customHeight="1">
      <c r="A341" s="85"/>
      <c r="B341" s="86"/>
      <c r="C341" s="86"/>
      <c r="D341" s="86" t="s">
        <v>377</v>
      </c>
      <c r="E341" s="86"/>
      <c r="F341" s="87">
        <v>-12.7568</v>
      </c>
      <c r="G341" s="88"/>
      <c r="H341" s="89"/>
    </row>
    <row r="342" spans="1:8" s="71" customFormat="1" ht="45" customHeight="1">
      <c r="A342" s="85"/>
      <c r="B342" s="86"/>
      <c r="C342" s="86"/>
      <c r="D342" s="86" t="s">
        <v>378</v>
      </c>
      <c r="E342" s="86"/>
      <c r="F342" s="87">
        <v>117.2028</v>
      </c>
      <c r="G342" s="88"/>
      <c r="H342" s="89"/>
    </row>
    <row r="343" spans="1:8" s="71" customFormat="1" ht="13.5" customHeight="1">
      <c r="A343" s="85"/>
      <c r="B343" s="86"/>
      <c r="C343" s="86"/>
      <c r="D343" s="86" t="s">
        <v>379</v>
      </c>
      <c r="E343" s="86"/>
      <c r="F343" s="87">
        <v>40.3</v>
      </c>
      <c r="G343" s="88"/>
      <c r="H343" s="89"/>
    </row>
    <row r="344" spans="1:8" s="71" customFormat="1" ht="24" customHeight="1">
      <c r="A344" s="85"/>
      <c r="B344" s="86"/>
      <c r="C344" s="86"/>
      <c r="D344" s="86" t="s">
        <v>380</v>
      </c>
      <c r="E344" s="86"/>
      <c r="F344" s="87">
        <v>-58.583</v>
      </c>
      <c r="G344" s="88"/>
      <c r="H344" s="89"/>
    </row>
    <row r="345" spans="1:8" s="71" customFormat="1" ht="34.5" customHeight="1">
      <c r="A345" s="85"/>
      <c r="B345" s="86"/>
      <c r="C345" s="86"/>
      <c r="D345" s="86" t="s">
        <v>381</v>
      </c>
      <c r="E345" s="86"/>
      <c r="F345" s="87">
        <v>16.3673</v>
      </c>
      <c r="G345" s="88"/>
      <c r="H345" s="89"/>
    </row>
    <row r="346" spans="1:8" s="71" customFormat="1" ht="45" customHeight="1">
      <c r="A346" s="85"/>
      <c r="B346" s="86"/>
      <c r="C346" s="86"/>
      <c r="D346" s="86" t="s">
        <v>382</v>
      </c>
      <c r="E346" s="86"/>
      <c r="F346" s="87">
        <v>10.8851</v>
      </c>
      <c r="G346" s="88"/>
      <c r="H346" s="89"/>
    </row>
    <row r="347" spans="1:8" s="71" customFormat="1" ht="13.5" customHeight="1">
      <c r="A347" s="85"/>
      <c r="B347" s="86"/>
      <c r="C347" s="86"/>
      <c r="D347" s="86" t="s">
        <v>383</v>
      </c>
      <c r="E347" s="86"/>
      <c r="F347" s="87">
        <v>0.0672</v>
      </c>
      <c r="G347" s="88"/>
      <c r="H347" s="89"/>
    </row>
    <row r="348" spans="1:8" s="71" customFormat="1" ht="13.5" customHeight="1">
      <c r="A348" s="85"/>
      <c r="B348" s="86"/>
      <c r="C348" s="86"/>
      <c r="D348" s="86" t="s">
        <v>384</v>
      </c>
      <c r="E348" s="86"/>
      <c r="F348" s="87">
        <v>7.02</v>
      </c>
      <c r="G348" s="88"/>
      <c r="H348" s="89"/>
    </row>
    <row r="349" spans="1:8" s="71" customFormat="1" ht="13.5" customHeight="1">
      <c r="A349" s="85"/>
      <c r="B349" s="86"/>
      <c r="C349" s="86"/>
      <c r="D349" s="86" t="s">
        <v>385</v>
      </c>
      <c r="E349" s="86"/>
      <c r="F349" s="87">
        <v>-6.0454</v>
      </c>
      <c r="G349" s="88"/>
      <c r="H349" s="89"/>
    </row>
    <row r="350" spans="1:8" s="71" customFormat="1" ht="13.5" customHeight="1">
      <c r="A350" s="85"/>
      <c r="B350" s="86"/>
      <c r="C350" s="86"/>
      <c r="D350" s="86" t="s">
        <v>386</v>
      </c>
      <c r="E350" s="86"/>
      <c r="F350" s="87">
        <v>28.4296</v>
      </c>
      <c r="G350" s="88"/>
      <c r="H350" s="89"/>
    </row>
    <row r="351" spans="1:8" s="71" customFormat="1" ht="13.5" customHeight="1">
      <c r="A351" s="85"/>
      <c r="B351" s="86"/>
      <c r="C351" s="86"/>
      <c r="D351" s="86" t="s">
        <v>387</v>
      </c>
      <c r="E351" s="86"/>
      <c r="F351" s="87">
        <v>4.22</v>
      </c>
      <c r="G351" s="88"/>
      <c r="H351" s="89"/>
    </row>
    <row r="352" spans="1:8" s="71" customFormat="1" ht="13.5" customHeight="1">
      <c r="A352" s="85"/>
      <c r="B352" s="86"/>
      <c r="C352" s="86"/>
      <c r="D352" s="86" t="s">
        <v>388</v>
      </c>
      <c r="E352" s="86"/>
      <c r="F352" s="87">
        <v>-11.0076</v>
      </c>
      <c r="G352" s="88"/>
      <c r="H352" s="89"/>
    </row>
    <row r="353" spans="1:8" s="71" customFormat="1" ht="13.5" customHeight="1">
      <c r="A353" s="85"/>
      <c r="B353" s="86"/>
      <c r="C353" s="86"/>
      <c r="D353" s="86" t="s">
        <v>389</v>
      </c>
      <c r="E353" s="86"/>
      <c r="F353" s="87">
        <v>56.005</v>
      </c>
      <c r="G353" s="88"/>
      <c r="H353" s="89"/>
    </row>
    <row r="354" spans="1:8" s="71" customFormat="1" ht="13.5" customHeight="1">
      <c r="A354" s="85"/>
      <c r="B354" s="86"/>
      <c r="C354" s="86"/>
      <c r="D354" s="86" t="s">
        <v>390</v>
      </c>
      <c r="E354" s="86"/>
      <c r="F354" s="87">
        <v>15.47</v>
      </c>
      <c r="G354" s="88"/>
      <c r="H354" s="89"/>
    </row>
    <row r="355" spans="1:8" s="71" customFormat="1" ht="34.5" customHeight="1">
      <c r="A355" s="85"/>
      <c r="B355" s="86"/>
      <c r="C355" s="86"/>
      <c r="D355" s="86" t="s">
        <v>391</v>
      </c>
      <c r="E355" s="86"/>
      <c r="F355" s="87">
        <v>30.625</v>
      </c>
      <c r="G355" s="88"/>
      <c r="H355" s="89"/>
    </row>
    <row r="356" spans="1:8" s="71" customFormat="1" ht="13.5" customHeight="1">
      <c r="A356" s="85"/>
      <c r="B356" s="86"/>
      <c r="C356" s="86"/>
      <c r="D356" s="86" t="s">
        <v>392</v>
      </c>
      <c r="E356" s="86"/>
      <c r="F356" s="87">
        <v>3.17</v>
      </c>
      <c r="G356" s="88"/>
      <c r="H356" s="89"/>
    </row>
    <row r="357" spans="1:8" s="71" customFormat="1" ht="13.5" customHeight="1">
      <c r="A357" s="85"/>
      <c r="B357" s="86"/>
      <c r="C357" s="86"/>
      <c r="D357" s="86" t="s">
        <v>393</v>
      </c>
      <c r="E357" s="86"/>
      <c r="F357" s="87">
        <v>-12.8543</v>
      </c>
      <c r="G357" s="88"/>
      <c r="H357" s="89"/>
    </row>
    <row r="358" spans="1:8" s="71" customFormat="1" ht="13.5" customHeight="1">
      <c r="A358" s="85"/>
      <c r="B358" s="86"/>
      <c r="C358" s="86"/>
      <c r="D358" s="86" t="s">
        <v>394</v>
      </c>
      <c r="E358" s="86"/>
      <c r="F358" s="87">
        <v>21.58</v>
      </c>
      <c r="G358" s="88"/>
      <c r="H358" s="89"/>
    </row>
    <row r="359" spans="1:8" s="71" customFormat="1" ht="24" customHeight="1">
      <c r="A359" s="85"/>
      <c r="B359" s="86"/>
      <c r="C359" s="86"/>
      <c r="D359" s="86" t="s">
        <v>395</v>
      </c>
      <c r="E359" s="86"/>
      <c r="F359" s="87">
        <v>13.8782</v>
      </c>
      <c r="G359" s="88"/>
      <c r="H359" s="89"/>
    </row>
    <row r="360" spans="1:8" s="71" customFormat="1" ht="13.5" customHeight="1">
      <c r="A360" s="85"/>
      <c r="B360" s="86"/>
      <c r="C360" s="86"/>
      <c r="D360" s="86" t="s">
        <v>396</v>
      </c>
      <c r="E360" s="86"/>
      <c r="F360" s="87">
        <v>3.32</v>
      </c>
      <c r="G360" s="88"/>
      <c r="H360" s="89"/>
    </row>
    <row r="361" spans="1:8" s="71" customFormat="1" ht="13.5" customHeight="1">
      <c r="A361" s="85"/>
      <c r="B361" s="86"/>
      <c r="C361" s="86"/>
      <c r="D361" s="86" t="s">
        <v>397</v>
      </c>
      <c r="E361" s="86"/>
      <c r="F361" s="87">
        <v>-15.7343</v>
      </c>
      <c r="G361" s="88"/>
      <c r="H361" s="89"/>
    </row>
    <row r="362" spans="1:8" s="71" customFormat="1" ht="13.5" customHeight="1">
      <c r="A362" s="85"/>
      <c r="B362" s="86"/>
      <c r="C362" s="86"/>
      <c r="D362" s="86" t="s">
        <v>398</v>
      </c>
      <c r="E362" s="86"/>
      <c r="F362" s="87">
        <v>14.1016</v>
      </c>
      <c r="G362" s="88"/>
      <c r="H362" s="89"/>
    </row>
    <row r="363" spans="1:8" s="71" customFormat="1" ht="13.5" customHeight="1">
      <c r="A363" s="85"/>
      <c r="B363" s="86"/>
      <c r="C363" s="86"/>
      <c r="D363" s="86" t="s">
        <v>399</v>
      </c>
      <c r="E363" s="86"/>
      <c r="F363" s="87">
        <v>1.07</v>
      </c>
      <c r="G363" s="88"/>
      <c r="H363" s="89"/>
    </row>
    <row r="364" spans="1:8" s="71" customFormat="1" ht="13.5" customHeight="1">
      <c r="A364" s="85"/>
      <c r="B364" s="86"/>
      <c r="C364" s="86"/>
      <c r="D364" s="86" t="s">
        <v>400</v>
      </c>
      <c r="E364" s="86"/>
      <c r="F364" s="87">
        <v>-5.903</v>
      </c>
      <c r="G364" s="88"/>
      <c r="H364" s="89"/>
    </row>
    <row r="365" spans="1:8" s="71" customFormat="1" ht="13.5" customHeight="1">
      <c r="A365" s="85"/>
      <c r="B365" s="86"/>
      <c r="C365" s="86"/>
      <c r="D365" s="86" t="s">
        <v>401</v>
      </c>
      <c r="E365" s="86"/>
      <c r="F365" s="87">
        <v>15.7936</v>
      </c>
      <c r="G365" s="88"/>
      <c r="H365" s="89"/>
    </row>
    <row r="366" spans="1:8" s="71" customFormat="1" ht="13.5" customHeight="1">
      <c r="A366" s="85"/>
      <c r="B366" s="86"/>
      <c r="C366" s="86"/>
      <c r="D366" s="86" t="s">
        <v>402</v>
      </c>
      <c r="E366" s="86"/>
      <c r="F366" s="87">
        <v>1.19</v>
      </c>
      <c r="G366" s="88"/>
      <c r="H366" s="89"/>
    </row>
    <row r="367" spans="1:8" s="71" customFormat="1" ht="24" customHeight="1">
      <c r="A367" s="85"/>
      <c r="B367" s="86"/>
      <c r="C367" s="86"/>
      <c r="D367" s="86" t="s">
        <v>403</v>
      </c>
      <c r="E367" s="86"/>
      <c r="F367" s="87">
        <v>-5.951</v>
      </c>
      <c r="G367" s="88"/>
      <c r="H367" s="89"/>
    </row>
    <row r="368" spans="1:8" s="71" customFormat="1" ht="13.5" customHeight="1" thickBot="1">
      <c r="A368" s="90"/>
      <c r="B368" s="91"/>
      <c r="C368" s="91"/>
      <c r="D368" s="91" t="s">
        <v>69</v>
      </c>
      <c r="E368" s="91"/>
      <c r="F368" s="92">
        <v>308.2008</v>
      </c>
      <c r="G368" s="93"/>
      <c r="H368" s="94"/>
    </row>
    <row r="369" spans="1:8" s="71" customFormat="1" ht="13.5" customHeight="1" thickBot="1">
      <c r="A369" s="76">
        <v>82</v>
      </c>
      <c r="B369" s="77" t="s">
        <v>43</v>
      </c>
      <c r="C369" s="77" t="s">
        <v>404</v>
      </c>
      <c r="D369" s="77" t="s">
        <v>405</v>
      </c>
      <c r="E369" s="77" t="s">
        <v>60</v>
      </c>
      <c r="F369" s="78">
        <v>4.52</v>
      </c>
      <c r="G369" s="70"/>
      <c r="H369" s="79">
        <f>F369*G369</f>
        <v>0</v>
      </c>
    </row>
    <row r="370" spans="1:8" s="71" customFormat="1" ht="13.5" customHeight="1" thickBot="1">
      <c r="A370" s="95"/>
      <c r="B370" s="96"/>
      <c r="C370" s="96"/>
      <c r="D370" s="96" t="s">
        <v>372</v>
      </c>
      <c r="E370" s="96"/>
      <c r="F370" s="97">
        <v>4.52</v>
      </c>
      <c r="G370" s="98"/>
      <c r="H370" s="99"/>
    </row>
    <row r="371" spans="1:8" s="71" customFormat="1" ht="24" customHeight="1" thickBot="1">
      <c r="A371" s="76">
        <v>83</v>
      </c>
      <c r="B371" s="77" t="s">
        <v>43</v>
      </c>
      <c r="C371" s="77" t="s">
        <v>406</v>
      </c>
      <c r="D371" s="77" t="s">
        <v>407</v>
      </c>
      <c r="E371" s="77" t="s">
        <v>60</v>
      </c>
      <c r="F371" s="78">
        <v>4.52</v>
      </c>
      <c r="G371" s="70"/>
      <c r="H371" s="79">
        <f>F371*G371</f>
        <v>0</v>
      </c>
    </row>
    <row r="372" spans="1:8" s="71" customFormat="1" ht="13.5" customHeight="1" thickBot="1">
      <c r="A372" s="95"/>
      <c r="B372" s="96"/>
      <c r="C372" s="96"/>
      <c r="D372" s="96" t="s">
        <v>372</v>
      </c>
      <c r="E372" s="96"/>
      <c r="F372" s="97">
        <v>4.52</v>
      </c>
      <c r="G372" s="98"/>
      <c r="H372" s="99"/>
    </row>
    <row r="373" spans="1:8" s="71" customFormat="1" ht="21" customHeight="1">
      <c r="A373" s="72"/>
      <c r="B373" s="73"/>
      <c r="C373" s="73" t="s">
        <v>45</v>
      </c>
      <c r="D373" s="73" t="s">
        <v>46</v>
      </c>
      <c r="E373" s="73"/>
      <c r="F373" s="74"/>
      <c r="G373" s="75"/>
      <c r="H373" s="75">
        <f>H374</f>
        <v>0</v>
      </c>
    </row>
    <row r="374" spans="1:8" s="71" customFormat="1" ht="21" customHeight="1" thickBot="1">
      <c r="A374" s="72"/>
      <c r="B374" s="73"/>
      <c r="C374" s="73" t="s">
        <v>47</v>
      </c>
      <c r="D374" s="73" t="s">
        <v>48</v>
      </c>
      <c r="E374" s="73"/>
      <c r="F374" s="74"/>
      <c r="G374" s="75"/>
      <c r="H374" s="75">
        <f>H375</f>
        <v>0</v>
      </c>
    </row>
    <row r="375" spans="1:8" s="71" customFormat="1" ht="24" customHeight="1" thickBot="1">
      <c r="A375" s="76">
        <v>84</v>
      </c>
      <c r="B375" s="77" t="s">
        <v>408</v>
      </c>
      <c r="C375" s="77" t="s">
        <v>409</v>
      </c>
      <c r="D375" s="77" t="s">
        <v>410</v>
      </c>
      <c r="E375" s="77" t="s">
        <v>73</v>
      </c>
      <c r="F375" s="78">
        <v>7.1</v>
      </c>
      <c r="G375" s="70"/>
      <c r="H375" s="79">
        <f>F375*G375</f>
        <v>0</v>
      </c>
    </row>
    <row r="376" spans="1:8" s="71" customFormat="1" ht="13.5" customHeight="1">
      <c r="A376" s="80"/>
      <c r="B376" s="81"/>
      <c r="C376" s="81"/>
      <c r="D376" s="81" t="s">
        <v>411</v>
      </c>
      <c r="E376" s="81"/>
      <c r="F376" s="82">
        <v>0</v>
      </c>
      <c r="G376" s="83"/>
      <c r="H376" s="84"/>
    </row>
    <row r="377" spans="1:8" s="71" customFormat="1" ht="13.5" customHeight="1" thickBot="1">
      <c r="A377" s="90"/>
      <c r="B377" s="91"/>
      <c r="C377" s="91"/>
      <c r="D377" s="91" t="s">
        <v>412</v>
      </c>
      <c r="E377" s="91"/>
      <c r="F377" s="92">
        <v>7.1</v>
      </c>
      <c r="G377" s="93"/>
      <c r="H377" s="94"/>
    </row>
    <row r="378" spans="1:8" s="71" customFormat="1" ht="21" customHeight="1">
      <c r="A378" s="113"/>
      <c r="B378" s="114"/>
      <c r="C378" s="114"/>
      <c r="D378" s="114" t="s">
        <v>49</v>
      </c>
      <c r="E378" s="114"/>
      <c r="F378" s="115"/>
      <c r="G378" s="116"/>
      <c r="H378" s="116">
        <f>H373+H101+H11</f>
        <v>0</v>
      </c>
    </row>
  </sheetData>
  <sheetProtection password="DACD" sheet="1"/>
  <mergeCells count="1">
    <mergeCell ref="A2:H2"/>
  </mergeCells>
  <printOptions horizontalCentered="1"/>
  <pageMargins left="0.3937007874015748" right="0.3937007874015748" top="0.7874015748031497" bottom="0.7874015748031497" header="0" footer="0"/>
  <pageSetup firstPageNumber="3" useFirstPageNumber="1" fitToHeight="100" fitToWidth="1" horizontalDpi="300" verticalDpi="300" orientation="portrait" paperSize="9" r:id="rId1"/>
  <headerFooter alignWithMargins="0">
    <oddFooter>&amp;RStr.&amp;P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8" sqref="F8"/>
    </sheetView>
  </sheetViews>
  <sheetFormatPr defaultColWidth="10.66015625" defaultRowHeight="10.5"/>
  <cols>
    <col min="1" max="1" width="7.66015625" style="33" customWidth="1"/>
    <col min="2" max="2" width="7.66015625" style="67" customWidth="1"/>
    <col min="3" max="3" width="70.33203125" style="32" customWidth="1"/>
    <col min="4" max="4" width="7.66015625" style="33" customWidth="1"/>
    <col min="5" max="5" width="12.33203125" style="68" customWidth="1"/>
    <col min="6" max="6" width="14.66015625" style="12" customWidth="1"/>
    <col min="7" max="7" width="19.33203125" style="12" customWidth="1"/>
    <col min="8" max="8" width="0" style="34" hidden="1" customWidth="1"/>
    <col min="9" max="16384" width="10.66015625" style="34" customWidth="1"/>
  </cols>
  <sheetData>
    <row r="1" spans="1:8" s="37" customFormat="1" ht="19.5" customHeight="1">
      <c r="A1" s="35" t="s">
        <v>421</v>
      </c>
      <c r="B1" s="36"/>
      <c r="C1" s="36"/>
      <c r="D1" s="36"/>
      <c r="E1" s="36"/>
      <c r="F1" s="36"/>
      <c r="G1" s="36"/>
      <c r="H1" s="36"/>
    </row>
    <row r="2" spans="1:8" s="37" customFormat="1" ht="12.75" customHeight="1">
      <c r="A2" s="38"/>
      <c r="B2" s="39"/>
      <c r="C2" s="39"/>
      <c r="D2" s="39"/>
      <c r="E2" s="39"/>
      <c r="F2" s="39"/>
      <c r="G2" s="36"/>
      <c r="H2" s="36"/>
    </row>
    <row r="3" spans="1:8" s="37" customFormat="1" ht="12.75">
      <c r="A3" s="143" t="str">
        <f>A_SOUHRN!A4</f>
        <v>Stavba: Modernizace podlah v kuchyni a tech. prostorech zázemí kuchyně MŠ E. Destinové 1, 
            1.MŠ Karlovy Vary, o.p. E. Destinové 1</v>
      </c>
      <c r="B3" s="143"/>
      <c r="C3" s="143"/>
      <c r="D3" s="143"/>
      <c r="E3" s="143"/>
      <c r="F3" s="143"/>
      <c r="G3" s="143"/>
      <c r="H3" s="36"/>
    </row>
    <row r="4" spans="1:8" s="37" customFormat="1" ht="6" customHeight="1" thickBot="1">
      <c r="A4" s="36"/>
      <c r="B4" s="36"/>
      <c r="C4" s="36"/>
      <c r="D4" s="36"/>
      <c r="E4" s="36"/>
      <c r="F4" s="36"/>
      <c r="G4" s="36"/>
      <c r="H4" s="36"/>
    </row>
    <row r="5" spans="1:7" ht="23.25" customHeight="1" thickBot="1">
      <c r="A5" s="40" t="s">
        <v>431</v>
      </c>
      <c r="B5" s="41"/>
      <c r="C5" s="42" t="s">
        <v>432</v>
      </c>
      <c r="D5" s="43" t="s">
        <v>433</v>
      </c>
      <c r="E5" s="43" t="s">
        <v>434</v>
      </c>
      <c r="F5" s="44" t="s">
        <v>435</v>
      </c>
      <c r="G5" s="45" t="s">
        <v>436</v>
      </c>
    </row>
    <row r="6" spans="1:8" s="53" customFormat="1" ht="13.5" customHeight="1">
      <c r="A6" s="46"/>
      <c r="B6" s="47" t="s">
        <v>437</v>
      </c>
      <c r="C6" s="48" t="s">
        <v>438</v>
      </c>
      <c r="D6" s="49"/>
      <c r="E6" s="50"/>
      <c r="F6" s="51"/>
      <c r="G6" s="51"/>
      <c r="H6" s="52"/>
    </row>
    <row r="7" spans="1:8" s="53" customFormat="1" ht="146.25">
      <c r="A7" s="46"/>
      <c r="B7" s="54" t="s">
        <v>439</v>
      </c>
      <c r="C7" s="55" t="s">
        <v>440</v>
      </c>
      <c r="D7" s="49" t="s">
        <v>441</v>
      </c>
      <c r="E7" s="50">
        <v>1</v>
      </c>
      <c r="F7" s="56"/>
      <c r="G7" s="57">
        <f>E7*F7</f>
        <v>0</v>
      </c>
      <c r="H7" s="52"/>
    </row>
    <row r="8" spans="1:8" s="53" customFormat="1" ht="56.25">
      <c r="A8" s="46"/>
      <c r="B8" s="54" t="s">
        <v>442</v>
      </c>
      <c r="C8" s="58" t="s">
        <v>443</v>
      </c>
      <c r="D8" s="49" t="s">
        <v>441</v>
      </c>
      <c r="E8" s="50">
        <v>1</v>
      </c>
      <c r="F8" s="56"/>
      <c r="G8" s="57">
        <f>E8*F8</f>
        <v>0</v>
      </c>
      <c r="H8" s="52"/>
    </row>
    <row r="9" spans="1:8" s="53" customFormat="1" ht="45">
      <c r="A9" s="46"/>
      <c r="B9" s="54" t="s">
        <v>444</v>
      </c>
      <c r="C9" s="55" t="s">
        <v>445</v>
      </c>
      <c r="D9" s="49" t="s">
        <v>441</v>
      </c>
      <c r="E9" s="50">
        <v>1</v>
      </c>
      <c r="F9" s="56"/>
      <c r="G9" s="57">
        <f>E9*F9</f>
        <v>0</v>
      </c>
      <c r="H9" s="52"/>
    </row>
    <row r="10" spans="1:8" s="53" customFormat="1" ht="112.5">
      <c r="A10" s="46"/>
      <c r="B10" s="54" t="s">
        <v>446</v>
      </c>
      <c r="C10" s="59" t="s">
        <v>447</v>
      </c>
      <c r="D10" s="49" t="s">
        <v>441</v>
      </c>
      <c r="E10" s="50">
        <v>1</v>
      </c>
      <c r="F10" s="56"/>
      <c r="G10" s="57">
        <f>E10*F10</f>
        <v>0</v>
      </c>
      <c r="H10" s="52"/>
    </row>
    <row r="11" spans="1:8" s="53" customFormat="1" ht="16.5" customHeight="1" thickBot="1">
      <c r="A11" s="46"/>
      <c r="B11" s="54" t="s">
        <v>448</v>
      </c>
      <c r="C11" s="59" t="s">
        <v>449</v>
      </c>
      <c r="D11" s="49" t="s">
        <v>441</v>
      </c>
      <c r="E11" s="50">
        <v>1</v>
      </c>
      <c r="F11" s="56"/>
      <c r="G11" s="57">
        <f>E11*F11</f>
        <v>0</v>
      </c>
      <c r="H11" s="52"/>
    </row>
    <row r="12" spans="1:8" s="53" customFormat="1" ht="15" customHeight="1" thickBot="1" thickTop="1">
      <c r="A12" s="60"/>
      <c r="B12" s="61"/>
      <c r="C12" s="62" t="s">
        <v>450</v>
      </c>
      <c r="D12" s="63"/>
      <c r="E12" s="64"/>
      <c r="F12" s="65"/>
      <c r="G12" s="66">
        <f>SUM(G7:G11)</f>
        <v>0</v>
      </c>
      <c r="H12" s="52"/>
    </row>
    <row r="13" spans="6:7" ht="13.5" thickTop="1">
      <c r="F13" s="69"/>
      <c r="G13" s="69"/>
    </row>
    <row r="23" ht="12.75">
      <c r="C23" s="12"/>
    </row>
  </sheetData>
  <sheetProtection password="DACD" sheet="1" objects="1" scenarios="1"/>
  <mergeCells count="1"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rstPageNumber="13" useFirstPageNumber="1" horizontalDpi="300" verticalDpi="300" orientation="landscape" paperSize="9" r:id="rId1"/>
  <headerFooter>
    <oddFooter>&amp;RStr. 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2017-06-12T10:52:47Z</cp:lastPrinted>
  <dcterms:created xsi:type="dcterms:W3CDTF">2017-06-12T10:27:34Z</dcterms:created>
  <dcterms:modified xsi:type="dcterms:W3CDTF">2017-06-12T10:52:50Z</dcterms:modified>
  <cp:category/>
  <cp:version/>
  <cp:contentType/>
  <cp:contentStatus/>
</cp:coreProperties>
</file>