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4355" windowHeight="1233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29" i="1"/>
  <c r="E35"/>
  <c r="E14"/>
  <c r="F14" s="1"/>
  <c r="F8"/>
  <c r="A8"/>
  <c r="A5"/>
  <c r="F5"/>
  <c r="F41"/>
  <c r="F32"/>
  <c r="F35"/>
  <c r="F17"/>
  <c r="F23"/>
  <c r="F26"/>
  <c r="F44"/>
  <c r="F47"/>
  <c r="F50"/>
  <c r="F53"/>
  <c r="E11"/>
  <c r="F11" s="1"/>
  <c r="E20"/>
  <c r="F20" s="1"/>
  <c r="F38"/>
  <c r="F58" l="1"/>
  <c r="F59" l="1"/>
  <c r="F60"/>
</calcChain>
</file>

<file path=xl/sharedStrings.xml><?xml version="1.0" encoding="utf-8"?>
<sst xmlns="http://schemas.openxmlformats.org/spreadsheetml/2006/main" count="62" uniqueCount="49">
  <si>
    <t>M2</t>
  </si>
  <si>
    <t>VOZOVKOVÉ VRSTVY ZE ŠTĚRKODRTI TL. DO 200MM</t>
  </si>
  <si>
    <t>SILNIČNÍ A CHODNÍKOVÉ OBRUBY Z BETONOVÝCH OBRUBNÍKŮ ŠÍŘ 150MM</t>
  </si>
  <si>
    <t>M</t>
  </si>
  <si>
    <t>ÚPRAVA PLÁNĚ SE ZHUTNĚNÍM V HORNINĚ TŘ. I</t>
  </si>
  <si>
    <t>ODKOPÁVKY A PROKOPÁVKY OBECNÉ TŘ. I</t>
  </si>
  <si>
    <t>M3</t>
  </si>
  <si>
    <t>číslo položky</t>
  </si>
  <si>
    <t>název položky</t>
  </si>
  <si>
    <t>jednotka</t>
  </si>
  <si>
    <t>jednotková cena</t>
  </si>
  <si>
    <t>cena celkem</t>
  </si>
  <si>
    <t>KRYTY Z BETON DLAŽDIC SE ZÁMKEM ŠEDÝCH TL 60MM DO LOŽE Z KAM</t>
  </si>
  <si>
    <t>58261A</t>
  </si>
  <si>
    <t>KRYTY Z BETON DLAŽDIC SE ZÁMKEM BAREV RELIÉF TL 60MM DO LOŽE Z KAM</t>
  </si>
  <si>
    <t>56312R</t>
  </si>
  <si>
    <t>SEJMUTÍ ORNICE NEBO LESNÍ PŮDY</t>
  </si>
  <si>
    <t>ROZPROSTŘENÍ ORNICE V ROVINĚ</t>
  </si>
  <si>
    <t>ZALOŽENÍ TRÁVNÍKU RUČNÍM VÝSEVEM</t>
  </si>
  <si>
    <t>ODSTRANĚNÍ KRYTU ZPEVNĚNÝCH PLOCH Z DLAŽDIC VČETNĚ PODKLADU, ODVOZ DO 20KM</t>
  </si>
  <si>
    <t>DOPRAVNÍ ZNAČKY ZÁKLADNÍ VELIKOSTI HLINÍKOVÉ FÓLIE TŘ 2 - DODÁVKA A MONTÁŽ</t>
  </si>
  <si>
    <t>KUS</t>
  </si>
  <si>
    <t>ZÁHONOVÉ OBRUBY Z BETONOVÝCH OBRUBNÍKŮ ŠÍŘ 80MM</t>
  </si>
  <si>
    <t>917224a</t>
  </si>
  <si>
    <t>917224b</t>
  </si>
  <si>
    <t>POMOC PRÁCE ZŘÍZ NEBO ZAJIŠŤ REGULACI A OCHRANU DOPRAVY</t>
  </si>
  <si>
    <t>KS</t>
  </si>
  <si>
    <t>POMOC PRÁCE ZŘÍZ NEBO ZAJIŠŤ OCHRANU INŽENÝRSKÝCH SÍTÍ</t>
  </si>
  <si>
    <t>Cena bez DPH</t>
  </si>
  <si>
    <t>kompletní ochrana sítí, jednání se správci, atd.</t>
  </si>
  <si>
    <t>uložení na mezideponii v místě stavby</t>
  </si>
  <si>
    <t>hutnění pláně při doplnění konstrukce, hutnění stávajících vrstev</t>
  </si>
  <si>
    <t>VOZOVKOVÉ VRSTVY Z MECHANICKY ZPEVNĚNÉHO KAMENIVA TL. DO 70MM</t>
  </si>
  <si>
    <t>vyrovnání nerovností na stávajících plochách, hutněná vrstva tl. 50mm</t>
  </si>
  <si>
    <t>IP11b 3x, E1 (nápis "5x") 2x, E1 (nápis 2x) 1x; včetně sloupků 3x</t>
  </si>
  <si>
    <t>s betonovou opěrkou, včetně výkopu pro osazení</t>
  </si>
  <si>
    <t>TRATIVODY KOMPLET Z TRUB NEKOV DN DO 100MM</t>
  </si>
  <si>
    <t>všetně výkopu, obsypu; plast flexi</t>
  </si>
  <si>
    <t>přejízdný obrubník 15*15, s betonovou opěrkou, včetně výkopu pro osazení</t>
  </si>
  <si>
    <t>kompletní dopravní opatření během výstavby, příčná uzávěra Z2</t>
  </si>
  <si>
    <t>Rozpočet: Sedlec – úprava parkovacích stání</t>
  </si>
  <si>
    <t>DPH</t>
  </si>
  <si>
    <t>Cena s DPH</t>
  </si>
  <si>
    <t>demolice chodníku, včetněpřilehlých obrub, včetně uložení na skládku a poplatku</t>
  </si>
  <si>
    <t>Použitý třídník: OTSKP-SPK, aktualizace 2017, technické specifikace viz tridniky.cz</t>
  </si>
  <si>
    <t>včetně odvozu a uložení na skládku a poplatku</t>
  </si>
  <si>
    <t>silniční obrubník 15*25, s betonovou opěrkou, včetně výkopu pro osazení, včetně obloukového obrubníku R1 - 6,5m a rohového obrubníku 6ks</t>
  </si>
  <si>
    <t>tl.200mm uvažována jako minimální, nutno počítat s navýšením z důvodu rozdílného spádu povrchu a pláně</t>
  </si>
  <si>
    <t>výměra</t>
  </si>
</sst>
</file>

<file path=xl/styles.xml><?xml version="1.0" encoding="utf-8"?>
<styleSheet xmlns="http://schemas.openxmlformats.org/spreadsheetml/2006/main">
  <numFmts count="1">
    <numFmt numFmtId="6" formatCode="#,##0\ &quot;Kč&quot;;[Red]\-#,##0\ &quot;Kč&quot;"/>
  </numFmts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6" fontId="0" fillId="0" borderId="0" xfId="0" applyNumberFormat="1"/>
    <xf numFmtId="0" fontId="0" fillId="0" borderId="1" xfId="0" applyBorder="1"/>
    <xf numFmtId="6" fontId="0" fillId="0" borderId="1" xfId="0" applyNumberFormat="1" applyBorder="1"/>
    <xf numFmtId="6" fontId="0" fillId="0" borderId="3" xfId="0" applyNumberFormat="1" applyBorder="1"/>
    <xf numFmtId="6" fontId="0" fillId="0" borderId="6" xfId="0" applyNumberFormat="1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/>
    <xf numFmtId="6" fontId="0" fillId="0" borderId="11" xfId="0" applyNumberFormat="1" applyBorder="1"/>
    <xf numFmtId="6" fontId="0" fillId="0" borderId="12" xfId="0" applyNumberFormat="1" applyBorder="1"/>
    <xf numFmtId="6" fontId="0" fillId="0" borderId="3" xfId="0" applyNumberFormat="1" applyFill="1" applyBorder="1"/>
    <xf numFmtId="6" fontId="0" fillId="0" borderId="12" xfId="0" applyNumberForma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4" xfId="0" applyBorder="1"/>
    <xf numFmtId="6" fontId="0" fillId="0" borderId="14" xfId="0" applyNumberFormat="1" applyBorder="1"/>
    <xf numFmtId="6" fontId="0" fillId="0" borderId="15" xfId="0" applyNumberFormat="1" applyFill="1" applyBorder="1"/>
    <xf numFmtId="0" fontId="0" fillId="0" borderId="16" xfId="0" applyBorder="1" applyAlignment="1">
      <alignment horizontal="right"/>
    </xf>
    <xf numFmtId="0" fontId="0" fillId="0" borderId="17" xfId="0" applyBorder="1"/>
    <xf numFmtId="6" fontId="0" fillId="0" borderId="17" xfId="0" applyNumberFormat="1" applyBorder="1"/>
    <xf numFmtId="6" fontId="0" fillId="0" borderId="18" xfId="0" applyNumberFormat="1" applyFill="1" applyBorder="1"/>
    <xf numFmtId="0" fontId="0" fillId="0" borderId="19" xfId="0" applyBorder="1" applyAlignment="1">
      <alignment horizontal="right"/>
    </xf>
    <xf numFmtId="0" fontId="0" fillId="0" borderId="20" xfId="0" applyBorder="1"/>
    <xf numFmtId="6" fontId="0" fillId="0" borderId="20" xfId="0" applyNumberFormat="1" applyBorder="1"/>
    <xf numFmtId="6" fontId="0" fillId="0" borderId="21" xfId="0" applyNumberFormat="1" applyFill="1" applyBorder="1"/>
    <xf numFmtId="0" fontId="0" fillId="0" borderId="14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workbookViewId="0">
      <selection sqref="A1:F1"/>
    </sheetView>
  </sheetViews>
  <sheetFormatPr defaultRowHeight="15"/>
  <cols>
    <col min="1" max="1" width="8.140625" bestFit="1" customWidth="1"/>
    <col min="2" max="2" width="82" bestFit="1" customWidth="1"/>
    <col min="3" max="3" width="8.85546875" bestFit="1" customWidth="1"/>
    <col min="4" max="4" width="11" bestFit="1" customWidth="1"/>
    <col min="5" max="5" width="7.5703125" bestFit="1" customWidth="1"/>
    <col min="6" max="6" width="11.85546875" bestFit="1" customWidth="1"/>
  </cols>
  <sheetData>
    <row r="1" spans="1:6">
      <c r="A1" s="18" t="s">
        <v>40</v>
      </c>
      <c r="B1" s="18"/>
      <c r="C1" s="18"/>
      <c r="D1" s="18"/>
      <c r="E1" s="18"/>
      <c r="F1" s="18"/>
    </row>
    <row r="2" spans="1:6">
      <c r="A2" s="18" t="s">
        <v>44</v>
      </c>
      <c r="B2" s="18"/>
      <c r="C2" s="18"/>
      <c r="D2" s="18"/>
      <c r="E2" s="18"/>
      <c r="F2" s="18"/>
    </row>
    <row r="3" spans="1:6" ht="15.75" thickBot="1"/>
    <row r="4" spans="1:6" ht="31.5" thickTop="1" thickBot="1">
      <c r="A4" s="6" t="s">
        <v>7</v>
      </c>
      <c r="B4" s="7" t="s">
        <v>8</v>
      </c>
      <c r="C4" s="7" t="s">
        <v>9</v>
      </c>
      <c r="D4" s="7" t="s">
        <v>10</v>
      </c>
      <c r="E4" s="7" t="s">
        <v>48</v>
      </c>
      <c r="F4" s="8" t="s">
        <v>11</v>
      </c>
    </row>
    <row r="5" spans="1:6" ht="15.75" thickTop="1">
      <c r="A5" s="10" t="str">
        <f>"02720"</f>
        <v>02720</v>
      </c>
      <c r="B5" s="11" t="s">
        <v>25</v>
      </c>
      <c r="C5" s="11" t="s">
        <v>26</v>
      </c>
      <c r="D5" s="12"/>
      <c r="E5" s="11">
        <v>1</v>
      </c>
      <c r="F5" s="15">
        <f>D5*E5</f>
        <v>0</v>
      </c>
    </row>
    <row r="6" spans="1:6">
      <c r="A6" s="23"/>
      <c r="B6" s="24" t="s">
        <v>39</v>
      </c>
      <c r="C6" s="24"/>
      <c r="D6" s="25"/>
      <c r="E6" s="24"/>
      <c r="F6" s="26"/>
    </row>
    <row r="7" spans="1:6">
      <c r="A7" s="27"/>
      <c r="B7" s="28"/>
      <c r="C7" s="28"/>
      <c r="D7" s="29"/>
      <c r="E7" s="28"/>
      <c r="F7" s="30"/>
    </row>
    <row r="8" spans="1:6">
      <c r="A8" s="9" t="str">
        <f>"02730"</f>
        <v>02730</v>
      </c>
      <c r="B8" s="2" t="s">
        <v>27</v>
      </c>
      <c r="C8" s="2" t="s">
        <v>26</v>
      </c>
      <c r="D8" s="3"/>
      <c r="E8" s="2">
        <v>1</v>
      </c>
      <c r="F8" s="14">
        <f>D8*E8</f>
        <v>0</v>
      </c>
    </row>
    <row r="9" spans="1:6">
      <c r="A9" s="23"/>
      <c r="B9" s="24" t="s">
        <v>29</v>
      </c>
      <c r="C9" s="24"/>
      <c r="D9" s="25"/>
      <c r="E9" s="24"/>
      <c r="F9" s="26"/>
    </row>
    <row r="10" spans="1:6">
      <c r="A10" s="27"/>
      <c r="B10" s="28"/>
      <c r="C10" s="28"/>
      <c r="D10" s="29"/>
      <c r="E10" s="28"/>
      <c r="F10" s="30"/>
    </row>
    <row r="11" spans="1:6">
      <c r="A11" s="9">
        <v>113488</v>
      </c>
      <c r="B11" s="2" t="s">
        <v>19</v>
      </c>
      <c r="C11" s="2" t="s">
        <v>6</v>
      </c>
      <c r="D11" s="3"/>
      <c r="E11" s="2">
        <f>5*0.5</f>
        <v>2.5</v>
      </c>
      <c r="F11" s="4">
        <f>D11*E11</f>
        <v>0</v>
      </c>
    </row>
    <row r="12" spans="1:6">
      <c r="A12" s="23"/>
      <c r="B12" s="24" t="s">
        <v>43</v>
      </c>
      <c r="C12" s="24"/>
      <c r="D12" s="25"/>
      <c r="E12" s="24"/>
      <c r="F12" s="26"/>
    </row>
    <row r="13" spans="1:6">
      <c r="A13" s="27"/>
      <c r="B13" s="28"/>
      <c r="C13" s="28"/>
      <c r="D13" s="29"/>
      <c r="E13" s="28"/>
      <c r="F13" s="30"/>
    </row>
    <row r="14" spans="1:6">
      <c r="A14" s="9">
        <v>12110</v>
      </c>
      <c r="B14" s="2" t="s">
        <v>16</v>
      </c>
      <c r="C14" s="2" t="s">
        <v>6</v>
      </c>
      <c r="D14" s="3"/>
      <c r="E14" s="2">
        <f>(80+145+50)*0.1</f>
        <v>27.5</v>
      </c>
      <c r="F14" s="4">
        <f>D14*E14</f>
        <v>0</v>
      </c>
    </row>
    <row r="15" spans="1:6">
      <c r="A15" s="23"/>
      <c r="B15" s="24" t="s">
        <v>30</v>
      </c>
      <c r="C15" s="24"/>
      <c r="D15" s="25"/>
      <c r="E15" s="24"/>
      <c r="F15" s="26"/>
    </row>
    <row r="16" spans="1:6">
      <c r="A16" s="27"/>
      <c r="B16" s="28"/>
      <c r="C16" s="28"/>
      <c r="D16" s="29"/>
      <c r="E16" s="28"/>
      <c r="F16" s="30"/>
    </row>
    <row r="17" spans="1:6">
      <c r="A17" s="9">
        <v>12273</v>
      </c>
      <c r="B17" s="2" t="s">
        <v>5</v>
      </c>
      <c r="C17" s="2" t="s">
        <v>6</v>
      </c>
      <c r="D17" s="3"/>
      <c r="E17" s="2">
        <v>60</v>
      </c>
      <c r="F17" s="4">
        <f>D17*E17</f>
        <v>0</v>
      </c>
    </row>
    <row r="18" spans="1:6">
      <c r="A18" s="23"/>
      <c r="B18" s="24" t="s">
        <v>45</v>
      </c>
      <c r="C18" s="24"/>
      <c r="D18" s="25"/>
      <c r="E18" s="24"/>
      <c r="F18" s="26"/>
    </row>
    <row r="19" spans="1:6">
      <c r="A19" s="27"/>
      <c r="B19" s="28"/>
      <c r="C19" s="28"/>
      <c r="D19" s="29"/>
      <c r="E19" s="28"/>
      <c r="F19" s="30"/>
    </row>
    <row r="20" spans="1:6">
      <c r="A20" s="9">
        <v>18110</v>
      </c>
      <c r="B20" s="2" t="s">
        <v>4</v>
      </c>
      <c r="C20" s="2" t="s">
        <v>0</v>
      </c>
      <c r="D20" s="3"/>
      <c r="E20" s="2">
        <f>80+615</f>
        <v>695</v>
      </c>
      <c r="F20" s="4">
        <f>D20*E20</f>
        <v>0</v>
      </c>
    </row>
    <row r="21" spans="1:6">
      <c r="A21" s="23"/>
      <c r="B21" s="24" t="s">
        <v>31</v>
      </c>
      <c r="C21" s="24"/>
      <c r="D21" s="25"/>
      <c r="E21" s="24"/>
      <c r="F21" s="26"/>
    </row>
    <row r="22" spans="1:6">
      <c r="A22" s="27"/>
      <c r="B22" s="28"/>
      <c r="C22" s="28"/>
      <c r="D22" s="29"/>
      <c r="E22" s="28"/>
      <c r="F22" s="30"/>
    </row>
    <row r="23" spans="1:6">
      <c r="A23" s="9">
        <v>18230</v>
      </c>
      <c r="B23" s="2" t="s">
        <v>17</v>
      </c>
      <c r="C23" s="2" t="s">
        <v>6</v>
      </c>
      <c r="D23" s="3"/>
      <c r="E23" s="2">
        <v>27.5</v>
      </c>
      <c r="F23" s="4">
        <f>D23*E23</f>
        <v>0</v>
      </c>
    </row>
    <row r="24" spans="1:6">
      <c r="A24" s="23"/>
      <c r="B24" s="24"/>
      <c r="C24" s="24"/>
      <c r="D24" s="25"/>
      <c r="E24" s="24"/>
      <c r="F24" s="26"/>
    </row>
    <row r="25" spans="1:6">
      <c r="A25" s="27"/>
      <c r="B25" s="28"/>
      <c r="C25" s="28"/>
      <c r="D25" s="29"/>
      <c r="E25" s="28"/>
      <c r="F25" s="30"/>
    </row>
    <row r="26" spans="1:6">
      <c r="A26" s="9">
        <v>18241</v>
      </c>
      <c r="B26" s="2" t="s">
        <v>18</v>
      </c>
      <c r="C26" s="2" t="s">
        <v>0</v>
      </c>
      <c r="D26" s="3"/>
      <c r="E26" s="2">
        <v>770</v>
      </c>
      <c r="F26" s="4">
        <f>D26*E26</f>
        <v>0</v>
      </c>
    </row>
    <row r="27" spans="1:6">
      <c r="A27" s="23"/>
      <c r="B27" s="24"/>
      <c r="C27" s="24"/>
      <c r="D27" s="25"/>
      <c r="E27" s="24"/>
      <c r="F27" s="26"/>
    </row>
    <row r="28" spans="1:6">
      <c r="A28" s="27"/>
      <c r="B28" s="28"/>
      <c r="C28" s="28"/>
      <c r="D28" s="29"/>
      <c r="E28" s="28"/>
      <c r="F28" s="30"/>
    </row>
    <row r="29" spans="1:6">
      <c r="A29" s="9">
        <v>21202</v>
      </c>
      <c r="B29" s="2" t="s">
        <v>36</v>
      </c>
      <c r="C29" s="2" t="s">
        <v>3</v>
      </c>
      <c r="D29" s="3"/>
      <c r="E29" s="2">
        <v>120</v>
      </c>
      <c r="F29" s="4">
        <f>D29*E29</f>
        <v>0</v>
      </c>
    </row>
    <row r="30" spans="1:6">
      <c r="A30" s="23"/>
      <c r="B30" s="24" t="s">
        <v>37</v>
      </c>
      <c r="C30" s="24"/>
      <c r="D30" s="25"/>
      <c r="E30" s="24"/>
      <c r="F30" s="26"/>
    </row>
    <row r="31" spans="1:6">
      <c r="A31" s="27"/>
      <c r="B31" s="28"/>
      <c r="C31" s="28"/>
      <c r="D31" s="29"/>
      <c r="E31" s="28"/>
      <c r="F31" s="30"/>
    </row>
    <row r="32" spans="1:6">
      <c r="A32" s="9" t="s">
        <v>15</v>
      </c>
      <c r="B32" s="2" t="s">
        <v>32</v>
      </c>
      <c r="C32" s="2" t="s">
        <v>0</v>
      </c>
      <c r="D32" s="3"/>
      <c r="E32" s="2">
        <v>615</v>
      </c>
      <c r="F32" s="4">
        <f>D32*E32</f>
        <v>0</v>
      </c>
    </row>
    <row r="33" spans="1:6">
      <c r="A33" s="23"/>
      <c r="B33" s="24" t="s">
        <v>33</v>
      </c>
      <c r="C33" s="24"/>
      <c r="D33" s="25"/>
      <c r="E33" s="24"/>
      <c r="F33" s="26"/>
    </row>
    <row r="34" spans="1:6">
      <c r="A34" s="27"/>
      <c r="B34" s="28"/>
      <c r="C34" s="28"/>
      <c r="D34" s="29"/>
      <c r="E34" s="28"/>
      <c r="F34" s="30"/>
    </row>
    <row r="35" spans="1:6">
      <c r="A35" s="9">
        <v>56334</v>
      </c>
      <c r="B35" s="2" t="s">
        <v>1</v>
      </c>
      <c r="C35" s="2" t="s">
        <v>0</v>
      </c>
      <c r="D35" s="3"/>
      <c r="E35" s="2">
        <f>145+80+3</f>
        <v>228</v>
      </c>
      <c r="F35" s="4">
        <f>D35*E35</f>
        <v>0</v>
      </c>
    </row>
    <row r="36" spans="1:6" ht="30">
      <c r="A36" s="23"/>
      <c r="B36" s="35" t="s">
        <v>47</v>
      </c>
      <c r="C36" s="24"/>
      <c r="D36" s="25"/>
      <c r="E36" s="24"/>
      <c r="F36" s="26"/>
    </row>
    <row r="37" spans="1:6">
      <c r="A37" s="27"/>
      <c r="B37" s="28"/>
      <c r="C37" s="28"/>
      <c r="D37" s="29"/>
      <c r="E37" s="28"/>
      <c r="F37" s="30"/>
    </row>
    <row r="38" spans="1:6">
      <c r="A38" s="9">
        <v>582611</v>
      </c>
      <c r="B38" s="2" t="s">
        <v>12</v>
      </c>
      <c r="C38" s="2" t="s">
        <v>0</v>
      </c>
      <c r="D38" s="3"/>
      <c r="E38" s="2">
        <v>80</v>
      </c>
      <c r="F38" s="4">
        <f>D38*E38</f>
        <v>0</v>
      </c>
    </row>
    <row r="39" spans="1:6">
      <c r="A39" s="23"/>
      <c r="B39" s="24"/>
      <c r="C39" s="24"/>
      <c r="D39" s="25"/>
      <c r="E39" s="24"/>
      <c r="F39" s="26"/>
    </row>
    <row r="40" spans="1:6">
      <c r="A40" s="27"/>
      <c r="B40" s="28"/>
      <c r="C40" s="28"/>
      <c r="D40" s="29"/>
      <c r="E40" s="28"/>
      <c r="F40" s="30"/>
    </row>
    <row r="41" spans="1:6">
      <c r="A41" s="9" t="s">
        <v>13</v>
      </c>
      <c r="B41" s="2" t="s">
        <v>14</v>
      </c>
      <c r="C41" s="2" t="s">
        <v>0</v>
      </c>
      <c r="D41" s="3"/>
      <c r="E41" s="2">
        <v>3</v>
      </c>
      <c r="F41" s="4">
        <f>D41*E41</f>
        <v>0</v>
      </c>
    </row>
    <row r="42" spans="1:6">
      <c r="A42" s="23"/>
      <c r="B42" s="24"/>
      <c r="C42" s="24"/>
      <c r="D42" s="25"/>
      <c r="E42" s="24"/>
      <c r="F42" s="26"/>
    </row>
    <row r="43" spans="1:6">
      <c r="A43" s="27"/>
      <c r="B43" s="28"/>
      <c r="C43" s="28"/>
      <c r="D43" s="29"/>
      <c r="E43" s="28"/>
      <c r="F43" s="30"/>
    </row>
    <row r="44" spans="1:6">
      <c r="A44" s="9">
        <v>914171</v>
      </c>
      <c r="B44" s="2" t="s">
        <v>20</v>
      </c>
      <c r="C44" s="2" t="s">
        <v>21</v>
      </c>
      <c r="D44" s="3"/>
      <c r="E44" s="2">
        <v>6</v>
      </c>
      <c r="F44" s="4">
        <f>D44*E44</f>
        <v>0</v>
      </c>
    </row>
    <row r="45" spans="1:6">
      <c r="A45" s="23"/>
      <c r="B45" s="24" t="s">
        <v>34</v>
      </c>
      <c r="C45" s="24"/>
      <c r="D45" s="25"/>
      <c r="E45" s="24"/>
      <c r="F45" s="26"/>
    </row>
    <row r="46" spans="1:6">
      <c r="A46" s="27"/>
      <c r="B46" s="28"/>
      <c r="C46" s="28"/>
      <c r="D46" s="29"/>
      <c r="E46" s="28"/>
      <c r="F46" s="30"/>
    </row>
    <row r="47" spans="1:6">
      <c r="A47" s="9">
        <v>917212</v>
      </c>
      <c r="B47" s="2" t="s">
        <v>22</v>
      </c>
      <c r="C47" s="2" t="s">
        <v>3</v>
      </c>
      <c r="D47" s="3"/>
      <c r="E47" s="2">
        <v>50</v>
      </c>
      <c r="F47" s="4">
        <f>D47*E47</f>
        <v>0</v>
      </c>
    </row>
    <row r="48" spans="1:6">
      <c r="A48" s="23"/>
      <c r="B48" s="24" t="s">
        <v>35</v>
      </c>
      <c r="C48" s="24"/>
      <c r="D48" s="25"/>
      <c r="E48" s="24"/>
      <c r="F48" s="26"/>
    </row>
    <row r="49" spans="1:6">
      <c r="A49" s="27"/>
      <c r="B49" s="28"/>
      <c r="C49" s="28"/>
      <c r="D49" s="29"/>
      <c r="E49" s="28"/>
      <c r="F49" s="30"/>
    </row>
    <row r="50" spans="1:6">
      <c r="A50" s="9" t="s">
        <v>23</v>
      </c>
      <c r="B50" s="2" t="s">
        <v>2</v>
      </c>
      <c r="C50" s="2" t="s">
        <v>3</v>
      </c>
      <c r="D50" s="3"/>
      <c r="E50" s="2">
        <v>180</v>
      </c>
      <c r="F50" s="4">
        <f>D50*E50</f>
        <v>0</v>
      </c>
    </row>
    <row r="51" spans="1:6" ht="30">
      <c r="A51" s="23"/>
      <c r="B51" s="35" t="s">
        <v>46</v>
      </c>
      <c r="C51" s="24"/>
      <c r="D51" s="25"/>
      <c r="E51" s="24"/>
      <c r="F51" s="26"/>
    </row>
    <row r="52" spans="1:6">
      <c r="A52" s="27"/>
      <c r="B52" s="28"/>
      <c r="C52" s="28"/>
      <c r="D52" s="29"/>
      <c r="E52" s="28"/>
      <c r="F52" s="30"/>
    </row>
    <row r="53" spans="1:6">
      <c r="A53" s="9" t="s">
        <v>24</v>
      </c>
      <c r="B53" s="2" t="s">
        <v>2</v>
      </c>
      <c r="C53" s="2" t="s">
        <v>3</v>
      </c>
      <c r="D53" s="3"/>
      <c r="E53" s="2">
        <v>30</v>
      </c>
      <c r="F53" s="4">
        <f>D53*E53</f>
        <v>0</v>
      </c>
    </row>
    <row r="54" spans="1:6">
      <c r="A54" s="23"/>
      <c r="B54" s="24" t="s">
        <v>38</v>
      </c>
      <c r="C54" s="24"/>
      <c r="D54" s="25"/>
      <c r="E54" s="24"/>
      <c r="F54" s="26"/>
    </row>
    <row r="55" spans="1:6" ht="15.75" thickBot="1">
      <c r="A55" s="31"/>
      <c r="B55" s="32"/>
      <c r="C55" s="32"/>
      <c r="D55" s="33"/>
      <c r="E55" s="32"/>
      <c r="F55" s="34"/>
    </row>
    <row r="56" spans="1:6" ht="15.75" thickTop="1">
      <c r="A56" s="1"/>
    </row>
    <row r="57" spans="1:6" ht="15.75" thickBot="1"/>
    <row r="58" spans="1:6" ht="15.75" thickTop="1">
      <c r="D58" s="16" t="s">
        <v>28</v>
      </c>
      <c r="E58" s="17"/>
      <c r="F58" s="13">
        <f>SUM(F5:F53)</f>
        <v>0</v>
      </c>
    </row>
    <row r="59" spans="1:6">
      <c r="D59" s="19" t="s">
        <v>41</v>
      </c>
      <c r="E59" s="20"/>
      <c r="F59" s="4">
        <f>F58*0.21</f>
        <v>0</v>
      </c>
    </row>
    <row r="60" spans="1:6" ht="15.75" thickBot="1">
      <c r="D60" s="21" t="s">
        <v>42</v>
      </c>
      <c r="E60" s="22"/>
      <c r="F60" s="5">
        <f>F58*1.21</f>
        <v>0</v>
      </c>
    </row>
    <row r="61" spans="1:6" ht="15.75" thickTop="1">
      <c r="F61" s="1"/>
    </row>
  </sheetData>
  <sortState ref="A19:F33">
    <sortCondition ref="A18"/>
  </sortState>
  <mergeCells count="5">
    <mergeCell ref="D58:E58"/>
    <mergeCell ref="A2:F2"/>
    <mergeCell ref="A1:F1"/>
    <mergeCell ref="D59:E59"/>
    <mergeCell ref="D60:E60"/>
  </mergeCells>
  <printOptions horizontalCentered="1"/>
  <pageMargins left="0.59055118110236227" right="0.59055118110236227" top="0.59055118110236227" bottom="0.59055118110236227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cp:lastPrinted>2017-09-11T07:51:37Z</cp:lastPrinted>
  <dcterms:created xsi:type="dcterms:W3CDTF">2017-07-13T19:11:21Z</dcterms:created>
  <dcterms:modified xsi:type="dcterms:W3CDTF">2017-09-11T07:52:19Z</dcterms:modified>
</cp:coreProperties>
</file>