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0 - Vedlejší rozpočtové ..." sheetId="2" r:id="rId2"/>
    <sheet name="SO 101 - Parkovací záliv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'00 - Vedlejší rozpočtové ...'!$C$85:$K$130</definedName>
    <definedName name="_xlnm.Print_Area" localSheetId="1">'00 - Vedlejší rozpočtové ...'!$C$4:$J$39,'00 - Vedlejší rozpočtové ...'!$C$45:$J$67,'00 - Vedlejší rozpočtové ...'!$C$73:$K$130</definedName>
    <definedName name="_xlnm.Print_Titles" localSheetId="1">'00 - Vedlejší rozpočtové ...'!$85:$85</definedName>
    <definedName name="_xlnm._FilterDatabase" localSheetId="2" hidden="1">'SO 101 - Parkovací záliv'!$C$85:$K$538</definedName>
    <definedName name="_xlnm.Print_Area" localSheetId="2">'SO 101 - Parkovací záliv'!$C$4:$J$39,'SO 101 - Parkovací záliv'!$C$45:$J$67,'SO 101 - Parkovací záliv'!$C$73:$K$538</definedName>
    <definedName name="_xlnm.Print_Titles" localSheetId="2">'SO 101 - Parkovací záliv'!$85:$85</definedName>
    <definedName name="_xlnm.Print_Area" localSheetId="3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537"/>
  <c r="BH537"/>
  <c r="BG537"/>
  <c r="BF537"/>
  <c r="T537"/>
  <c r="T536"/>
  <c r="R537"/>
  <c r="R536"/>
  <c r="P537"/>
  <c r="P536"/>
  <c r="BI534"/>
  <c r="BH534"/>
  <c r="BG534"/>
  <c r="BF534"/>
  <c r="T534"/>
  <c r="R534"/>
  <c r="P534"/>
  <c r="BI532"/>
  <c r="BH532"/>
  <c r="BG532"/>
  <c r="BF532"/>
  <c r="T532"/>
  <c r="R532"/>
  <c r="P532"/>
  <c r="BI530"/>
  <c r="BH530"/>
  <c r="BG530"/>
  <c r="BF530"/>
  <c r="T530"/>
  <c r="R530"/>
  <c r="P530"/>
  <c r="BI528"/>
  <c r="BH528"/>
  <c r="BG528"/>
  <c r="BF528"/>
  <c r="T528"/>
  <c r="R528"/>
  <c r="P528"/>
  <c r="BI511"/>
  <c r="BH511"/>
  <c r="BG511"/>
  <c r="BF511"/>
  <c r="T511"/>
  <c r="R511"/>
  <c r="P511"/>
  <c r="BI509"/>
  <c r="BH509"/>
  <c r="BG509"/>
  <c r="BF509"/>
  <c r="T509"/>
  <c r="R509"/>
  <c r="P509"/>
  <c r="BI502"/>
  <c r="BH502"/>
  <c r="BG502"/>
  <c r="BF502"/>
  <c r="T502"/>
  <c r="R502"/>
  <c r="P502"/>
  <c r="BI496"/>
  <c r="BH496"/>
  <c r="BG496"/>
  <c r="BF496"/>
  <c r="T496"/>
  <c r="R496"/>
  <c r="P496"/>
  <c r="BI490"/>
  <c r="BH490"/>
  <c r="BG490"/>
  <c r="BF490"/>
  <c r="T490"/>
  <c r="R490"/>
  <c r="P490"/>
  <c r="BI489"/>
  <c r="BH489"/>
  <c r="BG489"/>
  <c r="BF489"/>
  <c r="T489"/>
  <c r="R489"/>
  <c r="P489"/>
  <c r="BI478"/>
  <c r="BH478"/>
  <c r="BG478"/>
  <c r="BF478"/>
  <c r="T478"/>
  <c r="R478"/>
  <c r="P478"/>
  <c r="BI477"/>
  <c r="BH477"/>
  <c r="BG477"/>
  <c r="BF477"/>
  <c r="T477"/>
  <c r="R477"/>
  <c r="P477"/>
  <c r="BI466"/>
  <c r="BH466"/>
  <c r="BG466"/>
  <c r="BF466"/>
  <c r="T466"/>
  <c r="R466"/>
  <c r="P466"/>
  <c r="BI459"/>
  <c r="BH459"/>
  <c r="BG459"/>
  <c r="BF459"/>
  <c r="T459"/>
  <c r="R459"/>
  <c r="P459"/>
  <c r="BI452"/>
  <c r="BH452"/>
  <c r="BG452"/>
  <c r="BF452"/>
  <c r="T452"/>
  <c r="R452"/>
  <c r="P452"/>
  <c r="BI450"/>
  <c r="BH450"/>
  <c r="BG450"/>
  <c r="BF450"/>
  <c r="T450"/>
  <c r="R450"/>
  <c r="P450"/>
  <c r="BI444"/>
  <c r="BH444"/>
  <c r="BG444"/>
  <c r="BF444"/>
  <c r="T444"/>
  <c r="R444"/>
  <c r="P444"/>
  <c r="BI442"/>
  <c r="BH442"/>
  <c r="BG442"/>
  <c r="BF442"/>
  <c r="T442"/>
  <c r="R442"/>
  <c r="P442"/>
  <c r="BI436"/>
  <c r="BH436"/>
  <c r="BG436"/>
  <c r="BF436"/>
  <c r="T436"/>
  <c r="R436"/>
  <c r="P436"/>
  <c r="BI422"/>
  <c r="BH422"/>
  <c r="BG422"/>
  <c r="BF422"/>
  <c r="T422"/>
  <c r="R422"/>
  <c r="P422"/>
  <c r="BI416"/>
  <c r="BH416"/>
  <c r="BG416"/>
  <c r="BF416"/>
  <c r="T416"/>
  <c r="R416"/>
  <c r="P416"/>
  <c r="BI410"/>
  <c r="BH410"/>
  <c r="BG410"/>
  <c r="BF410"/>
  <c r="T410"/>
  <c r="R410"/>
  <c r="P410"/>
  <c r="BI404"/>
  <c r="BH404"/>
  <c r="BG404"/>
  <c r="BF404"/>
  <c r="T404"/>
  <c r="R404"/>
  <c r="P404"/>
  <c r="BI398"/>
  <c r="BH398"/>
  <c r="BG398"/>
  <c r="BF398"/>
  <c r="T398"/>
  <c r="R398"/>
  <c r="P398"/>
  <c r="BI388"/>
  <c r="BH388"/>
  <c r="BG388"/>
  <c r="BF388"/>
  <c r="T388"/>
  <c r="R388"/>
  <c r="P388"/>
  <c r="BI383"/>
  <c r="BH383"/>
  <c r="BG383"/>
  <c r="BF383"/>
  <c r="T383"/>
  <c r="R383"/>
  <c r="P383"/>
  <c r="BI380"/>
  <c r="BH380"/>
  <c r="BG380"/>
  <c r="BF380"/>
  <c r="T380"/>
  <c r="R380"/>
  <c r="P380"/>
  <c r="BI377"/>
  <c r="BH377"/>
  <c r="BG377"/>
  <c r="BF377"/>
  <c r="T377"/>
  <c r="R377"/>
  <c r="P377"/>
  <c r="BI363"/>
  <c r="BH363"/>
  <c r="BG363"/>
  <c r="BF363"/>
  <c r="T363"/>
  <c r="R363"/>
  <c r="P363"/>
  <c r="BI361"/>
  <c r="BH361"/>
  <c r="BG361"/>
  <c r="BF361"/>
  <c r="T361"/>
  <c r="R361"/>
  <c r="P361"/>
  <c r="BI358"/>
  <c r="BH358"/>
  <c r="BG358"/>
  <c r="BF358"/>
  <c r="T358"/>
  <c r="R358"/>
  <c r="P358"/>
  <c r="BI344"/>
  <c r="BH344"/>
  <c r="BG344"/>
  <c r="BF344"/>
  <c r="T344"/>
  <c r="R344"/>
  <c r="P344"/>
  <c r="BI338"/>
  <c r="BH338"/>
  <c r="BG338"/>
  <c r="BF338"/>
  <c r="T338"/>
  <c r="R338"/>
  <c r="P338"/>
  <c r="BI332"/>
  <c r="BH332"/>
  <c r="BG332"/>
  <c r="BF332"/>
  <c r="T332"/>
  <c r="R332"/>
  <c r="P332"/>
  <c r="BI326"/>
  <c r="BH326"/>
  <c r="BG326"/>
  <c r="BF326"/>
  <c r="T326"/>
  <c r="R326"/>
  <c r="P326"/>
  <c r="BI309"/>
  <c r="BH309"/>
  <c r="BG309"/>
  <c r="BF309"/>
  <c r="T309"/>
  <c r="R309"/>
  <c r="P309"/>
  <c r="BI296"/>
  <c r="BH296"/>
  <c r="BG296"/>
  <c r="BF296"/>
  <c r="T296"/>
  <c r="R296"/>
  <c r="P296"/>
  <c r="BI278"/>
  <c r="BH278"/>
  <c r="BG278"/>
  <c r="BF278"/>
  <c r="T278"/>
  <c r="R278"/>
  <c r="P278"/>
  <c r="BI276"/>
  <c r="BH276"/>
  <c r="BG276"/>
  <c r="BF276"/>
  <c r="T276"/>
  <c r="R276"/>
  <c r="P276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64"/>
  <c r="BH264"/>
  <c r="BG264"/>
  <c r="BF264"/>
  <c r="T264"/>
  <c r="R264"/>
  <c r="P264"/>
  <c r="BI263"/>
  <c r="BH263"/>
  <c r="BG263"/>
  <c r="BF263"/>
  <c r="T263"/>
  <c r="R263"/>
  <c r="P263"/>
  <c r="BI258"/>
  <c r="BH258"/>
  <c r="BG258"/>
  <c r="BF258"/>
  <c r="T258"/>
  <c r="R258"/>
  <c r="P258"/>
  <c r="BI257"/>
  <c r="BH257"/>
  <c r="BG257"/>
  <c r="BF257"/>
  <c r="T257"/>
  <c r="R257"/>
  <c r="P257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0"/>
  <c r="BH240"/>
  <c r="BG240"/>
  <c r="BF240"/>
  <c r="T240"/>
  <c r="R240"/>
  <c r="P240"/>
  <c r="BI238"/>
  <c r="BH238"/>
  <c r="BG238"/>
  <c r="BF238"/>
  <c r="T238"/>
  <c r="R238"/>
  <c r="P238"/>
  <c r="BI232"/>
  <c r="BH232"/>
  <c r="BG232"/>
  <c r="BF232"/>
  <c r="T232"/>
  <c r="R232"/>
  <c r="P232"/>
  <c r="BI226"/>
  <c r="BH226"/>
  <c r="BG226"/>
  <c r="BF226"/>
  <c r="T226"/>
  <c r="R226"/>
  <c r="P226"/>
  <c r="BI224"/>
  <c r="BH224"/>
  <c r="BG224"/>
  <c r="BF224"/>
  <c r="T224"/>
  <c r="R224"/>
  <c r="P224"/>
  <c r="BI218"/>
  <c r="BH218"/>
  <c r="BG218"/>
  <c r="BF218"/>
  <c r="T218"/>
  <c r="R218"/>
  <c r="P218"/>
  <c r="BI212"/>
  <c r="BH212"/>
  <c r="BG212"/>
  <c r="BF212"/>
  <c r="T212"/>
  <c r="R212"/>
  <c r="P212"/>
  <c r="BI209"/>
  <c r="BH209"/>
  <c r="BG209"/>
  <c r="BF209"/>
  <c r="T209"/>
  <c r="R209"/>
  <c r="P209"/>
  <c r="BI203"/>
  <c r="BH203"/>
  <c r="BG203"/>
  <c r="BF203"/>
  <c r="T203"/>
  <c r="R203"/>
  <c r="P203"/>
  <c r="BI176"/>
  <c r="BH176"/>
  <c r="BG176"/>
  <c r="BF176"/>
  <c r="T176"/>
  <c r="R176"/>
  <c r="P176"/>
  <c r="BI161"/>
  <c r="BH161"/>
  <c r="BG161"/>
  <c r="BF161"/>
  <c r="T161"/>
  <c r="R161"/>
  <c r="P161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R153"/>
  <c r="P153"/>
  <c r="BI145"/>
  <c r="BH145"/>
  <c r="BG145"/>
  <c r="BF145"/>
  <c r="T145"/>
  <c r="R145"/>
  <c r="P145"/>
  <c r="BI130"/>
  <c r="BH130"/>
  <c r="BG130"/>
  <c r="BF130"/>
  <c r="T130"/>
  <c r="R130"/>
  <c r="P130"/>
  <c r="BI114"/>
  <c r="BH114"/>
  <c r="BG114"/>
  <c r="BF114"/>
  <c r="T114"/>
  <c r="R114"/>
  <c r="P114"/>
  <c r="BI108"/>
  <c r="BH108"/>
  <c r="BG108"/>
  <c r="BF108"/>
  <c r="T108"/>
  <c r="R108"/>
  <c r="P108"/>
  <c r="BI102"/>
  <c r="BH102"/>
  <c r="BG102"/>
  <c r="BF102"/>
  <c r="T102"/>
  <c r="R102"/>
  <c r="P102"/>
  <c r="BI95"/>
  <c r="BH95"/>
  <c r="BG95"/>
  <c r="BF95"/>
  <c r="T95"/>
  <c r="R95"/>
  <c r="P95"/>
  <c r="BI89"/>
  <c r="BH89"/>
  <c r="BG89"/>
  <c r="BF89"/>
  <c r="T89"/>
  <c r="R89"/>
  <c r="P89"/>
  <c r="J83"/>
  <c r="J82"/>
  <c r="F82"/>
  <c r="F80"/>
  <c r="E78"/>
  <c r="J55"/>
  <c r="J54"/>
  <c r="F54"/>
  <c r="F52"/>
  <c r="E50"/>
  <c r="J18"/>
  <c r="E18"/>
  <c r="F83"/>
  <c r="J17"/>
  <c r="J12"/>
  <c r="J80"/>
  <c r="E7"/>
  <c r="E48"/>
  <c i="2" r="J37"/>
  <c r="J36"/>
  <c i="1" r="AY55"/>
  <c i="2" r="J35"/>
  <c i="1" r="AX55"/>
  <c i="2" r="BI128"/>
  <c r="BH128"/>
  <c r="BG128"/>
  <c r="BF128"/>
  <c r="T128"/>
  <c r="T127"/>
  <c r="R128"/>
  <c r="R127"/>
  <c r="P128"/>
  <c r="P127"/>
  <c r="BI125"/>
  <c r="BH125"/>
  <c r="BG125"/>
  <c r="BF125"/>
  <c r="T125"/>
  <c r="R125"/>
  <c r="P125"/>
  <c r="BI122"/>
  <c r="BH122"/>
  <c r="BG122"/>
  <c r="BF122"/>
  <c r="T122"/>
  <c r="R122"/>
  <c r="P122"/>
  <c r="BI118"/>
  <c r="BH118"/>
  <c r="BG118"/>
  <c r="BF118"/>
  <c r="T118"/>
  <c r="T117"/>
  <c r="R118"/>
  <c r="R117"/>
  <c r="P118"/>
  <c r="P117"/>
  <c r="BI114"/>
  <c r="BH114"/>
  <c r="BG114"/>
  <c r="BF114"/>
  <c r="T114"/>
  <c r="R114"/>
  <c r="P114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8"/>
  <c r="BH98"/>
  <c r="BG98"/>
  <c r="BF98"/>
  <c r="T98"/>
  <c r="R98"/>
  <c r="P98"/>
  <c r="BI95"/>
  <c r="BH95"/>
  <c r="BG95"/>
  <c r="BF95"/>
  <c r="T95"/>
  <c r="R95"/>
  <c r="P95"/>
  <c r="BI92"/>
  <c r="BH92"/>
  <c r="BG92"/>
  <c r="BF92"/>
  <c r="T92"/>
  <c r="R92"/>
  <c r="P92"/>
  <c r="BI89"/>
  <c r="BH89"/>
  <c r="BG89"/>
  <c r="BF89"/>
  <c r="T89"/>
  <c r="R89"/>
  <c r="P89"/>
  <c r="J83"/>
  <c r="J82"/>
  <c r="F82"/>
  <c r="F80"/>
  <c r="E78"/>
  <c r="J55"/>
  <c r="J54"/>
  <c r="F54"/>
  <c r="F52"/>
  <c r="E50"/>
  <c r="J18"/>
  <c r="E18"/>
  <c r="F55"/>
  <c r="J17"/>
  <c r="J12"/>
  <c r="J52"/>
  <c r="E7"/>
  <c r="E76"/>
  <c i="1" r="L50"/>
  <c r="AM50"/>
  <c r="AM49"/>
  <c r="L49"/>
  <c r="AM47"/>
  <c r="L47"/>
  <c r="L45"/>
  <c r="L44"/>
  <c i="2" r="BK125"/>
  <c i="3" r="J410"/>
  <c r="J296"/>
  <c r="J444"/>
  <c r="J450"/>
  <c i="2" r="J92"/>
  <c i="3" r="J258"/>
  <c i="2" r="BK114"/>
  <c i="3" r="BK114"/>
  <c r="J490"/>
  <c i="2" r="J101"/>
  <c i="3" r="BK383"/>
  <c r="J528"/>
  <c r="BK263"/>
  <c r="BK176"/>
  <c r="J496"/>
  <c r="J383"/>
  <c r="BK511"/>
  <c r="BK161"/>
  <c r="BK95"/>
  <c r="BK344"/>
  <c r="J212"/>
  <c r="BK296"/>
  <c i="2" r="J122"/>
  <c i="3" r="BK444"/>
  <c r="J530"/>
  <c r="J252"/>
  <c i="2" r="J103"/>
  <c i="3" r="J398"/>
  <c r="BK509"/>
  <c r="BK130"/>
  <c r="J452"/>
  <c r="BK416"/>
  <c r="J344"/>
  <c r="BK108"/>
  <c r="J537"/>
  <c i="2" r="BK103"/>
  <c i="3" r="BK361"/>
  <c r="BK422"/>
  <c r="BK238"/>
  <c r="J153"/>
  <c r="BK326"/>
  <c r="J442"/>
  <c i="2" r="J108"/>
  <c i="3" r="J130"/>
  <c i="2" r="BK95"/>
  <c i="3" r="J257"/>
  <c r="J422"/>
  <c r="BK490"/>
  <c r="J240"/>
  <c i="2" r="J98"/>
  <c i="3" r="BK278"/>
  <c r="BK534"/>
  <c i="2" r="BK122"/>
  <c i="3" r="BK436"/>
  <c r="J158"/>
  <c i="2" r="J105"/>
  <c r="BK108"/>
  <c i="3" r="J156"/>
  <c r="BK388"/>
  <c i="2" r="BK105"/>
  <c i="3" r="J459"/>
  <c r="J114"/>
  <c r="J380"/>
  <c r="J509"/>
  <c i="2" r="J118"/>
  <c i="3" r="BK380"/>
  <c r="J263"/>
  <c i="2" r="J111"/>
  <c i="3" r="J436"/>
  <c r="BK89"/>
  <c r="BK258"/>
  <c r="J332"/>
  <c r="BK489"/>
  <c r="BK537"/>
  <c r="J363"/>
  <c r="BK252"/>
  <c r="J388"/>
  <c r="BK224"/>
  <c r="BK530"/>
  <c r="BK502"/>
  <c r="BK145"/>
  <c r="J477"/>
  <c r="BK257"/>
  <c i="2" r="BK118"/>
  <c i="3" r="BK273"/>
  <c r="BK377"/>
  <c r="J161"/>
  <c r="J466"/>
  <c r="J250"/>
  <c r="J532"/>
  <c r="J89"/>
  <c r="J489"/>
  <c i="2" r="BK111"/>
  <c i="3" r="BK209"/>
  <c r="BK272"/>
  <c r="J232"/>
  <c r="J264"/>
  <c r="BK450"/>
  <c r="J251"/>
  <c r="BK358"/>
  <c r="BK226"/>
  <c r="BK156"/>
  <c r="BK332"/>
  <c r="J176"/>
  <c r="J511"/>
  <c r="J272"/>
  <c r="BK102"/>
  <c r="J203"/>
  <c r="J209"/>
  <c r="BK459"/>
  <c i="2" r="BK128"/>
  <c i="3" r="BK466"/>
  <c r="BK404"/>
  <c i="2" r="BK101"/>
  <c i="3" r="J226"/>
  <c r="J502"/>
  <c i="2" r="J125"/>
  <c i="3" r="BK212"/>
  <c r="J361"/>
  <c r="BK363"/>
  <c r="BK309"/>
  <c r="J224"/>
  <c r="BK218"/>
  <c r="J404"/>
  <c i="2" r="J89"/>
  <c i="3" r="BK240"/>
  <c r="BK442"/>
  <c i="2" r="BK98"/>
  <c i="3" r="BK264"/>
  <c r="J271"/>
  <c r="BK153"/>
  <c r="J102"/>
  <c r="J534"/>
  <c r="BK452"/>
  <c i="2" r="J95"/>
  <c i="3" r="BK532"/>
  <c r="BK250"/>
  <c r="BK203"/>
  <c r="J478"/>
  <c r="J377"/>
  <c r="J273"/>
  <c r="J238"/>
  <c r="BK276"/>
  <c r="J218"/>
  <c r="BK477"/>
  <c r="J278"/>
  <c r="BK398"/>
  <c r="J358"/>
  <c r="J326"/>
  <c i="2" r="BK89"/>
  <c i="3" r="BK496"/>
  <c r="J95"/>
  <c r="J108"/>
  <c r="J276"/>
  <c r="BK338"/>
  <c i="2" r="J128"/>
  <c r="J114"/>
  <c i="3" r="BK251"/>
  <c r="J145"/>
  <c r="BK271"/>
  <c r="J309"/>
  <c r="BK410"/>
  <c r="BK528"/>
  <c r="BK232"/>
  <c i="2" r="BK92"/>
  <c i="3" r="J338"/>
  <c r="BK158"/>
  <c r="J416"/>
  <c r="BK478"/>
  <c i="1" r="AS54"/>
  <c i="2" l="1" r="BK104"/>
  <c r="J104"/>
  <c r="J62"/>
  <c r="R121"/>
  <c r="T110"/>
  <c r="BK110"/>
  <c r="J110"/>
  <c r="J63"/>
  <c r="P88"/>
  <c r="R110"/>
  <c i="3" r="BK88"/>
  <c r="P239"/>
  <c i="2" r="T121"/>
  <c i="3" r="R239"/>
  <c i="2" r="R88"/>
  <c r="P110"/>
  <c i="3" r="T239"/>
  <c i="2" r="BK88"/>
  <c i="3" r="BK277"/>
  <c r="J277"/>
  <c r="J63"/>
  <c r="R277"/>
  <c r="P277"/>
  <c i="2" r="R104"/>
  <c i="3" r="T277"/>
  <c i="2" r="T104"/>
  <c i="3" r="BK239"/>
  <c r="J239"/>
  <c r="J62"/>
  <c r="P382"/>
  <c i="2" r="P121"/>
  <c i="3" r="P88"/>
  <c r="P87"/>
  <c r="P86"/>
  <c i="1" r="AU56"/>
  <c i="3" r="BK382"/>
  <c r="J382"/>
  <c r="J64"/>
  <c r="BK508"/>
  <c r="J508"/>
  <c r="J65"/>
  <c i="2" r="P104"/>
  <c i="3" r="R88"/>
  <c r="T382"/>
  <c r="R508"/>
  <c i="2" r="T88"/>
  <c r="T87"/>
  <c r="T86"/>
  <c r="BK121"/>
  <c r="J121"/>
  <c r="J65"/>
  <c i="3" r="T88"/>
  <c r="T87"/>
  <c r="T86"/>
  <c r="R382"/>
  <c r="P508"/>
  <c r="T508"/>
  <c r="BE278"/>
  <c i="2" r="BE89"/>
  <c r="BE95"/>
  <c i="3" r="BE153"/>
  <c r="BE257"/>
  <c r="BE380"/>
  <c r="BE444"/>
  <c r="BE489"/>
  <c r="BE534"/>
  <c i="2" r="E48"/>
  <c r="BE105"/>
  <c i="3" r="F55"/>
  <c r="BE203"/>
  <c r="BE238"/>
  <c i="2" r="J80"/>
  <c r="BE111"/>
  <c i="3" r="BE102"/>
  <c r="BE114"/>
  <c r="BE258"/>
  <c r="BE271"/>
  <c r="BE332"/>
  <c r="BE344"/>
  <c i="2" r="F83"/>
  <c r="BK117"/>
  <c r="J117"/>
  <c r="J64"/>
  <c i="3" r="BE95"/>
  <c r="BE145"/>
  <c r="BE226"/>
  <c r="BE273"/>
  <c r="BE377"/>
  <c r="BE383"/>
  <c r="BE410"/>
  <c r="BE477"/>
  <c r="BE361"/>
  <c r="BE398"/>
  <c r="BE528"/>
  <c i="2" r="BE101"/>
  <c i="3" r="BE130"/>
  <c r="BE232"/>
  <c r="BE276"/>
  <c r="BE450"/>
  <c r="BE466"/>
  <c r="E76"/>
  <c r="BE161"/>
  <c r="BE218"/>
  <c r="BE250"/>
  <c i="2" r="BE114"/>
  <c i="3" r="J52"/>
  <c r="BE156"/>
  <c r="BE176"/>
  <c r="BE251"/>
  <c r="BE263"/>
  <c i="2" r="BE98"/>
  <c r="BE118"/>
  <c i="3" r="BE404"/>
  <c i="2" r="BE103"/>
  <c i="3" r="BE89"/>
  <c r="BE338"/>
  <c r="BE388"/>
  <c r="BE478"/>
  <c r="BE532"/>
  <c r="BE537"/>
  <c i="2" r="BK127"/>
  <c r="J127"/>
  <c r="J66"/>
  <c i="3" r="BE108"/>
  <c r="BE209"/>
  <c r="BE272"/>
  <c r="BE296"/>
  <c r="BE326"/>
  <c r="BE422"/>
  <c i="2" r="BE128"/>
  <c i="3" r="BE240"/>
  <c r="BE442"/>
  <c r="BE452"/>
  <c i="2" r="BE125"/>
  <c i="3" r="BE309"/>
  <c r="BE459"/>
  <c i="2" r="BE122"/>
  <c i="3" r="BE212"/>
  <c r="BE358"/>
  <c r="BE363"/>
  <c r="BE416"/>
  <c r="BE436"/>
  <c r="BE490"/>
  <c r="BE511"/>
  <c i="2" r="BE92"/>
  <c r="BE108"/>
  <c i="3" r="BE158"/>
  <c r="BE224"/>
  <c r="BE252"/>
  <c r="BE264"/>
  <c r="BE496"/>
  <c r="BE502"/>
  <c r="BE509"/>
  <c r="BE530"/>
  <c r="BK536"/>
  <c r="J536"/>
  <c r="J66"/>
  <c r="F35"/>
  <c i="1" r="BB56"/>
  <c i="3" r="F36"/>
  <c i="1" r="BC56"/>
  <c i="3" r="F37"/>
  <c i="1" r="BD56"/>
  <c i="2" r="J34"/>
  <c i="1" r="AW55"/>
  <c i="3" r="J34"/>
  <c i="1" r="AW56"/>
  <c i="2" r="F34"/>
  <c i="1" r="BA55"/>
  <c i="2" r="F36"/>
  <c i="1" r="BC55"/>
  <c i="3" r="F34"/>
  <c i="1" r="BA56"/>
  <c i="2" r="F35"/>
  <c i="1" r="BB55"/>
  <c i="2" r="F37"/>
  <c i="1" r="BD55"/>
  <c i="3" l="1" r="R87"/>
  <c r="R86"/>
  <c i="2" r="P87"/>
  <c r="P86"/>
  <c i="1" r="AU55"/>
  <c i="2" r="BK87"/>
  <c r="BK86"/>
  <c r="J86"/>
  <c r="R87"/>
  <c r="R86"/>
  <c i="3" r="BK87"/>
  <c r="BK86"/>
  <c r="J86"/>
  <c r="J59"/>
  <c i="2" r="J88"/>
  <c r="J61"/>
  <c i="3" r="J88"/>
  <c r="J61"/>
  <c i="1" r="BD54"/>
  <c r="W33"/>
  <c r="AU54"/>
  <c i="2" r="J30"/>
  <c i="1" r="AG55"/>
  <c i="2" r="F33"/>
  <c i="1" r="AZ55"/>
  <c i="3" r="F33"/>
  <c i="1" r="AZ56"/>
  <c i="2" r="J33"/>
  <c i="1" r="AV55"/>
  <c r="AT55"/>
  <c r="BC54"/>
  <c r="W32"/>
  <c r="BA54"/>
  <c r="AW54"/>
  <c r="AK30"/>
  <c i="3" r="J33"/>
  <c i="1" r="AV56"/>
  <c r="AT56"/>
  <c r="BB54"/>
  <c r="W31"/>
  <c i="2" l="1" r="J39"/>
  <c r="J87"/>
  <c r="J60"/>
  <c r="J59"/>
  <c i="3" r="J87"/>
  <c r="J60"/>
  <c i="1" r="AN55"/>
  <c r="AZ54"/>
  <c r="W29"/>
  <c i="3" r="J30"/>
  <c i="1" r="AG56"/>
  <c r="AN56"/>
  <c r="W30"/>
  <c r="AY54"/>
  <c r="AX54"/>
  <c i="3" l="1" r="J39"/>
  <c i="1" r="AV54"/>
  <c r="AK29"/>
  <c r="AG54"/>
  <c l="1" r="AK26"/>
  <c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<sst xmlns="http://schemas.openxmlformats.org/spreadsheetml/2006/main">
  <si>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</si>
  <si>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</si>
  <si>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</si>
  <si>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</si>
  <si>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</si>
  <si>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{66d4edae-0514-44b2-a6f5-26ae8e801189}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</si>
  <si>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</si>
  <si>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</si>
  <si>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</si>
  <si>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</si>
  <si>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</si>
  <si>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</si>
  <si>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</si>
  <si>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</si>
  <si>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00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</si>
  <si>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</si>
  <si>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</si>
  <si>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Karlovy Vary, ulice Rolavská - parkovací záliv</t>
  </si>
  <si>
    <t>KSO:</t>
  </si>
  <si>
    <t/>
  </si>
  <si>
    <t>CC-CZ:</t>
  </si>
  <si>
    <t>Místo:</t>
  </si>
  <si>
    <t>Karlovy Vary, ulice Rolavská</t>
  </si>
  <si>
    <t>Datum:</t>
  </si>
  <si>
    <t>26. 8. 2026</t>
  </si>
  <si>
    <t>Zadavatel:</t>
  </si>
  <si>
    <t>IČ:</t>
  </si>
  <si>
    <t>Statutární město Karlovy Vary</t>
  </si>
  <si>
    <t>DIČ:</t>
  </si>
  <si>
    <t>Účastník:</t>
  </si>
  <si>
    <t>Vyplň údaj</t>
  </si>
  <si>
    <t>Projektant:</t>
  </si>
  <si>
    <t>Ing. Alena Štemberová Petráňová</t>
  </si>
  <si>
    <t>True</t>
  </si>
  <si>
    <t>Zpracovatel:</t>
  </si>
  <si>
    <t>Ing. Alena Štemberová Petráňová a Michal Kubelka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</si>
  <si>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</si>
  <si>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</si>
  <si>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</si>
  <si>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</si>
  <si>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</si>
  <si>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</si>
  <si>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</si>
  <si>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</si>
  <si>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</si>
  <si>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</si>
  <si>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</si>
  <si>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</si>
  <si>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</si>
  <si>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</si>
  <si>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</si>
  <si>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</si>
  <si>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</si>
  <si>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</si>
  <si>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</si>
  <si>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</si>
  <si>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</si>
  <si>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</si>
  <si>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</si>
  <si>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</si>
  <si>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</si>
  <si>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</si>
  <si>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</si>
  <si>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</si>
  <si>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</si>
  <si>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</si>
  <si>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</si>
  <si>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</si>
  <si>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</si>
  <si>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</si>
  <si>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</si>
  <si>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</si>
  <si>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</si>
  <si>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</si>
  <si>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</si>
  <si>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</si>
  <si>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</si>
  <si>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Vedlejší rozpočtové náklady</t>
  </si>
  <si>
    <t>STA</t>
  </si>
  <si>
    <t>1</t>
  </si>
  <si>
    <t>{800c16e2-6c57-47ac-8fa6-6b30d5469942}</t>
  </si>
  <si>
    <t>2</t>
  </si>
  <si>
    <t>SO 101</t>
  </si>
  <si>
    <t>Parkovací záliv</t>
  </si>
  <si>
    <t>{4fab0247-f8d5-4a4f-8451-649e2f0d8f5d}</t>
  </si>
  <si>
    <t>KRYCÍ LIST SOUPISU PRACÍ</t>
  </si>
  <si>
    <t>Objekt:</t>
  </si>
  <si>
    <t>00 - Vedlejší rozpočtové náklady</t>
  </si>
  <si>
    <t>REKAPITULACE ČLENĚNÍ SOUPISU PRACÍ</t>
  </si>
  <si>
    <t>Kód dílu - Popis</t>
  </si>
  <si>
    <t>Cena celkem [CZK]</t>
  </si>
  <si>
    <t>-1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</si>
  <si>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</si>
  <si>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</si>
  <si>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</si>
  <si>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</si>
  <si>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</si>
  <si>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</si>
  <si>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</si>
  <si>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</si>
  <si>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</si>
  <si>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</si>
  <si>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</si>
  <si>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</si>
  <si>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</si>
  <si>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</si>
  <si>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</si>
  <si>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</si>
  <si>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</si>
  <si>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</si>
  <si>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</si>
  <si>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</si>
  <si>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</si>
  <si>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5</t>
  </si>
  <si>
    <t>ROZPOCET</t>
  </si>
  <si>
    <t>VRN1</t>
  </si>
  <si>
    <t>Průzkumné, zeměměřičské a projektové práce</t>
  </si>
  <si>
    <t>K</t>
  </si>
  <si>
    <t>012203000</t>
  </si>
  <si>
    <t>Zeměměřičské práce před výstavbou</t>
  </si>
  <si>
    <t>kpl</t>
  </si>
  <si>
    <t>CS ÚRS 2026 01</t>
  </si>
  <si>
    <t>1024</t>
  </si>
  <si>
    <t>-1893472330</t>
  </si>
  <si>
    <t>Online PSC</t>
  </si>
  <si>
    <t>https://podminky.urs.cz/item/CS_URS_2026_01/012203000</t>
  </si>
  <si>
    <t>P</t>
  </si>
  <si>
    <t>Poznámka k položce:_x000d_
Vytýčení stávajících inženýrských sítí včetně aktualizace stanovisek k existenci sítí</t>
  </si>
  <si>
    <t>012303000</t>
  </si>
  <si>
    <t>Zeměměřičské práce při provádění stavby</t>
  </si>
  <si>
    <t>-446864845</t>
  </si>
  <si>
    <t>https://podminky.urs.cz/item/CS_URS_2026_01/012303000</t>
  </si>
  <si>
    <t>Poznámka k položce:_x000d_
Vytýčení stavby</t>
  </si>
  <si>
    <t>3</t>
  </si>
  <si>
    <t>012403000</t>
  </si>
  <si>
    <t>Zeměměřičské práce po výstavbě</t>
  </si>
  <si>
    <t>1328711265</t>
  </si>
  <si>
    <t>https://podminky.urs.cz/item/CS_URS_2026_01/012403000</t>
  </si>
  <si>
    <t>Poznámka k položce:_x000d_
Vyhotovení geodetické části dokumentace skutečného provedení stavby a geodetického podkladu pro potřeby vedení Digitální technické mapy Statutárního města Karlovy Vary a Digitální technické mapy Karlovarského kraje, obsahující geometrické, polohové a výškové určení dokončené stavby nebo technologického zařízení, zpracované a předané v souladu s §5 a ve struktuře dle příloh č. 3 a 4 vyhlášky č. 393/2020 Sb., o digitální technické mapě (vyhláška DTM), v platném znění, v aktuálně platné verzi Jednotného výměnného formátu digitální technické mapy (JVF DTM)dle §6 vyhlášky DTM.</t>
  </si>
  <si>
    <t>4</t>
  </si>
  <si>
    <t>013244000</t>
  </si>
  <si>
    <t>Dokumentace pro provádění stavby</t>
  </si>
  <si>
    <t>2086033266</t>
  </si>
  <si>
    <t>https://podminky.urs.cz/item/CS_URS_2026_01/013244000</t>
  </si>
  <si>
    <t>Poznámka k položce:_x000d_
RDS pro celou stavbu</t>
  </si>
  <si>
    <t>013254000</t>
  </si>
  <si>
    <t>Dokumentace skutečného provedení stavby</t>
  </si>
  <si>
    <t>991266653</t>
  </si>
  <si>
    <t>https://podminky.urs.cz/item/CS_URS_2026_01/013254000</t>
  </si>
  <si>
    <t>6</t>
  </si>
  <si>
    <t>VRN1-x1</t>
  </si>
  <si>
    <t>Fotodokumentace průběhu stavby</t>
  </si>
  <si>
    <t>1287434431</t>
  </si>
  <si>
    <t>VRN3</t>
  </si>
  <si>
    <t>Zařízení staveniště</t>
  </si>
  <si>
    <t>7</t>
  </si>
  <si>
    <t>030001000</t>
  </si>
  <si>
    <t>414546660</t>
  </si>
  <si>
    <t>https://podminky.urs.cz/item/CS_URS_2026_01/030001000</t>
  </si>
  <si>
    <t>Poznámka k položce:_x000d_
Zařízení staveniště včetně ochrany stavby z hlediska BOZP (např. stavební buňky, oplocení, ostraha, zajištění staveniště …)</t>
  </si>
  <si>
    <t>8</t>
  </si>
  <si>
    <t>VRN3-x1</t>
  </si>
  <si>
    <t>Označení stavby - informační tabule formátu A1</t>
  </si>
  <si>
    <t>448753722</t>
  </si>
  <si>
    <t>Poznámka k položce:_x000d_
Kompletní včetně kotvení, provedení dle požadavku objednatele</t>
  </si>
  <si>
    <t>VRN4</t>
  </si>
  <si>
    <t>Inženýrská činnost</t>
  </si>
  <si>
    <t>9</t>
  </si>
  <si>
    <t>043002000</t>
  </si>
  <si>
    <t>Zkoušky a ostatní měření</t>
  </si>
  <si>
    <t>1159932234</t>
  </si>
  <si>
    <t>https://podminky.urs.cz/item/CS_URS_2026_01/043002000</t>
  </si>
  <si>
    <t>Poznámka k položce:_x000d_
Náklady na zkoušky (hutnící, ostatní)
v počtu dle TKP a požadavku TDS</t>
  </si>
  <si>
    <t>10</t>
  </si>
  <si>
    <t>045303000</t>
  </si>
  <si>
    <t>Koordinační činnost</t>
  </si>
  <si>
    <t>soubor</t>
  </si>
  <si>
    <t>CS ÚRS 2026 02</t>
  </si>
  <si>
    <t>1990370638</t>
  </si>
  <si>
    <t>https://podminky.urs.cz/item/CS_URS_2026_02/045303000</t>
  </si>
  <si>
    <t>Poznámka k položce:_x000d_
Koordinace a zpřístupnění staveniště související stavbě ČEZ</t>
  </si>
  <si>
    <t>VRN6</t>
  </si>
  <si>
    <t>Územní vlivy</t>
  </si>
  <si>
    <t>11</t>
  </si>
  <si>
    <t>062503000</t>
  </si>
  <si>
    <t>Složitý terén staveniště</t>
  </si>
  <si>
    <t>12161890</t>
  </si>
  <si>
    <t>https://podminky.urs.cz/item/CS_URS_2026_01/062503000</t>
  </si>
  <si>
    <t>Poznámka k položce:_x000d_
Realizace stavby ve stísněných podmínkách za částečného provozu</t>
  </si>
  <si>
    <t>VRN7</t>
  </si>
  <si>
    <t>Provozní vlivy</t>
  </si>
  <si>
    <t>072002000</t>
  </si>
  <si>
    <t>Silniční provoz</t>
  </si>
  <si>
    <t>-1644725613</t>
  </si>
  <si>
    <t>https://podminky.urs.cz/item/CS_URS_2026_01/072002000</t>
  </si>
  <si>
    <t>Poznámka k položce:_x000d_
Dopravně inženýrská opatření v průběhu stavby _x000d_
Včetně nákladů na montáž, pronájem, demontáž DZ, dopravních tabulí, klemfixů, světel, plotových zábran, dopravného apod. po celou dobu realizace stavby s ohledem na etapizaci.
Zahrnuje i případný návrh a projednání DIO a stanovení přechodné úpravy.			</t>
  </si>
  <si>
    <t>13</t>
  </si>
  <si>
    <t>073002000</t>
  </si>
  <si>
    <t>Ztížený pohyb vozidel v centrech měst</t>
  </si>
  <si>
    <t>-1316871788</t>
  </si>
  <si>
    <t>https://podminky.urs.cz/item/CS_URS_2026_01/073002000</t>
  </si>
  <si>
    <t>VRN9</t>
  </si>
  <si>
    <t>Ostatní náklady</t>
  </si>
  <si>
    <t>14</t>
  </si>
  <si>
    <t>094002000</t>
  </si>
  <si>
    <t>Ostatní náklady související s výstavbou</t>
  </si>
  <si>
    <t>1283100321</t>
  </si>
  <si>
    <t>https://podminky.urs.cz/item/CS_URS_2026_02/094002000</t>
  </si>
  <si>
    <t>Poznámka k položce:_x000d_
Náklady na údržbu - čištění příjezdových komunikací po dobu stavby, náklady na obnovu dotčených ploch do původního stavu</t>
  </si>
  <si>
    <t>SO 101 - Parkovací záliv</t>
  </si>
  <si>
    <t>HSV - Práce a dodávky HSV</t>
  </si>
  <si>
    <t xml:space="preserve">    1 - Zemní práce</t>
  </si>
  <si>
    <t xml:space="preserve">    3 - Svislé a kompletní konstrukce</t>
  </si>
  <si>
    <t xml:space="preserve">    5 - Komunikace pozemní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</si>
  <si>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</si>
  <si>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</si>
  <si>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</si>
  <si>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HSV</t>
  </si>
  <si>
    <t>Práce a dodávky HSV</t>
  </si>
  <si>
    <t>Zemní práce</t>
  </si>
  <si>
    <t>111301111</t>
  </si>
  <si>
    <t>Sejmutí drnu tl. do 100 mm, v jakékoliv ploše</t>
  </si>
  <si>
    <t>m2</t>
  </si>
  <si>
    <t>1790225614</t>
  </si>
  <si>
    <t>https://podminky.urs.cz/item/CS_URS_2026_02/111301111</t>
  </si>
  <si>
    <t>VV</t>
  </si>
  <si>
    <t>bourací práce</t>
  </si>
  <si>
    <t>sejmutí travního drnu v rovině</t>
  </si>
  <si>
    <t>plocha odečtena digitálně ze situace</t>
  </si>
  <si>
    <t>287</t>
  </si>
  <si>
    <t>113107224</t>
  </si>
  <si>
    <t>Odstranění podkladů nebo krytů strojně plochy jednotlivě přes 200 m2 s přemístěním hmot na skládku na vzdálenost do 20 m nebo s naložením na dopravní prostředek z kameniva hrubého drceného, o tl. vrstvy přes 300 do 400 mm</t>
  </si>
  <si>
    <t>1381748756</t>
  </si>
  <si>
    <t>https://podminky.urs.cz/item/CS_URS_2026_02/113107224</t>
  </si>
  <si>
    <t xml:space="preserve">vybourání stávající konstrukce vozovky bez asfaltového pojiva (ŠD, zemina),  </t>
  </si>
  <si>
    <t>předpokládaná průměrná tl. 390 mm</t>
  </si>
  <si>
    <t>23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</si>
  <si>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</si>
  <si>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</si>
  <si>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-1407097492</t>
  </si>
  <si>
    <t>https://podminky.urs.cz/item/CS_URS_2026_02/113107342</t>
  </si>
  <si>
    <t>vybourání krajnice asfaltová drť, průměrná tl. 100 mm</t>
  </si>
  <si>
    <t>50</t>
  </si>
  <si>
    <t>113107343</t>
  </si>
  <si>
    <t>Odstranění podkladů nebo krytů strojně plochy jednotlivě do 50 m2 s přemístěním hmot na skládku na vzdálenost do 3 m nebo s naložením na dopravní prostředek živičných, o tl. vrstvy přes 100 do 150 mm</t>
  </si>
  <si>
    <t>-1857398085</t>
  </si>
  <si>
    <t>https://podminky.urs.cz/item/CS_URS_2026_02/113107343</t>
  </si>
  <si>
    <t>vybourání stávající konstrukce vozovky s asfaltovým pojivem, průměrná tl. 110 mm</t>
  </si>
  <si>
    <t>122151104</t>
  </si>
  <si>
    <t>Odkopávky a prokopávky nezapažené strojně v hornině třídy těžitelnosti I skupiny 1 a 2 přes 100 do 500 m3</t>
  </si>
  <si>
    <t>m3</t>
  </si>
  <si>
    <t>-544235843</t>
  </si>
  <si>
    <t>https://podminky.urs.cz/item/CS_URS_2026_02/122151104</t>
  </si>
  <si>
    <t>výkop (třída težitelnosti I) - pro konstrukce zpevněných ploch,</t>
  </si>
  <si>
    <t>v místě budoucího parkování = 231*0,35 (průměrná tl.)</t>
  </si>
  <si>
    <t>v místě bezpečnostního odstupu = 56*0,32 (průměrná tl.)</t>
  </si>
  <si>
    <t>v místě vjezdu = 28*0,35 (průměrná tl.)</t>
  </si>
  <si>
    <t>v místě chodníku = 2,9*0,25 (průměrná tl.)</t>
  </si>
  <si>
    <t>v místě základů nového oplocení = 14*0,6 (průměrná tl.)</t>
  </si>
  <si>
    <t>117,7</t>
  </si>
  <si>
    <t>výkop pro AZ (třída težitelnosti I), tl. 500 mm bude čerpáno pouze se souhlasem TDS</t>
  </si>
  <si>
    <t>odvést na skládku, kubatury AZ viz konstrukce</t>
  </si>
  <si>
    <t>149,68</t>
  </si>
  <si>
    <t>Součet</t>
  </si>
  <si>
    <t>129001101</t>
  </si>
  <si>
    <t>Příplatek k cenám vykopávek za ztížení vykopávky v blízkosti podzemního vedení nebo výbušnin v horninách jakékoliv třídy</t>
  </si>
  <si>
    <t>-2050231576</t>
  </si>
  <si>
    <t>https://podminky.urs.cz/item/CS_URS_2026_02/129001101</t>
  </si>
  <si>
    <t xml:space="preserve">příplatek za výkop v blízkosti IS </t>
  </si>
  <si>
    <t>věškeré vybourání stávajících konstrukcí, výkopy zeminy pro budoucí zpevněné plochy</t>
  </si>
  <si>
    <t>vybourání základů oplocení 20%</t>
  </si>
  <si>
    <t>vybourání stávající konstrukce vozovky 100%</t>
  </si>
  <si>
    <t>v místě budoucího parkování 40%</t>
  </si>
  <si>
    <t>v místě vjezdu 20%</t>
  </si>
  <si>
    <t>v místě chodníku 100%</t>
  </si>
  <si>
    <t>44,02</t>
  </si>
  <si>
    <t>příplatek za výkop v blízkosti IS, bude čerpáno pouze se souhlasem TDS</t>
  </si>
  <si>
    <t>výkopy pro AZ = 41 % z celkové kubatury</t>
  </si>
  <si>
    <t>61,37</t>
  </si>
  <si>
    <t>131111332</t>
  </si>
  <si>
    <t>Vrtání jamek ručním motorovým vrtákem průměru přes 100 do 200 mm</t>
  </si>
  <si>
    <t>m</t>
  </si>
  <si>
    <t>-1477270885</t>
  </si>
  <si>
    <t>https://podminky.urs.cz/item/CS_URS_2026_02/131111332</t>
  </si>
  <si>
    <t>Oplocení</t>
  </si>
  <si>
    <t>Sloupky</t>
  </si>
  <si>
    <t>28*0,6</t>
  </si>
  <si>
    <t>Vzpěry</t>
  </si>
  <si>
    <t>10*0,6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</si>
  <si>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</si>
  <si>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</si>
  <si>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845899296</t>
  </si>
  <si>
    <t>https://podminky.urs.cz/item/CS_URS_2026_02/162751117</t>
  </si>
  <si>
    <t>287*0,1+267,38+22,8*0,0314-12,06</t>
  </si>
  <si>
    <t>171251201</t>
  </si>
  <si>
    <t>Uložení sypaniny na skládky nebo meziskládky bez hutnění s upravením uložené sypaniny do předepsaného tvaru</t>
  </si>
  <si>
    <t>1765563456</t>
  </si>
  <si>
    <t>https://podminky.urs.cz/item/CS_URS_2026_02/171251201</t>
  </si>
  <si>
    <t>171201231</t>
  </si>
  <si>
    <t>Poplatek za předání zeminy a kamení recyklačnímu zařízení zatříděné do Katalogu odpadů pod kódem 17 05 04</t>
  </si>
  <si>
    <t>t</t>
  </si>
  <si>
    <t>-521778716</t>
  </si>
  <si>
    <t>https://podminky.urs.cz/item/CS_URS_2026_02/171201231</t>
  </si>
  <si>
    <t>284,736*1,8</t>
  </si>
  <si>
    <t>171151103</t>
  </si>
  <si>
    <t>Uložení sypanin do násypů strojně s rozprostřením sypaniny ve vrstvách a s hrubým urovnáním zhutněných z hornin soudržných jakékoliv třídy těžitelnosti</t>
  </si>
  <si>
    <t>820024856</t>
  </si>
  <si>
    <t>https://podminky.urs.cz/item/CS_URS_2026_02/171151103</t>
  </si>
  <si>
    <t>bezpečnostní odstup parkovacích stání</t>
  </si>
  <si>
    <t xml:space="preserve">dosypávka nenamrzavou zeminou pod plání </t>
  </si>
  <si>
    <t>využití výkopku ze stavby</t>
  </si>
  <si>
    <t>plocha z řezu * délka parkovacího zálivu</t>
  </si>
  <si>
    <t>plocha odečtena digitálně z řezů</t>
  </si>
  <si>
    <t>5,46</t>
  </si>
  <si>
    <t>zemní práce</t>
  </si>
  <si>
    <t>násyp z výkopového materiálu - zpětný zásyp za oplocením v místě budoucí zeleně a zásyp na pláň bezpečnostního odstupu</t>
  </si>
  <si>
    <t xml:space="preserve">plocha z řezu * délka </t>
  </si>
  <si>
    <t>podél oplocení = 0,04 m2 * 74 m = 2,96 m3</t>
  </si>
  <si>
    <t>podél bezpečnostního odstupu = 0,07 m2 * 52 m = 3,64 m3</t>
  </si>
  <si>
    <t>6,6</t>
  </si>
  <si>
    <t>181951112</t>
  </si>
  <si>
    <t>Úprava pláně vyrovnáním výškových rozdílů strojně v hornině třídy těžitelnosti I, skupiny 1 až 3 se zhutněním</t>
  </si>
  <si>
    <t>-1393332141</t>
  </si>
  <si>
    <t>https://podminky.urs.cz/item/CS_URS_2026_02/181951112</t>
  </si>
  <si>
    <t>vozovka stupňovité provedení vrstev</t>
  </si>
  <si>
    <t>úprava pláně</t>
  </si>
  <si>
    <t>plocha započtena v parkovacích stání</t>
  </si>
  <si>
    <t>parkovací stání</t>
  </si>
  <si>
    <t>délka úpravy pláně * délka parkovacích stání</t>
  </si>
  <si>
    <t>délka úpravy pláně odečtena digitálně z řezů</t>
  </si>
  <si>
    <t>262,61</t>
  </si>
  <si>
    <t>délka úpravy pláně * délka odstupu</t>
  </si>
  <si>
    <t>délka úpravy pláně pláně odečtena digitálně z řezů</t>
  </si>
  <si>
    <t>30,61</t>
  </si>
  <si>
    <t>vjezd na pozemek</t>
  </si>
  <si>
    <t>délka úpravy pláně 5,6 m * šířka vjezdu 5,8 m</t>
  </si>
  <si>
    <t>32,48</t>
  </si>
  <si>
    <t>chodník</t>
  </si>
  <si>
    <t>181351003</t>
  </si>
  <si>
    <t>Rozprostření a urovnání ornice v rovině nebo ve svahu sklonu do 1:5 strojně při souvislé ploše do 100 m2, tl. vrstvy do 200 mm</t>
  </si>
  <si>
    <t>-1099535610</t>
  </si>
  <si>
    <t>https://podminky.urs.cz/item/CS_URS_2026_02/181351003</t>
  </si>
  <si>
    <t>vegetační úpravy</t>
  </si>
  <si>
    <t>založení trávníku - rozprostření ornice tl. 100 mm</t>
  </si>
  <si>
    <t>37</t>
  </si>
  <si>
    <t>M</t>
  </si>
  <si>
    <t>10364101</t>
  </si>
  <si>
    <t>zemina pro terénní úpravy - ornice</t>
  </si>
  <si>
    <t>168339609</t>
  </si>
  <si>
    <t>37*0,1</t>
  </si>
  <si>
    <t>3,7*1,6 'Přepočtené koeficientem množství</t>
  </si>
  <si>
    <t>15</t>
  </si>
  <si>
    <t>183403153</t>
  </si>
  <si>
    <t>Obdělání půdy hrabáním v rovině nebo na svahu do 1:5</t>
  </si>
  <si>
    <t>694706460</t>
  </si>
  <si>
    <t>https://podminky.urs.cz/item/CS_URS_2026_02/183403153</t>
  </si>
  <si>
    <t>založení trávníku</t>
  </si>
  <si>
    <t>16</t>
  </si>
  <si>
    <t>181411131</t>
  </si>
  <si>
    <t>Založení trávníku na půdě předem připravené plochy do 1000 m2 výsevem včetně utažení parkového v rovině nebo na svahu do 1:5</t>
  </si>
  <si>
    <t>-2084159462</t>
  </si>
  <si>
    <t>https://podminky.urs.cz/item/CS_URS_2026_02/181411131</t>
  </si>
  <si>
    <t>založení trávníku - osetí travní směsí</t>
  </si>
  <si>
    <t>17</t>
  </si>
  <si>
    <t>00572410</t>
  </si>
  <si>
    <t>osivo směs travní parková</t>
  </si>
  <si>
    <t>kg</t>
  </si>
  <si>
    <t>109603402</t>
  </si>
  <si>
    <t>37*0,02 'Přepočtené koeficientem množství</t>
  </si>
  <si>
    <t>18</t>
  </si>
  <si>
    <t>184813521</t>
  </si>
  <si>
    <t>Chemické odplevelení po založení kultury ručně postřikem na široko v rovině nebo na svahu do 1:5</t>
  </si>
  <si>
    <t>753370198</t>
  </si>
  <si>
    <t>https://podminky.urs.cz/item/CS_URS_2026_02/184813521</t>
  </si>
  <si>
    <t>založení trávníku - chemické odplevelení</t>
  </si>
  <si>
    <t>19</t>
  </si>
  <si>
    <t>185803111</t>
  </si>
  <si>
    <t>Ošetření trávníku jednorázové v rovině nebo na svahu do 1:5</t>
  </si>
  <si>
    <t>-1389733047</t>
  </si>
  <si>
    <t>https://podminky.urs.cz/item/CS_URS_2026_02/185803111</t>
  </si>
  <si>
    <t>založení trávníku - první sekání</t>
  </si>
  <si>
    <t>20</t>
  </si>
  <si>
    <t>001-x1</t>
  </si>
  <si>
    <t>Likvidace odpadu z posečeného trávníku - odvoz + likvidace traviny</t>
  </si>
  <si>
    <t>2030196247</t>
  </si>
  <si>
    <t>Svislé a kompletní konstrukce</t>
  </si>
  <si>
    <t>338171123</t>
  </si>
  <si>
    <t>Montáž sloupků a vzpěr plotových ocelových trubkových nebo profilovaných výšky přes 2 do 2,6 m se zabetonováním do 0,08 m3 do připravených jamek</t>
  </si>
  <si>
    <t>kus</t>
  </si>
  <si>
    <t>-342431401</t>
  </si>
  <si>
    <t>https://podminky.urs.cz/item/CS_URS_2026_02/338171123</t>
  </si>
  <si>
    <t>montáž sloupků, ocelový plotový sloupek O 48 mm, délka 240 cm, galvanické zinkování, vypalovaná prášková barva (zelená), opatřený plastovou čepičkou</t>
  </si>
  <si>
    <t xml:space="preserve">délka oplocení / vzdálenost sloupků (á 3,0 m) </t>
  </si>
  <si>
    <t>délka odečtena digitálně ze situace</t>
  </si>
  <si>
    <t>28</t>
  </si>
  <si>
    <t>montáž vzpěr, ocelová vzpěra Ø 38 mm, délka 250 cm, galvanické zinkování, vypalovaná prášková barva (zelená), kotveno do základu</t>
  </si>
  <si>
    <t>22</t>
  </si>
  <si>
    <t>450002655/R</t>
  </si>
  <si>
    <t>Sloupek kulatý poplastovaný s příchytkami pro napínací drát zelený průměr 48 mm výška 2,4 m</t>
  </si>
  <si>
    <t>899845103</t>
  </si>
  <si>
    <t>450002658/R</t>
  </si>
  <si>
    <t>Vzpěra kulatá poplastovaná zelená průměr 38 mm délka 2,5 m</t>
  </si>
  <si>
    <t>1090872009</t>
  </si>
  <si>
    <t>24</t>
  </si>
  <si>
    <t>348101210</t>
  </si>
  <si>
    <t>Osazení vrat nebo vrátek k oplocení na sloupky ocelové, plochy jednotlivě do 2 m2</t>
  </si>
  <si>
    <t>857570967</t>
  </si>
  <si>
    <t>https://podminky.urs.cz/item/CS_URS_2026_02/348101210</t>
  </si>
  <si>
    <t>montáž branky (šířka 1,0 m)</t>
  </si>
  <si>
    <t>25</t>
  </si>
  <si>
    <t>450002629/R</t>
  </si>
  <si>
    <t>Branka jednokřídlá poplastovaná zelená vel. cca. 1000x1750mm vč. sloupků a kování</t>
  </si>
  <si>
    <t>1972741243</t>
  </si>
  <si>
    <t>26</t>
  </si>
  <si>
    <t>348101220</t>
  </si>
  <si>
    <t>Osazení vrat nebo vrátek k oplocení na sloupky ocelové, plochy jednotlivě přes 2 do 4 m2</t>
  </si>
  <si>
    <t>120855485</t>
  </si>
  <si>
    <t>https://podminky.urs.cz/item/CS_URS_2026_02/348101220</t>
  </si>
  <si>
    <t>montáž dvoukřídlých vrat (šířka 5,0 m)</t>
  </si>
  <si>
    <t>1*2</t>
  </si>
  <si>
    <t>27</t>
  </si>
  <si>
    <t>450002631/R</t>
  </si>
  <si>
    <t>Brána dvoukřídlá polastovaná zelená vel. cca. 5000x1750mm vč. sloupků a kování</t>
  </si>
  <si>
    <t>-1343392605</t>
  </si>
  <si>
    <t>348401130</t>
  </si>
  <si>
    <t>Montáž oplocení z pletiva strojového s napínacími dráty přes 1,6 do 2,0 m</t>
  </si>
  <si>
    <t>-1850611781</t>
  </si>
  <si>
    <t>https://podminky.urs.cz/item/CS_URS_2026_02/348401130</t>
  </si>
  <si>
    <t xml:space="preserve">montáž drátěného oplocení výšky 1,8 m </t>
  </si>
  <si>
    <t>drátěné čtyřhranné poplastované pletivo s napínacím drátem, barva zelená</t>
  </si>
  <si>
    <t>68</t>
  </si>
  <si>
    <t>29</t>
  </si>
  <si>
    <t>450002764/R</t>
  </si>
  <si>
    <t>drátěné čtyřhranné poplastované pletivo s napínacím drátem, barva zelená výška 1,8 m 25 m/role</t>
  </si>
  <si>
    <t>338466646</t>
  </si>
  <si>
    <t>30</t>
  </si>
  <si>
    <t>450002614/R</t>
  </si>
  <si>
    <t>Napínák poplastovaný zelený</t>
  </si>
  <si>
    <t>-1737973252</t>
  </si>
  <si>
    <t>31</t>
  </si>
  <si>
    <t>450002606/R</t>
  </si>
  <si>
    <t>Drát napínací poplastovaný zelený průměr drátu 3,40 mm 78 m/bal.</t>
  </si>
  <si>
    <t>-1368296872</t>
  </si>
  <si>
    <t>Středový drát</t>
  </si>
  <si>
    <t>78</t>
  </si>
  <si>
    <t>32</t>
  </si>
  <si>
    <t>450002617/R</t>
  </si>
  <si>
    <t>Drát vázací poplastovaný zelený průměr drátu 1,4 mm délka 24 m</t>
  </si>
  <si>
    <t>1801167516</t>
  </si>
  <si>
    <t>Komunikace pozemní</t>
  </si>
  <si>
    <t>33</t>
  </si>
  <si>
    <t>56427111/R</t>
  </si>
  <si>
    <t>D+M Aktivní zóna, tl. 250 mm, materiál min. podmínečně vhodný dle ČSN 73 6133, bude čerpáno pouze se souhlasem TDS</t>
  </si>
  <si>
    <t>-500586615</t>
  </si>
  <si>
    <t>vždy dvě vrstvy (celkem 500mm)</t>
  </si>
  <si>
    <t>Aktivní zóna, tl. 500 mm, materiál min. podmínečně vhodný dle ČSN 73 6133, bude čerpáno pouze se souhlasem TDS</t>
  </si>
  <si>
    <t>plocha AZ 2,56 m2 * délka stání 51,25 m</t>
  </si>
  <si>
    <t>131,2*4/2</t>
  </si>
  <si>
    <t>plocha AZ 2,95 m2 * šířka vjezdu 5,8 m</t>
  </si>
  <si>
    <t>17,11*4/2</t>
  </si>
  <si>
    <t>plocha AZ 0,87 m2 * šířka chodníku 1,57 m</t>
  </si>
  <si>
    <t>1,37*4/2</t>
  </si>
  <si>
    <t>34</t>
  </si>
  <si>
    <t>564851011</t>
  </si>
  <si>
    <t>Podklad ze štěrkodrti ŠD s rozprostřením a zhutněním plochy jednotlivě do 100 m2, po zhutnění tl. 150 mm</t>
  </si>
  <si>
    <t>-1263582858</t>
  </si>
  <si>
    <t>https://podminky.urs.cz/item/CS_URS_2026_02/564851011</t>
  </si>
  <si>
    <t>ŠDA 0/32, tl. min. 150 mm</t>
  </si>
  <si>
    <t>plocha podkladní vrstvy * délka odstupu / průměrná tl. 0,15 m</t>
  </si>
  <si>
    <t>36,41</t>
  </si>
  <si>
    <t>plocha z řezu 0,44 m2 * délka chodníku / průměrná tl. 0,15 m</t>
  </si>
  <si>
    <t>32,37</t>
  </si>
  <si>
    <t>35</t>
  </si>
  <si>
    <t>564861111</t>
  </si>
  <si>
    <t>Podklad ze štěrkodrti ŠD s rozprostřením a zhutněním plochy přes 100 m2, po zhutnění tl. 200 mm</t>
  </si>
  <si>
    <t>198882600</t>
  </si>
  <si>
    <t>https://podminky.urs.cz/item/CS_URS_2026_02/564861111</t>
  </si>
  <si>
    <t>ŠDA 0/32, tl. min. 200 mm (spodní podkladní vrstva)</t>
  </si>
  <si>
    <t>kubatura započítána v parkovacích stání</t>
  </si>
  <si>
    <t>ŠDA 0/32, tl. min. 200 mm</t>
  </si>
  <si>
    <t>plocha podkladní vrstvy 1,04 m2 * délka stání 51,25 m / průměrná tl. 0,2 m</t>
  </si>
  <si>
    <t>266,5</t>
  </si>
  <si>
    <t>plocha z řezu 1,17 m2 * šířka vjezdu 5,8 m / průměrná tl. 0,2 m</t>
  </si>
  <si>
    <t>33,93</t>
  </si>
  <si>
    <t>36</t>
  </si>
  <si>
    <t>577165012</t>
  </si>
  <si>
    <t>Asfaltový beton vrstva ložní ACL 16 z nemodifikovaného asfaltu s rozprostřením a zhutněním ACL 16 + v pruhu šířky do 1,5 m, po zhutnění tl. 70 mm</t>
  </si>
  <si>
    <t>-1191268260</t>
  </si>
  <si>
    <t>https://podminky.urs.cz/item/CS_URS_2026_02/577165012</t>
  </si>
  <si>
    <t>ACL 16+ (50/70), tl. 70 mm</t>
  </si>
  <si>
    <t>57323110/R</t>
  </si>
  <si>
    <t>D+M PS-C, spojovací postřik , 0,35 kg/m2</t>
  </si>
  <si>
    <t>2020280284</t>
  </si>
  <si>
    <t>https://podminky.urs.cz/item/CS_URS_2026_02/57323110/R</t>
  </si>
  <si>
    <t>PS-C, spojovací postřik , 0,35 kg/m2</t>
  </si>
  <si>
    <t>výměra viz ACL 16+</t>
  </si>
  <si>
    <t>38</t>
  </si>
  <si>
    <t>577134011</t>
  </si>
  <si>
    <t>Asfaltový beton vrstva obrusná ACO 11 z nemodifikovaného asfaltu s rozprostřením a se zhutněním ACO 11+ v pruhu šířky do 1,5 m, po zhutnění tl. 40 mm</t>
  </si>
  <si>
    <t>1227358493</t>
  </si>
  <si>
    <t>https://podminky.urs.cz/item/CS_URS_2026_02/577134011</t>
  </si>
  <si>
    <t>ACO 11+ (50/70), tl. 40 mm</t>
  </si>
  <si>
    <t>39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</si>
  <si>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</si>
  <si>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</si>
  <si>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375526295</t>
  </si>
  <si>
    <t>https://podminky.urs.cz/item/CS_URS_2026_02/596211111</t>
  </si>
  <si>
    <t>Betonová dlažba 100x200 včetně lože z kameniva, tl. 60 mm (barva přírodní /šedá),</t>
  </si>
  <si>
    <t>56</t>
  </si>
  <si>
    <t>Betonová dlažba 100x200 včetně lože z kameniva, tl. 60 mm (barva přírodní /šedá)</t>
  </si>
  <si>
    <t>Betonová dlažba 100x200 včetně lože z kameniva, tl. 60 mm (barva antracit) - bezbariéry</t>
  </si>
  <si>
    <t>1,2</t>
  </si>
  <si>
    <t>40</t>
  </si>
  <si>
    <t>59245018</t>
  </si>
  <si>
    <t>dlažba skladebná betonová 200x100mm tl 60mm přírodní</t>
  </si>
  <si>
    <t>-895742311</t>
  </si>
  <si>
    <t>56+28</t>
  </si>
  <si>
    <t>84*1,03 'Přepočtené koeficientem množství</t>
  </si>
  <si>
    <t>41</t>
  </si>
  <si>
    <t>59245006</t>
  </si>
  <si>
    <t>dlažba pro nevidomé betonová 200x100mm tl 60mm barevná</t>
  </si>
  <si>
    <t>-184210883</t>
  </si>
  <si>
    <t>1,2*1,03 'Přepočtené koeficientem množství</t>
  </si>
  <si>
    <t>42</t>
  </si>
  <si>
    <t>596212212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</si>
  <si>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</si>
  <si>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1187476071</t>
  </si>
  <si>
    <t>https://podminky.urs.cz/item/CS_URS_2026_02/596212212</t>
  </si>
  <si>
    <t>Betonová dlažba 100x200 včetně lože z kameniva, tl. 80 mm (barva antracit)</t>
  </si>
  <si>
    <t>222,45</t>
  </si>
  <si>
    <t>Betonová dlažba 100x200 včetně lože z kameniva, tl. 80 mm (barva přírodní /šedá) - oddělení parkovacích stání</t>
  </si>
  <si>
    <t>8,55</t>
  </si>
  <si>
    <t>Betonová dlažba 100x200 včetně lože z kameniva, tl. 80 mm (barva přírodní /šedá)</t>
  </si>
  <si>
    <t>43</t>
  </si>
  <si>
    <t>59245020</t>
  </si>
  <si>
    <t>dlažba skladebná betonová 200x100mm tl 80mm přírodní</t>
  </si>
  <si>
    <t>-405122686</t>
  </si>
  <si>
    <t>8,55+28</t>
  </si>
  <si>
    <t>36,55*1,03 'Přepočtené koeficientem množství</t>
  </si>
  <si>
    <t>44</t>
  </si>
  <si>
    <t>59245005</t>
  </si>
  <si>
    <t>dlažba skladebná betonová 200x100mm tl 80mm barevná</t>
  </si>
  <si>
    <t>941439325</t>
  </si>
  <si>
    <t>222,45*1,02 'Přepočtené koeficientem množství</t>
  </si>
  <si>
    <t>Ostatní konstrukce a práce, bourání</t>
  </si>
  <si>
    <t>45</t>
  </si>
  <si>
    <t>966006132</t>
  </si>
  <si>
    <t>Odstranění dopravních nebo orientačních značek se sloupkem s uložením hmot na vzdálenost do 20 m nebo s naložením na dopravní prostředek, se zásypem jam a jeho zhutněním s betonovou patkou</t>
  </si>
  <si>
    <t>1642660117</t>
  </si>
  <si>
    <t>https://podminky.urs.cz/item/CS_URS_2026_02/966006132</t>
  </si>
  <si>
    <t>Ostatní konstrukce</t>
  </si>
  <si>
    <t>Svislé dopravní značení, stávající - značka - demontáž + Svislé dopravní značení, stávající - sloupek - demontáž</t>
  </si>
  <si>
    <t>46</t>
  </si>
  <si>
    <t>966071711</t>
  </si>
  <si>
    <t>Bourání plotových sloupků a vzpěr ocelových trubkových nebo profilovaných výšky do 2,50 m zabetonovaných</t>
  </si>
  <si>
    <t>1826570379</t>
  </si>
  <si>
    <t>https://podminky.urs.cz/item/CS_URS_2026_02/966071711</t>
  </si>
  <si>
    <t xml:space="preserve">demontáž ocelových sloupků plotu </t>
  </si>
  <si>
    <t>počet odečten na místě</t>
  </si>
  <si>
    <t>demontáž ocelových sloupků vrat</t>
  </si>
  <si>
    <t>47</t>
  </si>
  <si>
    <t>966071831</t>
  </si>
  <si>
    <t>Rozebrání oplocení z pletiva ostnatého drátu, výšky do 2,0 m</t>
  </si>
  <si>
    <t>1167771179</t>
  </si>
  <si>
    <t>https://podminky.urs.cz/item/CS_URS_2026_02/966071831</t>
  </si>
  <si>
    <t>demontáž horního ostnatého drátu</t>
  </si>
  <si>
    <t>58,6</t>
  </si>
  <si>
    <t>48</t>
  </si>
  <si>
    <t>966072811</t>
  </si>
  <si>
    <t>Rozebrání oplocení z dílců rámových na ocelové sloupky, výšky přes 1 do 2 m</t>
  </si>
  <si>
    <t>-1316038109</t>
  </si>
  <si>
    <t>https://podminky.urs.cz/item/CS_URS_2026_02/966072811</t>
  </si>
  <si>
    <t>demontáž 23 ks rámových polý drátěného oplocení 2,45 m x 1,8 m</t>
  </si>
  <si>
    <t>49</t>
  </si>
  <si>
    <t>966073811</t>
  </si>
  <si>
    <t>Rozebrání vrat a vrátek k oplocení plochy jednotlivě přes 2 do 6 m2</t>
  </si>
  <si>
    <t>-227249238</t>
  </si>
  <si>
    <t>https://podminky.urs.cz/item/CS_URS_2026_02/966073811</t>
  </si>
  <si>
    <t>demontáž vrat (šířka 6,4 m), demontáž vrat (šířka 5,0 m)</t>
  </si>
  <si>
    <t>vrata 2 ks křídel</t>
  </si>
  <si>
    <t>2*2</t>
  </si>
  <si>
    <t>961055111</t>
  </si>
  <si>
    <t>Bourání základů z betonu železového</t>
  </si>
  <si>
    <t>1045413223</t>
  </si>
  <si>
    <t>https://podminky.urs.cz/item/CS_URS_2026_02/961055111</t>
  </si>
  <si>
    <t>vybourání železobetonového základu 0,80 x 0,25 m x dl plotu 58,6m</t>
  </si>
  <si>
    <t>rozměry odečteny na místě</t>
  </si>
  <si>
    <t>0,12</t>
  </si>
  <si>
    <t>51</t>
  </si>
  <si>
    <t>91972612/R</t>
  </si>
  <si>
    <t>D+M Netkaná separační geotextilie typ S2 dle TP 97</t>
  </si>
  <si>
    <t>-455273390</t>
  </si>
  <si>
    <t>netkaná separační geotextilie typ S2 dle TP 97, bude čerpáno pouze se souhlasem TDS</t>
  </si>
  <si>
    <t>výměra viz úprava pláně</t>
  </si>
  <si>
    <t>52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</si>
  <si>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</si>
  <si>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</si>
  <si>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-803976536</t>
  </si>
  <si>
    <t>https://podminky.urs.cz/item/CS_URS_2026_02/916131213</t>
  </si>
  <si>
    <t>silniční betonový obrubník 150x250x1000</t>
  </si>
  <si>
    <t>69</t>
  </si>
  <si>
    <t>53</t>
  </si>
  <si>
    <t>59217031</t>
  </si>
  <si>
    <t>obrubník silniční betonový 1000x150x250mm</t>
  </si>
  <si>
    <t>2043699291</t>
  </si>
  <si>
    <t>69*1,05 'Přepočtené koeficientem množství</t>
  </si>
  <si>
    <t>54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</si>
  <si>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</si>
  <si>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</si>
  <si>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266738428</t>
  </si>
  <si>
    <t>https://podminky.urs.cz/item/CS_URS_2026_02/916231213</t>
  </si>
  <si>
    <t>záhonový betonový obrubník 80x250x1000</t>
  </si>
  <si>
    <t>136</t>
  </si>
  <si>
    <t>55</t>
  </si>
  <si>
    <t>59217016</t>
  </si>
  <si>
    <t>obrubník betonový chodníkový 1000x80x250mm</t>
  </si>
  <si>
    <t>-1766685623</t>
  </si>
  <si>
    <t>136*1,05 'Přepočtené koeficientem množství</t>
  </si>
  <si>
    <t>919112223</t>
  </si>
  <si>
    <t>Řezání dilatačních spár v živičném krytu vytvoření komůrky pro těsnící zálivku šířky 15 mm, hloubky 30 mm</t>
  </si>
  <si>
    <t>762300779</t>
  </si>
  <si>
    <t>https://podminky.urs.cz/item/CS_URS_2026_02/919112223</t>
  </si>
  <si>
    <t>asfaltové zálivky - řezání spár pro vytvoření komůrky, šířka 15 mm, hloubka 30 mm</t>
  </si>
  <si>
    <t>v místech napojení na stávající stav,</t>
  </si>
  <si>
    <t>60</t>
  </si>
  <si>
    <t>57</t>
  </si>
  <si>
    <t>919122122</t>
  </si>
  <si>
    <t>Utěsnění dilatačních spár zálivkou za tepla v cementobetonovém nebo živičném krytu včetně adhezního nátěru s těsnicím profilem pod zálivkou, pro komůrky šířky 15 mm, hloubky 30 mm</t>
  </si>
  <si>
    <t>1632931237</t>
  </si>
  <si>
    <t>https://podminky.urs.cz/item/CS_URS_2026_02/919122122</t>
  </si>
  <si>
    <t>asfaltové zálivky - těsnění spár zálivkou za tepla s těsnícím profilem, šířka 15 mm, hloubka 30 mm</t>
  </si>
  <si>
    <t>58</t>
  </si>
  <si>
    <t>914511112</t>
  </si>
  <si>
    <t>Montáž sloupku dopravních značek délky do 3,5 m do hliníkové patky pro sloupek D 60 mm</t>
  </si>
  <si>
    <t>382363705</t>
  </si>
  <si>
    <t>https://podminky.urs.cz/item/CS_URS_2026_02/914511112</t>
  </si>
  <si>
    <t>Svislé dopravní značení, nové - sloupek</t>
  </si>
  <si>
    <t>počet odečten digitálně ze situace</t>
  </si>
  <si>
    <t>Svislé dopravní značení, stávající - sloupek - zpětná montáž</t>
  </si>
  <si>
    <t>59</t>
  </si>
  <si>
    <t>40445225</t>
  </si>
  <si>
    <t>sloupek pro dopravní značku Zn D 60mm v 3,5m</t>
  </si>
  <si>
    <t>340916101</t>
  </si>
  <si>
    <t>914111111</t>
  </si>
  <si>
    <t>Montáž svislé dopravní značky základní velikosti do 1 m2 objímkami na sloupky nebo konzoly</t>
  </si>
  <si>
    <t>1997033435</t>
  </si>
  <si>
    <t>https://podminky.urs.cz/item/CS_URS_2026_02/914111111</t>
  </si>
  <si>
    <t>Svislé dopravní značení, nové - značka</t>
  </si>
  <si>
    <t>IP12 - 1x</t>
  </si>
  <si>
    <t>Svislé dopravní značení, stávající - značka - zpětná montáž</t>
  </si>
  <si>
    <t>IP6 - 1x</t>
  </si>
  <si>
    <t>61</t>
  </si>
  <si>
    <t>40445625</t>
  </si>
  <si>
    <t>informativní značky provozní IP8, IP9, IP11-IP13 500x700mm</t>
  </si>
  <si>
    <t>-583864266</t>
  </si>
  <si>
    <t>62</t>
  </si>
  <si>
    <t>915621111</t>
  </si>
  <si>
    <t>Předznačení pro vodorovné značení stříkané barvou nebo prováděné z nátěrových hmot plošné šipky, symboly, nápisy</t>
  </si>
  <si>
    <t>1141484312</t>
  </si>
  <si>
    <t>https://podminky.urs.cz/item/CS_URS_2026_02/915621111</t>
  </si>
  <si>
    <t>Vodorovné dopravní značení</t>
  </si>
  <si>
    <t>symbol - V15 symbol značky V10f (vozíčkář) - 1x</t>
  </si>
  <si>
    <t>0,8*1</t>
  </si>
  <si>
    <t>63</t>
  </si>
  <si>
    <t>915131111</t>
  </si>
  <si>
    <t>Vodorovné dopravní značení stříkané barvou přechody pro chodce, šipky, symboly bílé základní</t>
  </si>
  <si>
    <t>-1447575066</t>
  </si>
  <si>
    <t>https://podminky.urs.cz/item/CS_URS_2026_02/915131111</t>
  </si>
  <si>
    <t>Vodorovné dopravní značení, bílé, barvou</t>
  </si>
  <si>
    <t>64</t>
  </si>
  <si>
    <t>915231111</t>
  </si>
  <si>
    <t>Vodorovné dopravní značení stříkaným plastem přechody pro chodce, šipky, symboly nápisy bílé základní</t>
  </si>
  <si>
    <t>-1272657267</t>
  </si>
  <si>
    <t>https://podminky.urs.cz/item/CS_URS_2026_02/915231111</t>
  </si>
  <si>
    <t>Vodorovné dopravní značení, bílé, stříkaným palstem</t>
  </si>
  <si>
    <t>997</t>
  </si>
  <si>
    <t>Doprava suti a vybouraných hmot</t>
  </si>
  <si>
    <t>65</t>
  </si>
  <si>
    <t>997013501</t>
  </si>
  <si>
    <t>Odvoz suti a vybouraných hmot na skládku nebo meziskládku se složením, na vzdálenost do 1 km</t>
  </si>
  <si>
    <t>1035286618</t>
  </si>
  <si>
    <t>https://podminky.urs.cz/item/CS_URS_2026_02/997013501</t>
  </si>
  <si>
    <t>66</t>
  </si>
  <si>
    <t>997013509</t>
  </si>
  <si>
    <t>Odvoz suti a vybouraných hmot na skládku nebo meziskládku se složením, na vzdálenost Příplatek k ceně za každý další započatý 1 km přes 1 km</t>
  </si>
  <si>
    <t>2053025928</t>
  </si>
  <si>
    <t>https://podminky.urs.cz/item/CS_URS_2026_02/997013509</t>
  </si>
  <si>
    <t>Železobeton ze základů oplocení na recyklační skládku</t>
  </si>
  <si>
    <t>0,288*9</t>
  </si>
  <si>
    <t>Beton ze sloupků dopravních značek na reckylační skládku (odhad hmotnosti)</t>
  </si>
  <si>
    <t>0,05*9</t>
  </si>
  <si>
    <t>Beton ze sloupků oplocení na reckylační skládku (odhad hmotnosti)</t>
  </si>
  <si>
    <t>(4,29-0,52)*9</t>
  </si>
  <si>
    <t>Beton ze sloupků oplocení branek a branek na reckylační skládku (odhad hmotnosti)</t>
  </si>
  <si>
    <t>0,6*9</t>
  </si>
  <si>
    <t>Kamenivo na recyklační skládku</t>
  </si>
  <si>
    <t>13,34*9</t>
  </si>
  <si>
    <t>Asfalt na recyklační skládku</t>
  </si>
  <si>
    <t>18,268*9</t>
  </si>
  <si>
    <t>Ocelový odpad do kovošrotu</t>
  </si>
  <si>
    <t>1,316*6</t>
  </si>
  <si>
    <t>67</t>
  </si>
  <si>
    <t>997013861</t>
  </si>
  <si>
    <t>Poplatek za předání stavebního odpadu recyklačnímu zařízení z prostého betonu zatříděného do Katalogu odpadů pod kódem 17 01 01</t>
  </si>
  <si>
    <t>1547313105</t>
  </si>
  <si>
    <t>https://podminky.urs.cz/item/CS_URS_2026_02/997013861</t>
  </si>
  <si>
    <t>997013862</t>
  </si>
  <si>
    <t>Poplatek za předání stavebního odpadu recyklačnímu zařízení z armovaného betonu zatříděného do Katalogu odpadů pod kódem 17 01 01</t>
  </si>
  <si>
    <t>586653919</t>
  </si>
  <si>
    <t>https://podminky.urs.cz/item/CS_URS_2026_02/997013862</t>
  </si>
  <si>
    <t>997013873</t>
  </si>
  <si>
    <t>Poplatek za předání stavebního odpadu recyklačnímu zařízení zeminy a kamení zatříděného do Katalogu odpadů pod kódem 17 05 04</t>
  </si>
  <si>
    <t>1050099897</t>
  </si>
  <si>
    <t>https://podminky.urs.cz/item/CS_URS_2026_02/997013873</t>
  </si>
  <si>
    <t>70</t>
  </si>
  <si>
    <t>997013875</t>
  </si>
  <si>
    <t>Poplatek za předání stavebního odpadu recyklačnímu zařízení asfaltového bez obsahu dehtu zatříděného do Katalogu odpadů pod kódem 17 03 02</t>
  </si>
  <si>
    <t>1974510153</t>
  </si>
  <si>
    <t>https://podminky.urs.cz/item/CS_URS_2026_02/997013875</t>
  </si>
  <si>
    <t>998</t>
  </si>
  <si>
    <t>Přesun hmot</t>
  </si>
  <si>
    <t>71</t>
  </si>
  <si>
    <t>998223011</t>
  </si>
  <si>
    <t>Přesun hmot pro pozemní komunikace s krytem dlážděným dopravní vzdálenost do 200 m jakékoliv délky objektu</t>
  </si>
  <si>
    <t>2079468711</t>
  </si>
  <si>
    <t>https://podminky.urs.cz/item/CS_URS_2026_02/998223011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</si>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</sst>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6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012203000" TargetMode="External" /><Relationship Id="rId2" Type="http://schemas.openxmlformats.org/officeDocument/2006/relationships/hyperlink" Target="https://podminky.urs.cz/item/CS_URS_2026_01/012303000" TargetMode="External" /><Relationship Id="rId3" Type="http://schemas.openxmlformats.org/officeDocument/2006/relationships/hyperlink" Target="https://podminky.urs.cz/item/CS_URS_2026_01/012403000" TargetMode="External" /><Relationship Id="rId4" Type="http://schemas.openxmlformats.org/officeDocument/2006/relationships/hyperlink" Target="https://podminky.urs.cz/item/CS_URS_2026_01/013244000" TargetMode="External" /><Relationship Id="rId5" Type="http://schemas.openxmlformats.org/officeDocument/2006/relationships/hyperlink" Target="https://podminky.urs.cz/item/CS_URS_2026_01/013254000" TargetMode="External" /><Relationship Id="rId6" Type="http://schemas.openxmlformats.org/officeDocument/2006/relationships/hyperlink" Target="https://podminky.urs.cz/item/CS_URS_2026_01/030001000" TargetMode="External" /><Relationship Id="rId7" Type="http://schemas.openxmlformats.org/officeDocument/2006/relationships/hyperlink" Target="https://podminky.urs.cz/item/CS_URS_2026_01/043002000" TargetMode="External" /><Relationship Id="rId8" Type="http://schemas.openxmlformats.org/officeDocument/2006/relationships/hyperlink" Target="https://podminky.urs.cz/item/CS_URS_2026_02/045303000" TargetMode="External" /><Relationship Id="rId9" Type="http://schemas.openxmlformats.org/officeDocument/2006/relationships/hyperlink" Target="https://podminky.urs.cz/item/CS_URS_2026_01/062503000" TargetMode="External" /><Relationship Id="rId10" Type="http://schemas.openxmlformats.org/officeDocument/2006/relationships/hyperlink" Target="https://podminky.urs.cz/item/CS_URS_2026_01/072002000" TargetMode="External" /><Relationship Id="rId11" Type="http://schemas.openxmlformats.org/officeDocument/2006/relationships/hyperlink" Target="https://podminky.urs.cz/item/CS_URS_2026_01/073002000" TargetMode="External" /><Relationship Id="rId12" Type="http://schemas.openxmlformats.org/officeDocument/2006/relationships/hyperlink" Target="https://podminky.urs.cz/item/CS_URS_2026_02/094002000" TargetMode="External" /><Relationship Id="rId13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111301111" TargetMode="External" /><Relationship Id="rId2" Type="http://schemas.openxmlformats.org/officeDocument/2006/relationships/hyperlink" Target="https://podminky.urs.cz/item/CS_URS_2026_02/113107224" TargetMode="External" /><Relationship Id="rId3" Type="http://schemas.openxmlformats.org/officeDocument/2006/relationships/hyperlink" Target="https://podminky.urs.cz/item/CS_URS_2026_02/113107342" TargetMode="External" /><Relationship Id="rId4" Type="http://schemas.openxmlformats.org/officeDocument/2006/relationships/hyperlink" Target="https://podminky.urs.cz/item/CS_URS_2026_02/113107343" TargetMode="External" /><Relationship Id="rId5" Type="http://schemas.openxmlformats.org/officeDocument/2006/relationships/hyperlink" Target="https://podminky.urs.cz/item/CS_URS_2026_02/122151104" TargetMode="External" /><Relationship Id="rId6" Type="http://schemas.openxmlformats.org/officeDocument/2006/relationships/hyperlink" Target="https://podminky.urs.cz/item/CS_URS_2026_02/129001101" TargetMode="External" /><Relationship Id="rId7" Type="http://schemas.openxmlformats.org/officeDocument/2006/relationships/hyperlink" Target="https://podminky.urs.cz/item/CS_URS_2026_02/131111332" TargetMode="External" /><Relationship Id="rId8" Type="http://schemas.openxmlformats.org/officeDocument/2006/relationships/hyperlink" Target="https://podminky.urs.cz/item/CS_URS_2026_02/162751117" TargetMode="External" /><Relationship Id="rId9" Type="http://schemas.openxmlformats.org/officeDocument/2006/relationships/hyperlink" Target="https://podminky.urs.cz/item/CS_URS_2026_02/171251201" TargetMode="External" /><Relationship Id="rId10" Type="http://schemas.openxmlformats.org/officeDocument/2006/relationships/hyperlink" Target="https://podminky.urs.cz/item/CS_URS_2026_02/171201231" TargetMode="External" /><Relationship Id="rId11" Type="http://schemas.openxmlformats.org/officeDocument/2006/relationships/hyperlink" Target="https://podminky.urs.cz/item/CS_URS_2026_02/171151103" TargetMode="External" /><Relationship Id="rId12" Type="http://schemas.openxmlformats.org/officeDocument/2006/relationships/hyperlink" Target="https://podminky.urs.cz/item/CS_URS_2026_02/181951112" TargetMode="External" /><Relationship Id="rId13" Type="http://schemas.openxmlformats.org/officeDocument/2006/relationships/hyperlink" Target="https://podminky.urs.cz/item/CS_URS_2026_02/181351003" TargetMode="External" /><Relationship Id="rId14" Type="http://schemas.openxmlformats.org/officeDocument/2006/relationships/hyperlink" Target="https://podminky.urs.cz/item/CS_URS_2026_02/183403153" TargetMode="External" /><Relationship Id="rId15" Type="http://schemas.openxmlformats.org/officeDocument/2006/relationships/hyperlink" Target="https://podminky.urs.cz/item/CS_URS_2026_02/181411131" TargetMode="External" /><Relationship Id="rId16" Type="http://schemas.openxmlformats.org/officeDocument/2006/relationships/hyperlink" Target="https://podminky.urs.cz/item/CS_URS_2026_02/184813521" TargetMode="External" /><Relationship Id="rId17" Type="http://schemas.openxmlformats.org/officeDocument/2006/relationships/hyperlink" Target="https://podminky.urs.cz/item/CS_URS_2026_02/185803111" TargetMode="External" /><Relationship Id="rId18" Type="http://schemas.openxmlformats.org/officeDocument/2006/relationships/hyperlink" Target="https://podminky.urs.cz/item/CS_URS_2026_02/338171123" TargetMode="External" /><Relationship Id="rId19" Type="http://schemas.openxmlformats.org/officeDocument/2006/relationships/hyperlink" Target="https://podminky.urs.cz/item/CS_URS_2026_02/348101210" TargetMode="External" /><Relationship Id="rId20" Type="http://schemas.openxmlformats.org/officeDocument/2006/relationships/hyperlink" Target="https://podminky.urs.cz/item/CS_URS_2026_02/348101220" TargetMode="External" /><Relationship Id="rId21" Type="http://schemas.openxmlformats.org/officeDocument/2006/relationships/hyperlink" Target="https://podminky.urs.cz/item/CS_URS_2026_02/348401130" TargetMode="External" /><Relationship Id="rId22" Type="http://schemas.openxmlformats.org/officeDocument/2006/relationships/hyperlink" Target="https://podminky.urs.cz/item/CS_URS_2026_02/564851011" TargetMode="External" /><Relationship Id="rId23" Type="http://schemas.openxmlformats.org/officeDocument/2006/relationships/hyperlink" Target="https://podminky.urs.cz/item/CS_URS_2026_02/564861111" TargetMode="External" /><Relationship Id="rId24" Type="http://schemas.openxmlformats.org/officeDocument/2006/relationships/hyperlink" Target="https://podminky.urs.cz/item/CS_URS_2026_02/577165012" TargetMode="External" /><Relationship Id="rId25" Type="http://schemas.openxmlformats.org/officeDocument/2006/relationships/hyperlink" Target="https://podminky.urs.cz/item/CS_URS_2026_02/57323110/R" TargetMode="External" /><Relationship Id="rId26" Type="http://schemas.openxmlformats.org/officeDocument/2006/relationships/hyperlink" Target="https://podminky.urs.cz/item/CS_URS_2026_02/577134011" TargetMode="External" /><Relationship Id="rId27" Type="http://schemas.openxmlformats.org/officeDocument/2006/relationships/hyperlink" Target="https://podminky.urs.cz/item/CS_URS_2026_02/596211111" TargetMode="External" /><Relationship Id="rId28" Type="http://schemas.openxmlformats.org/officeDocument/2006/relationships/hyperlink" Target="https://podminky.urs.cz/item/CS_URS_2026_02/596212212" TargetMode="External" /><Relationship Id="rId29" Type="http://schemas.openxmlformats.org/officeDocument/2006/relationships/hyperlink" Target="https://podminky.urs.cz/item/CS_URS_2026_02/966006132" TargetMode="External" /><Relationship Id="rId30" Type="http://schemas.openxmlformats.org/officeDocument/2006/relationships/hyperlink" Target="https://podminky.urs.cz/item/CS_URS_2026_02/966071711" TargetMode="External" /><Relationship Id="rId31" Type="http://schemas.openxmlformats.org/officeDocument/2006/relationships/hyperlink" Target="https://podminky.urs.cz/item/CS_URS_2026_02/966071831" TargetMode="External" /><Relationship Id="rId32" Type="http://schemas.openxmlformats.org/officeDocument/2006/relationships/hyperlink" Target="https://podminky.urs.cz/item/CS_URS_2026_02/966072811" TargetMode="External" /><Relationship Id="rId33" Type="http://schemas.openxmlformats.org/officeDocument/2006/relationships/hyperlink" Target="https://podminky.urs.cz/item/CS_URS_2026_02/966073811" TargetMode="External" /><Relationship Id="rId34" Type="http://schemas.openxmlformats.org/officeDocument/2006/relationships/hyperlink" Target="https://podminky.urs.cz/item/CS_URS_2026_02/961055111" TargetMode="External" /><Relationship Id="rId35" Type="http://schemas.openxmlformats.org/officeDocument/2006/relationships/hyperlink" Target="https://podminky.urs.cz/item/CS_URS_2026_02/916131213" TargetMode="External" /><Relationship Id="rId36" Type="http://schemas.openxmlformats.org/officeDocument/2006/relationships/hyperlink" Target="https://podminky.urs.cz/item/CS_URS_2026_02/916231213" TargetMode="External" /><Relationship Id="rId37" Type="http://schemas.openxmlformats.org/officeDocument/2006/relationships/hyperlink" Target="https://podminky.urs.cz/item/CS_URS_2026_02/919112223" TargetMode="External" /><Relationship Id="rId38" Type="http://schemas.openxmlformats.org/officeDocument/2006/relationships/hyperlink" Target="https://podminky.urs.cz/item/CS_URS_2026_02/919122122" TargetMode="External" /><Relationship Id="rId39" Type="http://schemas.openxmlformats.org/officeDocument/2006/relationships/hyperlink" Target="https://podminky.urs.cz/item/CS_URS_2026_02/914511112" TargetMode="External" /><Relationship Id="rId40" Type="http://schemas.openxmlformats.org/officeDocument/2006/relationships/hyperlink" Target="https://podminky.urs.cz/item/CS_URS_2026_02/914111111" TargetMode="External" /><Relationship Id="rId41" Type="http://schemas.openxmlformats.org/officeDocument/2006/relationships/hyperlink" Target="https://podminky.urs.cz/item/CS_URS_2026_02/915621111" TargetMode="External" /><Relationship Id="rId42" Type="http://schemas.openxmlformats.org/officeDocument/2006/relationships/hyperlink" Target="https://podminky.urs.cz/item/CS_URS_2026_02/915131111" TargetMode="External" /><Relationship Id="rId43" Type="http://schemas.openxmlformats.org/officeDocument/2006/relationships/hyperlink" Target="https://podminky.urs.cz/item/CS_URS_2026_02/915231111" TargetMode="External" /><Relationship Id="rId44" Type="http://schemas.openxmlformats.org/officeDocument/2006/relationships/hyperlink" Target="https://podminky.urs.cz/item/CS_URS_2026_02/997013501" TargetMode="External" /><Relationship Id="rId45" Type="http://schemas.openxmlformats.org/officeDocument/2006/relationships/hyperlink" Target="https://podminky.urs.cz/item/CS_URS_2026_02/997013509" TargetMode="External" /><Relationship Id="rId46" Type="http://schemas.openxmlformats.org/officeDocument/2006/relationships/hyperlink" Target="https://podminky.urs.cz/item/CS_URS_2026_02/997013861" TargetMode="External" /><Relationship Id="rId47" Type="http://schemas.openxmlformats.org/officeDocument/2006/relationships/hyperlink" Target="https://podminky.urs.cz/item/CS_URS_2026_02/997013862" TargetMode="External" /><Relationship Id="rId48" Type="http://schemas.openxmlformats.org/officeDocument/2006/relationships/hyperlink" Target="https://podminky.urs.cz/item/CS_URS_2026_02/997013873" TargetMode="External" /><Relationship Id="rId49" Type="http://schemas.openxmlformats.org/officeDocument/2006/relationships/hyperlink" Target="https://podminky.urs.cz/item/CS_URS_2026_02/997013875" TargetMode="External" /><Relationship Id="rId50" Type="http://schemas.openxmlformats.org/officeDocument/2006/relationships/hyperlink" Target="https://podminky.urs.cz/item/CS_URS_2026_02/998223011" TargetMode="External" /><Relationship Id="rId5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36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37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38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39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40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41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42</v>
      </c>
      <c r="E29" s="49"/>
      <c r="F29" s="34" t="s">
        <v>43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44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45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46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47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48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49</v>
      </c>
      <c r="U35" s="56"/>
      <c r="V35" s="56"/>
      <c r="W35" s="56"/>
      <c r="X35" s="58" t="s">
        <v>50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00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Karlovy Vary, ulice Rolavská - parkovací záliv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Karlovy Vary, ulice Rolavská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26. 8. 2026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25.6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Statutární město Karlovy Vary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Ing. Alena Štemberová Petráňová</v>
      </c>
      <c r="AN49" s="66"/>
      <c r="AO49" s="66"/>
      <c r="AP49" s="66"/>
      <c r="AQ49" s="42"/>
      <c r="AR49" s="46"/>
      <c r="AS49" s="76" t="s">
        <v>52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25.6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Ing. Alena Štemberová Petráňová a Michal Kubelka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53</v>
      </c>
      <c r="D52" s="89"/>
      <c r="E52" s="89"/>
      <c r="F52" s="89"/>
      <c r="G52" s="89"/>
      <c r="H52" s="90"/>
      <c r="I52" s="91" t="s">
        <v>54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55</v>
      </c>
      <c r="AH52" s="89"/>
      <c r="AI52" s="89"/>
      <c r="AJ52" s="89"/>
      <c r="AK52" s="89"/>
      <c r="AL52" s="89"/>
      <c r="AM52" s="89"/>
      <c r="AN52" s="91" t="s">
        <v>56</v>
      </c>
      <c r="AO52" s="89"/>
      <c r="AP52" s="89"/>
      <c r="AQ52" s="93" t="s">
        <v>57</v>
      </c>
      <c r="AR52" s="46"/>
      <c r="AS52" s="94" t="s">
        <v>58</v>
      </c>
      <c r="AT52" s="95" t="s">
        <v>59</v>
      </c>
      <c r="AU52" s="95" t="s">
        <v>60</v>
      </c>
      <c r="AV52" s="95" t="s">
        <v>61</v>
      </c>
      <c r="AW52" s="95" t="s">
        <v>62</v>
      </c>
      <c r="AX52" s="95" t="s">
        <v>63</v>
      </c>
      <c r="AY52" s="95" t="s">
        <v>64</v>
      </c>
      <c r="AZ52" s="95" t="s">
        <v>65</v>
      </c>
      <c r="BA52" s="95" t="s">
        <v>66</v>
      </c>
      <c r="BB52" s="95" t="s">
        <v>67</v>
      </c>
      <c r="BC52" s="95" t="s">
        <v>68</v>
      </c>
      <c r="BD52" s="96" t="s">
        <v>69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70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ROUND(SUM(AG55:AG56),2)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ROUND(SUM(AS55:AS56),2)</f>
        <v>0</v>
      </c>
      <c r="AT54" s="108">
        <f>ROUND(SUM(AV54:AW54),2)</f>
        <v>0</v>
      </c>
      <c r="AU54" s="109">
        <f>ROUND(SUM(AU55:AU56),5)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ROUND(SUM(AZ55:AZ56),2)</f>
        <v>0</v>
      </c>
      <c r="BA54" s="108">
        <f>ROUND(SUM(BA55:BA56),2)</f>
        <v>0</v>
      </c>
      <c r="BB54" s="108">
        <f>ROUND(SUM(BB55:BB56),2)</f>
        <v>0</v>
      </c>
      <c r="BC54" s="108">
        <f>ROUND(SUM(BC55:BC56),2)</f>
        <v>0</v>
      </c>
      <c r="BD54" s="110">
        <f>ROUND(SUM(BD55:BD56),2)</f>
        <v>0</v>
      </c>
      <c r="BE54" s="6"/>
      <c r="BS54" s="111" t="s">
        <v>71</v>
      </c>
      <c r="BT54" s="111" t="s">
        <v>72</v>
      </c>
      <c r="BU54" s="112" t="s">
        <v>73</v>
      </c>
      <c r="BV54" s="111" t="s">
        <v>74</v>
      </c>
      <c r="BW54" s="111" t="s">
        <v>5</v>
      </c>
      <c r="BX54" s="111" t="s">
        <v>75</v>
      </c>
      <c r="CL54" s="111" t="s">
        <v>19</v>
      </c>
    </row>
    <row r="55" s="7" customFormat="1" ht="16.5" customHeight="1">
      <c r="A55" s="113" t="s">
        <v>76</v>
      </c>
      <c r="B55" s="114"/>
      <c r="C55" s="115"/>
      <c r="D55" s="116" t="s">
        <v>14</v>
      </c>
      <c r="E55" s="116"/>
      <c r="F55" s="116"/>
      <c r="G55" s="116"/>
      <c r="H55" s="116"/>
      <c r="I55" s="117"/>
      <c r="J55" s="116" t="s">
        <v>77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'00 - Vedlejší rozpočtové ...'!J30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78</v>
      </c>
      <c r="AR55" s="120"/>
      <c r="AS55" s="121">
        <v>0</v>
      </c>
      <c r="AT55" s="122">
        <f>ROUND(SUM(AV55:AW55),2)</f>
        <v>0</v>
      </c>
      <c r="AU55" s="123">
        <f>'00 - Vedlejší rozpočtové ...'!P86</f>
        <v>0</v>
      </c>
      <c r="AV55" s="122">
        <f>'00 - Vedlejší rozpočtové ...'!J33</f>
        <v>0</v>
      </c>
      <c r="AW55" s="122">
        <f>'00 - Vedlejší rozpočtové ...'!J34</f>
        <v>0</v>
      </c>
      <c r="AX55" s="122">
        <f>'00 - Vedlejší rozpočtové ...'!J35</f>
        <v>0</v>
      </c>
      <c r="AY55" s="122">
        <f>'00 - Vedlejší rozpočtové ...'!J36</f>
        <v>0</v>
      </c>
      <c r="AZ55" s="122">
        <f>'00 - Vedlejší rozpočtové ...'!F33</f>
        <v>0</v>
      </c>
      <c r="BA55" s="122">
        <f>'00 - Vedlejší rozpočtové ...'!F34</f>
        <v>0</v>
      </c>
      <c r="BB55" s="122">
        <f>'00 - Vedlejší rozpočtové ...'!F35</f>
        <v>0</v>
      </c>
      <c r="BC55" s="122">
        <f>'00 - Vedlejší rozpočtové ...'!F36</f>
        <v>0</v>
      </c>
      <c r="BD55" s="124">
        <f>'00 - Vedlejší rozpočtové ...'!F37</f>
        <v>0</v>
      </c>
      <c r="BE55" s="7"/>
      <c r="BT55" s="125" t="s">
        <v>79</v>
      </c>
      <c r="BV55" s="125" t="s">
        <v>74</v>
      </c>
      <c r="BW55" s="125" t="s">
        <v>80</v>
      </c>
      <c r="BX55" s="125" t="s">
        <v>5</v>
      </c>
      <c r="CL55" s="125" t="s">
        <v>19</v>
      </c>
      <c r="CM55" s="125" t="s">
        <v>81</v>
      </c>
    </row>
    <row r="56" s="7" customFormat="1" ht="16.5" customHeight="1">
      <c r="A56" s="113" t="s">
        <v>76</v>
      </c>
      <c r="B56" s="114"/>
      <c r="C56" s="115"/>
      <c r="D56" s="116" t="s">
        <v>82</v>
      </c>
      <c r="E56" s="116"/>
      <c r="F56" s="116"/>
      <c r="G56" s="116"/>
      <c r="H56" s="116"/>
      <c r="I56" s="117"/>
      <c r="J56" s="116" t="s">
        <v>83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101 - Parkovací záliv'!J30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78</v>
      </c>
      <c r="AR56" s="120"/>
      <c r="AS56" s="126">
        <v>0</v>
      </c>
      <c r="AT56" s="127">
        <f>ROUND(SUM(AV56:AW56),2)</f>
        <v>0</v>
      </c>
      <c r="AU56" s="128">
        <f>'SO 101 - Parkovací záliv'!P86</f>
        <v>0</v>
      </c>
      <c r="AV56" s="127">
        <f>'SO 101 - Parkovací záliv'!J33</f>
        <v>0</v>
      </c>
      <c r="AW56" s="127">
        <f>'SO 101 - Parkovací záliv'!J34</f>
        <v>0</v>
      </c>
      <c r="AX56" s="127">
        <f>'SO 101 - Parkovací záliv'!J35</f>
        <v>0</v>
      </c>
      <c r="AY56" s="127">
        <f>'SO 101 - Parkovací záliv'!J36</f>
        <v>0</v>
      </c>
      <c r="AZ56" s="127">
        <f>'SO 101 - Parkovací záliv'!F33</f>
        <v>0</v>
      </c>
      <c r="BA56" s="127">
        <f>'SO 101 - Parkovací záliv'!F34</f>
        <v>0</v>
      </c>
      <c r="BB56" s="127">
        <f>'SO 101 - Parkovací záliv'!F35</f>
        <v>0</v>
      </c>
      <c r="BC56" s="127">
        <f>'SO 101 - Parkovací záliv'!F36</f>
        <v>0</v>
      </c>
      <c r="BD56" s="129">
        <f>'SO 101 - Parkovací záliv'!F37</f>
        <v>0</v>
      </c>
      <c r="BE56" s="7"/>
      <c r="BT56" s="125" t="s">
        <v>79</v>
      </c>
      <c r="BV56" s="125" t="s">
        <v>74</v>
      </c>
      <c r="BW56" s="125" t="s">
        <v>84</v>
      </c>
      <c r="BX56" s="125" t="s">
        <v>5</v>
      </c>
      <c r="CL56" s="125" t="s">
        <v>19</v>
      </c>
      <c r="CM56" s="125" t="s">
        <v>81</v>
      </c>
    </row>
    <row r="57" s="2" customFormat="1" ht="30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6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="2" customFormat="1" ht="6.96" customHeight="1">
      <c r="A58" s="40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</sheetData>
  <sheetProtection sheet="1" formatColumns="0" formatRows="0" objects="1" scenarios="1" spinCount="100000" saltValue="Bo7WkaoIXNoou97cPCsZcTiNuPvgxw514e8z9VQsB8GFEjW1rPZ2/XiAf9y376GOr29ktYgeTyeVT5rxm+9K6g==" hashValue="z4gr96Y+uw53FPvfKXKWUmLth/z5GujlbxAndV32E5nVnTjda2WlkIj2SL/EkOwgCsBpwPOqn0z4Ra2KZ/62sw==" algorithmName="SHA-512" password="80EB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00 - Vedlejší rozpočtové ...'!C2" display="/"/>
    <hyperlink ref="A56" location="'SO 101 - Parkovací záliv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80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81</v>
      </c>
    </row>
    <row r="4" s="1" customFormat="1" ht="24.96" customHeight="1">
      <c r="B4" s="22"/>
      <c r="D4" s="132" t="s">
        <v>85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Karlovy Vary, ulice Rolavská - parkovací záliv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86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87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26. 8. 2026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ROUND(J86,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ROUND((SUM(BE86:BE130)),  2)</f>
        <v>0</v>
      </c>
      <c r="G33" s="40"/>
      <c r="H33" s="40"/>
      <c r="I33" s="150">
        <v>0.20999999999999999</v>
      </c>
      <c r="J33" s="149">
        <f>ROUND(((SUM(BE86:BE130))*I33),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ROUND((SUM(BF86:BF130)),  2)</f>
        <v>0</v>
      </c>
      <c r="G34" s="40"/>
      <c r="H34" s="40"/>
      <c r="I34" s="150">
        <v>0.12</v>
      </c>
      <c r="J34" s="149">
        <f>ROUND(((SUM(BF86:BF130))*I34),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ROUND((SUM(BG86:BG130)),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ROUND((SUM(BH86:BH130)),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ROUND((SUM(BI86:BI130)),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88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Karlovy Vary, ulice Rolavská - parkovací záliv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86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00 - Vedlejší rozpočtové náklady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Karlovy Vary, ulice Rolavská</v>
      </c>
      <c r="G52" s="42"/>
      <c r="H52" s="42"/>
      <c r="I52" s="34" t="s">
        <v>23</v>
      </c>
      <c r="J52" s="74" t="str">
        <f>IF(J12="","",J12)</f>
        <v>26. 8. 2026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40.05" customHeight="1">
      <c r="A54" s="40"/>
      <c r="B54" s="41"/>
      <c r="C54" s="34" t="s">
        <v>25</v>
      </c>
      <c r="D54" s="42"/>
      <c r="E54" s="42"/>
      <c r="F54" s="29" t="str">
        <f>E15</f>
        <v>Statutární město Karlovy Vary</v>
      </c>
      <c r="G54" s="42"/>
      <c r="H54" s="42"/>
      <c r="I54" s="34" t="s">
        <v>31</v>
      </c>
      <c r="J54" s="38" t="str">
        <f>E21</f>
        <v>Ing. Alena Štemberová Petráňová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54.4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Ing. Alena Štemberová Petráňová a Michal Kubelka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89</v>
      </c>
      <c r="D57" s="164"/>
      <c r="E57" s="164"/>
      <c r="F57" s="164"/>
      <c r="G57" s="164"/>
      <c r="H57" s="164"/>
      <c r="I57" s="164"/>
      <c r="J57" s="165" t="s">
        <v>90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J86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91</v>
      </c>
    </row>
    <row r="60" s="9" customFormat="1" ht="24.96" customHeight="1">
      <c r="A60" s="9"/>
      <c r="B60" s="167"/>
      <c r="C60" s="168"/>
      <c r="D60" s="169" t="s">
        <v>92</v>
      </c>
      <c r="E60" s="170"/>
      <c r="F60" s="170"/>
      <c r="G60" s="170"/>
      <c r="H60" s="170"/>
      <c r="I60" s="170"/>
      <c r="J60" s="171">
        <f>J87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93</v>
      </c>
      <c r="E61" s="176"/>
      <c r="F61" s="176"/>
      <c r="G61" s="176"/>
      <c r="H61" s="176"/>
      <c r="I61" s="176"/>
      <c r="J61" s="177">
        <f>J88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94</v>
      </c>
      <c r="E62" s="176"/>
      <c r="F62" s="176"/>
      <c r="G62" s="176"/>
      <c r="H62" s="176"/>
      <c r="I62" s="176"/>
      <c r="J62" s="177">
        <f>J104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95</v>
      </c>
      <c r="E63" s="176"/>
      <c r="F63" s="176"/>
      <c r="G63" s="176"/>
      <c r="H63" s="176"/>
      <c r="I63" s="176"/>
      <c r="J63" s="177">
        <f>J110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96</v>
      </c>
      <c r="E64" s="176"/>
      <c r="F64" s="176"/>
      <c r="G64" s="176"/>
      <c r="H64" s="176"/>
      <c r="I64" s="176"/>
      <c r="J64" s="177">
        <f>J117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97</v>
      </c>
      <c r="E65" s="176"/>
      <c r="F65" s="176"/>
      <c r="G65" s="176"/>
      <c r="H65" s="176"/>
      <c r="I65" s="176"/>
      <c r="J65" s="177">
        <f>J121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98</v>
      </c>
      <c r="E66" s="176"/>
      <c r="F66" s="176"/>
      <c r="G66" s="176"/>
      <c r="H66" s="176"/>
      <c r="I66" s="176"/>
      <c r="J66" s="177">
        <f>J127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13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72" s="2" customFormat="1" ht="6.96" customHeight="1">
      <c r="A72" s="40"/>
      <c r="B72" s="63"/>
      <c r="C72" s="64"/>
      <c r="D72" s="64"/>
      <c r="E72" s="64"/>
      <c r="F72" s="64"/>
      <c r="G72" s="64"/>
      <c r="H72" s="64"/>
      <c r="I72" s="64"/>
      <c r="J72" s="64"/>
      <c r="K72" s="64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24.96" customHeight="1">
      <c r="A73" s="40"/>
      <c r="B73" s="41"/>
      <c r="C73" s="25" t="s">
        <v>99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16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162" t="str">
        <f>E7</f>
        <v>Karlovy Vary, ulice Rolavská - parkovací záliv</v>
      </c>
      <c r="F76" s="34"/>
      <c r="G76" s="34"/>
      <c r="H76" s="34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86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E9</f>
        <v>00 - Vedlejší rozpočtové náklady</v>
      </c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F12</f>
        <v>Karlovy Vary, ulice Rolavská</v>
      </c>
      <c r="G80" s="42"/>
      <c r="H80" s="42"/>
      <c r="I80" s="34" t="s">
        <v>23</v>
      </c>
      <c r="J80" s="74" t="str">
        <f>IF(J12="","",J12)</f>
        <v>26. 8. 2026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40.05" customHeight="1">
      <c r="A82" s="40"/>
      <c r="B82" s="41"/>
      <c r="C82" s="34" t="s">
        <v>25</v>
      </c>
      <c r="D82" s="42"/>
      <c r="E82" s="42"/>
      <c r="F82" s="29" t="str">
        <f>E15</f>
        <v>Statutární město Karlovy Vary</v>
      </c>
      <c r="G82" s="42"/>
      <c r="H82" s="42"/>
      <c r="I82" s="34" t="s">
        <v>31</v>
      </c>
      <c r="J82" s="38" t="str">
        <f>E21</f>
        <v>Ing. Alena Štemberová Petráňová</v>
      </c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54.45" customHeight="1">
      <c r="A83" s="40"/>
      <c r="B83" s="41"/>
      <c r="C83" s="34" t="s">
        <v>29</v>
      </c>
      <c r="D83" s="42"/>
      <c r="E83" s="42"/>
      <c r="F83" s="29" t="str">
        <f>IF(E18="","",E18)</f>
        <v>Vyplň údaj</v>
      </c>
      <c r="G83" s="42"/>
      <c r="H83" s="42"/>
      <c r="I83" s="34" t="s">
        <v>34</v>
      </c>
      <c r="J83" s="38" t="str">
        <f>E24</f>
        <v>Ing. Alena Štemberová Petráňová a Michal Kubelka</v>
      </c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79"/>
      <c r="B85" s="180"/>
      <c r="C85" s="181" t="s">
        <v>100</v>
      </c>
      <c r="D85" s="182" t="s">
        <v>57</v>
      </c>
      <c r="E85" s="182" t="s">
        <v>53</v>
      </c>
      <c r="F85" s="182" t="s">
        <v>54</v>
      </c>
      <c r="G85" s="182" t="s">
        <v>101</v>
      </c>
      <c r="H85" s="182" t="s">
        <v>102</v>
      </c>
      <c r="I85" s="182" t="s">
        <v>103</v>
      </c>
      <c r="J85" s="182" t="s">
        <v>90</v>
      </c>
      <c r="K85" s="183" t="s">
        <v>104</v>
      </c>
      <c r="L85" s="184"/>
      <c r="M85" s="94" t="s">
        <v>19</v>
      </c>
      <c r="N85" s="95" t="s">
        <v>42</v>
      </c>
      <c r="O85" s="95" t="s">
        <v>105</v>
      </c>
      <c r="P85" s="95" t="s">
        <v>106</v>
      </c>
      <c r="Q85" s="95" t="s">
        <v>107</v>
      </c>
      <c r="R85" s="95" t="s">
        <v>108</v>
      </c>
      <c r="S85" s="95" t="s">
        <v>109</v>
      </c>
      <c r="T85" s="96" t="s">
        <v>110</v>
      </c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</row>
    <row r="86" s="2" customFormat="1" ht="22.8" customHeight="1">
      <c r="A86" s="40"/>
      <c r="B86" s="41"/>
      <c r="C86" s="101" t="s">
        <v>111</v>
      </c>
      <c r="D86" s="42"/>
      <c r="E86" s="42"/>
      <c r="F86" s="42"/>
      <c r="G86" s="42"/>
      <c r="H86" s="42"/>
      <c r="I86" s="42"/>
      <c r="J86" s="185">
        <f>BK86</f>
        <v>0</v>
      </c>
      <c r="K86" s="42"/>
      <c r="L86" s="46"/>
      <c r="M86" s="97"/>
      <c r="N86" s="186"/>
      <c r="O86" s="98"/>
      <c r="P86" s="187">
        <f>P87</f>
        <v>0</v>
      </c>
      <c r="Q86" s="98"/>
      <c r="R86" s="187">
        <f>R87</f>
        <v>0</v>
      </c>
      <c r="S86" s="98"/>
      <c r="T86" s="188">
        <f>T87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71</v>
      </c>
      <c r="AU86" s="19" t="s">
        <v>91</v>
      </c>
      <c r="BK86" s="189">
        <f>BK87</f>
        <v>0</v>
      </c>
    </row>
    <row r="87" s="12" customFormat="1" ht="25.92" customHeight="1">
      <c r="A87" s="12"/>
      <c r="B87" s="190"/>
      <c r="C87" s="191"/>
      <c r="D87" s="192" t="s">
        <v>71</v>
      </c>
      <c r="E87" s="193" t="s">
        <v>112</v>
      </c>
      <c r="F87" s="193" t="s">
        <v>77</v>
      </c>
      <c r="G87" s="191"/>
      <c r="H87" s="191"/>
      <c r="I87" s="194"/>
      <c r="J87" s="195">
        <f>BK87</f>
        <v>0</v>
      </c>
      <c r="K87" s="191"/>
      <c r="L87" s="196"/>
      <c r="M87" s="197"/>
      <c r="N87" s="198"/>
      <c r="O87" s="198"/>
      <c r="P87" s="199">
        <f>P88+P104+P110+P117+P121+P127</f>
        <v>0</v>
      </c>
      <c r="Q87" s="198"/>
      <c r="R87" s="199">
        <f>R88+R104+R110+R117+R121+R127</f>
        <v>0</v>
      </c>
      <c r="S87" s="198"/>
      <c r="T87" s="200">
        <f>T88+T104+T110+T117+T121+T127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1" t="s">
        <v>113</v>
      </c>
      <c r="AT87" s="202" t="s">
        <v>71</v>
      </c>
      <c r="AU87" s="202" t="s">
        <v>72</v>
      </c>
      <c r="AY87" s="201" t="s">
        <v>114</v>
      </c>
      <c r="BK87" s="203">
        <f>BK88+BK104+BK110+BK117+BK121+BK127</f>
        <v>0</v>
      </c>
    </row>
    <row r="88" s="12" customFormat="1" ht="22.8" customHeight="1">
      <c r="A88" s="12"/>
      <c r="B88" s="190"/>
      <c r="C88" s="191"/>
      <c r="D88" s="192" t="s">
        <v>71</v>
      </c>
      <c r="E88" s="204" t="s">
        <v>115</v>
      </c>
      <c r="F88" s="204" t="s">
        <v>116</v>
      </c>
      <c r="G88" s="191"/>
      <c r="H88" s="191"/>
      <c r="I88" s="194"/>
      <c r="J88" s="205">
        <f>BK88</f>
        <v>0</v>
      </c>
      <c r="K88" s="191"/>
      <c r="L88" s="196"/>
      <c r="M88" s="197"/>
      <c r="N88" s="198"/>
      <c r="O88" s="198"/>
      <c r="P88" s="199">
        <f>SUM(P89:P103)</f>
        <v>0</v>
      </c>
      <c r="Q88" s="198"/>
      <c r="R88" s="199">
        <f>SUM(R89:R103)</f>
        <v>0</v>
      </c>
      <c r="S88" s="198"/>
      <c r="T88" s="200">
        <f>SUM(T89:T103)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113</v>
      </c>
      <c r="AT88" s="202" t="s">
        <v>71</v>
      </c>
      <c r="AU88" s="202" t="s">
        <v>79</v>
      </c>
      <c r="AY88" s="201" t="s">
        <v>114</v>
      </c>
      <c r="BK88" s="203">
        <f>SUM(BK89:BK103)</f>
        <v>0</v>
      </c>
    </row>
    <row r="89" s="2" customFormat="1" ht="16.5" customHeight="1">
      <c r="A89" s="40"/>
      <c r="B89" s="41"/>
      <c r="C89" s="206" t="s">
        <v>79</v>
      </c>
      <c r="D89" s="206" t="s">
        <v>117</v>
      </c>
      <c r="E89" s="207" t="s">
        <v>118</v>
      </c>
      <c r="F89" s="208" t="s">
        <v>119</v>
      </c>
      <c r="G89" s="209" t="s">
        <v>120</v>
      </c>
      <c r="H89" s="210">
        <v>1</v>
      </c>
      <c r="I89" s="211"/>
      <c r="J89" s="212">
        <f>ROUND(I89*H89,2)</f>
        <v>0</v>
      </c>
      <c r="K89" s="208" t="s">
        <v>121</v>
      </c>
      <c r="L89" s="46"/>
      <c r="M89" s="213" t="s">
        <v>19</v>
      </c>
      <c r="N89" s="214" t="s">
        <v>43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122</v>
      </c>
      <c r="AT89" s="217" t="s">
        <v>117</v>
      </c>
      <c r="AU89" s="217" t="s">
        <v>81</v>
      </c>
      <c r="AY89" s="19" t="s">
        <v>114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79</v>
      </c>
      <c r="BK89" s="218">
        <f>ROUND(I89*H89,2)</f>
        <v>0</v>
      </c>
      <c r="BL89" s="19" t="s">
        <v>122</v>
      </c>
      <c r="BM89" s="217" t="s">
        <v>123</v>
      </c>
    </row>
    <row r="90" s="2" customFormat="1">
      <c r="A90" s="40"/>
      <c r="B90" s="41"/>
      <c r="C90" s="42"/>
      <c r="D90" s="219" t="s">
        <v>124</v>
      </c>
      <c r="E90" s="42"/>
      <c r="F90" s="220" t="s">
        <v>125</v>
      </c>
      <c r="G90" s="42"/>
      <c r="H90" s="42"/>
      <c r="I90" s="221"/>
      <c r="J90" s="42"/>
      <c r="K90" s="42"/>
      <c r="L90" s="46"/>
      <c r="M90" s="222"/>
      <c r="N90" s="223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124</v>
      </c>
      <c r="AU90" s="19" t="s">
        <v>81</v>
      </c>
    </row>
    <row r="91" s="2" customFormat="1">
      <c r="A91" s="40"/>
      <c r="B91" s="41"/>
      <c r="C91" s="42"/>
      <c r="D91" s="224" t="s">
        <v>126</v>
      </c>
      <c r="E91" s="42"/>
      <c r="F91" s="225" t="s">
        <v>127</v>
      </c>
      <c r="G91" s="42"/>
      <c r="H91" s="42"/>
      <c r="I91" s="221"/>
      <c r="J91" s="42"/>
      <c r="K91" s="42"/>
      <c r="L91" s="46"/>
      <c r="M91" s="222"/>
      <c r="N91" s="223"/>
      <c r="O91" s="86"/>
      <c r="P91" s="86"/>
      <c r="Q91" s="86"/>
      <c r="R91" s="86"/>
      <c r="S91" s="86"/>
      <c r="T91" s="87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T91" s="19" t="s">
        <v>126</v>
      </c>
      <c r="AU91" s="19" t="s">
        <v>81</v>
      </c>
    </row>
    <row r="92" s="2" customFormat="1" ht="16.5" customHeight="1">
      <c r="A92" s="40"/>
      <c r="B92" s="41"/>
      <c r="C92" s="206" t="s">
        <v>81</v>
      </c>
      <c r="D92" s="206" t="s">
        <v>117</v>
      </c>
      <c r="E92" s="207" t="s">
        <v>128</v>
      </c>
      <c r="F92" s="208" t="s">
        <v>129</v>
      </c>
      <c r="G92" s="209" t="s">
        <v>120</v>
      </c>
      <c r="H92" s="210">
        <v>1</v>
      </c>
      <c r="I92" s="211"/>
      <c r="J92" s="212">
        <f>ROUND(I92*H92,2)</f>
        <v>0</v>
      </c>
      <c r="K92" s="208" t="s">
        <v>121</v>
      </c>
      <c r="L92" s="46"/>
      <c r="M92" s="213" t="s">
        <v>19</v>
      </c>
      <c r="N92" s="214" t="s">
        <v>43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122</v>
      </c>
      <c r="AT92" s="217" t="s">
        <v>117</v>
      </c>
      <c r="AU92" s="217" t="s">
        <v>81</v>
      </c>
      <c r="AY92" s="19" t="s">
        <v>114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79</v>
      </c>
      <c r="BK92" s="218">
        <f>ROUND(I92*H92,2)</f>
        <v>0</v>
      </c>
      <c r="BL92" s="19" t="s">
        <v>122</v>
      </c>
      <c r="BM92" s="217" t="s">
        <v>130</v>
      </c>
    </row>
    <row r="93" s="2" customFormat="1">
      <c r="A93" s="40"/>
      <c r="B93" s="41"/>
      <c r="C93" s="42"/>
      <c r="D93" s="219" t="s">
        <v>124</v>
      </c>
      <c r="E93" s="42"/>
      <c r="F93" s="220" t="s">
        <v>131</v>
      </c>
      <c r="G93" s="42"/>
      <c r="H93" s="42"/>
      <c r="I93" s="221"/>
      <c r="J93" s="42"/>
      <c r="K93" s="42"/>
      <c r="L93" s="46"/>
      <c r="M93" s="222"/>
      <c r="N93" s="223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124</v>
      </c>
      <c r="AU93" s="19" t="s">
        <v>81</v>
      </c>
    </row>
    <row r="94" s="2" customFormat="1">
      <c r="A94" s="40"/>
      <c r="B94" s="41"/>
      <c r="C94" s="42"/>
      <c r="D94" s="224" t="s">
        <v>126</v>
      </c>
      <c r="E94" s="42"/>
      <c r="F94" s="225" t="s">
        <v>132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126</v>
      </c>
      <c r="AU94" s="19" t="s">
        <v>81</v>
      </c>
    </row>
    <row r="95" s="2" customFormat="1" ht="16.5" customHeight="1">
      <c r="A95" s="40"/>
      <c r="B95" s="41"/>
      <c r="C95" s="206" t="s">
        <v>133</v>
      </c>
      <c r="D95" s="206" t="s">
        <v>117</v>
      </c>
      <c r="E95" s="207" t="s">
        <v>134</v>
      </c>
      <c r="F95" s="208" t="s">
        <v>135</v>
      </c>
      <c r="G95" s="209" t="s">
        <v>120</v>
      </c>
      <c r="H95" s="210">
        <v>1</v>
      </c>
      <c r="I95" s="211"/>
      <c r="J95" s="212">
        <f>ROUND(I95*H95,2)</f>
        <v>0</v>
      </c>
      <c r="K95" s="208" t="s">
        <v>121</v>
      </c>
      <c r="L95" s="46"/>
      <c r="M95" s="213" t="s">
        <v>19</v>
      </c>
      <c r="N95" s="214" t="s">
        <v>43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122</v>
      </c>
      <c r="AT95" s="217" t="s">
        <v>117</v>
      </c>
      <c r="AU95" s="217" t="s">
        <v>81</v>
      </c>
      <c r="AY95" s="19" t="s">
        <v>114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79</v>
      </c>
      <c r="BK95" s="218">
        <f>ROUND(I95*H95,2)</f>
        <v>0</v>
      </c>
      <c r="BL95" s="19" t="s">
        <v>122</v>
      </c>
      <c r="BM95" s="217" t="s">
        <v>136</v>
      </c>
    </row>
    <row r="96" s="2" customFormat="1">
      <c r="A96" s="40"/>
      <c r="B96" s="41"/>
      <c r="C96" s="42"/>
      <c r="D96" s="219" t="s">
        <v>124</v>
      </c>
      <c r="E96" s="42"/>
      <c r="F96" s="220" t="s">
        <v>137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124</v>
      </c>
      <c r="AU96" s="19" t="s">
        <v>81</v>
      </c>
    </row>
    <row r="97" s="2" customFormat="1">
      <c r="A97" s="40"/>
      <c r="B97" s="41"/>
      <c r="C97" s="42"/>
      <c r="D97" s="224" t="s">
        <v>126</v>
      </c>
      <c r="E97" s="42"/>
      <c r="F97" s="225" t="s">
        <v>138</v>
      </c>
      <c r="G97" s="42"/>
      <c r="H97" s="42"/>
      <c r="I97" s="221"/>
      <c r="J97" s="42"/>
      <c r="K97" s="42"/>
      <c r="L97" s="46"/>
      <c r="M97" s="222"/>
      <c r="N97" s="223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126</v>
      </c>
      <c r="AU97" s="19" t="s">
        <v>81</v>
      </c>
    </row>
    <row r="98" s="2" customFormat="1" ht="16.5" customHeight="1">
      <c r="A98" s="40"/>
      <c r="B98" s="41"/>
      <c r="C98" s="206" t="s">
        <v>139</v>
      </c>
      <c r="D98" s="206" t="s">
        <v>117</v>
      </c>
      <c r="E98" s="207" t="s">
        <v>140</v>
      </c>
      <c r="F98" s="208" t="s">
        <v>141</v>
      </c>
      <c r="G98" s="209" t="s">
        <v>120</v>
      </c>
      <c r="H98" s="210">
        <v>1</v>
      </c>
      <c r="I98" s="211"/>
      <c r="J98" s="212">
        <f>ROUND(I98*H98,2)</f>
        <v>0</v>
      </c>
      <c r="K98" s="208" t="s">
        <v>121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122</v>
      </c>
      <c r="AT98" s="217" t="s">
        <v>117</v>
      </c>
      <c r="AU98" s="217" t="s">
        <v>81</v>
      </c>
      <c r="AY98" s="19" t="s">
        <v>114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79</v>
      </c>
      <c r="BK98" s="218">
        <f>ROUND(I98*H98,2)</f>
        <v>0</v>
      </c>
      <c r="BL98" s="19" t="s">
        <v>122</v>
      </c>
      <c r="BM98" s="217" t="s">
        <v>142</v>
      </c>
    </row>
    <row r="99" s="2" customFormat="1">
      <c r="A99" s="40"/>
      <c r="B99" s="41"/>
      <c r="C99" s="42"/>
      <c r="D99" s="219" t="s">
        <v>124</v>
      </c>
      <c r="E99" s="42"/>
      <c r="F99" s="220" t="s">
        <v>143</v>
      </c>
      <c r="G99" s="42"/>
      <c r="H99" s="42"/>
      <c r="I99" s="221"/>
      <c r="J99" s="42"/>
      <c r="K99" s="42"/>
      <c r="L99" s="46"/>
      <c r="M99" s="222"/>
      <c r="N99" s="22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124</v>
      </c>
      <c r="AU99" s="19" t="s">
        <v>81</v>
      </c>
    </row>
    <row r="100" s="2" customFormat="1">
      <c r="A100" s="40"/>
      <c r="B100" s="41"/>
      <c r="C100" s="42"/>
      <c r="D100" s="224" t="s">
        <v>126</v>
      </c>
      <c r="E100" s="42"/>
      <c r="F100" s="225" t="s">
        <v>144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126</v>
      </c>
      <c r="AU100" s="19" t="s">
        <v>81</v>
      </c>
    </row>
    <row r="101" s="2" customFormat="1" ht="16.5" customHeight="1">
      <c r="A101" s="40"/>
      <c r="B101" s="41"/>
      <c r="C101" s="206" t="s">
        <v>113</v>
      </c>
      <c r="D101" s="206" t="s">
        <v>117</v>
      </c>
      <c r="E101" s="207" t="s">
        <v>145</v>
      </c>
      <c r="F101" s="208" t="s">
        <v>146</v>
      </c>
      <c r="G101" s="209" t="s">
        <v>120</v>
      </c>
      <c r="H101" s="210">
        <v>1</v>
      </c>
      <c r="I101" s="211"/>
      <c r="J101" s="212">
        <f>ROUND(I101*H101,2)</f>
        <v>0</v>
      </c>
      <c r="K101" s="208" t="s">
        <v>121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122</v>
      </c>
      <c r="AT101" s="217" t="s">
        <v>117</v>
      </c>
      <c r="AU101" s="217" t="s">
        <v>81</v>
      </c>
      <c r="AY101" s="19" t="s">
        <v>114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79</v>
      </c>
      <c r="BK101" s="218">
        <f>ROUND(I101*H101,2)</f>
        <v>0</v>
      </c>
      <c r="BL101" s="19" t="s">
        <v>122</v>
      </c>
      <c r="BM101" s="217" t="s">
        <v>147</v>
      </c>
    </row>
    <row r="102" s="2" customFormat="1">
      <c r="A102" s="40"/>
      <c r="B102" s="41"/>
      <c r="C102" s="42"/>
      <c r="D102" s="219" t="s">
        <v>124</v>
      </c>
      <c r="E102" s="42"/>
      <c r="F102" s="220" t="s">
        <v>148</v>
      </c>
      <c r="G102" s="42"/>
      <c r="H102" s="42"/>
      <c r="I102" s="221"/>
      <c r="J102" s="42"/>
      <c r="K102" s="42"/>
      <c r="L102" s="46"/>
      <c r="M102" s="222"/>
      <c r="N102" s="22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124</v>
      </c>
      <c r="AU102" s="19" t="s">
        <v>81</v>
      </c>
    </row>
    <row r="103" s="2" customFormat="1" ht="16.5" customHeight="1">
      <c r="A103" s="40"/>
      <c r="B103" s="41"/>
      <c r="C103" s="206" t="s">
        <v>149</v>
      </c>
      <c r="D103" s="206" t="s">
        <v>117</v>
      </c>
      <c r="E103" s="207" t="s">
        <v>150</v>
      </c>
      <c r="F103" s="208" t="s">
        <v>151</v>
      </c>
      <c r="G103" s="209" t="s">
        <v>120</v>
      </c>
      <c r="H103" s="210">
        <v>1</v>
      </c>
      <c r="I103" s="211"/>
      <c r="J103" s="212">
        <f>ROUND(I103*H103,2)</f>
        <v>0</v>
      </c>
      <c r="K103" s="208" t="s">
        <v>19</v>
      </c>
      <c r="L103" s="46"/>
      <c r="M103" s="213" t="s">
        <v>19</v>
      </c>
      <c r="N103" s="214" t="s">
        <v>43</v>
      </c>
      <c r="O103" s="86"/>
      <c r="P103" s="215">
        <f>O103*H103</f>
        <v>0</v>
      </c>
      <c r="Q103" s="215">
        <v>0</v>
      </c>
      <c r="R103" s="215">
        <f>Q103*H103</f>
        <v>0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122</v>
      </c>
      <c r="AT103" s="217" t="s">
        <v>117</v>
      </c>
      <c r="AU103" s="217" t="s">
        <v>81</v>
      </c>
      <c r="AY103" s="19" t="s">
        <v>114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79</v>
      </c>
      <c r="BK103" s="218">
        <f>ROUND(I103*H103,2)</f>
        <v>0</v>
      </c>
      <c r="BL103" s="19" t="s">
        <v>122</v>
      </c>
      <c r="BM103" s="217" t="s">
        <v>152</v>
      </c>
    </row>
    <row r="104" s="12" customFormat="1" ht="22.8" customHeight="1">
      <c r="A104" s="12"/>
      <c r="B104" s="190"/>
      <c r="C104" s="191"/>
      <c r="D104" s="192" t="s">
        <v>71</v>
      </c>
      <c r="E104" s="204" t="s">
        <v>153</v>
      </c>
      <c r="F104" s="204" t="s">
        <v>154</v>
      </c>
      <c r="G104" s="191"/>
      <c r="H104" s="191"/>
      <c r="I104" s="194"/>
      <c r="J104" s="205">
        <f>BK104</f>
        <v>0</v>
      </c>
      <c r="K104" s="191"/>
      <c r="L104" s="196"/>
      <c r="M104" s="197"/>
      <c r="N104" s="198"/>
      <c r="O104" s="198"/>
      <c r="P104" s="199">
        <f>SUM(P105:P109)</f>
        <v>0</v>
      </c>
      <c r="Q104" s="198"/>
      <c r="R104" s="199">
        <f>SUM(R105:R109)</f>
        <v>0</v>
      </c>
      <c r="S104" s="198"/>
      <c r="T104" s="200">
        <f>SUM(T105:T109)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01" t="s">
        <v>113</v>
      </c>
      <c r="AT104" s="202" t="s">
        <v>71</v>
      </c>
      <c r="AU104" s="202" t="s">
        <v>79</v>
      </c>
      <c r="AY104" s="201" t="s">
        <v>114</v>
      </c>
      <c r="BK104" s="203">
        <f>SUM(BK105:BK109)</f>
        <v>0</v>
      </c>
    </row>
    <row r="105" s="2" customFormat="1" ht="16.5" customHeight="1">
      <c r="A105" s="40"/>
      <c r="B105" s="41"/>
      <c r="C105" s="206" t="s">
        <v>155</v>
      </c>
      <c r="D105" s="206" t="s">
        <v>117</v>
      </c>
      <c r="E105" s="207" t="s">
        <v>156</v>
      </c>
      <c r="F105" s="208" t="s">
        <v>154</v>
      </c>
      <c r="G105" s="209" t="s">
        <v>120</v>
      </c>
      <c r="H105" s="210">
        <v>1</v>
      </c>
      <c r="I105" s="211"/>
      <c r="J105" s="212">
        <f>ROUND(I105*H105,2)</f>
        <v>0</v>
      </c>
      <c r="K105" s="208" t="s">
        <v>121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122</v>
      </c>
      <c r="AT105" s="217" t="s">
        <v>117</v>
      </c>
      <c r="AU105" s="217" t="s">
        <v>81</v>
      </c>
      <c r="AY105" s="19" t="s">
        <v>114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79</v>
      </c>
      <c r="BK105" s="218">
        <f>ROUND(I105*H105,2)</f>
        <v>0</v>
      </c>
      <c r="BL105" s="19" t="s">
        <v>122</v>
      </c>
      <c r="BM105" s="217" t="s">
        <v>157</v>
      </c>
    </row>
    <row r="106" s="2" customFormat="1">
      <c r="A106" s="40"/>
      <c r="B106" s="41"/>
      <c r="C106" s="42"/>
      <c r="D106" s="219" t="s">
        <v>124</v>
      </c>
      <c r="E106" s="42"/>
      <c r="F106" s="220" t="s">
        <v>158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124</v>
      </c>
      <c r="AU106" s="19" t="s">
        <v>81</v>
      </c>
    </row>
    <row r="107" s="2" customFormat="1">
      <c r="A107" s="40"/>
      <c r="B107" s="41"/>
      <c r="C107" s="42"/>
      <c r="D107" s="224" t="s">
        <v>126</v>
      </c>
      <c r="E107" s="42"/>
      <c r="F107" s="225" t="s">
        <v>159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126</v>
      </c>
      <c r="AU107" s="19" t="s">
        <v>81</v>
      </c>
    </row>
    <row r="108" s="2" customFormat="1" ht="16.5" customHeight="1">
      <c r="A108" s="40"/>
      <c r="B108" s="41"/>
      <c r="C108" s="206" t="s">
        <v>160</v>
      </c>
      <c r="D108" s="206" t="s">
        <v>117</v>
      </c>
      <c r="E108" s="207" t="s">
        <v>161</v>
      </c>
      <c r="F108" s="208" t="s">
        <v>162</v>
      </c>
      <c r="G108" s="209" t="s">
        <v>120</v>
      </c>
      <c r="H108" s="210">
        <v>1</v>
      </c>
      <c r="I108" s="211"/>
      <c r="J108" s="212">
        <f>ROUND(I108*H108,2)</f>
        <v>0</v>
      </c>
      <c r="K108" s="208" t="s">
        <v>19</v>
      </c>
      <c r="L108" s="46"/>
      <c r="M108" s="213" t="s">
        <v>19</v>
      </c>
      <c r="N108" s="214" t="s">
        <v>43</v>
      </c>
      <c r="O108" s="86"/>
      <c r="P108" s="215">
        <f>O108*H108</f>
        <v>0</v>
      </c>
      <c r="Q108" s="215">
        <v>0</v>
      </c>
      <c r="R108" s="215">
        <f>Q108*H108</f>
        <v>0</v>
      </c>
      <c r="S108" s="215">
        <v>0</v>
      </c>
      <c r="T108" s="21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7" t="s">
        <v>122</v>
      </c>
      <c r="AT108" s="217" t="s">
        <v>117</v>
      </c>
      <c r="AU108" s="217" t="s">
        <v>81</v>
      </c>
      <c r="AY108" s="19" t="s">
        <v>114</v>
      </c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19" t="s">
        <v>79</v>
      </c>
      <c r="BK108" s="218">
        <f>ROUND(I108*H108,2)</f>
        <v>0</v>
      </c>
      <c r="BL108" s="19" t="s">
        <v>122</v>
      </c>
      <c r="BM108" s="217" t="s">
        <v>163</v>
      </c>
    </row>
    <row r="109" s="2" customFormat="1">
      <c r="A109" s="40"/>
      <c r="B109" s="41"/>
      <c r="C109" s="42"/>
      <c r="D109" s="224" t="s">
        <v>126</v>
      </c>
      <c r="E109" s="42"/>
      <c r="F109" s="225" t="s">
        <v>164</v>
      </c>
      <c r="G109" s="42"/>
      <c r="H109" s="42"/>
      <c r="I109" s="221"/>
      <c r="J109" s="42"/>
      <c r="K109" s="42"/>
      <c r="L109" s="46"/>
      <c r="M109" s="222"/>
      <c r="N109" s="223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126</v>
      </c>
      <c r="AU109" s="19" t="s">
        <v>81</v>
      </c>
    </row>
    <row r="110" s="12" customFormat="1" ht="22.8" customHeight="1">
      <c r="A110" s="12"/>
      <c r="B110" s="190"/>
      <c r="C110" s="191"/>
      <c r="D110" s="192" t="s">
        <v>71</v>
      </c>
      <c r="E110" s="204" t="s">
        <v>165</v>
      </c>
      <c r="F110" s="204" t="s">
        <v>166</v>
      </c>
      <c r="G110" s="191"/>
      <c r="H110" s="191"/>
      <c r="I110" s="194"/>
      <c r="J110" s="205">
        <f>BK110</f>
        <v>0</v>
      </c>
      <c r="K110" s="191"/>
      <c r="L110" s="196"/>
      <c r="M110" s="197"/>
      <c r="N110" s="198"/>
      <c r="O110" s="198"/>
      <c r="P110" s="199">
        <f>SUM(P111:P116)</f>
        <v>0</v>
      </c>
      <c r="Q110" s="198"/>
      <c r="R110" s="199">
        <f>SUM(R111:R116)</f>
        <v>0</v>
      </c>
      <c r="S110" s="198"/>
      <c r="T110" s="200">
        <f>SUM(T111:T116)</f>
        <v>0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R110" s="201" t="s">
        <v>113</v>
      </c>
      <c r="AT110" s="202" t="s">
        <v>71</v>
      </c>
      <c r="AU110" s="202" t="s">
        <v>79</v>
      </c>
      <c r="AY110" s="201" t="s">
        <v>114</v>
      </c>
      <c r="BK110" s="203">
        <f>SUM(BK111:BK116)</f>
        <v>0</v>
      </c>
    </row>
    <row r="111" s="2" customFormat="1" ht="16.5" customHeight="1">
      <c r="A111" s="40"/>
      <c r="B111" s="41"/>
      <c r="C111" s="206" t="s">
        <v>167</v>
      </c>
      <c r="D111" s="206" t="s">
        <v>117</v>
      </c>
      <c r="E111" s="207" t="s">
        <v>168</v>
      </c>
      <c r="F111" s="208" t="s">
        <v>169</v>
      </c>
      <c r="G111" s="209" t="s">
        <v>120</v>
      </c>
      <c r="H111" s="210">
        <v>1</v>
      </c>
      <c r="I111" s="211"/>
      <c r="J111" s="212">
        <f>ROUND(I111*H111,2)</f>
        <v>0</v>
      </c>
      <c r="K111" s="208" t="s">
        <v>121</v>
      </c>
      <c r="L111" s="46"/>
      <c r="M111" s="213" t="s">
        <v>19</v>
      </c>
      <c r="N111" s="214" t="s">
        <v>43</v>
      </c>
      <c r="O111" s="86"/>
      <c r="P111" s="215">
        <f>O111*H111</f>
        <v>0</v>
      </c>
      <c r="Q111" s="215">
        <v>0</v>
      </c>
      <c r="R111" s="215">
        <f>Q111*H111</f>
        <v>0</v>
      </c>
      <c r="S111" s="215">
        <v>0</v>
      </c>
      <c r="T111" s="21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7" t="s">
        <v>122</v>
      </c>
      <c r="AT111" s="217" t="s">
        <v>117</v>
      </c>
      <c r="AU111" s="217" t="s">
        <v>81</v>
      </c>
      <c r="AY111" s="19" t="s">
        <v>114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9" t="s">
        <v>79</v>
      </c>
      <c r="BK111" s="218">
        <f>ROUND(I111*H111,2)</f>
        <v>0</v>
      </c>
      <c r="BL111" s="19" t="s">
        <v>122</v>
      </c>
      <c r="BM111" s="217" t="s">
        <v>170</v>
      </c>
    </row>
    <row r="112" s="2" customFormat="1">
      <c r="A112" s="40"/>
      <c r="B112" s="41"/>
      <c r="C112" s="42"/>
      <c r="D112" s="219" t="s">
        <v>124</v>
      </c>
      <c r="E112" s="42"/>
      <c r="F112" s="220" t="s">
        <v>171</v>
      </c>
      <c r="G112" s="42"/>
      <c r="H112" s="42"/>
      <c r="I112" s="221"/>
      <c r="J112" s="42"/>
      <c r="K112" s="42"/>
      <c r="L112" s="46"/>
      <c r="M112" s="222"/>
      <c r="N112" s="223"/>
      <c r="O112" s="86"/>
      <c r="P112" s="86"/>
      <c r="Q112" s="86"/>
      <c r="R112" s="86"/>
      <c r="S112" s="86"/>
      <c r="T112" s="87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T112" s="19" t="s">
        <v>124</v>
      </c>
      <c r="AU112" s="19" t="s">
        <v>81</v>
      </c>
    </row>
    <row r="113" s="2" customFormat="1">
      <c r="A113" s="40"/>
      <c r="B113" s="41"/>
      <c r="C113" s="42"/>
      <c r="D113" s="224" t="s">
        <v>126</v>
      </c>
      <c r="E113" s="42"/>
      <c r="F113" s="225" t="s">
        <v>172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126</v>
      </c>
      <c r="AU113" s="19" t="s">
        <v>81</v>
      </c>
    </row>
    <row r="114" s="2" customFormat="1" ht="16.5" customHeight="1">
      <c r="A114" s="40"/>
      <c r="B114" s="41"/>
      <c r="C114" s="206" t="s">
        <v>173</v>
      </c>
      <c r="D114" s="206" t="s">
        <v>117</v>
      </c>
      <c r="E114" s="207" t="s">
        <v>174</v>
      </c>
      <c r="F114" s="208" t="s">
        <v>175</v>
      </c>
      <c r="G114" s="209" t="s">
        <v>176</v>
      </c>
      <c r="H114" s="210">
        <v>1</v>
      </c>
      <c r="I114" s="211"/>
      <c r="J114" s="212">
        <f>ROUND(I114*H114,2)</f>
        <v>0</v>
      </c>
      <c r="K114" s="208" t="s">
        <v>177</v>
      </c>
      <c r="L114" s="46"/>
      <c r="M114" s="213" t="s">
        <v>19</v>
      </c>
      <c r="N114" s="214" t="s">
        <v>43</v>
      </c>
      <c r="O114" s="86"/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122</v>
      </c>
      <c r="AT114" s="217" t="s">
        <v>117</v>
      </c>
      <c r="AU114" s="217" t="s">
        <v>81</v>
      </c>
      <c r="AY114" s="19" t="s">
        <v>114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79</v>
      </c>
      <c r="BK114" s="218">
        <f>ROUND(I114*H114,2)</f>
        <v>0</v>
      </c>
      <c r="BL114" s="19" t="s">
        <v>122</v>
      </c>
      <c r="BM114" s="217" t="s">
        <v>178</v>
      </c>
    </row>
    <row r="115" s="2" customFormat="1">
      <c r="A115" s="40"/>
      <c r="B115" s="41"/>
      <c r="C115" s="42"/>
      <c r="D115" s="219" t="s">
        <v>124</v>
      </c>
      <c r="E115" s="42"/>
      <c r="F115" s="220" t="s">
        <v>179</v>
      </c>
      <c r="G115" s="42"/>
      <c r="H115" s="42"/>
      <c r="I115" s="221"/>
      <c r="J115" s="42"/>
      <c r="K115" s="42"/>
      <c r="L115" s="46"/>
      <c r="M115" s="222"/>
      <c r="N115" s="223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124</v>
      </c>
      <c r="AU115" s="19" t="s">
        <v>81</v>
      </c>
    </row>
    <row r="116" s="2" customFormat="1">
      <c r="A116" s="40"/>
      <c r="B116" s="41"/>
      <c r="C116" s="42"/>
      <c r="D116" s="224" t="s">
        <v>126</v>
      </c>
      <c r="E116" s="42"/>
      <c r="F116" s="225" t="s">
        <v>180</v>
      </c>
      <c r="G116" s="42"/>
      <c r="H116" s="42"/>
      <c r="I116" s="221"/>
      <c r="J116" s="42"/>
      <c r="K116" s="42"/>
      <c r="L116" s="46"/>
      <c r="M116" s="222"/>
      <c r="N116" s="223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126</v>
      </c>
      <c r="AU116" s="19" t="s">
        <v>81</v>
      </c>
    </row>
    <row r="117" s="12" customFormat="1" ht="22.8" customHeight="1">
      <c r="A117" s="12"/>
      <c r="B117" s="190"/>
      <c r="C117" s="191"/>
      <c r="D117" s="192" t="s">
        <v>71</v>
      </c>
      <c r="E117" s="204" t="s">
        <v>181</v>
      </c>
      <c r="F117" s="204" t="s">
        <v>182</v>
      </c>
      <c r="G117" s="191"/>
      <c r="H117" s="191"/>
      <c r="I117" s="194"/>
      <c r="J117" s="205">
        <f>BK117</f>
        <v>0</v>
      </c>
      <c r="K117" s="191"/>
      <c r="L117" s="196"/>
      <c r="M117" s="197"/>
      <c r="N117" s="198"/>
      <c r="O117" s="198"/>
      <c r="P117" s="199">
        <f>SUM(P118:P120)</f>
        <v>0</v>
      </c>
      <c r="Q117" s="198"/>
      <c r="R117" s="199">
        <f>SUM(R118:R120)</f>
        <v>0</v>
      </c>
      <c r="S117" s="198"/>
      <c r="T117" s="200">
        <f>SUM(T118:T120)</f>
        <v>0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R117" s="201" t="s">
        <v>113</v>
      </c>
      <c r="AT117" s="202" t="s">
        <v>71</v>
      </c>
      <c r="AU117" s="202" t="s">
        <v>79</v>
      </c>
      <c r="AY117" s="201" t="s">
        <v>114</v>
      </c>
      <c r="BK117" s="203">
        <f>SUM(BK118:BK120)</f>
        <v>0</v>
      </c>
    </row>
    <row r="118" s="2" customFormat="1" ht="16.5" customHeight="1">
      <c r="A118" s="40"/>
      <c r="B118" s="41"/>
      <c r="C118" s="206" t="s">
        <v>183</v>
      </c>
      <c r="D118" s="206" t="s">
        <v>117</v>
      </c>
      <c r="E118" s="207" t="s">
        <v>184</v>
      </c>
      <c r="F118" s="208" t="s">
        <v>185</v>
      </c>
      <c r="G118" s="209" t="s">
        <v>120</v>
      </c>
      <c r="H118" s="210">
        <v>1</v>
      </c>
      <c r="I118" s="211"/>
      <c r="J118" s="212">
        <f>ROUND(I118*H118,2)</f>
        <v>0</v>
      </c>
      <c r="K118" s="208" t="s">
        <v>121</v>
      </c>
      <c r="L118" s="46"/>
      <c r="M118" s="213" t="s">
        <v>19</v>
      </c>
      <c r="N118" s="214" t="s">
        <v>43</v>
      </c>
      <c r="O118" s="86"/>
      <c r="P118" s="215">
        <f>O118*H118</f>
        <v>0</v>
      </c>
      <c r="Q118" s="215">
        <v>0</v>
      </c>
      <c r="R118" s="215">
        <f>Q118*H118</f>
        <v>0</v>
      </c>
      <c r="S118" s="215">
        <v>0</v>
      </c>
      <c r="T118" s="216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7" t="s">
        <v>122</v>
      </c>
      <c r="AT118" s="217" t="s">
        <v>117</v>
      </c>
      <c r="AU118" s="217" t="s">
        <v>81</v>
      </c>
      <c r="AY118" s="19" t="s">
        <v>114</v>
      </c>
      <c r="BE118" s="218">
        <f>IF(N118="základní",J118,0)</f>
        <v>0</v>
      </c>
      <c r="BF118" s="218">
        <f>IF(N118="snížená",J118,0)</f>
        <v>0</v>
      </c>
      <c r="BG118" s="218">
        <f>IF(N118="zákl. přenesená",J118,0)</f>
        <v>0</v>
      </c>
      <c r="BH118" s="218">
        <f>IF(N118="sníž. přenesená",J118,0)</f>
        <v>0</v>
      </c>
      <c r="BI118" s="218">
        <f>IF(N118="nulová",J118,0)</f>
        <v>0</v>
      </c>
      <c r="BJ118" s="19" t="s">
        <v>79</v>
      </c>
      <c r="BK118" s="218">
        <f>ROUND(I118*H118,2)</f>
        <v>0</v>
      </c>
      <c r="BL118" s="19" t="s">
        <v>122</v>
      </c>
      <c r="BM118" s="217" t="s">
        <v>186</v>
      </c>
    </row>
    <row r="119" s="2" customFormat="1">
      <c r="A119" s="40"/>
      <c r="B119" s="41"/>
      <c r="C119" s="42"/>
      <c r="D119" s="219" t="s">
        <v>124</v>
      </c>
      <c r="E119" s="42"/>
      <c r="F119" s="220" t="s">
        <v>187</v>
      </c>
      <c r="G119" s="42"/>
      <c r="H119" s="42"/>
      <c r="I119" s="221"/>
      <c r="J119" s="42"/>
      <c r="K119" s="42"/>
      <c r="L119" s="46"/>
      <c r="M119" s="222"/>
      <c r="N119" s="223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124</v>
      </c>
      <c r="AU119" s="19" t="s">
        <v>81</v>
      </c>
    </row>
    <row r="120" s="2" customFormat="1">
      <c r="A120" s="40"/>
      <c r="B120" s="41"/>
      <c r="C120" s="42"/>
      <c r="D120" s="224" t="s">
        <v>126</v>
      </c>
      <c r="E120" s="42"/>
      <c r="F120" s="225" t="s">
        <v>188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126</v>
      </c>
      <c r="AU120" s="19" t="s">
        <v>81</v>
      </c>
    </row>
    <row r="121" s="12" customFormat="1" ht="22.8" customHeight="1">
      <c r="A121" s="12"/>
      <c r="B121" s="190"/>
      <c r="C121" s="191"/>
      <c r="D121" s="192" t="s">
        <v>71</v>
      </c>
      <c r="E121" s="204" t="s">
        <v>189</v>
      </c>
      <c r="F121" s="204" t="s">
        <v>190</v>
      </c>
      <c r="G121" s="191"/>
      <c r="H121" s="191"/>
      <c r="I121" s="194"/>
      <c r="J121" s="205">
        <f>BK121</f>
        <v>0</v>
      </c>
      <c r="K121" s="191"/>
      <c r="L121" s="196"/>
      <c r="M121" s="197"/>
      <c r="N121" s="198"/>
      <c r="O121" s="198"/>
      <c r="P121" s="199">
        <f>SUM(P122:P126)</f>
        <v>0</v>
      </c>
      <c r="Q121" s="198"/>
      <c r="R121" s="199">
        <f>SUM(R122:R126)</f>
        <v>0</v>
      </c>
      <c r="S121" s="198"/>
      <c r="T121" s="200">
        <f>SUM(T122:T126)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01" t="s">
        <v>113</v>
      </c>
      <c r="AT121" s="202" t="s">
        <v>71</v>
      </c>
      <c r="AU121" s="202" t="s">
        <v>79</v>
      </c>
      <c r="AY121" s="201" t="s">
        <v>114</v>
      </c>
      <c r="BK121" s="203">
        <f>SUM(BK122:BK126)</f>
        <v>0</v>
      </c>
    </row>
    <row r="122" s="2" customFormat="1" ht="16.5" customHeight="1">
      <c r="A122" s="40"/>
      <c r="B122" s="41"/>
      <c r="C122" s="206" t="s">
        <v>8</v>
      </c>
      <c r="D122" s="206" t="s">
        <v>117</v>
      </c>
      <c r="E122" s="207" t="s">
        <v>191</v>
      </c>
      <c r="F122" s="208" t="s">
        <v>192</v>
      </c>
      <c r="G122" s="209" t="s">
        <v>120</v>
      </c>
      <c r="H122" s="210">
        <v>1</v>
      </c>
      <c r="I122" s="211"/>
      <c r="J122" s="212">
        <f>ROUND(I122*H122,2)</f>
        <v>0</v>
      </c>
      <c r="K122" s="208" t="s">
        <v>121</v>
      </c>
      <c r="L122" s="46"/>
      <c r="M122" s="213" t="s">
        <v>19</v>
      </c>
      <c r="N122" s="214" t="s">
        <v>43</v>
      </c>
      <c r="O122" s="86"/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7" t="s">
        <v>122</v>
      </c>
      <c r="AT122" s="217" t="s">
        <v>117</v>
      </c>
      <c r="AU122" s="217" t="s">
        <v>81</v>
      </c>
      <c r="AY122" s="19" t="s">
        <v>114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9" t="s">
        <v>79</v>
      </c>
      <c r="BK122" s="218">
        <f>ROUND(I122*H122,2)</f>
        <v>0</v>
      </c>
      <c r="BL122" s="19" t="s">
        <v>122</v>
      </c>
      <c r="BM122" s="217" t="s">
        <v>193</v>
      </c>
    </row>
    <row r="123" s="2" customFormat="1">
      <c r="A123" s="40"/>
      <c r="B123" s="41"/>
      <c r="C123" s="42"/>
      <c r="D123" s="219" t="s">
        <v>124</v>
      </c>
      <c r="E123" s="42"/>
      <c r="F123" s="220" t="s">
        <v>194</v>
      </c>
      <c r="G123" s="42"/>
      <c r="H123" s="42"/>
      <c r="I123" s="221"/>
      <c r="J123" s="42"/>
      <c r="K123" s="42"/>
      <c r="L123" s="46"/>
      <c r="M123" s="222"/>
      <c r="N123" s="223"/>
      <c r="O123" s="86"/>
      <c r="P123" s="86"/>
      <c r="Q123" s="86"/>
      <c r="R123" s="86"/>
      <c r="S123" s="86"/>
      <c r="T123" s="87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T123" s="19" t="s">
        <v>124</v>
      </c>
      <c r="AU123" s="19" t="s">
        <v>81</v>
      </c>
    </row>
    <row r="124" s="2" customFormat="1">
      <c r="A124" s="40"/>
      <c r="B124" s="41"/>
      <c r="C124" s="42"/>
      <c r="D124" s="224" t="s">
        <v>126</v>
      </c>
      <c r="E124" s="42"/>
      <c r="F124" s="225" t="s">
        <v>195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126</v>
      </c>
      <c r="AU124" s="19" t="s">
        <v>81</v>
      </c>
    </row>
    <row r="125" s="2" customFormat="1" ht="16.5" customHeight="1">
      <c r="A125" s="40"/>
      <c r="B125" s="41"/>
      <c r="C125" s="206" t="s">
        <v>196</v>
      </c>
      <c r="D125" s="206" t="s">
        <v>117</v>
      </c>
      <c r="E125" s="207" t="s">
        <v>197</v>
      </c>
      <c r="F125" s="208" t="s">
        <v>198</v>
      </c>
      <c r="G125" s="209" t="s">
        <v>120</v>
      </c>
      <c r="H125" s="210">
        <v>1</v>
      </c>
      <c r="I125" s="211"/>
      <c r="J125" s="212">
        <f>ROUND(I125*H125,2)</f>
        <v>0</v>
      </c>
      <c r="K125" s="208" t="s">
        <v>121</v>
      </c>
      <c r="L125" s="46"/>
      <c r="M125" s="213" t="s">
        <v>19</v>
      </c>
      <c r="N125" s="214" t="s">
        <v>43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122</v>
      </c>
      <c r="AT125" s="217" t="s">
        <v>117</v>
      </c>
      <c r="AU125" s="217" t="s">
        <v>81</v>
      </c>
      <c r="AY125" s="19" t="s">
        <v>114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79</v>
      </c>
      <c r="BK125" s="218">
        <f>ROUND(I125*H125,2)</f>
        <v>0</v>
      </c>
      <c r="BL125" s="19" t="s">
        <v>122</v>
      </c>
      <c r="BM125" s="217" t="s">
        <v>199</v>
      </c>
    </row>
    <row r="126" s="2" customFormat="1">
      <c r="A126" s="40"/>
      <c r="B126" s="41"/>
      <c r="C126" s="42"/>
      <c r="D126" s="219" t="s">
        <v>124</v>
      </c>
      <c r="E126" s="42"/>
      <c r="F126" s="220" t="s">
        <v>200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124</v>
      </c>
      <c r="AU126" s="19" t="s">
        <v>81</v>
      </c>
    </row>
    <row r="127" s="12" customFormat="1" ht="22.8" customHeight="1">
      <c r="A127" s="12"/>
      <c r="B127" s="190"/>
      <c r="C127" s="191"/>
      <c r="D127" s="192" t="s">
        <v>71</v>
      </c>
      <c r="E127" s="204" t="s">
        <v>201</v>
      </c>
      <c r="F127" s="204" t="s">
        <v>202</v>
      </c>
      <c r="G127" s="191"/>
      <c r="H127" s="191"/>
      <c r="I127" s="194"/>
      <c r="J127" s="205">
        <f>BK127</f>
        <v>0</v>
      </c>
      <c r="K127" s="191"/>
      <c r="L127" s="196"/>
      <c r="M127" s="197"/>
      <c r="N127" s="198"/>
      <c r="O127" s="198"/>
      <c r="P127" s="199">
        <f>SUM(P128:P130)</f>
        <v>0</v>
      </c>
      <c r="Q127" s="198"/>
      <c r="R127" s="199">
        <f>SUM(R128:R130)</f>
        <v>0</v>
      </c>
      <c r="S127" s="198"/>
      <c r="T127" s="200">
        <f>SUM(T128:T130)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1" t="s">
        <v>113</v>
      </c>
      <c r="AT127" s="202" t="s">
        <v>71</v>
      </c>
      <c r="AU127" s="202" t="s">
        <v>79</v>
      </c>
      <c r="AY127" s="201" t="s">
        <v>114</v>
      </c>
      <c r="BK127" s="203">
        <f>SUM(BK128:BK130)</f>
        <v>0</v>
      </c>
    </row>
    <row r="128" s="2" customFormat="1" ht="16.5" customHeight="1">
      <c r="A128" s="40"/>
      <c r="B128" s="41"/>
      <c r="C128" s="206" t="s">
        <v>203</v>
      </c>
      <c r="D128" s="206" t="s">
        <v>117</v>
      </c>
      <c r="E128" s="207" t="s">
        <v>204</v>
      </c>
      <c r="F128" s="208" t="s">
        <v>205</v>
      </c>
      <c r="G128" s="209" t="s">
        <v>120</v>
      </c>
      <c r="H128" s="210">
        <v>1</v>
      </c>
      <c r="I128" s="211"/>
      <c r="J128" s="212">
        <f>ROUND(I128*H128,2)</f>
        <v>0</v>
      </c>
      <c r="K128" s="208" t="s">
        <v>177</v>
      </c>
      <c r="L128" s="46"/>
      <c r="M128" s="213" t="s">
        <v>19</v>
      </c>
      <c r="N128" s="214" t="s">
        <v>43</v>
      </c>
      <c r="O128" s="86"/>
      <c r="P128" s="215">
        <f>O128*H128</f>
        <v>0</v>
      </c>
      <c r="Q128" s="215">
        <v>0</v>
      </c>
      <c r="R128" s="215">
        <f>Q128*H128</f>
        <v>0</v>
      </c>
      <c r="S128" s="215">
        <v>0</v>
      </c>
      <c r="T128" s="21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7" t="s">
        <v>122</v>
      </c>
      <c r="AT128" s="217" t="s">
        <v>117</v>
      </c>
      <c r="AU128" s="217" t="s">
        <v>81</v>
      </c>
      <c r="AY128" s="19" t="s">
        <v>114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9" t="s">
        <v>79</v>
      </c>
      <c r="BK128" s="218">
        <f>ROUND(I128*H128,2)</f>
        <v>0</v>
      </c>
      <c r="BL128" s="19" t="s">
        <v>122</v>
      </c>
      <c r="BM128" s="217" t="s">
        <v>206</v>
      </c>
    </row>
    <row r="129" s="2" customFormat="1">
      <c r="A129" s="40"/>
      <c r="B129" s="41"/>
      <c r="C129" s="42"/>
      <c r="D129" s="219" t="s">
        <v>124</v>
      </c>
      <c r="E129" s="42"/>
      <c r="F129" s="220" t="s">
        <v>207</v>
      </c>
      <c r="G129" s="42"/>
      <c r="H129" s="42"/>
      <c r="I129" s="221"/>
      <c r="J129" s="42"/>
      <c r="K129" s="42"/>
      <c r="L129" s="46"/>
      <c r="M129" s="222"/>
      <c r="N129" s="223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124</v>
      </c>
      <c r="AU129" s="19" t="s">
        <v>81</v>
      </c>
    </row>
    <row r="130" s="2" customFormat="1">
      <c r="A130" s="40"/>
      <c r="B130" s="41"/>
      <c r="C130" s="42"/>
      <c r="D130" s="224" t="s">
        <v>126</v>
      </c>
      <c r="E130" s="42"/>
      <c r="F130" s="225" t="s">
        <v>208</v>
      </c>
      <c r="G130" s="42"/>
      <c r="H130" s="42"/>
      <c r="I130" s="221"/>
      <c r="J130" s="42"/>
      <c r="K130" s="42"/>
      <c r="L130" s="46"/>
      <c r="M130" s="226"/>
      <c r="N130" s="227"/>
      <c r="O130" s="228"/>
      <c r="P130" s="228"/>
      <c r="Q130" s="228"/>
      <c r="R130" s="228"/>
      <c r="S130" s="228"/>
      <c r="T130" s="229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126</v>
      </c>
      <c r="AU130" s="19" t="s">
        <v>81</v>
      </c>
    </row>
    <row r="131" s="2" customFormat="1" ht="6.96" customHeight="1">
      <c r="A131" s="40"/>
      <c r="B131" s="61"/>
      <c r="C131" s="62"/>
      <c r="D131" s="62"/>
      <c r="E131" s="62"/>
      <c r="F131" s="62"/>
      <c r="G131" s="62"/>
      <c r="H131" s="62"/>
      <c r="I131" s="62"/>
      <c r="J131" s="62"/>
      <c r="K131" s="62"/>
      <c r="L131" s="46"/>
      <c r="M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</row>
  </sheetData>
  <sheetProtection sheet="1" autoFilter="0" formatColumns="0" formatRows="0" objects="1" scenarios="1" spinCount="100000" saltValue="YPMLTolY/SGyiMoLPJrbDxIFmF9Blrsi9FMZjUll2YxWdC+yuTqX5tIfB885zDYSY0ngu2Ln8T+zD0SwXtfbLQ==" hashValue="1DQoU8yNuwl4Sqauc6o3p8xTarCBmQ+cd8QZHDnPRENQseCJyl9P8YXBn+WnPNnV05iCaYVAm2BOe/0ub3RE+Q==" algorithmName="SHA-512" password="80EB"/>
  <autoFilter ref="C85:K130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0" r:id="rId1" display="https://podminky.urs.cz/item/CS_URS_2026_01/012203000"/>
    <hyperlink ref="F93" r:id="rId2" display="https://podminky.urs.cz/item/CS_URS_2026_01/012303000"/>
    <hyperlink ref="F96" r:id="rId3" display="https://podminky.urs.cz/item/CS_URS_2026_01/012403000"/>
    <hyperlink ref="F99" r:id="rId4" display="https://podminky.urs.cz/item/CS_URS_2026_01/013244000"/>
    <hyperlink ref="F102" r:id="rId5" display="https://podminky.urs.cz/item/CS_URS_2026_01/013254000"/>
    <hyperlink ref="F106" r:id="rId6" display="https://podminky.urs.cz/item/CS_URS_2026_01/030001000"/>
    <hyperlink ref="F112" r:id="rId7" display="https://podminky.urs.cz/item/CS_URS_2026_01/043002000"/>
    <hyperlink ref="F115" r:id="rId8" display="https://podminky.urs.cz/item/CS_URS_2026_02/045303000"/>
    <hyperlink ref="F119" r:id="rId9" display="https://podminky.urs.cz/item/CS_URS_2026_01/062503000"/>
    <hyperlink ref="F123" r:id="rId10" display="https://podminky.urs.cz/item/CS_URS_2026_01/072002000"/>
    <hyperlink ref="F126" r:id="rId11" display="https://podminky.urs.cz/item/CS_URS_2026_01/073002000"/>
    <hyperlink ref="F129" r:id="rId12" display="https://podminky.urs.cz/item/CS_URS_2026_02/094002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84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81</v>
      </c>
    </row>
    <row r="4" s="1" customFormat="1" ht="24.96" customHeight="1">
      <c r="B4" s="22"/>
      <c r="D4" s="132" t="s">
        <v>85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Karlovy Vary, ulice Rolavská - parkovací záliv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86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209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26. 8. 2026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ROUND(J86,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ROUND((SUM(BE86:BE538)),  2)</f>
        <v>0</v>
      </c>
      <c r="G33" s="40"/>
      <c r="H33" s="40"/>
      <c r="I33" s="150">
        <v>0.20999999999999999</v>
      </c>
      <c r="J33" s="149">
        <f>ROUND(((SUM(BE86:BE538))*I33),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ROUND((SUM(BF86:BF538)),  2)</f>
        <v>0</v>
      </c>
      <c r="G34" s="40"/>
      <c r="H34" s="40"/>
      <c r="I34" s="150">
        <v>0.12</v>
      </c>
      <c r="J34" s="149">
        <f>ROUND(((SUM(BF86:BF538))*I34),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ROUND((SUM(BG86:BG538)),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ROUND((SUM(BH86:BH538)),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ROUND((SUM(BI86:BI538)),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88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Karlovy Vary, ulice Rolavská - parkovací záliv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86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101 - Parkovací záliv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Karlovy Vary, ulice Rolavská</v>
      </c>
      <c r="G52" s="42"/>
      <c r="H52" s="42"/>
      <c r="I52" s="34" t="s">
        <v>23</v>
      </c>
      <c r="J52" s="74" t="str">
        <f>IF(J12="","",J12)</f>
        <v>26. 8. 2026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40.05" customHeight="1">
      <c r="A54" s="40"/>
      <c r="B54" s="41"/>
      <c r="C54" s="34" t="s">
        <v>25</v>
      </c>
      <c r="D54" s="42"/>
      <c r="E54" s="42"/>
      <c r="F54" s="29" t="str">
        <f>E15</f>
        <v>Statutární město Karlovy Vary</v>
      </c>
      <c r="G54" s="42"/>
      <c r="H54" s="42"/>
      <c r="I54" s="34" t="s">
        <v>31</v>
      </c>
      <c r="J54" s="38" t="str">
        <f>E21</f>
        <v>Ing. Alena Štemberová Petráňová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54.4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Ing. Alena Štemberová Petráňová a Michal Kubelka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89</v>
      </c>
      <c r="D57" s="164"/>
      <c r="E57" s="164"/>
      <c r="F57" s="164"/>
      <c r="G57" s="164"/>
      <c r="H57" s="164"/>
      <c r="I57" s="164"/>
      <c r="J57" s="165" t="s">
        <v>90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J86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91</v>
      </c>
    </row>
    <row r="60" s="9" customFormat="1" ht="24.96" customHeight="1">
      <c r="A60" s="9"/>
      <c r="B60" s="167"/>
      <c r="C60" s="168"/>
      <c r="D60" s="169" t="s">
        <v>210</v>
      </c>
      <c r="E60" s="170"/>
      <c r="F60" s="170"/>
      <c r="G60" s="170"/>
      <c r="H60" s="170"/>
      <c r="I60" s="170"/>
      <c r="J60" s="171">
        <f>J87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211</v>
      </c>
      <c r="E61" s="176"/>
      <c r="F61" s="176"/>
      <c r="G61" s="176"/>
      <c r="H61" s="176"/>
      <c r="I61" s="176"/>
      <c r="J61" s="177">
        <f>J88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212</v>
      </c>
      <c r="E62" s="176"/>
      <c r="F62" s="176"/>
      <c r="G62" s="176"/>
      <c r="H62" s="176"/>
      <c r="I62" s="176"/>
      <c r="J62" s="177">
        <f>J239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213</v>
      </c>
      <c r="E63" s="176"/>
      <c r="F63" s="176"/>
      <c r="G63" s="176"/>
      <c r="H63" s="176"/>
      <c r="I63" s="176"/>
      <c r="J63" s="177">
        <f>J277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214</v>
      </c>
      <c r="E64" s="176"/>
      <c r="F64" s="176"/>
      <c r="G64" s="176"/>
      <c r="H64" s="176"/>
      <c r="I64" s="176"/>
      <c r="J64" s="177">
        <f>J382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215</v>
      </c>
      <c r="E65" s="176"/>
      <c r="F65" s="176"/>
      <c r="G65" s="176"/>
      <c r="H65" s="176"/>
      <c r="I65" s="176"/>
      <c r="J65" s="177">
        <f>J508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216</v>
      </c>
      <c r="E66" s="176"/>
      <c r="F66" s="176"/>
      <c r="G66" s="176"/>
      <c r="H66" s="176"/>
      <c r="I66" s="176"/>
      <c r="J66" s="177">
        <f>J536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13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72" s="2" customFormat="1" ht="6.96" customHeight="1">
      <c r="A72" s="40"/>
      <c r="B72" s="63"/>
      <c r="C72" s="64"/>
      <c r="D72" s="64"/>
      <c r="E72" s="64"/>
      <c r="F72" s="64"/>
      <c r="G72" s="64"/>
      <c r="H72" s="64"/>
      <c r="I72" s="64"/>
      <c r="J72" s="64"/>
      <c r="K72" s="64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24.96" customHeight="1">
      <c r="A73" s="40"/>
      <c r="B73" s="41"/>
      <c r="C73" s="25" t="s">
        <v>99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16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162" t="str">
        <f>E7</f>
        <v>Karlovy Vary, ulice Rolavská - parkovací záliv</v>
      </c>
      <c r="F76" s="34"/>
      <c r="G76" s="34"/>
      <c r="H76" s="34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86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E9</f>
        <v>SO 101 - Parkovací záliv</v>
      </c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F12</f>
        <v>Karlovy Vary, ulice Rolavská</v>
      </c>
      <c r="G80" s="42"/>
      <c r="H80" s="42"/>
      <c r="I80" s="34" t="s">
        <v>23</v>
      </c>
      <c r="J80" s="74" t="str">
        <f>IF(J12="","",J12)</f>
        <v>26. 8. 2026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40.05" customHeight="1">
      <c r="A82" s="40"/>
      <c r="B82" s="41"/>
      <c r="C82" s="34" t="s">
        <v>25</v>
      </c>
      <c r="D82" s="42"/>
      <c r="E82" s="42"/>
      <c r="F82" s="29" t="str">
        <f>E15</f>
        <v>Statutární město Karlovy Vary</v>
      </c>
      <c r="G82" s="42"/>
      <c r="H82" s="42"/>
      <c r="I82" s="34" t="s">
        <v>31</v>
      </c>
      <c r="J82" s="38" t="str">
        <f>E21</f>
        <v>Ing. Alena Štemberová Petráňová</v>
      </c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54.45" customHeight="1">
      <c r="A83" s="40"/>
      <c r="B83" s="41"/>
      <c r="C83" s="34" t="s">
        <v>29</v>
      </c>
      <c r="D83" s="42"/>
      <c r="E83" s="42"/>
      <c r="F83" s="29" t="str">
        <f>IF(E18="","",E18)</f>
        <v>Vyplň údaj</v>
      </c>
      <c r="G83" s="42"/>
      <c r="H83" s="42"/>
      <c r="I83" s="34" t="s">
        <v>34</v>
      </c>
      <c r="J83" s="38" t="str">
        <f>E24</f>
        <v>Ing. Alena Štemberová Petráňová a Michal Kubelka</v>
      </c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79"/>
      <c r="B85" s="180"/>
      <c r="C85" s="181" t="s">
        <v>100</v>
      </c>
      <c r="D85" s="182" t="s">
        <v>57</v>
      </c>
      <c r="E85" s="182" t="s">
        <v>53</v>
      </c>
      <c r="F85" s="182" t="s">
        <v>54</v>
      </c>
      <c r="G85" s="182" t="s">
        <v>101</v>
      </c>
      <c r="H85" s="182" t="s">
        <v>102</v>
      </c>
      <c r="I85" s="182" t="s">
        <v>103</v>
      </c>
      <c r="J85" s="182" t="s">
        <v>90</v>
      </c>
      <c r="K85" s="183" t="s">
        <v>104</v>
      </c>
      <c r="L85" s="184"/>
      <c r="M85" s="94" t="s">
        <v>19</v>
      </c>
      <c r="N85" s="95" t="s">
        <v>42</v>
      </c>
      <c r="O85" s="95" t="s">
        <v>105</v>
      </c>
      <c r="P85" s="95" t="s">
        <v>106</v>
      </c>
      <c r="Q85" s="95" t="s">
        <v>107</v>
      </c>
      <c r="R85" s="95" t="s">
        <v>108</v>
      </c>
      <c r="S85" s="95" t="s">
        <v>109</v>
      </c>
      <c r="T85" s="96" t="s">
        <v>110</v>
      </c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</row>
    <row r="86" s="2" customFormat="1" ht="22.8" customHeight="1">
      <c r="A86" s="40"/>
      <c r="B86" s="41"/>
      <c r="C86" s="101" t="s">
        <v>111</v>
      </c>
      <c r="D86" s="42"/>
      <c r="E86" s="42"/>
      <c r="F86" s="42"/>
      <c r="G86" s="42"/>
      <c r="H86" s="42"/>
      <c r="I86" s="42"/>
      <c r="J86" s="185">
        <f>BK86</f>
        <v>0</v>
      </c>
      <c r="K86" s="42"/>
      <c r="L86" s="46"/>
      <c r="M86" s="97"/>
      <c r="N86" s="186"/>
      <c r="O86" s="98"/>
      <c r="P86" s="187">
        <f>P87</f>
        <v>0</v>
      </c>
      <c r="Q86" s="98"/>
      <c r="R86" s="187">
        <f>R87</f>
        <v>150.88670919999998</v>
      </c>
      <c r="S86" s="98"/>
      <c r="T86" s="188">
        <f>T87</f>
        <v>37.631860000000003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71</v>
      </c>
      <c r="AU86" s="19" t="s">
        <v>91</v>
      </c>
      <c r="BK86" s="189">
        <f>BK87</f>
        <v>0</v>
      </c>
    </row>
    <row r="87" s="12" customFormat="1" ht="25.92" customHeight="1">
      <c r="A87" s="12"/>
      <c r="B87" s="190"/>
      <c r="C87" s="191"/>
      <c r="D87" s="192" t="s">
        <v>71</v>
      </c>
      <c r="E87" s="193" t="s">
        <v>217</v>
      </c>
      <c r="F87" s="193" t="s">
        <v>218</v>
      </c>
      <c r="G87" s="191"/>
      <c r="H87" s="191"/>
      <c r="I87" s="194"/>
      <c r="J87" s="195">
        <f>BK87</f>
        <v>0</v>
      </c>
      <c r="K87" s="191"/>
      <c r="L87" s="196"/>
      <c r="M87" s="197"/>
      <c r="N87" s="198"/>
      <c r="O87" s="198"/>
      <c r="P87" s="199">
        <f>P88+P239+P277+P382+P508+P536</f>
        <v>0</v>
      </c>
      <c r="Q87" s="198"/>
      <c r="R87" s="199">
        <f>R88+R239+R277+R382+R508+R536</f>
        <v>150.88670919999998</v>
      </c>
      <c r="S87" s="198"/>
      <c r="T87" s="200">
        <f>T88+T239+T277+T382+T508+T536</f>
        <v>37.631860000000003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1" t="s">
        <v>79</v>
      </c>
      <c r="AT87" s="202" t="s">
        <v>71</v>
      </c>
      <c r="AU87" s="202" t="s">
        <v>72</v>
      </c>
      <c r="AY87" s="201" t="s">
        <v>114</v>
      </c>
      <c r="BK87" s="203">
        <f>BK88+BK239+BK277+BK382+BK508+BK536</f>
        <v>0</v>
      </c>
    </row>
    <row r="88" s="12" customFormat="1" ht="22.8" customHeight="1">
      <c r="A88" s="12"/>
      <c r="B88" s="190"/>
      <c r="C88" s="191"/>
      <c r="D88" s="192" t="s">
        <v>71</v>
      </c>
      <c r="E88" s="204" t="s">
        <v>79</v>
      </c>
      <c r="F88" s="204" t="s">
        <v>219</v>
      </c>
      <c r="G88" s="191"/>
      <c r="H88" s="191"/>
      <c r="I88" s="194"/>
      <c r="J88" s="205">
        <f>BK88</f>
        <v>0</v>
      </c>
      <c r="K88" s="191"/>
      <c r="L88" s="196"/>
      <c r="M88" s="197"/>
      <c r="N88" s="198"/>
      <c r="O88" s="198"/>
      <c r="P88" s="199">
        <f>SUM(P89:P238)</f>
        <v>0</v>
      </c>
      <c r="Q88" s="198"/>
      <c r="R88" s="199">
        <f>SUM(R89:R238)</f>
        <v>5.9207400000000003</v>
      </c>
      <c r="S88" s="198"/>
      <c r="T88" s="200">
        <f>SUM(T89:T238)</f>
        <v>31.608000000000001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79</v>
      </c>
      <c r="AT88" s="202" t="s">
        <v>71</v>
      </c>
      <c r="AU88" s="202" t="s">
        <v>79</v>
      </c>
      <c r="AY88" s="201" t="s">
        <v>114</v>
      </c>
      <c r="BK88" s="203">
        <f>SUM(BK89:BK238)</f>
        <v>0</v>
      </c>
    </row>
    <row r="89" s="2" customFormat="1" ht="16.5" customHeight="1">
      <c r="A89" s="40"/>
      <c r="B89" s="41"/>
      <c r="C89" s="206" t="s">
        <v>79</v>
      </c>
      <c r="D89" s="206" t="s">
        <v>117</v>
      </c>
      <c r="E89" s="207" t="s">
        <v>220</v>
      </c>
      <c r="F89" s="208" t="s">
        <v>221</v>
      </c>
      <c r="G89" s="209" t="s">
        <v>222</v>
      </c>
      <c r="H89" s="210">
        <v>287</v>
      </c>
      <c r="I89" s="211"/>
      <c r="J89" s="212">
        <f>ROUND(I89*H89,2)</f>
        <v>0</v>
      </c>
      <c r="K89" s="208" t="s">
        <v>177</v>
      </c>
      <c r="L89" s="46"/>
      <c r="M89" s="213" t="s">
        <v>19</v>
      </c>
      <c r="N89" s="214" t="s">
        <v>43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139</v>
      </c>
      <c r="AT89" s="217" t="s">
        <v>117</v>
      </c>
      <c r="AU89" s="217" t="s">
        <v>81</v>
      </c>
      <c r="AY89" s="19" t="s">
        <v>114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79</v>
      </c>
      <c r="BK89" s="218">
        <f>ROUND(I89*H89,2)</f>
        <v>0</v>
      </c>
      <c r="BL89" s="19" t="s">
        <v>139</v>
      </c>
      <c r="BM89" s="217" t="s">
        <v>223</v>
      </c>
    </row>
    <row r="90" s="2" customFormat="1">
      <c r="A90" s="40"/>
      <c r="B90" s="41"/>
      <c r="C90" s="42"/>
      <c r="D90" s="219" t="s">
        <v>124</v>
      </c>
      <c r="E90" s="42"/>
      <c r="F90" s="220" t="s">
        <v>224</v>
      </c>
      <c r="G90" s="42"/>
      <c r="H90" s="42"/>
      <c r="I90" s="221"/>
      <c r="J90" s="42"/>
      <c r="K90" s="42"/>
      <c r="L90" s="46"/>
      <c r="M90" s="222"/>
      <c r="N90" s="223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124</v>
      </c>
      <c r="AU90" s="19" t="s">
        <v>81</v>
      </c>
    </row>
    <row r="91" s="13" customFormat="1">
      <c r="A91" s="13"/>
      <c r="B91" s="230"/>
      <c r="C91" s="231"/>
      <c r="D91" s="224" t="s">
        <v>225</v>
      </c>
      <c r="E91" s="232" t="s">
        <v>19</v>
      </c>
      <c r="F91" s="233" t="s">
        <v>226</v>
      </c>
      <c r="G91" s="231"/>
      <c r="H91" s="232" t="s">
        <v>19</v>
      </c>
      <c r="I91" s="234"/>
      <c r="J91" s="231"/>
      <c r="K91" s="231"/>
      <c r="L91" s="235"/>
      <c r="M91" s="236"/>
      <c r="N91" s="237"/>
      <c r="O91" s="237"/>
      <c r="P91" s="237"/>
      <c r="Q91" s="237"/>
      <c r="R91" s="237"/>
      <c r="S91" s="237"/>
      <c r="T91" s="238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9" t="s">
        <v>225</v>
      </c>
      <c r="AU91" s="239" t="s">
        <v>81</v>
      </c>
      <c r="AV91" s="13" t="s">
        <v>79</v>
      </c>
      <c r="AW91" s="13" t="s">
        <v>33</v>
      </c>
      <c r="AX91" s="13" t="s">
        <v>72</v>
      </c>
      <c r="AY91" s="239" t="s">
        <v>114</v>
      </c>
    </row>
    <row r="92" s="13" customFormat="1">
      <c r="A92" s="13"/>
      <c r="B92" s="230"/>
      <c r="C92" s="231"/>
      <c r="D92" s="224" t="s">
        <v>225</v>
      </c>
      <c r="E92" s="232" t="s">
        <v>19</v>
      </c>
      <c r="F92" s="233" t="s">
        <v>227</v>
      </c>
      <c r="G92" s="231"/>
      <c r="H92" s="232" t="s">
        <v>19</v>
      </c>
      <c r="I92" s="234"/>
      <c r="J92" s="231"/>
      <c r="K92" s="231"/>
      <c r="L92" s="235"/>
      <c r="M92" s="236"/>
      <c r="N92" s="237"/>
      <c r="O92" s="237"/>
      <c r="P92" s="237"/>
      <c r="Q92" s="237"/>
      <c r="R92" s="237"/>
      <c r="S92" s="237"/>
      <c r="T92" s="238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9" t="s">
        <v>225</v>
      </c>
      <c r="AU92" s="239" t="s">
        <v>81</v>
      </c>
      <c r="AV92" s="13" t="s">
        <v>79</v>
      </c>
      <c r="AW92" s="13" t="s">
        <v>33</v>
      </c>
      <c r="AX92" s="13" t="s">
        <v>72</v>
      </c>
      <c r="AY92" s="239" t="s">
        <v>114</v>
      </c>
    </row>
    <row r="93" s="13" customFormat="1">
      <c r="A93" s="13"/>
      <c r="B93" s="230"/>
      <c r="C93" s="231"/>
      <c r="D93" s="224" t="s">
        <v>225</v>
      </c>
      <c r="E93" s="232" t="s">
        <v>19</v>
      </c>
      <c r="F93" s="233" t="s">
        <v>228</v>
      </c>
      <c r="G93" s="231"/>
      <c r="H93" s="232" t="s">
        <v>19</v>
      </c>
      <c r="I93" s="234"/>
      <c r="J93" s="231"/>
      <c r="K93" s="231"/>
      <c r="L93" s="235"/>
      <c r="M93" s="236"/>
      <c r="N93" s="237"/>
      <c r="O93" s="237"/>
      <c r="P93" s="237"/>
      <c r="Q93" s="237"/>
      <c r="R93" s="237"/>
      <c r="S93" s="237"/>
      <c r="T93" s="238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39" t="s">
        <v>225</v>
      </c>
      <c r="AU93" s="239" t="s">
        <v>81</v>
      </c>
      <c r="AV93" s="13" t="s">
        <v>79</v>
      </c>
      <c r="AW93" s="13" t="s">
        <v>33</v>
      </c>
      <c r="AX93" s="13" t="s">
        <v>72</v>
      </c>
      <c r="AY93" s="239" t="s">
        <v>114</v>
      </c>
    </row>
    <row r="94" s="14" customFormat="1">
      <c r="A94" s="14"/>
      <c r="B94" s="240"/>
      <c r="C94" s="241"/>
      <c r="D94" s="224" t="s">
        <v>225</v>
      </c>
      <c r="E94" s="242" t="s">
        <v>19</v>
      </c>
      <c r="F94" s="243" t="s">
        <v>229</v>
      </c>
      <c r="G94" s="241"/>
      <c r="H94" s="244">
        <v>287</v>
      </c>
      <c r="I94" s="245"/>
      <c r="J94" s="241"/>
      <c r="K94" s="241"/>
      <c r="L94" s="246"/>
      <c r="M94" s="247"/>
      <c r="N94" s="248"/>
      <c r="O94" s="248"/>
      <c r="P94" s="248"/>
      <c r="Q94" s="248"/>
      <c r="R94" s="248"/>
      <c r="S94" s="248"/>
      <c r="T94" s="249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50" t="s">
        <v>225</v>
      </c>
      <c r="AU94" s="250" t="s">
        <v>81</v>
      </c>
      <c r="AV94" s="14" t="s">
        <v>81</v>
      </c>
      <c r="AW94" s="14" t="s">
        <v>33</v>
      </c>
      <c r="AX94" s="14" t="s">
        <v>79</v>
      </c>
      <c r="AY94" s="250" t="s">
        <v>114</v>
      </c>
    </row>
    <row r="95" s="2" customFormat="1" ht="37.8" customHeight="1">
      <c r="A95" s="40"/>
      <c r="B95" s="41"/>
      <c r="C95" s="206" t="s">
        <v>81</v>
      </c>
      <c r="D95" s="206" t="s">
        <v>117</v>
      </c>
      <c r="E95" s="207" t="s">
        <v>230</v>
      </c>
      <c r="F95" s="208" t="s">
        <v>231</v>
      </c>
      <c r="G95" s="209" t="s">
        <v>222</v>
      </c>
      <c r="H95" s="210">
        <v>23</v>
      </c>
      <c r="I95" s="211"/>
      <c r="J95" s="212">
        <f>ROUND(I95*H95,2)</f>
        <v>0</v>
      </c>
      <c r="K95" s="208" t="s">
        <v>177</v>
      </c>
      <c r="L95" s="46"/>
      <c r="M95" s="213" t="s">
        <v>19</v>
      </c>
      <c r="N95" s="214" t="s">
        <v>43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0.57999999999999996</v>
      </c>
      <c r="T95" s="216">
        <f>S95*H95</f>
        <v>13.34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139</v>
      </c>
      <c r="AT95" s="217" t="s">
        <v>117</v>
      </c>
      <c r="AU95" s="217" t="s">
        <v>81</v>
      </c>
      <c r="AY95" s="19" t="s">
        <v>114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79</v>
      </c>
      <c r="BK95" s="218">
        <f>ROUND(I95*H95,2)</f>
        <v>0</v>
      </c>
      <c r="BL95" s="19" t="s">
        <v>139</v>
      </c>
      <c r="BM95" s="217" t="s">
        <v>232</v>
      </c>
    </row>
    <row r="96" s="2" customFormat="1">
      <c r="A96" s="40"/>
      <c r="B96" s="41"/>
      <c r="C96" s="42"/>
      <c r="D96" s="219" t="s">
        <v>124</v>
      </c>
      <c r="E96" s="42"/>
      <c r="F96" s="220" t="s">
        <v>233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124</v>
      </c>
      <c r="AU96" s="19" t="s">
        <v>81</v>
      </c>
    </row>
    <row r="97" s="13" customFormat="1">
      <c r="A97" s="13"/>
      <c r="B97" s="230"/>
      <c r="C97" s="231"/>
      <c r="D97" s="224" t="s">
        <v>225</v>
      </c>
      <c r="E97" s="232" t="s">
        <v>19</v>
      </c>
      <c r="F97" s="233" t="s">
        <v>226</v>
      </c>
      <c r="G97" s="231"/>
      <c r="H97" s="232" t="s">
        <v>19</v>
      </c>
      <c r="I97" s="234"/>
      <c r="J97" s="231"/>
      <c r="K97" s="231"/>
      <c r="L97" s="235"/>
      <c r="M97" s="236"/>
      <c r="N97" s="237"/>
      <c r="O97" s="237"/>
      <c r="P97" s="237"/>
      <c r="Q97" s="237"/>
      <c r="R97" s="237"/>
      <c r="S97" s="237"/>
      <c r="T97" s="238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9" t="s">
        <v>225</v>
      </c>
      <c r="AU97" s="239" t="s">
        <v>81</v>
      </c>
      <c r="AV97" s="13" t="s">
        <v>79</v>
      </c>
      <c r="AW97" s="13" t="s">
        <v>33</v>
      </c>
      <c r="AX97" s="13" t="s">
        <v>72</v>
      </c>
      <c r="AY97" s="239" t="s">
        <v>114</v>
      </c>
    </row>
    <row r="98" s="13" customFormat="1">
      <c r="A98" s="13"/>
      <c r="B98" s="230"/>
      <c r="C98" s="231"/>
      <c r="D98" s="224" t="s">
        <v>225</v>
      </c>
      <c r="E98" s="232" t="s">
        <v>19</v>
      </c>
      <c r="F98" s="233" t="s">
        <v>234</v>
      </c>
      <c r="G98" s="231"/>
      <c r="H98" s="232" t="s">
        <v>19</v>
      </c>
      <c r="I98" s="234"/>
      <c r="J98" s="231"/>
      <c r="K98" s="231"/>
      <c r="L98" s="235"/>
      <c r="M98" s="236"/>
      <c r="N98" s="237"/>
      <c r="O98" s="237"/>
      <c r="P98" s="237"/>
      <c r="Q98" s="237"/>
      <c r="R98" s="237"/>
      <c r="S98" s="237"/>
      <c r="T98" s="238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9" t="s">
        <v>225</v>
      </c>
      <c r="AU98" s="239" t="s">
        <v>81</v>
      </c>
      <c r="AV98" s="13" t="s">
        <v>79</v>
      </c>
      <c r="AW98" s="13" t="s">
        <v>33</v>
      </c>
      <c r="AX98" s="13" t="s">
        <v>72</v>
      </c>
      <c r="AY98" s="239" t="s">
        <v>114</v>
      </c>
    </row>
    <row r="99" s="13" customFormat="1">
      <c r="A99" s="13"/>
      <c r="B99" s="230"/>
      <c r="C99" s="231"/>
      <c r="D99" s="224" t="s">
        <v>225</v>
      </c>
      <c r="E99" s="232" t="s">
        <v>19</v>
      </c>
      <c r="F99" s="233" t="s">
        <v>235</v>
      </c>
      <c r="G99" s="231"/>
      <c r="H99" s="232" t="s">
        <v>19</v>
      </c>
      <c r="I99" s="234"/>
      <c r="J99" s="231"/>
      <c r="K99" s="231"/>
      <c r="L99" s="235"/>
      <c r="M99" s="236"/>
      <c r="N99" s="237"/>
      <c r="O99" s="237"/>
      <c r="P99" s="237"/>
      <c r="Q99" s="237"/>
      <c r="R99" s="237"/>
      <c r="S99" s="237"/>
      <c r="T99" s="238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9" t="s">
        <v>225</v>
      </c>
      <c r="AU99" s="239" t="s">
        <v>81</v>
      </c>
      <c r="AV99" s="13" t="s">
        <v>79</v>
      </c>
      <c r="AW99" s="13" t="s">
        <v>33</v>
      </c>
      <c r="AX99" s="13" t="s">
        <v>72</v>
      </c>
      <c r="AY99" s="239" t="s">
        <v>114</v>
      </c>
    </row>
    <row r="100" s="13" customFormat="1">
      <c r="A100" s="13"/>
      <c r="B100" s="230"/>
      <c r="C100" s="231"/>
      <c r="D100" s="224" t="s">
        <v>225</v>
      </c>
      <c r="E100" s="232" t="s">
        <v>19</v>
      </c>
      <c r="F100" s="233" t="s">
        <v>228</v>
      </c>
      <c r="G100" s="231"/>
      <c r="H100" s="232" t="s">
        <v>19</v>
      </c>
      <c r="I100" s="234"/>
      <c r="J100" s="231"/>
      <c r="K100" s="231"/>
      <c r="L100" s="235"/>
      <c r="M100" s="236"/>
      <c r="N100" s="237"/>
      <c r="O100" s="237"/>
      <c r="P100" s="237"/>
      <c r="Q100" s="237"/>
      <c r="R100" s="237"/>
      <c r="S100" s="237"/>
      <c r="T100" s="238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9" t="s">
        <v>225</v>
      </c>
      <c r="AU100" s="239" t="s">
        <v>81</v>
      </c>
      <c r="AV100" s="13" t="s">
        <v>79</v>
      </c>
      <c r="AW100" s="13" t="s">
        <v>33</v>
      </c>
      <c r="AX100" s="13" t="s">
        <v>72</v>
      </c>
      <c r="AY100" s="239" t="s">
        <v>114</v>
      </c>
    </row>
    <row r="101" s="14" customFormat="1">
      <c r="A101" s="14"/>
      <c r="B101" s="240"/>
      <c r="C101" s="241"/>
      <c r="D101" s="224" t="s">
        <v>225</v>
      </c>
      <c r="E101" s="242" t="s">
        <v>19</v>
      </c>
      <c r="F101" s="243" t="s">
        <v>236</v>
      </c>
      <c r="G101" s="241"/>
      <c r="H101" s="244">
        <v>23</v>
      </c>
      <c r="I101" s="245"/>
      <c r="J101" s="241"/>
      <c r="K101" s="241"/>
      <c r="L101" s="246"/>
      <c r="M101" s="247"/>
      <c r="N101" s="248"/>
      <c r="O101" s="248"/>
      <c r="P101" s="248"/>
      <c r="Q101" s="248"/>
      <c r="R101" s="248"/>
      <c r="S101" s="248"/>
      <c r="T101" s="249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0" t="s">
        <v>225</v>
      </c>
      <c r="AU101" s="250" t="s">
        <v>81</v>
      </c>
      <c r="AV101" s="14" t="s">
        <v>81</v>
      </c>
      <c r="AW101" s="14" t="s">
        <v>33</v>
      </c>
      <c r="AX101" s="14" t="s">
        <v>79</v>
      </c>
      <c r="AY101" s="250" t="s">
        <v>114</v>
      </c>
    </row>
    <row r="102" s="2" customFormat="1" ht="33" customHeight="1">
      <c r="A102" s="40"/>
      <c r="B102" s="41"/>
      <c r="C102" s="206" t="s">
        <v>133</v>
      </c>
      <c r="D102" s="206" t="s">
        <v>117</v>
      </c>
      <c r="E102" s="207" t="s">
        <v>237</v>
      </c>
      <c r="F102" s="208" t="s">
        <v>238</v>
      </c>
      <c r="G102" s="209" t="s">
        <v>222</v>
      </c>
      <c r="H102" s="210">
        <v>50</v>
      </c>
      <c r="I102" s="211"/>
      <c r="J102" s="212">
        <f>ROUND(I102*H102,2)</f>
        <v>0</v>
      </c>
      <c r="K102" s="208" t="s">
        <v>177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0.22</v>
      </c>
      <c r="T102" s="216">
        <f>S102*H102</f>
        <v>11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139</v>
      </c>
      <c r="AT102" s="217" t="s">
        <v>117</v>
      </c>
      <c r="AU102" s="217" t="s">
        <v>81</v>
      </c>
      <c r="AY102" s="19" t="s">
        <v>114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79</v>
      </c>
      <c r="BK102" s="218">
        <f>ROUND(I102*H102,2)</f>
        <v>0</v>
      </c>
      <c r="BL102" s="19" t="s">
        <v>139</v>
      </c>
      <c r="BM102" s="217" t="s">
        <v>239</v>
      </c>
    </row>
    <row r="103" s="2" customFormat="1">
      <c r="A103" s="40"/>
      <c r="B103" s="41"/>
      <c r="C103" s="42"/>
      <c r="D103" s="219" t="s">
        <v>124</v>
      </c>
      <c r="E103" s="42"/>
      <c r="F103" s="220" t="s">
        <v>240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124</v>
      </c>
      <c r="AU103" s="19" t="s">
        <v>81</v>
      </c>
    </row>
    <row r="104" s="13" customFormat="1">
      <c r="A104" s="13"/>
      <c r="B104" s="230"/>
      <c r="C104" s="231"/>
      <c r="D104" s="224" t="s">
        <v>225</v>
      </c>
      <c r="E104" s="232" t="s">
        <v>19</v>
      </c>
      <c r="F104" s="233" t="s">
        <v>226</v>
      </c>
      <c r="G104" s="231"/>
      <c r="H104" s="232" t="s">
        <v>19</v>
      </c>
      <c r="I104" s="234"/>
      <c r="J104" s="231"/>
      <c r="K104" s="231"/>
      <c r="L104" s="235"/>
      <c r="M104" s="236"/>
      <c r="N104" s="237"/>
      <c r="O104" s="237"/>
      <c r="P104" s="237"/>
      <c r="Q104" s="237"/>
      <c r="R104" s="237"/>
      <c r="S104" s="237"/>
      <c r="T104" s="238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9" t="s">
        <v>225</v>
      </c>
      <c r="AU104" s="239" t="s">
        <v>81</v>
      </c>
      <c r="AV104" s="13" t="s">
        <v>79</v>
      </c>
      <c r="AW104" s="13" t="s">
        <v>33</v>
      </c>
      <c r="AX104" s="13" t="s">
        <v>72</v>
      </c>
      <c r="AY104" s="239" t="s">
        <v>114</v>
      </c>
    </row>
    <row r="105" s="13" customFormat="1">
      <c r="A105" s="13"/>
      <c r="B105" s="230"/>
      <c r="C105" s="231"/>
      <c r="D105" s="224" t="s">
        <v>225</v>
      </c>
      <c r="E105" s="232" t="s">
        <v>19</v>
      </c>
      <c r="F105" s="233" t="s">
        <v>241</v>
      </c>
      <c r="G105" s="231"/>
      <c r="H105" s="232" t="s">
        <v>19</v>
      </c>
      <c r="I105" s="234"/>
      <c r="J105" s="231"/>
      <c r="K105" s="231"/>
      <c r="L105" s="235"/>
      <c r="M105" s="236"/>
      <c r="N105" s="237"/>
      <c r="O105" s="237"/>
      <c r="P105" s="237"/>
      <c r="Q105" s="237"/>
      <c r="R105" s="237"/>
      <c r="S105" s="237"/>
      <c r="T105" s="238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9" t="s">
        <v>225</v>
      </c>
      <c r="AU105" s="239" t="s">
        <v>81</v>
      </c>
      <c r="AV105" s="13" t="s">
        <v>79</v>
      </c>
      <c r="AW105" s="13" t="s">
        <v>33</v>
      </c>
      <c r="AX105" s="13" t="s">
        <v>72</v>
      </c>
      <c r="AY105" s="239" t="s">
        <v>114</v>
      </c>
    </row>
    <row r="106" s="13" customFormat="1">
      <c r="A106" s="13"/>
      <c r="B106" s="230"/>
      <c r="C106" s="231"/>
      <c r="D106" s="224" t="s">
        <v>225</v>
      </c>
      <c r="E106" s="232" t="s">
        <v>19</v>
      </c>
      <c r="F106" s="233" t="s">
        <v>228</v>
      </c>
      <c r="G106" s="231"/>
      <c r="H106" s="232" t="s">
        <v>19</v>
      </c>
      <c r="I106" s="234"/>
      <c r="J106" s="231"/>
      <c r="K106" s="231"/>
      <c r="L106" s="235"/>
      <c r="M106" s="236"/>
      <c r="N106" s="237"/>
      <c r="O106" s="237"/>
      <c r="P106" s="237"/>
      <c r="Q106" s="237"/>
      <c r="R106" s="237"/>
      <c r="S106" s="237"/>
      <c r="T106" s="238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9" t="s">
        <v>225</v>
      </c>
      <c r="AU106" s="239" t="s">
        <v>81</v>
      </c>
      <c r="AV106" s="13" t="s">
        <v>79</v>
      </c>
      <c r="AW106" s="13" t="s">
        <v>33</v>
      </c>
      <c r="AX106" s="13" t="s">
        <v>72</v>
      </c>
      <c r="AY106" s="239" t="s">
        <v>114</v>
      </c>
    </row>
    <row r="107" s="14" customFormat="1">
      <c r="A107" s="14"/>
      <c r="B107" s="240"/>
      <c r="C107" s="241"/>
      <c r="D107" s="224" t="s">
        <v>225</v>
      </c>
      <c r="E107" s="242" t="s">
        <v>19</v>
      </c>
      <c r="F107" s="243" t="s">
        <v>242</v>
      </c>
      <c r="G107" s="241"/>
      <c r="H107" s="244">
        <v>50</v>
      </c>
      <c r="I107" s="245"/>
      <c r="J107" s="241"/>
      <c r="K107" s="241"/>
      <c r="L107" s="246"/>
      <c r="M107" s="247"/>
      <c r="N107" s="248"/>
      <c r="O107" s="248"/>
      <c r="P107" s="248"/>
      <c r="Q107" s="248"/>
      <c r="R107" s="248"/>
      <c r="S107" s="248"/>
      <c r="T107" s="249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0" t="s">
        <v>225</v>
      </c>
      <c r="AU107" s="250" t="s">
        <v>81</v>
      </c>
      <c r="AV107" s="14" t="s">
        <v>81</v>
      </c>
      <c r="AW107" s="14" t="s">
        <v>33</v>
      </c>
      <c r="AX107" s="14" t="s">
        <v>79</v>
      </c>
      <c r="AY107" s="250" t="s">
        <v>114</v>
      </c>
    </row>
    <row r="108" s="2" customFormat="1" ht="33" customHeight="1">
      <c r="A108" s="40"/>
      <c r="B108" s="41"/>
      <c r="C108" s="206" t="s">
        <v>139</v>
      </c>
      <c r="D108" s="206" t="s">
        <v>117</v>
      </c>
      <c r="E108" s="207" t="s">
        <v>243</v>
      </c>
      <c r="F108" s="208" t="s">
        <v>244</v>
      </c>
      <c r="G108" s="209" t="s">
        <v>222</v>
      </c>
      <c r="H108" s="210">
        <v>23</v>
      </c>
      <c r="I108" s="211"/>
      <c r="J108" s="212">
        <f>ROUND(I108*H108,2)</f>
        <v>0</v>
      </c>
      <c r="K108" s="208" t="s">
        <v>177</v>
      </c>
      <c r="L108" s="46"/>
      <c r="M108" s="213" t="s">
        <v>19</v>
      </c>
      <c r="N108" s="214" t="s">
        <v>43</v>
      </c>
      <c r="O108" s="86"/>
      <c r="P108" s="215">
        <f>O108*H108</f>
        <v>0</v>
      </c>
      <c r="Q108" s="215">
        <v>0</v>
      </c>
      <c r="R108" s="215">
        <f>Q108*H108</f>
        <v>0</v>
      </c>
      <c r="S108" s="215">
        <v>0.316</v>
      </c>
      <c r="T108" s="216">
        <f>S108*H108</f>
        <v>7.2679999999999998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7" t="s">
        <v>139</v>
      </c>
      <c r="AT108" s="217" t="s">
        <v>117</v>
      </c>
      <c r="AU108" s="217" t="s">
        <v>81</v>
      </c>
      <c r="AY108" s="19" t="s">
        <v>114</v>
      </c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19" t="s">
        <v>79</v>
      </c>
      <c r="BK108" s="218">
        <f>ROUND(I108*H108,2)</f>
        <v>0</v>
      </c>
      <c r="BL108" s="19" t="s">
        <v>139</v>
      </c>
      <c r="BM108" s="217" t="s">
        <v>245</v>
      </c>
    </row>
    <row r="109" s="2" customFormat="1">
      <c r="A109" s="40"/>
      <c r="B109" s="41"/>
      <c r="C109" s="42"/>
      <c r="D109" s="219" t="s">
        <v>124</v>
      </c>
      <c r="E109" s="42"/>
      <c r="F109" s="220" t="s">
        <v>246</v>
      </c>
      <c r="G109" s="42"/>
      <c r="H109" s="42"/>
      <c r="I109" s="221"/>
      <c r="J109" s="42"/>
      <c r="K109" s="42"/>
      <c r="L109" s="46"/>
      <c r="M109" s="222"/>
      <c r="N109" s="223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124</v>
      </c>
      <c r="AU109" s="19" t="s">
        <v>81</v>
      </c>
    </row>
    <row r="110" s="13" customFormat="1">
      <c r="A110" s="13"/>
      <c r="B110" s="230"/>
      <c r="C110" s="231"/>
      <c r="D110" s="224" t="s">
        <v>225</v>
      </c>
      <c r="E110" s="232" t="s">
        <v>19</v>
      </c>
      <c r="F110" s="233" t="s">
        <v>226</v>
      </c>
      <c r="G110" s="231"/>
      <c r="H110" s="232" t="s">
        <v>19</v>
      </c>
      <c r="I110" s="234"/>
      <c r="J110" s="231"/>
      <c r="K110" s="231"/>
      <c r="L110" s="235"/>
      <c r="M110" s="236"/>
      <c r="N110" s="237"/>
      <c r="O110" s="237"/>
      <c r="P110" s="237"/>
      <c r="Q110" s="237"/>
      <c r="R110" s="237"/>
      <c r="S110" s="237"/>
      <c r="T110" s="238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9" t="s">
        <v>225</v>
      </c>
      <c r="AU110" s="239" t="s">
        <v>81</v>
      </c>
      <c r="AV110" s="13" t="s">
        <v>79</v>
      </c>
      <c r="AW110" s="13" t="s">
        <v>33</v>
      </c>
      <c r="AX110" s="13" t="s">
        <v>72</v>
      </c>
      <c r="AY110" s="239" t="s">
        <v>114</v>
      </c>
    </row>
    <row r="111" s="13" customFormat="1">
      <c r="A111" s="13"/>
      <c r="B111" s="230"/>
      <c r="C111" s="231"/>
      <c r="D111" s="224" t="s">
        <v>225</v>
      </c>
      <c r="E111" s="232" t="s">
        <v>19</v>
      </c>
      <c r="F111" s="233" t="s">
        <v>247</v>
      </c>
      <c r="G111" s="231"/>
      <c r="H111" s="232" t="s">
        <v>19</v>
      </c>
      <c r="I111" s="234"/>
      <c r="J111" s="231"/>
      <c r="K111" s="231"/>
      <c r="L111" s="235"/>
      <c r="M111" s="236"/>
      <c r="N111" s="237"/>
      <c r="O111" s="237"/>
      <c r="P111" s="237"/>
      <c r="Q111" s="237"/>
      <c r="R111" s="237"/>
      <c r="S111" s="237"/>
      <c r="T111" s="238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9" t="s">
        <v>225</v>
      </c>
      <c r="AU111" s="239" t="s">
        <v>81</v>
      </c>
      <c r="AV111" s="13" t="s">
        <v>79</v>
      </c>
      <c r="AW111" s="13" t="s">
        <v>33</v>
      </c>
      <c r="AX111" s="13" t="s">
        <v>72</v>
      </c>
      <c r="AY111" s="239" t="s">
        <v>114</v>
      </c>
    </row>
    <row r="112" s="13" customFormat="1">
      <c r="A112" s="13"/>
      <c r="B112" s="230"/>
      <c r="C112" s="231"/>
      <c r="D112" s="224" t="s">
        <v>225</v>
      </c>
      <c r="E112" s="232" t="s">
        <v>19</v>
      </c>
      <c r="F112" s="233" t="s">
        <v>228</v>
      </c>
      <c r="G112" s="231"/>
      <c r="H112" s="232" t="s">
        <v>19</v>
      </c>
      <c r="I112" s="234"/>
      <c r="J112" s="231"/>
      <c r="K112" s="231"/>
      <c r="L112" s="235"/>
      <c r="M112" s="236"/>
      <c r="N112" s="237"/>
      <c r="O112" s="237"/>
      <c r="P112" s="237"/>
      <c r="Q112" s="237"/>
      <c r="R112" s="237"/>
      <c r="S112" s="237"/>
      <c r="T112" s="238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9" t="s">
        <v>225</v>
      </c>
      <c r="AU112" s="239" t="s">
        <v>81</v>
      </c>
      <c r="AV112" s="13" t="s">
        <v>79</v>
      </c>
      <c r="AW112" s="13" t="s">
        <v>33</v>
      </c>
      <c r="AX112" s="13" t="s">
        <v>72</v>
      </c>
      <c r="AY112" s="239" t="s">
        <v>114</v>
      </c>
    </row>
    <row r="113" s="14" customFormat="1">
      <c r="A113" s="14"/>
      <c r="B113" s="240"/>
      <c r="C113" s="241"/>
      <c r="D113" s="224" t="s">
        <v>225</v>
      </c>
      <c r="E113" s="242" t="s">
        <v>19</v>
      </c>
      <c r="F113" s="243" t="s">
        <v>236</v>
      </c>
      <c r="G113" s="241"/>
      <c r="H113" s="244">
        <v>23</v>
      </c>
      <c r="I113" s="245"/>
      <c r="J113" s="241"/>
      <c r="K113" s="241"/>
      <c r="L113" s="246"/>
      <c r="M113" s="247"/>
      <c r="N113" s="248"/>
      <c r="O113" s="248"/>
      <c r="P113" s="248"/>
      <c r="Q113" s="248"/>
      <c r="R113" s="248"/>
      <c r="S113" s="248"/>
      <c r="T113" s="249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0" t="s">
        <v>225</v>
      </c>
      <c r="AU113" s="250" t="s">
        <v>81</v>
      </c>
      <c r="AV113" s="14" t="s">
        <v>81</v>
      </c>
      <c r="AW113" s="14" t="s">
        <v>33</v>
      </c>
      <c r="AX113" s="14" t="s">
        <v>79</v>
      </c>
      <c r="AY113" s="250" t="s">
        <v>114</v>
      </c>
    </row>
    <row r="114" s="2" customFormat="1" ht="21.75" customHeight="1">
      <c r="A114" s="40"/>
      <c r="B114" s="41"/>
      <c r="C114" s="206" t="s">
        <v>113</v>
      </c>
      <c r="D114" s="206" t="s">
        <v>117</v>
      </c>
      <c r="E114" s="207" t="s">
        <v>248</v>
      </c>
      <c r="F114" s="208" t="s">
        <v>249</v>
      </c>
      <c r="G114" s="209" t="s">
        <v>250</v>
      </c>
      <c r="H114" s="210">
        <v>267.38</v>
      </c>
      <c r="I114" s="211"/>
      <c r="J114" s="212">
        <f>ROUND(I114*H114,2)</f>
        <v>0</v>
      </c>
      <c r="K114" s="208" t="s">
        <v>177</v>
      </c>
      <c r="L114" s="46"/>
      <c r="M114" s="213" t="s">
        <v>19</v>
      </c>
      <c r="N114" s="214" t="s">
        <v>43</v>
      </c>
      <c r="O114" s="86"/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139</v>
      </c>
      <c r="AT114" s="217" t="s">
        <v>117</v>
      </c>
      <c r="AU114" s="217" t="s">
        <v>81</v>
      </c>
      <c r="AY114" s="19" t="s">
        <v>114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79</v>
      </c>
      <c r="BK114" s="218">
        <f>ROUND(I114*H114,2)</f>
        <v>0</v>
      </c>
      <c r="BL114" s="19" t="s">
        <v>139</v>
      </c>
      <c r="BM114" s="217" t="s">
        <v>251</v>
      </c>
    </row>
    <row r="115" s="2" customFormat="1">
      <c r="A115" s="40"/>
      <c r="B115" s="41"/>
      <c r="C115" s="42"/>
      <c r="D115" s="219" t="s">
        <v>124</v>
      </c>
      <c r="E115" s="42"/>
      <c r="F115" s="220" t="s">
        <v>252</v>
      </c>
      <c r="G115" s="42"/>
      <c r="H115" s="42"/>
      <c r="I115" s="221"/>
      <c r="J115" s="42"/>
      <c r="K115" s="42"/>
      <c r="L115" s="46"/>
      <c r="M115" s="222"/>
      <c r="N115" s="223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124</v>
      </c>
      <c r="AU115" s="19" t="s">
        <v>81</v>
      </c>
    </row>
    <row r="116" s="13" customFormat="1">
      <c r="A116" s="13"/>
      <c r="B116" s="230"/>
      <c r="C116" s="231"/>
      <c r="D116" s="224" t="s">
        <v>225</v>
      </c>
      <c r="E116" s="232" t="s">
        <v>19</v>
      </c>
      <c r="F116" s="233" t="s">
        <v>226</v>
      </c>
      <c r="G116" s="231"/>
      <c r="H116" s="232" t="s">
        <v>19</v>
      </c>
      <c r="I116" s="234"/>
      <c r="J116" s="231"/>
      <c r="K116" s="231"/>
      <c r="L116" s="235"/>
      <c r="M116" s="236"/>
      <c r="N116" s="237"/>
      <c r="O116" s="237"/>
      <c r="P116" s="237"/>
      <c r="Q116" s="237"/>
      <c r="R116" s="237"/>
      <c r="S116" s="237"/>
      <c r="T116" s="238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9" t="s">
        <v>225</v>
      </c>
      <c r="AU116" s="239" t="s">
        <v>81</v>
      </c>
      <c r="AV116" s="13" t="s">
        <v>79</v>
      </c>
      <c r="AW116" s="13" t="s">
        <v>33</v>
      </c>
      <c r="AX116" s="13" t="s">
        <v>72</v>
      </c>
      <c r="AY116" s="239" t="s">
        <v>114</v>
      </c>
    </row>
    <row r="117" s="13" customFormat="1">
      <c r="A117" s="13"/>
      <c r="B117" s="230"/>
      <c r="C117" s="231"/>
      <c r="D117" s="224" t="s">
        <v>225</v>
      </c>
      <c r="E117" s="232" t="s">
        <v>19</v>
      </c>
      <c r="F117" s="233" t="s">
        <v>253</v>
      </c>
      <c r="G117" s="231"/>
      <c r="H117" s="232" t="s">
        <v>19</v>
      </c>
      <c r="I117" s="234"/>
      <c r="J117" s="231"/>
      <c r="K117" s="231"/>
      <c r="L117" s="235"/>
      <c r="M117" s="236"/>
      <c r="N117" s="237"/>
      <c r="O117" s="237"/>
      <c r="P117" s="237"/>
      <c r="Q117" s="237"/>
      <c r="R117" s="237"/>
      <c r="S117" s="237"/>
      <c r="T117" s="238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9" t="s">
        <v>225</v>
      </c>
      <c r="AU117" s="239" t="s">
        <v>81</v>
      </c>
      <c r="AV117" s="13" t="s">
        <v>79</v>
      </c>
      <c r="AW117" s="13" t="s">
        <v>33</v>
      </c>
      <c r="AX117" s="13" t="s">
        <v>72</v>
      </c>
      <c r="AY117" s="239" t="s">
        <v>114</v>
      </c>
    </row>
    <row r="118" s="13" customFormat="1">
      <c r="A118" s="13"/>
      <c r="B118" s="230"/>
      <c r="C118" s="231"/>
      <c r="D118" s="224" t="s">
        <v>225</v>
      </c>
      <c r="E118" s="232" t="s">
        <v>19</v>
      </c>
      <c r="F118" s="233" t="s">
        <v>228</v>
      </c>
      <c r="G118" s="231"/>
      <c r="H118" s="232" t="s">
        <v>19</v>
      </c>
      <c r="I118" s="234"/>
      <c r="J118" s="231"/>
      <c r="K118" s="231"/>
      <c r="L118" s="235"/>
      <c r="M118" s="236"/>
      <c r="N118" s="237"/>
      <c r="O118" s="237"/>
      <c r="P118" s="237"/>
      <c r="Q118" s="237"/>
      <c r="R118" s="237"/>
      <c r="S118" s="237"/>
      <c r="T118" s="238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9" t="s">
        <v>225</v>
      </c>
      <c r="AU118" s="239" t="s">
        <v>81</v>
      </c>
      <c r="AV118" s="13" t="s">
        <v>79</v>
      </c>
      <c r="AW118" s="13" t="s">
        <v>33</v>
      </c>
      <c r="AX118" s="13" t="s">
        <v>72</v>
      </c>
      <c r="AY118" s="239" t="s">
        <v>114</v>
      </c>
    </row>
    <row r="119" s="13" customFormat="1">
      <c r="A119" s="13"/>
      <c r="B119" s="230"/>
      <c r="C119" s="231"/>
      <c r="D119" s="224" t="s">
        <v>225</v>
      </c>
      <c r="E119" s="232" t="s">
        <v>19</v>
      </c>
      <c r="F119" s="233" t="s">
        <v>254</v>
      </c>
      <c r="G119" s="231"/>
      <c r="H119" s="232" t="s">
        <v>19</v>
      </c>
      <c r="I119" s="234"/>
      <c r="J119" s="231"/>
      <c r="K119" s="231"/>
      <c r="L119" s="235"/>
      <c r="M119" s="236"/>
      <c r="N119" s="237"/>
      <c r="O119" s="237"/>
      <c r="P119" s="237"/>
      <c r="Q119" s="237"/>
      <c r="R119" s="237"/>
      <c r="S119" s="237"/>
      <c r="T119" s="238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9" t="s">
        <v>225</v>
      </c>
      <c r="AU119" s="239" t="s">
        <v>81</v>
      </c>
      <c r="AV119" s="13" t="s">
        <v>79</v>
      </c>
      <c r="AW119" s="13" t="s">
        <v>33</v>
      </c>
      <c r="AX119" s="13" t="s">
        <v>72</v>
      </c>
      <c r="AY119" s="239" t="s">
        <v>114</v>
      </c>
    </row>
    <row r="120" s="13" customFormat="1">
      <c r="A120" s="13"/>
      <c r="B120" s="230"/>
      <c r="C120" s="231"/>
      <c r="D120" s="224" t="s">
        <v>225</v>
      </c>
      <c r="E120" s="232" t="s">
        <v>19</v>
      </c>
      <c r="F120" s="233" t="s">
        <v>255</v>
      </c>
      <c r="G120" s="231"/>
      <c r="H120" s="232" t="s">
        <v>19</v>
      </c>
      <c r="I120" s="234"/>
      <c r="J120" s="231"/>
      <c r="K120" s="231"/>
      <c r="L120" s="235"/>
      <c r="M120" s="236"/>
      <c r="N120" s="237"/>
      <c r="O120" s="237"/>
      <c r="P120" s="237"/>
      <c r="Q120" s="237"/>
      <c r="R120" s="237"/>
      <c r="S120" s="237"/>
      <c r="T120" s="238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9" t="s">
        <v>225</v>
      </c>
      <c r="AU120" s="239" t="s">
        <v>81</v>
      </c>
      <c r="AV120" s="13" t="s">
        <v>79</v>
      </c>
      <c r="AW120" s="13" t="s">
        <v>33</v>
      </c>
      <c r="AX120" s="13" t="s">
        <v>72</v>
      </c>
      <c r="AY120" s="239" t="s">
        <v>114</v>
      </c>
    </row>
    <row r="121" s="13" customFormat="1">
      <c r="A121" s="13"/>
      <c r="B121" s="230"/>
      <c r="C121" s="231"/>
      <c r="D121" s="224" t="s">
        <v>225</v>
      </c>
      <c r="E121" s="232" t="s">
        <v>19</v>
      </c>
      <c r="F121" s="233" t="s">
        <v>256</v>
      </c>
      <c r="G121" s="231"/>
      <c r="H121" s="232" t="s">
        <v>19</v>
      </c>
      <c r="I121" s="234"/>
      <c r="J121" s="231"/>
      <c r="K121" s="231"/>
      <c r="L121" s="235"/>
      <c r="M121" s="236"/>
      <c r="N121" s="237"/>
      <c r="O121" s="237"/>
      <c r="P121" s="237"/>
      <c r="Q121" s="237"/>
      <c r="R121" s="237"/>
      <c r="S121" s="237"/>
      <c r="T121" s="238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9" t="s">
        <v>225</v>
      </c>
      <c r="AU121" s="239" t="s">
        <v>81</v>
      </c>
      <c r="AV121" s="13" t="s">
        <v>79</v>
      </c>
      <c r="AW121" s="13" t="s">
        <v>33</v>
      </c>
      <c r="AX121" s="13" t="s">
        <v>72</v>
      </c>
      <c r="AY121" s="239" t="s">
        <v>114</v>
      </c>
    </row>
    <row r="122" s="13" customFormat="1">
      <c r="A122" s="13"/>
      <c r="B122" s="230"/>
      <c r="C122" s="231"/>
      <c r="D122" s="224" t="s">
        <v>225</v>
      </c>
      <c r="E122" s="232" t="s">
        <v>19</v>
      </c>
      <c r="F122" s="233" t="s">
        <v>257</v>
      </c>
      <c r="G122" s="231"/>
      <c r="H122" s="232" t="s">
        <v>19</v>
      </c>
      <c r="I122" s="234"/>
      <c r="J122" s="231"/>
      <c r="K122" s="231"/>
      <c r="L122" s="235"/>
      <c r="M122" s="236"/>
      <c r="N122" s="237"/>
      <c r="O122" s="237"/>
      <c r="P122" s="237"/>
      <c r="Q122" s="237"/>
      <c r="R122" s="237"/>
      <c r="S122" s="237"/>
      <c r="T122" s="238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9" t="s">
        <v>225</v>
      </c>
      <c r="AU122" s="239" t="s">
        <v>81</v>
      </c>
      <c r="AV122" s="13" t="s">
        <v>79</v>
      </c>
      <c r="AW122" s="13" t="s">
        <v>33</v>
      </c>
      <c r="AX122" s="13" t="s">
        <v>72</v>
      </c>
      <c r="AY122" s="239" t="s">
        <v>114</v>
      </c>
    </row>
    <row r="123" s="13" customFormat="1">
      <c r="A123" s="13"/>
      <c r="B123" s="230"/>
      <c r="C123" s="231"/>
      <c r="D123" s="224" t="s">
        <v>225</v>
      </c>
      <c r="E123" s="232" t="s">
        <v>19</v>
      </c>
      <c r="F123" s="233" t="s">
        <v>258</v>
      </c>
      <c r="G123" s="231"/>
      <c r="H123" s="232" t="s">
        <v>19</v>
      </c>
      <c r="I123" s="234"/>
      <c r="J123" s="231"/>
      <c r="K123" s="231"/>
      <c r="L123" s="235"/>
      <c r="M123" s="236"/>
      <c r="N123" s="237"/>
      <c r="O123" s="237"/>
      <c r="P123" s="237"/>
      <c r="Q123" s="237"/>
      <c r="R123" s="237"/>
      <c r="S123" s="237"/>
      <c r="T123" s="238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9" t="s">
        <v>225</v>
      </c>
      <c r="AU123" s="239" t="s">
        <v>81</v>
      </c>
      <c r="AV123" s="13" t="s">
        <v>79</v>
      </c>
      <c r="AW123" s="13" t="s">
        <v>33</v>
      </c>
      <c r="AX123" s="13" t="s">
        <v>72</v>
      </c>
      <c r="AY123" s="239" t="s">
        <v>114</v>
      </c>
    </row>
    <row r="124" s="14" customFormat="1">
      <c r="A124" s="14"/>
      <c r="B124" s="240"/>
      <c r="C124" s="241"/>
      <c r="D124" s="224" t="s">
        <v>225</v>
      </c>
      <c r="E124" s="242" t="s">
        <v>19</v>
      </c>
      <c r="F124" s="243" t="s">
        <v>259</v>
      </c>
      <c r="G124" s="241"/>
      <c r="H124" s="244">
        <v>117.7</v>
      </c>
      <c r="I124" s="245"/>
      <c r="J124" s="241"/>
      <c r="K124" s="241"/>
      <c r="L124" s="246"/>
      <c r="M124" s="247"/>
      <c r="N124" s="248"/>
      <c r="O124" s="248"/>
      <c r="P124" s="248"/>
      <c r="Q124" s="248"/>
      <c r="R124" s="248"/>
      <c r="S124" s="248"/>
      <c r="T124" s="249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0" t="s">
        <v>225</v>
      </c>
      <c r="AU124" s="250" t="s">
        <v>81</v>
      </c>
      <c r="AV124" s="14" t="s">
        <v>81</v>
      </c>
      <c r="AW124" s="14" t="s">
        <v>33</v>
      </c>
      <c r="AX124" s="14" t="s">
        <v>72</v>
      </c>
      <c r="AY124" s="250" t="s">
        <v>114</v>
      </c>
    </row>
    <row r="125" s="13" customFormat="1">
      <c r="A125" s="13"/>
      <c r="B125" s="230"/>
      <c r="C125" s="231"/>
      <c r="D125" s="224" t="s">
        <v>225</v>
      </c>
      <c r="E125" s="232" t="s">
        <v>19</v>
      </c>
      <c r="F125" s="233" t="s">
        <v>226</v>
      </c>
      <c r="G125" s="231"/>
      <c r="H125" s="232" t="s">
        <v>19</v>
      </c>
      <c r="I125" s="234"/>
      <c r="J125" s="231"/>
      <c r="K125" s="231"/>
      <c r="L125" s="235"/>
      <c r="M125" s="236"/>
      <c r="N125" s="237"/>
      <c r="O125" s="237"/>
      <c r="P125" s="237"/>
      <c r="Q125" s="237"/>
      <c r="R125" s="237"/>
      <c r="S125" s="237"/>
      <c r="T125" s="238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9" t="s">
        <v>225</v>
      </c>
      <c r="AU125" s="239" t="s">
        <v>81</v>
      </c>
      <c r="AV125" s="13" t="s">
        <v>79</v>
      </c>
      <c r="AW125" s="13" t="s">
        <v>33</v>
      </c>
      <c r="AX125" s="13" t="s">
        <v>72</v>
      </c>
      <c r="AY125" s="239" t="s">
        <v>114</v>
      </c>
    </row>
    <row r="126" s="13" customFormat="1">
      <c r="A126" s="13"/>
      <c r="B126" s="230"/>
      <c r="C126" s="231"/>
      <c r="D126" s="224" t="s">
        <v>225</v>
      </c>
      <c r="E126" s="232" t="s">
        <v>19</v>
      </c>
      <c r="F126" s="233" t="s">
        <v>260</v>
      </c>
      <c r="G126" s="231"/>
      <c r="H126" s="232" t="s">
        <v>19</v>
      </c>
      <c r="I126" s="234"/>
      <c r="J126" s="231"/>
      <c r="K126" s="231"/>
      <c r="L126" s="235"/>
      <c r="M126" s="236"/>
      <c r="N126" s="237"/>
      <c r="O126" s="237"/>
      <c r="P126" s="237"/>
      <c r="Q126" s="237"/>
      <c r="R126" s="237"/>
      <c r="S126" s="237"/>
      <c r="T126" s="238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9" t="s">
        <v>225</v>
      </c>
      <c r="AU126" s="239" t="s">
        <v>81</v>
      </c>
      <c r="AV126" s="13" t="s">
        <v>79</v>
      </c>
      <c r="AW126" s="13" t="s">
        <v>33</v>
      </c>
      <c r="AX126" s="13" t="s">
        <v>72</v>
      </c>
      <c r="AY126" s="239" t="s">
        <v>114</v>
      </c>
    </row>
    <row r="127" s="13" customFormat="1">
      <c r="A127" s="13"/>
      <c r="B127" s="230"/>
      <c r="C127" s="231"/>
      <c r="D127" s="224" t="s">
        <v>225</v>
      </c>
      <c r="E127" s="232" t="s">
        <v>19</v>
      </c>
      <c r="F127" s="233" t="s">
        <v>261</v>
      </c>
      <c r="G127" s="231"/>
      <c r="H127" s="232" t="s">
        <v>19</v>
      </c>
      <c r="I127" s="234"/>
      <c r="J127" s="231"/>
      <c r="K127" s="231"/>
      <c r="L127" s="235"/>
      <c r="M127" s="236"/>
      <c r="N127" s="237"/>
      <c r="O127" s="237"/>
      <c r="P127" s="237"/>
      <c r="Q127" s="237"/>
      <c r="R127" s="237"/>
      <c r="S127" s="237"/>
      <c r="T127" s="238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9" t="s">
        <v>225</v>
      </c>
      <c r="AU127" s="239" t="s">
        <v>81</v>
      </c>
      <c r="AV127" s="13" t="s">
        <v>79</v>
      </c>
      <c r="AW127" s="13" t="s">
        <v>33</v>
      </c>
      <c r="AX127" s="13" t="s">
        <v>72</v>
      </c>
      <c r="AY127" s="239" t="s">
        <v>114</v>
      </c>
    </row>
    <row r="128" s="14" customFormat="1">
      <c r="A128" s="14"/>
      <c r="B128" s="240"/>
      <c r="C128" s="241"/>
      <c r="D128" s="224" t="s">
        <v>225</v>
      </c>
      <c r="E128" s="242" t="s">
        <v>19</v>
      </c>
      <c r="F128" s="243" t="s">
        <v>262</v>
      </c>
      <c r="G128" s="241"/>
      <c r="H128" s="244">
        <v>149.68000000000001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0" t="s">
        <v>225</v>
      </c>
      <c r="AU128" s="250" t="s">
        <v>81</v>
      </c>
      <c r="AV128" s="14" t="s">
        <v>81</v>
      </c>
      <c r="AW128" s="14" t="s">
        <v>33</v>
      </c>
      <c r="AX128" s="14" t="s">
        <v>72</v>
      </c>
      <c r="AY128" s="250" t="s">
        <v>114</v>
      </c>
    </row>
    <row r="129" s="15" customFormat="1">
      <c r="A129" s="15"/>
      <c r="B129" s="251"/>
      <c r="C129" s="252"/>
      <c r="D129" s="224" t="s">
        <v>225</v>
      </c>
      <c r="E129" s="253" t="s">
        <v>19</v>
      </c>
      <c r="F129" s="254" t="s">
        <v>263</v>
      </c>
      <c r="G129" s="252"/>
      <c r="H129" s="255">
        <v>267.38</v>
      </c>
      <c r="I129" s="256"/>
      <c r="J129" s="252"/>
      <c r="K129" s="252"/>
      <c r="L129" s="257"/>
      <c r="M129" s="258"/>
      <c r="N129" s="259"/>
      <c r="O129" s="259"/>
      <c r="P129" s="259"/>
      <c r="Q129" s="259"/>
      <c r="R129" s="259"/>
      <c r="S129" s="259"/>
      <c r="T129" s="260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1" t="s">
        <v>225</v>
      </c>
      <c r="AU129" s="261" t="s">
        <v>81</v>
      </c>
      <c r="AV129" s="15" t="s">
        <v>139</v>
      </c>
      <c r="AW129" s="15" t="s">
        <v>33</v>
      </c>
      <c r="AX129" s="15" t="s">
        <v>79</v>
      </c>
      <c r="AY129" s="261" t="s">
        <v>114</v>
      </c>
    </row>
    <row r="130" s="2" customFormat="1" ht="24.15" customHeight="1">
      <c r="A130" s="40"/>
      <c r="B130" s="41"/>
      <c r="C130" s="206" t="s">
        <v>149</v>
      </c>
      <c r="D130" s="206" t="s">
        <v>117</v>
      </c>
      <c r="E130" s="207" t="s">
        <v>264</v>
      </c>
      <c r="F130" s="208" t="s">
        <v>265</v>
      </c>
      <c r="G130" s="209" t="s">
        <v>250</v>
      </c>
      <c r="H130" s="210">
        <v>105.39</v>
      </c>
      <c r="I130" s="211"/>
      <c r="J130" s="212">
        <f>ROUND(I130*H130,2)</f>
        <v>0</v>
      </c>
      <c r="K130" s="208" t="s">
        <v>177</v>
      </c>
      <c r="L130" s="46"/>
      <c r="M130" s="213" t="s">
        <v>19</v>
      </c>
      <c r="N130" s="214" t="s">
        <v>43</v>
      </c>
      <c r="O130" s="86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139</v>
      </c>
      <c r="AT130" s="217" t="s">
        <v>117</v>
      </c>
      <c r="AU130" s="217" t="s">
        <v>81</v>
      </c>
      <c r="AY130" s="19" t="s">
        <v>114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79</v>
      </c>
      <c r="BK130" s="218">
        <f>ROUND(I130*H130,2)</f>
        <v>0</v>
      </c>
      <c r="BL130" s="19" t="s">
        <v>139</v>
      </c>
      <c r="BM130" s="217" t="s">
        <v>266</v>
      </c>
    </row>
    <row r="131" s="2" customFormat="1">
      <c r="A131" s="40"/>
      <c r="B131" s="41"/>
      <c r="C131" s="42"/>
      <c r="D131" s="219" t="s">
        <v>124</v>
      </c>
      <c r="E131" s="42"/>
      <c r="F131" s="220" t="s">
        <v>267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124</v>
      </c>
      <c r="AU131" s="19" t="s">
        <v>81</v>
      </c>
    </row>
    <row r="132" s="13" customFormat="1">
      <c r="A132" s="13"/>
      <c r="B132" s="230"/>
      <c r="C132" s="231"/>
      <c r="D132" s="224" t="s">
        <v>225</v>
      </c>
      <c r="E132" s="232" t="s">
        <v>19</v>
      </c>
      <c r="F132" s="233" t="s">
        <v>226</v>
      </c>
      <c r="G132" s="231"/>
      <c r="H132" s="232" t="s">
        <v>19</v>
      </c>
      <c r="I132" s="234"/>
      <c r="J132" s="231"/>
      <c r="K132" s="231"/>
      <c r="L132" s="235"/>
      <c r="M132" s="236"/>
      <c r="N132" s="237"/>
      <c r="O132" s="237"/>
      <c r="P132" s="237"/>
      <c r="Q132" s="237"/>
      <c r="R132" s="237"/>
      <c r="S132" s="237"/>
      <c r="T132" s="238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9" t="s">
        <v>225</v>
      </c>
      <c r="AU132" s="239" t="s">
        <v>81</v>
      </c>
      <c r="AV132" s="13" t="s">
        <v>79</v>
      </c>
      <c r="AW132" s="13" t="s">
        <v>33</v>
      </c>
      <c r="AX132" s="13" t="s">
        <v>72</v>
      </c>
      <c r="AY132" s="239" t="s">
        <v>114</v>
      </c>
    </row>
    <row r="133" s="13" customFormat="1">
      <c r="A133" s="13"/>
      <c r="B133" s="230"/>
      <c r="C133" s="231"/>
      <c r="D133" s="224" t="s">
        <v>225</v>
      </c>
      <c r="E133" s="232" t="s">
        <v>19</v>
      </c>
      <c r="F133" s="233" t="s">
        <v>268</v>
      </c>
      <c r="G133" s="231"/>
      <c r="H133" s="232" t="s">
        <v>19</v>
      </c>
      <c r="I133" s="234"/>
      <c r="J133" s="231"/>
      <c r="K133" s="231"/>
      <c r="L133" s="235"/>
      <c r="M133" s="236"/>
      <c r="N133" s="237"/>
      <c r="O133" s="237"/>
      <c r="P133" s="237"/>
      <c r="Q133" s="237"/>
      <c r="R133" s="237"/>
      <c r="S133" s="237"/>
      <c r="T133" s="23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9" t="s">
        <v>225</v>
      </c>
      <c r="AU133" s="239" t="s">
        <v>81</v>
      </c>
      <c r="AV133" s="13" t="s">
        <v>79</v>
      </c>
      <c r="AW133" s="13" t="s">
        <v>33</v>
      </c>
      <c r="AX133" s="13" t="s">
        <v>72</v>
      </c>
      <c r="AY133" s="239" t="s">
        <v>114</v>
      </c>
    </row>
    <row r="134" s="13" customFormat="1">
      <c r="A134" s="13"/>
      <c r="B134" s="230"/>
      <c r="C134" s="231"/>
      <c r="D134" s="224" t="s">
        <v>225</v>
      </c>
      <c r="E134" s="232" t="s">
        <v>19</v>
      </c>
      <c r="F134" s="233" t="s">
        <v>269</v>
      </c>
      <c r="G134" s="231"/>
      <c r="H134" s="232" t="s">
        <v>19</v>
      </c>
      <c r="I134" s="234"/>
      <c r="J134" s="231"/>
      <c r="K134" s="231"/>
      <c r="L134" s="235"/>
      <c r="M134" s="236"/>
      <c r="N134" s="237"/>
      <c r="O134" s="237"/>
      <c r="P134" s="237"/>
      <c r="Q134" s="237"/>
      <c r="R134" s="237"/>
      <c r="S134" s="237"/>
      <c r="T134" s="238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9" t="s">
        <v>225</v>
      </c>
      <c r="AU134" s="239" t="s">
        <v>81</v>
      </c>
      <c r="AV134" s="13" t="s">
        <v>79</v>
      </c>
      <c r="AW134" s="13" t="s">
        <v>33</v>
      </c>
      <c r="AX134" s="13" t="s">
        <v>72</v>
      </c>
      <c r="AY134" s="239" t="s">
        <v>114</v>
      </c>
    </row>
    <row r="135" s="13" customFormat="1">
      <c r="A135" s="13"/>
      <c r="B135" s="230"/>
      <c r="C135" s="231"/>
      <c r="D135" s="224" t="s">
        <v>225</v>
      </c>
      <c r="E135" s="232" t="s">
        <v>19</v>
      </c>
      <c r="F135" s="233" t="s">
        <v>270</v>
      </c>
      <c r="G135" s="231"/>
      <c r="H135" s="232" t="s">
        <v>19</v>
      </c>
      <c r="I135" s="234"/>
      <c r="J135" s="231"/>
      <c r="K135" s="231"/>
      <c r="L135" s="235"/>
      <c r="M135" s="236"/>
      <c r="N135" s="237"/>
      <c r="O135" s="237"/>
      <c r="P135" s="237"/>
      <c r="Q135" s="237"/>
      <c r="R135" s="237"/>
      <c r="S135" s="237"/>
      <c r="T135" s="23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9" t="s">
        <v>225</v>
      </c>
      <c r="AU135" s="239" t="s">
        <v>81</v>
      </c>
      <c r="AV135" s="13" t="s">
        <v>79</v>
      </c>
      <c r="AW135" s="13" t="s">
        <v>33</v>
      </c>
      <c r="AX135" s="13" t="s">
        <v>72</v>
      </c>
      <c r="AY135" s="239" t="s">
        <v>114</v>
      </c>
    </row>
    <row r="136" s="13" customFormat="1">
      <c r="A136" s="13"/>
      <c r="B136" s="230"/>
      <c r="C136" s="231"/>
      <c r="D136" s="224" t="s">
        <v>225</v>
      </c>
      <c r="E136" s="232" t="s">
        <v>19</v>
      </c>
      <c r="F136" s="233" t="s">
        <v>271</v>
      </c>
      <c r="G136" s="231"/>
      <c r="H136" s="232" t="s">
        <v>19</v>
      </c>
      <c r="I136" s="234"/>
      <c r="J136" s="231"/>
      <c r="K136" s="231"/>
      <c r="L136" s="235"/>
      <c r="M136" s="236"/>
      <c r="N136" s="237"/>
      <c r="O136" s="237"/>
      <c r="P136" s="237"/>
      <c r="Q136" s="237"/>
      <c r="R136" s="237"/>
      <c r="S136" s="237"/>
      <c r="T136" s="23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9" t="s">
        <v>225</v>
      </c>
      <c r="AU136" s="239" t="s">
        <v>81</v>
      </c>
      <c r="AV136" s="13" t="s">
        <v>79</v>
      </c>
      <c r="AW136" s="13" t="s">
        <v>33</v>
      </c>
      <c r="AX136" s="13" t="s">
        <v>72</v>
      </c>
      <c r="AY136" s="239" t="s">
        <v>114</v>
      </c>
    </row>
    <row r="137" s="13" customFormat="1">
      <c r="A137" s="13"/>
      <c r="B137" s="230"/>
      <c r="C137" s="231"/>
      <c r="D137" s="224" t="s">
        <v>225</v>
      </c>
      <c r="E137" s="232" t="s">
        <v>19</v>
      </c>
      <c r="F137" s="233" t="s">
        <v>272</v>
      </c>
      <c r="G137" s="231"/>
      <c r="H137" s="232" t="s">
        <v>19</v>
      </c>
      <c r="I137" s="234"/>
      <c r="J137" s="231"/>
      <c r="K137" s="231"/>
      <c r="L137" s="235"/>
      <c r="M137" s="236"/>
      <c r="N137" s="237"/>
      <c r="O137" s="237"/>
      <c r="P137" s="237"/>
      <c r="Q137" s="237"/>
      <c r="R137" s="237"/>
      <c r="S137" s="237"/>
      <c r="T137" s="238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9" t="s">
        <v>225</v>
      </c>
      <c r="AU137" s="239" t="s">
        <v>81</v>
      </c>
      <c r="AV137" s="13" t="s">
        <v>79</v>
      </c>
      <c r="AW137" s="13" t="s">
        <v>33</v>
      </c>
      <c r="AX137" s="13" t="s">
        <v>72</v>
      </c>
      <c r="AY137" s="239" t="s">
        <v>114</v>
      </c>
    </row>
    <row r="138" s="13" customFormat="1">
      <c r="A138" s="13"/>
      <c r="B138" s="230"/>
      <c r="C138" s="231"/>
      <c r="D138" s="224" t="s">
        <v>225</v>
      </c>
      <c r="E138" s="232" t="s">
        <v>19</v>
      </c>
      <c r="F138" s="233" t="s">
        <v>273</v>
      </c>
      <c r="G138" s="231"/>
      <c r="H138" s="232" t="s">
        <v>19</v>
      </c>
      <c r="I138" s="234"/>
      <c r="J138" s="231"/>
      <c r="K138" s="231"/>
      <c r="L138" s="235"/>
      <c r="M138" s="236"/>
      <c r="N138" s="237"/>
      <c r="O138" s="237"/>
      <c r="P138" s="237"/>
      <c r="Q138" s="237"/>
      <c r="R138" s="237"/>
      <c r="S138" s="237"/>
      <c r="T138" s="238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9" t="s">
        <v>225</v>
      </c>
      <c r="AU138" s="239" t="s">
        <v>81</v>
      </c>
      <c r="AV138" s="13" t="s">
        <v>79</v>
      </c>
      <c r="AW138" s="13" t="s">
        <v>33</v>
      </c>
      <c r="AX138" s="13" t="s">
        <v>72</v>
      </c>
      <c r="AY138" s="239" t="s">
        <v>114</v>
      </c>
    </row>
    <row r="139" s="13" customFormat="1">
      <c r="A139" s="13"/>
      <c r="B139" s="230"/>
      <c r="C139" s="231"/>
      <c r="D139" s="224" t="s">
        <v>225</v>
      </c>
      <c r="E139" s="232" t="s">
        <v>19</v>
      </c>
      <c r="F139" s="233" t="s">
        <v>274</v>
      </c>
      <c r="G139" s="231"/>
      <c r="H139" s="232" t="s">
        <v>19</v>
      </c>
      <c r="I139" s="234"/>
      <c r="J139" s="231"/>
      <c r="K139" s="231"/>
      <c r="L139" s="235"/>
      <c r="M139" s="236"/>
      <c r="N139" s="237"/>
      <c r="O139" s="237"/>
      <c r="P139" s="237"/>
      <c r="Q139" s="237"/>
      <c r="R139" s="237"/>
      <c r="S139" s="237"/>
      <c r="T139" s="238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9" t="s">
        <v>225</v>
      </c>
      <c r="AU139" s="239" t="s">
        <v>81</v>
      </c>
      <c r="AV139" s="13" t="s">
        <v>79</v>
      </c>
      <c r="AW139" s="13" t="s">
        <v>33</v>
      </c>
      <c r="AX139" s="13" t="s">
        <v>72</v>
      </c>
      <c r="AY139" s="239" t="s">
        <v>114</v>
      </c>
    </row>
    <row r="140" s="14" customFormat="1">
      <c r="A140" s="14"/>
      <c r="B140" s="240"/>
      <c r="C140" s="241"/>
      <c r="D140" s="224" t="s">
        <v>225</v>
      </c>
      <c r="E140" s="242" t="s">
        <v>19</v>
      </c>
      <c r="F140" s="243" t="s">
        <v>275</v>
      </c>
      <c r="G140" s="241"/>
      <c r="H140" s="244">
        <v>44.020000000000003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0" t="s">
        <v>225</v>
      </c>
      <c r="AU140" s="250" t="s">
        <v>81</v>
      </c>
      <c r="AV140" s="14" t="s">
        <v>81</v>
      </c>
      <c r="AW140" s="14" t="s">
        <v>33</v>
      </c>
      <c r="AX140" s="14" t="s">
        <v>72</v>
      </c>
      <c r="AY140" s="250" t="s">
        <v>114</v>
      </c>
    </row>
    <row r="141" s="13" customFormat="1">
      <c r="A141" s="13"/>
      <c r="B141" s="230"/>
      <c r="C141" s="231"/>
      <c r="D141" s="224" t="s">
        <v>225</v>
      </c>
      <c r="E141" s="232" t="s">
        <v>19</v>
      </c>
      <c r="F141" s="233" t="s">
        <v>276</v>
      </c>
      <c r="G141" s="231"/>
      <c r="H141" s="232" t="s">
        <v>19</v>
      </c>
      <c r="I141" s="234"/>
      <c r="J141" s="231"/>
      <c r="K141" s="231"/>
      <c r="L141" s="235"/>
      <c r="M141" s="236"/>
      <c r="N141" s="237"/>
      <c r="O141" s="237"/>
      <c r="P141" s="237"/>
      <c r="Q141" s="237"/>
      <c r="R141" s="237"/>
      <c r="S141" s="237"/>
      <c r="T141" s="23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9" t="s">
        <v>225</v>
      </c>
      <c r="AU141" s="239" t="s">
        <v>81</v>
      </c>
      <c r="AV141" s="13" t="s">
        <v>79</v>
      </c>
      <c r="AW141" s="13" t="s">
        <v>33</v>
      </c>
      <c r="AX141" s="13" t="s">
        <v>72</v>
      </c>
      <c r="AY141" s="239" t="s">
        <v>114</v>
      </c>
    </row>
    <row r="142" s="13" customFormat="1">
      <c r="A142" s="13"/>
      <c r="B142" s="230"/>
      <c r="C142" s="231"/>
      <c r="D142" s="224" t="s">
        <v>225</v>
      </c>
      <c r="E142" s="232" t="s">
        <v>19</v>
      </c>
      <c r="F142" s="233" t="s">
        <v>277</v>
      </c>
      <c r="G142" s="231"/>
      <c r="H142" s="232" t="s">
        <v>19</v>
      </c>
      <c r="I142" s="234"/>
      <c r="J142" s="231"/>
      <c r="K142" s="231"/>
      <c r="L142" s="235"/>
      <c r="M142" s="236"/>
      <c r="N142" s="237"/>
      <c r="O142" s="237"/>
      <c r="P142" s="237"/>
      <c r="Q142" s="237"/>
      <c r="R142" s="237"/>
      <c r="S142" s="237"/>
      <c r="T142" s="23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9" t="s">
        <v>225</v>
      </c>
      <c r="AU142" s="239" t="s">
        <v>81</v>
      </c>
      <c r="AV142" s="13" t="s">
        <v>79</v>
      </c>
      <c r="AW142" s="13" t="s">
        <v>33</v>
      </c>
      <c r="AX142" s="13" t="s">
        <v>72</v>
      </c>
      <c r="AY142" s="239" t="s">
        <v>114</v>
      </c>
    </row>
    <row r="143" s="14" customFormat="1">
      <c r="A143" s="14"/>
      <c r="B143" s="240"/>
      <c r="C143" s="241"/>
      <c r="D143" s="224" t="s">
        <v>225</v>
      </c>
      <c r="E143" s="242" t="s">
        <v>19</v>
      </c>
      <c r="F143" s="243" t="s">
        <v>278</v>
      </c>
      <c r="G143" s="241"/>
      <c r="H143" s="244">
        <v>61.369999999999997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0" t="s">
        <v>225</v>
      </c>
      <c r="AU143" s="250" t="s">
        <v>81</v>
      </c>
      <c r="AV143" s="14" t="s">
        <v>81</v>
      </c>
      <c r="AW143" s="14" t="s">
        <v>33</v>
      </c>
      <c r="AX143" s="14" t="s">
        <v>72</v>
      </c>
      <c r="AY143" s="250" t="s">
        <v>114</v>
      </c>
    </row>
    <row r="144" s="15" customFormat="1">
      <c r="A144" s="15"/>
      <c r="B144" s="251"/>
      <c r="C144" s="252"/>
      <c r="D144" s="224" t="s">
        <v>225</v>
      </c>
      <c r="E144" s="253" t="s">
        <v>19</v>
      </c>
      <c r="F144" s="254" t="s">
        <v>263</v>
      </c>
      <c r="G144" s="252"/>
      <c r="H144" s="255">
        <v>105.39</v>
      </c>
      <c r="I144" s="256"/>
      <c r="J144" s="252"/>
      <c r="K144" s="252"/>
      <c r="L144" s="257"/>
      <c r="M144" s="258"/>
      <c r="N144" s="259"/>
      <c r="O144" s="259"/>
      <c r="P144" s="259"/>
      <c r="Q144" s="259"/>
      <c r="R144" s="259"/>
      <c r="S144" s="259"/>
      <c r="T144" s="260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1" t="s">
        <v>225</v>
      </c>
      <c r="AU144" s="261" t="s">
        <v>81</v>
      </c>
      <c r="AV144" s="15" t="s">
        <v>139</v>
      </c>
      <c r="AW144" s="15" t="s">
        <v>33</v>
      </c>
      <c r="AX144" s="15" t="s">
        <v>79</v>
      </c>
      <c r="AY144" s="261" t="s">
        <v>114</v>
      </c>
    </row>
    <row r="145" s="2" customFormat="1" ht="16.5" customHeight="1">
      <c r="A145" s="40"/>
      <c r="B145" s="41"/>
      <c r="C145" s="206" t="s">
        <v>155</v>
      </c>
      <c r="D145" s="206" t="s">
        <v>117</v>
      </c>
      <c r="E145" s="207" t="s">
        <v>279</v>
      </c>
      <c r="F145" s="208" t="s">
        <v>280</v>
      </c>
      <c r="G145" s="209" t="s">
        <v>281</v>
      </c>
      <c r="H145" s="210">
        <v>22.800000000000001</v>
      </c>
      <c r="I145" s="211"/>
      <c r="J145" s="212">
        <f>ROUND(I145*H145,2)</f>
        <v>0</v>
      </c>
      <c r="K145" s="208" t="s">
        <v>177</v>
      </c>
      <c r="L145" s="46"/>
      <c r="M145" s="213" t="s">
        <v>19</v>
      </c>
      <c r="N145" s="214" t="s">
        <v>43</v>
      </c>
      <c r="O145" s="86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139</v>
      </c>
      <c r="AT145" s="217" t="s">
        <v>117</v>
      </c>
      <c r="AU145" s="217" t="s">
        <v>81</v>
      </c>
      <c r="AY145" s="19" t="s">
        <v>114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79</v>
      </c>
      <c r="BK145" s="218">
        <f>ROUND(I145*H145,2)</f>
        <v>0</v>
      </c>
      <c r="BL145" s="19" t="s">
        <v>139</v>
      </c>
      <c r="BM145" s="217" t="s">
        <v>282</v>
      </c>
    </row>
    <row r="146" s="2" customFormat="1">
      <c r="A146" s="40"/>
      <c r="B146" s="41"/>
      <c r="C146" s="42"/>
      <c r="D146" s="219" t="s">
        <v>124</v>
      </c>
      <c r="E146" s="42"/>
      <c r="F146" s="220" t="s">
        <v>283</v>
      </c>
      <c r="G146" s="42"/>
      <c r="H146" s="42"/>
      <c r="I146" s="221"/>
      <c r="J146" s="42"/>
      <c r="K146" s="42"/>
      <c r="L146" s="46"/>
      <c r="M146" s="222"/>
      <c r="N146" s="223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124</v>
      </c>
      <c r="AU146" s="19" t="s">
        <v>81</v>
      </c>
    </row>
    <row r="147" s="13" customFormat="1">
      <c r="A147" s="13"/>
      <c r="B147" s="230"/>
      <c r="C147" s="231"/>
      <c r="D147" s="224" t="s">
        <v>225</v>
      </c>
      <c r="E147" s="232" t="s">
        <v>19</v>
      </c>
      <c r="F147" s="233" t="s">
        <v>284</v>
      </c>
      <c r="G147" s="231"/>
      <c r="H147" s="232" t="s">
        <v>19</v>
      </c>
      <c r="I147" s="234"/>
      <c r="J147" s="231"/>
      <c r="K147" s="231"/>
      <c r="L147" s="235"/>
      <c r="M147" s="236"/>
      <c r="N147" s="237"/>
      <c r="O147" s="237"/>
      <c r="P147" s="237"/>
      <c r="Q147" s="237"/>
      <c r="R147" s="237"/>
      <c r="S147" s="237"/>
      <c r="T147" s="238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9" t="s">
        <v>225</v>
      </c>
      <c r="AU147" s="239" t="s">
        <v>81</v>
      </c>
      <c r="AV147" s="13" t="s">
        <v>79</v>
      </c>
      <c r="AW147" s="13" t="s">
        <v>33</v>
      </c>
      <c r="AX147" s="13" t="s">
        <v>72</v>
      </c>
      <c r="AY147" s="239" t="s">
        <v>114</v>
      </c>
    </row>
    <row r="148" s="13" customFormat="1">
      <c r="A148" s="13"/>
      <c r="B148" s="230"/>
      <c r="C148" s="231"/>
      <c r="D148" s="224" t="s">
        <v>225</v>
      </c>
      <c r="E148" s="232" t="s">
        <v>19</v>
      </c>
      <c r="F148" s="233" t="s">
        <v>285</v>
      </c>
      <c r="G148" s="231"/>
      <c r="H148" s="232" t="s">
        <v>19</v>
      </c>
      <c r="I148" s="234"/>
      <c r="J148" s="231"/>
      <c r="K148" s="231"/>
      <c r="L148" s="235"/>
      <c r="M148" s="236"/>
      <c r="N148" s="237"/>
      <c r="O148" s="237"/>
      <c r="P148" s="237"/>
      <c r="Q148" s="237"/>
      <c r="R148" s="237"/>
      <c r="S148" s="237"/>
      <c r="T148" s="238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9" t="s">
        <v>225</v>
      </c>
      <c r="AU148" s="239" t="s">
        <v>81</v>
      </c>
      <c r="AV148" s="13" t="s">
        <v>79</v>
      </c>
      <c r="AW148" s="13" t="s">
        <v>33</v>
      </c>
      <c r="AX148" s="13" t="s">
        <v>72</v>
      </c>
      <c r="AY148" s="239" t="s">
        <v>114</v>
      </c>
    </row>
    <row r="149" s="14" customFormat="1">
      <c r="A149" s="14"/>
      <c r="B149" s="240"/>
      <c r="C149" s="241"/>
      <c r="D149" s="224" t="s">
        <v>225</v>
      </c>
      <c r="E149" s="242" t="s">
        <v>19</v>
      </c>
      <c r="F149" s="243" t="s">
        <v>286</v>
      </c>
      <c r="G149" s="241"/>
      <c r="H149" s="244">
        <v>16.800000000000001</v>
      </c>
      <c r="I149" s="245"/>
      <c r="J149" s="241"/>
      <c r="K149" s="241"/>
      <c r="L149" s="246"/>
      <c r="M149" s="247"/>
      <c r="N149" s="248"/>
      <c r="O149" s="248"/>
      <c r="P149" s="248"/>
      <c r="Q149" s="248"/>
      <c r="R149" s="248"/>
      <c r="S149" s="248"/>
      <c r="T149" s="249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0" t="s">
        <v>225</v>
      </c>
      <c r="AU149" s="250" t="s">
        <v>81</v>
      </c>
      <c r="AV149" s="14" t="s">
        <v>81</v>
      </c>
      <c r="AW149" s="14" t="s">
        <v>33</v>
      </c>
      <c r="AX149" s="14" t="s">
        <v>72</v>
      </c>
      <c r="AY149" s="250" t="s">
        <v>114</v>
      </c>
    </row>
    <row r="150" s="13" customFormat="1">
      <c r="A150" s="13"/>
      <c r="B150" s="230"/>
      <c r="C150" s="231"/>
      <c r="D150" s="224" t="s">
        <v>225</v>
      </c>
      <c r="E150" s="232" t="s">
        <v>19</v>
      </c>
      <c r="F150" s="233" t="s">
        <v>287</v>
      </c>
      <c r="G150" s="231"/>
      <c r="H150" s="232" t="s">
        <v>19</v>
      </c>
      <c r="I150" s="234"/>
      <c r="J150" s="231"/>
      <c r="K150" s="231"/>
      <c r="L150" s="235"/>
      <c r="M150" s="236"/>
      <c r="N150" s="237"/>
      <c r="O150" s="237"/>
      <c r="P150" s="237"/>
      <c r="Q150" s="237"/>
      <c r="R150" s="237"/>
      <c r="S150" s="237"/>
      <c r="T150" s="238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9" t="s">
        <v>225</v>
      </c>
      <c r="AU150" s="239" t="s">
        <v>81</v>
      </c>
      <c r="AV150" s="13" t="s">
        <v>79</v>
      </c>
      <c r="AW150" s="13" t="s">
        <v>33</v>
      </c>
      <c r="AX150" s="13" t="s">
        <v>72</v>
      </c>
      <c r="AY150" s="239" t="s">
        <v>114</v>
      </c>
    </row>
    <row r="151" s="14" customFormat="1">
      <c r="A151" s="14"/>
      <c r="B151" s="240"/>
      <c r="C151" s="241"/>
      <c r="D151" s="224" t="s">
        <v>225</v>
      </c>
      <c r="E151" s="242" t="s">
        <v>19</v>
      </c>
      <c r="F151" s="243" t="s">
        <v>288</v>
      </c>
      <c r="G151" s="241"/>
      <c r="H151" s="244">
        <v>6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0" t="s">
        <v>225</v>
      </c>
      <c r="AU151" s="250" t="s">
        <v>81</v>
      </c>
      <c r="AV151" s="14" t="s">
        <v>81</v>
      </c>
      <c r="AW151" s="14" t="s">
        <v>33</v>
      </c>
      <c r="AX151" s="14" t="s">
        <v>72</v>
      </c>
      <c r="AY151" s="250" t="s">
        <v>114</v>
      </c>
    </row>
    <row r="152" s="15" customFormat="1">
      <c r="A152" s="15"/>
      <c r="B152" s="251"/>
      <c r="C152" s="252"/>
      <c r="D152" s="224" t="s">
        <v>225</v>
      </c>
      <c r="E152" s="253" t="s">
        <v>19</v>
      </c>
      <c r="F152" s="254" t="s">
        <v>263</v>
      </c>
      <c r="G152" s="252"/>
      <c r="H152" s="255">
        <v>22.800000000000001</v>
      </c>
      <c r="I152" s="256"/>
      <c r="J152" s="252"/>
      <c r="K152" s="252"/>
      <c r="L152" s="257"/>
      <c r="M152" s="258"/>
      <c r="N152" s="259"/>
      <c r="O152" s="259"/>
      <c r="P152" s="259"/>
      <c r="Q152" s="259"/>
      <c r="R152" s="259"/>
      <c r="S152" s="259"/>
      <c r="T152" s="260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61" t="s">
        <v>225</v>
      </c>
      <c r="AU152" s="261" t="s">
        <v>81</v>
      </c>
      <c r="AV152" s="15" t="s">
        <v>139</v>
      </c>
      <c r="AW152" s="15" t="s">
        <v>33</v>
      </c>
      <c r="AX152" s="15" t="s">
        <v>79</v>
      </c>
      <c r="AY152" s="261" t="s">
        <v>114</v>
      </c>
    </row>
    <row r="153" s="2" customFormat="1" ht="37.8" customHeight="1">
      <c r="A153" s="40"/>
      <c r="B153" s="41"/>
      <c r="C153" s="206" t="s">
        <v>160</v>
      </c>
      <c r="D153" s="206" t="s">
        <v>117</v>
      </c>
      <c r="E153" s="207" t="s">
        <v>289</v>
      </c>
      <c r="F153" s="208" t="s">
        <v>290</v>
      </c>
      <c r="G153" s="209" t="s">
        <v>250</v>
      </c>
      <c r="H153" s="210">
        <v>284.73599999999999</v>
      </c>
      <c r="I153" s="211"/>
      <c r="J153" s="212">
        <f>ROUND(I153*H153,2)</f>
        <v>0</v>
      </c>
      <c r="K153" s="208" t="s">
        <v>177</v>
      </c>
      <c r="L153" s="46"/>
      <c r="M153" s="213" t="s">
        <v>19</v>
      </c>
      <c r="N153" s="214" t="s">
        <v>43</v>
      </c>
      <c r="O153" s="86"/>
      <c r="P153" s="215">
        <f>O153*H153</f>
        <v>0</v>
      </c>
      <c r="Q153" s="215">
        <v>0</v>
      </c>
      <c r="R153" s="215">
        <f>Q153*H153</f>
        <v>0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139</v>
      </c>
      <c r="AT153" s="217" t="s">
        <v>117</v>
      </c>
      <c r="AU153" s="217" t="s">
        <v>81</v>
      </c>
      <c r="AY153" s="19" t="s">
        <v>114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79</v>
      </c>
      <c r="BK153" s="218">
        <f>ROUND(I153*H153,2)</f>
        <v>0</v>
      </c>
      <c r="BL153" s="19" t="s">
        <v>139</v>
      </c>
      <c r="BM153" s="217" t="s">
        <v>291</v>
      </c>
    </row>
    <row r="154" s="2" customFormat="1">
      <c r="A154" s="40"/>
      <c r="B154" s="41"/>
      <c r="C154" s="42"/>
      <c r="D154" s="219" t="s">
        <v>124</v>
      </c>
      <c r="E154" s="42"/>
      <c r="F154" s="220" t="s">
        <v>292</v>
      </c>
      <c r="G154" s="42"/>
      <c r="H154" s="42"/>
      <c r="I154" s="221"/>
      <c r="J154" s="42"/>
      <c r="K154" s="42"/>
      <c r="L154" s="46"/>
      <c r="M154" s="222"/>
      <c r="N154" s="223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124</v>
      </c>
      <c r="AU154" s="19" t="s">
        <v>81</v>
      </c>
    </row>
    <row r="155" s="14" customFormat="1">
      <c r="A155" s="14"/>
      <c r="B155" s="240"/>
      <c r="C155" s="241"/>
      <c r="D155" s="224" t="s">
        <v>225</v>
      </c>
      <c r="E155" s="242" t="s">
        <v>19</v>
      </c>
      <c r="F155" s="243" t="s">
        <v>293</v>
      </c>
      <c r="G155" s="241"/>
      <c r="H155" s="244">
        <v>284.73599999999999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0" t="s">
        <v>225</v>
      </c>
      <c r="AU155" s="250" t="s">
        <v>81</v>
      </c>
      <c r="AV155" s="14" t="s">
        <v>81</v>
      </c>
      <c r="AW155" s="14" t="s">
        <v>33</v>
      </c>
      <c r="AX155" s="14" t="s">
        <v>79</v>
      </c>
      <c r="AY155" s="250" t="s">
        <v>114</v>
      </c>
    </row>
    <row r="156" s="2" customFormat="1" ht="24.15" customHeight="1">
      <c r="A156" s="40"/>
      <c r="B156" s="41"/>
      <c r="C156" s="206" t="s">
        <v>167</v>
      </c>
      <c r="D156" s="206" t="s">
        <v>117</v>
      </c>
      <c r="E156" s="207" t="s">
        <v>294</v>
      </c>
      <c r="F156" s="208" t="s">
        <v>295</v>
      </c>
      <c r="G156" s="209" t="s">
        <v>250</v>
      </c>
      <c r="H156" s="210">
        <v>284.73599999999999</v>
      </c>
      <c r="I156" s="211"/>
      <c r="J156" s="212">
        <f>ROUND(I156*H156,2)</f>
        <v>0</v>
      </c>
      <c r="K156" s="208" t="s">
        <v>177</v>
      </c>
      <c r="L156" s="46"/>
      <c r="M156" s="213" t="s">
        <v>19</v>
      </c>
      <c r="N156" s="214" t="s">
        <v>43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139</v>
      </c>
      <c r="AT156" s="217" t="s">
        <v>117</v>
      </c>
      <c r="AU156" s="217" t="s">
        <v>81</v>
      </c>
      <c r="AY156" s="19" t="s">
        <v>114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79</v>
      </c>
      <c r="BK156" s="218">
        <f>ROUND(I156*H156,2)</f>
        <v>0</v>
      </c>
      <c r="BL156" s="19" t="s">
        <v>139</v>
      </c>
      <c r="BM156" s="217" t="s">
        <v>296</v>
      </c>
    </row>
    <row r="157" s="2" customFormat="1">
      <c r="A157" s="40"/>
      <c r="B157" s="41"/>
      <c r="C157" s="42"/>
      <c r="D157" s="219" t="s">
        <v>124</v>
      </c>
      <c r="E157" s="42"/>
      <c r="F157" s="220" t="s">
        <v>297</v>
      </c>
      <c r="G157" s="42"/>
      <c r="H157" s="42"/>
      <c r="I157" s="221"/>
      <c r="J157" s="42"/>
      <c r="K157" s="42"/>
      <c r="L157" s="46"/>
      <c r="M157" s="222"/>
      <c r="N157" s="223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124</v>
      </c>
      <c r="AU157" s="19" t="s">
        <v>81</v>
      </c>
    </row>
    <row r="158" s="2" customFormat="1" ht="24.15" customHeight="1">
      <c r="A158" s="40"/>
      <c r="B158" s="41"/>
      <c r="C158" s="206" t="s">
        <v>173</v>
      </c>
      <c r="D158" s="206" t="s">
        <v>117</v>
      </c>
      <c r="E158" s="207" t="s">
        <v>298</v>
      </c>
      <c r="F158" s="208" t="s">
        <v>299</v>
      </c>
      <c r="G158" s="209" t="s">
        <v>300</v>
      </c>
      <c r="H158" s="210">
        <v>512.52499999999998</v>
      </c>
      <c r="I158" s="211"/>
      <c r="J158" s="212">
        <f>ROUND(I158*H158,2)</f>
        <v>0</v>
      </c>
      <c r="K158" s="208" t="s">
        <v>177</v>
      </c>
      <c r="L158" s="46"/>
      <c r="M158" s="213" t="s">
        <v>19</v>
      </c>
      <c r="N158" s="214" t="s">
        <v>43</v>
      </c>
      <c r="O158" s="86"/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7" t="s">
        <v>139</v>
      </c>
      <c r="AT158" s="217" t="s">
        <v>117</v>
      </c>
      <c r="AU158" s="217" t="s">
        <v>81</v>
      </c>
      <c r="AY158" s="19" t="s">
        <v>114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9" t="s">
        <v>79</v>
      </c>
      <c r="BK158" s="218">
        <f>ROUND(I158*H158,2)</f>
        <v>0</v>
      </c>
      <c r="BL158" s="19" t="s">
        <v>139</v>
      </c>
      <c r="BM158" s="217" t="s">
        <v>301</v>
      </c>
    </row>
    <row r="159" s="2" customFormat="1">
      <c r="A159" s="40"/>
      <c r="B159" s="41"/>
      <c r="C159" s="42"/>
      <c r="D159" s="219" t="s">
        <v>124</v>
      </c>
      <c r="E159" s="42"/>
      <c r="F159" s="220" t="s">
        <v>302</v>
      </c>
      <c r="G159" s="42"/>
      <c r="H159" s="42"/>
      <c r="I159" s="221"/>
      <c r="J159" s="42"/>
      <c r="K159" s="42"/>
      <c r="L159" s="46"/>
      <c r="M159" s="222"/>
      <c r="N159" s="223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124</v>
      </c>
      <c r="AU159" s="19" t="s">
        <v>81</v>
      </c>
    </row>
    <row r="160" s="14" customFormat="1">
      <c r="A160" s="14"/>
      <c r="B160" s="240"/>
      <c r="C160" s="241"/>
      <c r="D160" s="224" t="s">
        <v>225</v>
      </c>
      <c r="E160" s="242" t="s">
        <v>19</v>
      </c>
      <c r="F160" s="243" t="s">
        <v>303</v>
      </c>
      <c r="G160" s="241"/>
      <c r="H160" s="244">
        <v>512.52499999999998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0" t="s">
        <v>225</v>
      </c>
      <c r="AU160" s="250" t="s">
        <v>81</v>
      </c>
      <c r="AV160" s="14" t="s">
        <v>81</v>
      </c>
      <c r="AW160" s="14" t="s">
        <v>33</v>
      </c>
      <c r="AX160" s="14" t="s">
        <v>79</v>
      </c>
      <c r="AY160" s="250" t="s">
        <v>114</v>
      </c>
    </row>
    <row r="161" s="2" customFormat="1" ht="24.15" customHeight="1">
      <c r="A161" s="40"/>
      <c r="B161" s="41"/>
      <c r="C161" s="206" t="s">
        <v>183</v>
      </c>
      <c r="D161" s="206" t="s">
        <v>117</v>
      </c>
      <c r="E161" s="207" t="s">
        <v>304</v>
      </c>
      <c r="F161" s="208" t="s">
        <v>305</v>
      </c>
      <c r="G161" s="209" t="s">
        <v>250</v>
      </c>
      <c r="H161" s="210">
        <v>12.060000000000001</v>
      </c>
      <c r="I161" s="211"/>
      <c r="J161" s="212">
        <f>ROUND(I161*H161,2)</f>
        <v>0</v>
      </c>
      <c r="K161" s="208" t="s">
        <v>177</v>
      </c>
      <c r="L161" s="46"/>
      <c r="M161" s="213" t="s">
        <v>19</v>
      </c>
      <c r="N161" s="214" t="s">
        <v>43</v>
      </c>
      <c r="O161" s="86"/>
      <c r="P161" s="215">
        <f>O161*H161</f>
        <v>0</v>
      </c>
      <c r="Q161" s="215">
        <v>0</v>
      </c>
      <c r="R161" s="215">
        <f>Q161*H161</f>
        <v>0</v>
      </c>
      <c r="S161" s="215">
        <v>0</v>
      </c>
      <c r="T161" s="216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7" t="s">
        <v>139</v>
      </c>
      <c r="AT161" s="217" t="s">
        <v>117</v>
      </c>
      <c r="AU161" s="217" t="s">
        <v>81</v>
      </c>
      <c r="AY161" s="19" t="s">
        <v>114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9" t="s">
        <v>79</v>
      </c>
      <c r="BK161" s="218">
        <f>ROUND(I161*H161,2)</f>
        <v>0</v>
      </c>
      <c r="BL161" s="19" t="s">
        <v>139</v>
      </c>
      <c r="BM161" s="217" t="s">
        <v>306</v>
      </c>
    </row>
    <row r="162" s="2" customFormat="1">
      <c r="A162" s="40"/>
      <c r="B162" s="41"/>
      <c r="C162" s="42"/>
      <c r="D162" s="219" t="s">
        <v>124</v>
      </c>
      <c r="E162" s="42"/>
      <c r="F162" s="220" t="s">
        <v>307</v>
      </c>
      <c r="G162" s="42"/>
      <c r="H162" s="42"/>
      <c r="I162" s="221"/>
      <c r="J162" s="42"/>
      <c r="K162" s="42"/>
      <c r="L162" s="46"/>
      <c r="M162" s="222"/>
      <c r="N162" s="223"/>
      <c r="O162" s="86"/>
      <c r="P162" s="86"/>
      <c r="Q162" s="86"/>
      <c r="R162" s="86"/>
      <c r="S162" s="86"/>
      <c r="T162" s="87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T162" s="19" t="s">
        <v>124</v>
      </c>
      <c r="AU162" s="19" t="s">
        <v>81</v>
      </c>
    </row>
    <row r="163" s="13" customFormat="1">
      <c r="A163" s="13"/>
      <c r="B163" s="230"/>
      <c r="C163" s="231"/>
      <c r="D163" s="224" t="s">
        <v>225</v>
      </c>
      <c r="E163" s="232" t="s">
        <v>19</v>
      </c>
      <c r="F163" s="233" t="s">
        <v>308</v>
      </c>
      <c r="G163" s="231"/>
      <c r="H163" s="232" t="s">
        <v>19</v>
      </c>
      <c r="I163" s="234"/>
      <c r="J163" s="231"/>
      <c r="K163" s="231"/>
      <c r="L163" s="235"/>
      <c r="M163" s="236"/>
      <c r="N163" s="237"/>
      <c r="O163" s="237"/>
      <c r="P163" s="237"/>
      <c r="Q163" s="237"/>
      <c r="R163" s="237"/>
      <c r="S163" s="237"/>
      <c r="T163" s="238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9" t="s">
        <v>225</v>
      </c>
      <c r="AU163" s="239" t="s">
        <v>81</v>
      </c>
      <c r="AV163" s="13" t="s">
        <v>79</v>
      </c>
      <c r="AW163" s="13" t="s">
        <v>33</v>
      </c>
      <c r="AX163" s="13" t="s">
        <v>72</v>
      </c>
      <c r="AY163" s="239" t="s">
        <v>114</v>
      </c>
    </row>
    <row r="164" s="13" customFormat="1">
      <c r="A164" s="13"/>
      <c r="B164" s="230"/>
      <c r="C164" s="231"/>
      <c r="D164" s="224" t="s">
        <v>225</v>
      </c>
      <c r="E164" s="232" t="s">
        <v>19</v>
      </c>
      <c r="F164" s="233" t="s">
        <v>309</v>
      </c>
      <c r="G164" s="231"/>
      <c r="H164" s="232" t="s">
        <v>19</v>
      </c>
      <c r="I164" s="234"/>
      <c r="J164" s="231"/>
      <c r="K164" s="231"/>
      <c r="L164" s="235"/>
      <c r="M164" s="236"/>
      <c r="N164" s="237"/>
      <c r="O164" s="237"/>
      <c r="P164" s="237"/>
      <c r="Q164" s="237"/>
      <c r="R164" s="237"/>
      <c r="S164" s="237"/>
      <c r="T164" s="238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9" t="s">
        <v>225</v>
      </c>
      <c r="AU164" s="239" t="s">
        <v>81</v>
      </c>
      <c r="AV164" s="13" t="s">
        <v>79</v>
      </c>
      <c r="AW164" s="13" t="s">
        <v>33</v>
      </c>
      <c r="AX164" s="13" t="s">
        <v>72</v>
      </c>
      <c r="AY164" s="239" t="s">
        <v>114</v>
      </c>
    </row>
    <row r="165" s="13" customFormat="1">
      <c r="A165" s="13"/>
      <c r="B165" s="230"/>
      <c r="C165" s="231"/>
      <c r="D165" s="224" t="s">
        <v>225</v>
      </c>
      <c r="E165" s="232" t="s">
        <v>19</v>
      </c>
      <c r="F165" s="233" t="s">
        <v>310</v>
      </c>
      <c r="G165" s="231"/>
      <c r="H165" s="232" t="s">
        <v>19</v>
      </c>
      <c r="I165" s="234"/>
      <c r="J165" s="231"/>
      <c r="K165" s="231"/>
      <c r="L165" s="235"/>
      <c r="M165" s="236"/>
      <c r="N165" s="237"/>
      <c r="O165" s="237"/>
      <c r="P165" s="237"/>
      <c r="Q165" s="237"/>
      <c r="R165" s="237"/>
      <c r="S165" s="237"/>
      <c r="T165" s="238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9" t="s">
        <v>225</v>
      </c>
      <c r="AU165" s="239" t="s">
        <v>81</v>
      </c>
      <c r="AV165" s="13" t="s">
        <v>79</v>
      </c>
      <c r="AW165" s="13" t="s">
        <v>33</v>
      </c>
      <c r="AX165" s="13" t="s">
        <v>72</v>
      </c>
      <c r="AY165" s="239" t="s">
        <v>114</v>
      </c>
    </row>
    <row r="166" s="13" customFormat="1">
      <c r="A166" s="13"/>
      <c r="B166" s="230"/>
      <c r="C166" s="231"/>
      <c r="D166" s="224" t="s">
        <v>225</v>
      </c>
      <c r="E166" s="232" t="s">
        <v>19</v>
      </c>
      <c r="F166" s="233" t="s">
        <v>311</v>
      </c>
      <c r="G166" s="231"/>
      <c r="H166" s="232" t="s">
        <v>19</v>
      </c>
      <c r="I166" s="234"/>
      <c r="J166" s="231"/>
      <c r="K166" s="231"/>
      <c r="L166" s="235"/>
      <c r="M166" s="236"/>
      <c r="N166" s="237"/>
      <c r="O166" s="237"/>
      <c r="P166" s="237"/>
      <c r="Q166" s="237"/>
      <c r="R166" s="237"/>
      <c r="S166" s="237"/>
      <c r="T166" s="23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9" t="s">
        <v>225</v>
      </c>
      <c r="AU166" s="239" t="s">
        <v>81</v>
      </c>
      <c r="AV166" s="13" t="s">
        <v>79</v>
      </c>
      <c r="AW166" s="13" t="s">
        <v>33</v>
      </c>
      <c r="AX166" s="13" t="s">
        <v>72</v>
      </c>
      <c r="AY166" s="239" t="s">
        <v>114</v>
      </c>
    </row>
    <row r="167" s="13" customFormat="1">
      <c r="A167" s="13"/>
      <c r="B167" s="230"/>
      <c r="C167" s="231"/>
      <c r="D167" s="224" t="s">
        <v>225</v>
      </c>
      <c r="E167" s="232" t="s">
        <v>19</v>
      </c>
      <c r="F167" s="233" t="s">
        <v>312</v>
      </c>
      <c r="G167" s="231"/>
      <c r="H167" s="232" t="s">
        <v>19</v>
      </c>
      <c r="I167" s="234"/>
      <c r="J167" s="231"/>
      <c r="K167" s="231"/>
      <c r="L167" s="235"/>
      <c r="M167" s="236"/>
      <c r="N167" s="237"/>
      <c r="O167" s="237"/>
      <c r="P167" s="237"/>
      <c r="Q167" s="237"/>
      <c r="R167" s="237"/>
      <c r="S167" s="237"/>
      <c r="T167" s="238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9" t="s">
        <v>225</v>
      </c>
      <c r="AU167" s="239" t="s">
        <v>81</v>
      </c>
      <c r="AV167" s="13" t="s">
        <v>79</v>
      </c>
      <c r="AW167" s="13" t="s">
        <v>33</v>
      </c>
      <c r="AX167" s="13" t="s">
        <v>72</v>
      </c>
      <c r="AY167" s="239" t="s">
        <v>114</v>
      </c>
    </row>
    <row r="168" s="14" customFormat="1">
      <c r="A168" s="14"/>
      <c r="B168" s="240"/>
      <c r="C168" s="241"/>
      <c r="D168" s="224" t="s">
        <v>225</v>
      </c>
      <c r="E168" s="242" t="s">
        <v>19</v>
      </c>
      <c r="F168" s="243" t="s">
        <v>313</v>
      </c>
      <c r="G168" s="241"/>
      <c r="H168" s="244">
        <v>5.46</v>
      </c>
      <c r="I168" s="245"/>
      <c r="J168" s="241"/>
      <c r="K168" s="241"/>
      <c r="L168" s="246"/>
      <c r="M168" s="247"/>
      <c r="N168" s="248"/>
      <c r="O168" s="248"/>
      <c r="P168" s="248"/>
      <c r="Q168" s="248"/>
      <c r="R168" s="248"/>
      <c r="S168" s="248"/>
      <c r="T168" s="249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0" t="s">
        <v>225</v>
      </c>
      <c r="AU168" s="250" t="s">
        <v>81</v>
      </c>
      <c r="AV168" s="14" t="s">
        <v>81</v>
      </c>
      <c r="AW168" s="14" t="s">
        <v>33</v>
      </c>
      <c r="AX168" s="14" t="s">
        <v>72</v>
      </c>
      <c r="AY168" s="250" t="s">
        <v>114</v>
      </c>
    </row>
    <row r="169" s="13" customFormat="1">
      <c r="A169" s="13"/>
      <c r="B169" s="230"/>
      <c r="C169" s="231"/>
      <c r="D169" s="224" t="s">
        <v>225</v>
      </c>
      <c r="E169" s="232" t="s">
        <v>19</v>
      </c>
      <c r="F169" s="233" t="s">
        <v>314</v>
      </c>
      <c r="G169" s="231"/>
      <c r="H169" s="232" t="s">
        <v>19</v>
      </c>
      <c r="I169" s="234"/>
      <c r="J169" s="231"/>
      <c r="K169" s="231"/>
      <c r="L169" s="235"/>
      <c r="M169" s="236"/>
      <c r="N169" s="237"/>
      <c r="O169" s="237"/>
      <c r="P169" s="237"/>
      <c r="Q169" s="237"/>
      <c r="R169" s="237"/>
      <c r="S169" s="237"/>
      <c r="T169" s="238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9" t="s">
        <v>225</v>
      </c>
      <c r="AU169" s="239" t="s">
        <v>81</v>
      </c>
      <c r="AV169" s="13" t="s">
        <v>79</v>
      </c>
      <c r="AW169" s="13" t="s">
        <v>33</v>
      </c>
      <c r="AX169" s="13" t="s">
        <v>72</v>
      </c>
      <c r="AY169" s="239" t="s">
        <v>114</v>
      </c>
    </row>
    <row r="170" s="13" customFormat="1">
      <c r="A170" s="13"/>
      <c r="B170" s="230"/>
      <c r="C170" s="231"/>
      <c r="D170" s="224" t="s">
        <v>225</v>
      </c>
      <c r="E170" s="232" t="s">
        <v>19</v>
      </c>
      <c r="F170" s="233" t="s">
        <v>315</v>
      </c>
      <c r="G170" s="231"/>
      <c r="H170" s="232" t="s">
        <v>19</v>
      </c>
      <c r="I170" s="234"/>
      <c r="J170" s="231"/>
      <c r="K170" s="231"/>
      <c r="L170" s="235"/>
      <c r="M170" s="236"/>
      <c r="N170" s="237"/>
      <c r="O170" s="237"/>
      <c r="P170" s="237"/>
      <c r="Q170" s="237"/>
      <c r="R170" s="237"/>
      <c r="S170" s="237"/>
      <c r="T170" s="238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9" t="s">
        <v>225</v>
      </c>
      <c r="AU170" s="239" t="s">
        <v>81</v>
      </c>
      <c r="AV170" s="13" t="s">
        <v>79</v>
      </c>
      <c r="AW170" s="13" t="s">
        <v>33</v>
      </c>
      <c r="AX170" s="13" t="s">
        <v>72</v>
      </c>
      <c r="AY170" s="239" t="s">
        <v>114</v>
      </c>
    </row>
    <row r="171" s="13" customFormat="1">
      <c r="A171" s="13"/>
      <c r="B171" s="230"/>
      <c r="C171" s="231"/>
      <c r="D171" s="224" t="s">
        <v>225</v>
      </c>
      <c r="E171" s="232" t="s">
        <v>19</v>
      </c>
      <c r="F171" s="233" t="s">
        <v>316</v>
      </c>
      <c r="G171" s="231"/>
      <c r="H171" s="232" t="s">
        <v>19</v>
      </c>
      <c r="I171" s="234"/>
      <c r="J171" s="231"/>
      <c r="K171" s="231"/>
      <c r="L171" s="235"/>
      <c r="M171" s="236"/>
      <c r="N171" s="237"/>
      <c r="O171" s="237"/>
      <c r="P171" s="237"/>
      <c r="Q171" s="237"/>
      <c r="R171" s="237"/>
      <c r="S171" s="237"/>
      <c r="T171" s="238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9" t="s">
        <v>225</v>
      </c>
      <c r="AU171" s="239" t="s">
        <v>81</v>
      </c>
      <c r="AV171" s="13" t="s">
        <v>79</v>
      </c>
      <c r="AW171" s="13" t="s">
        <v>33</v>
      </c>
      <c r="AX171" s="13" t="s">
        <v>72</v>
      </c>
      <c r="AY171" s="239" t="s">
        <v>114</v>
      </c>
    </row>
    <row r="172" s="13" customFormat="1">
      <c r="A172" s="13"/>
      <c r="B172" s="230"/>
      <c r="C172" s="231"/>
      <c r="D172" s="224" t="s">
        <v>225</v>
      </c>
      <c r="E172" s="232" t="s">
        <v>19</v>
      </c>
      <c r="F172" s="233" t="s">
        <v>317</v>
      </c>
      <c r="G172" s="231"/>
      <c r="H172" s="232" t="s">
        <v>19</v>
      </c>
      <c r="I172" s="234"/>
      <c r="J172" s="231"/>
      <c r="K172" s="231"/>
      <c r="L172" s="235"/>
      <c r="M172" s="236"/>
      <c r="N172" s="237"/>
      <c r="O172" s="237"/>
      <c r="P172" s="237"/>
      <c r="Q172" s="237"/>
      <c r="R172" s="237"/>
      <c r="S172" s="237"/>
      <c r="T172" s="238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9" t="s">
        <v>225</v>
      </c>
      <c r="AU172" s="239" t="s">
        <v>81</v>
      </c>
      <c r="AV172" s="13" t="s">
        <v>79</v>
      </c>
      <c r="AW172" s="13" t="s">
        <v>33</v>
      </c>
      <c r="AX172" s="13" t="s">
        <v>72</v>
      </c>
      <c r="AY172" s="239" t="s">
        <v>114</v>
      </c>
    </row>
    <row r="173" s="13" customFormat="1">
      <c r="A173" s="13"/>
      <c r="B173" s="230"/>
      <c r="C173" s="231"/>
      <c r="D173" s="224" t="s">
        <v>225</v>
      </c>
      <c r="E173" s="232" t="s">
        <v>19</v>
      </c>
      <c r="F173" s="233" t="s">
        <v>318</v>
      </c>
      <c r="G173" s="231"/>
      <c r="H173" s="232" t="s">
        <v>19</v>
      </c>
      <c r="I173" s="234"/>
      <c r="J173" s="231"/>
      <c r="K173" s="231"/>
      <c r="L173" s="235"/>
      <c r="M173" s="236"/>
      <c r="N173" s="237"/>
      <c r="O173" s="237"/>
      <c r="P173" s="237"/>
      <c r="Q173" s="237"/>
      <c r="R173" s="237"/>
      <c r="S173" s="237"/>
      <c r="T173" s="238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9" t="s">
        <v>225</v>
      </c>
      <c r="AU173" s="239" t="s">
        <v>81</v>
      </c>
      <c r="AV173" s="13" t="s">
        <v>79</v>
      </c>
      <c r="AW173" s="13" t="s">
        <v>33</v>
      </c>
      <c r="AX173" s="13" t="s">
        <v>72</v>
      </c>
      <c r="AY173" s="239" t="s">
        <v>114</v>
      </c>
    </row>
    <row r="174" s="14" customFormat="1">
      <c r="A174" s="14"/>
      <c r="B174" s="240"/>
      <c r="C174" s="241"/>
      <c r="D174" s="224" t="s">
        <v>225</v>
      </c>
      <c r="E174" s="242" t="s">
        <v>19</v>
      </c>
      <c r="F174" s="243" t="s">
        <v>319</v>
      </c>
      <c r="G174" s="241"/>
      <c r="H174" s="244">
        <v>6.5999999999999996</v>
      </c>
      <c r="I174" s="245"/>
      <c r="J174" s="241"/>
      <c r="K174" s="241"/>
      <c r="L174" s="246"/>
      <c r="M174" s="247"/>
      <c r="N174" s="248"/>
      <c r="O174" s="248"/>
      <c r="P174" s="248"/>
      <c r="Q174" s="248"/>
      <c r="R174" s="248"/>
      <c r="S174" s="248"/>
      <c r="T174" s="249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0" t="s">
        <v>225</v>
      </c>
      <c r="AU174" s="250" t="s">
        <v>81</v>
      </c>
      <c r="AV174" s="14" t="s">
        <v>81</v>
      </c>
      <c r="AW174" s="14" t="s">
        <v>33</v>
      </c>
      <c r="AX174" s="14" t="s">
        <v>72</v>
      </c>
      <c r="AY174" s="250" t="s">
        <v>114</v>
      </c>
    </row>
    <row r="175" s="15" customFormat="1">
      <c r="A175" s="15"/>
      <c r="B175" s="251"/>
      <c r="C175" s="252"/>
      <c r="D175" s="224" t="s">
        <v>225</v>
      </c>
      <c r="E175" s="253" t="s">
        <v>19</v>
      </c>
      <c r="F175" s="254" t="s">
        <v>263</v>
      </c>
      <c r="G175" s="252"/>
      <c r="H175" s="255">
        <v>12.059999999999999</v>
      </c>
      <c r="I175" s="256"/>
      <c r="J175" s="252"/>
      <c r="K175" s="252"/>
      <c r="L175" s="257"/>
      <c r="M175" s="258"/>
      <c r="N175" s="259"/>
      <c r="O175" s="259"/>
      <c r="P175" s="259"/>
      <c r="Q175" s="259"/>
      <c r="R175" s="259"/>
      <c r="S175" s="259"/>
      <c r="T175" s="260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1" t="s">
        <v>225</v>
      </c>
      <c r="AU175" s="261" t="s">
        <v>81</v>
      </c>
      <c r="AV175" s="15" t="s">
        <v>139</v>
      </c>
      <c r="AW175" s="15" t="s">
        <v>33</v>
      </c>
      <c r="AX175" s="15" t="s">
        <v>79</v>
      </c>
      <c r="AY175" s="261" t="s">
        <v>114</v>
      </c>
    </row>
    <row r="176" s="2" customFormat="1" ht="21.75" customHeight="1">
      <c r="A176" s="40"/>
      <c r="B176" s="41"/>
      <c r="C176" s="206" t="s">
        <v>8</v>
      </c>
      <c r="D176" s="206" t="s">
        <v>117</v>
      </c>
      <c r="E176" s="207" t="s">
        <v>320</v>
      </c>
      <c r="F176" s="208" t="s">
        <v>321</v>
      </c>
      <c r="G176" s="209" t="s">
        <v>222</v>
      </c>
      <c r="H176" s="210">
        <v>358.18000000000001</v>
      </c>
      <c r="I176" s="211"/>
      <c r="J176" s="212">
        <f>ROUND(I176*H176,2)</f>
        <v>0</v>
      </c>
      <c r="K176" s="208" t="s">
        <v>177</v>
      </c>
      <c r="L176" s="46"/>
      <c r="M176" s="213" t="s">
        <v>19</v>
      </c>
      <c r="N176" s="214" t="s">
        <v>43</v>
      </c>
      <c r="O176" s="86"/>
      <c r="P176" s="215">
        <f>O176*H176</f>
        <v>0</v>
      </c>
      <c r="Q176" s="215">
        <v>0</v>
      </c>
      <c r="R176" s="215">
        <f>Q176*H176</f>
        <v>0</v>
      </c>
      <c r="S176" s="215">
        <v>0</v>
      </c>
      <c r="T176" s="216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17" t="s">
        <v>139</v>
      </c>
      <c r="AT176" s="217" t="s">
        <v>117</v>
      </c>
      <c r="AU176" s="217" t="s">
        <v>81</v>
      </c>
      <c r="AY176" s="19" t="s">
        <v>114</v>
      </c>
      <c r="BE176" s="218">
        <f>IF(N176="základní",J176,0)</f>
        <v>0</v>
      </c>
      <c r="BF176" s="218">
        <f>IF(N176="snížená",J176,0)</f>
        <v>0</v>
      </c>
      <c r="BG176" s="218">
        <f>IF(N176="zákl. přenesená",J176,0)</f>
        <v>0</v>
      </c>
      <c r="BH176" s="218">
        <f>IF(N176="sníž. přenesená",J176,0)</f>
        <v>0</v>
      </c>
      <c r="BI176" s="218">
        <f>IF(N176="nulová",J176,0)</f>
        <v>0</v>
      </c>
      <c r="BJ176" s="19" t="s">
        <v>79</v>
      </c>
      <c r="BK176" s="218">
        <f>ROUND(I176*H176,2)</f>
        <v>0</v>
      </c>
      <c r="BL176" s="19" t="s">
        <v>139</v>
      </c>
      <c r="BM176" s="217" t="s">
        <v>322</v>
      </c>
    </row>
    <row r="177" s="2" customFormat="1">
      <c r="A177" s="40"/>
      <c r="B177" s="41"/>
      <c r="C177" s="42"/>
      <c r="D177" s="219" t="s">
        <v>124</v>
      </c>
      <c r="E177" s="42"/>
      <c r="F177" s="220" t="s">
        <v>323</v>
      </c>
      <c r="G177" s="42"/>
      <c r="H177" s="42"/>
      <c r="I177" s="221"/>
      <c r="J177" s="42"/>
      <c r="K177" s="42"/>
      <c r="L177" s="46"/>
      <c r="M177" s="222"/>
      <c r="N177" s="223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124</v>
      </c>
      <c r="AU177" s="19" t="s">
        <v>81</v>
      </c>
    </row>
    <row r="178" s="13" customFormat="1">
      <c r="A178" s="13"/>
      <c r="B178" s="230"/>
      <c r="C178" s="231"/>
      <c r="D178" s="224" t="s">
        <v>225</v>
      </c>
      <c r="E178" s="232" t="s">
        <v>19</v>
      </c>
      <c r="F178" s="233" t="s">
        <v>324</v>
      </c>
      <c r="G178" s="231"/>
      <c r="H178" s="232" t="s">
        <v>19</v>
      </c>
      <c r="I178" s="234"/>
      <c r="J178" s="231"/>
      <c r="K178" s="231"/>
      <c r="L178" s="235"/>
      <c r="M178" s="236"/>
      <c r="N178" s="237"/>
      <c r="O178" s="237"/>
      <c r="P178" s="237"/>
      <c r="Q178" s="237"/>
      <c r="R178" s="237"/>
      <c r="S178" s="237"/>
      <c r="T178" s="23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9" t="s">
        <v>225</v>
      </c>
      <c r="AU178" s="239" t="s">
        <v>81</v>
      </c>
      <c r="AV178" s="13" t="s">
        <v>79</v>
      </c>
      <c r="AW178" s="13" t="s">
        <v>33</v>
      </c>
      <c r="AX178" s="13" t="s">
        <v>72</v>
      </c>
      <c r="AY178" s="239" t="s">
        <v>114</v>
      </c>
    </row>
    <row r="179" s="13" customFormat="1">
      <c r="A179" s="13"/>
      <c r="B179" s="230"/>
      <c r="C179" s="231"/>
      <c r="D179" s="224" t="s">
        <v>225</v>
      </c>
      <c r="E179" s="232" t="s">
        <v>19</v>
      </c>
      <c r="F179" s="233" t="s">
        <v>325</v>
      </c>
      <c r="G179" s="231"/>
      <c r="H179" s="232" t="s">
        <v>19</v>
      </c>
      <c r="I179" s="234"/>
      <c r="J179" s="231"/>
      <c r="K179" s="231"/>
      <c r="L179" s="235"/>
      <c r="M179" s="236"/>
      <c r="N179" s="237"/>
      <c r="O179" s="237"/>
      <c r="P179" s="237"/>
      <c r="Q179" s="237"/>
      <c r="R179" s="237"/>
      <c r="S179" s="237"/>
      <c r="T179" s="238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9" t="s">
        <v>225</v>
      </c>
      <c r="AU179" s="239" t="s">
        <v>81</v>
      </c>
      <c r="AV179" s="13" t="s">
        <v>79</v>
      </c>
      <c r="AW179" s="13" t="s">
        <v>33</v>
      </c>
      <c r="AX179" s="13" t="s">
        <v>72</v>
      </c>
      <c r="AY179" s="239" t="s">
        <v>114</v>
      </c>
    </row>
    <row r="180" s="13" customFormat="1">
      <c r="A180" s="13"/>
      <c r="B180" s="230"/>
      <c r="C180" s="231"/>
      <c r="D180" s="224" t="s">
        <v>225</v>
      </c>
      <c r="E180" s="232" t="s">
        <v>19</v>
      </c>
      <c r="F180" s="233" t="s">
        <v>326</v>
      </c>
      <c r="G180" s="231"/>
      <c r="H180" s="232" t="s">
        <v>19</v>
      </c>
      <c r="I180" s="234"/>
      <c r="J180" s="231"/>
      <c r="K180" s="231"/>
      <c r="L180" s="235"/>
      <c r="M180" s="236"/>
      <c r="N180" s="237"/>
      <c r="O180" s="237"/>
      <c r="P180" s="237"/>
      <c r="Q180" s="237"/>
      <c r="R180" s="237"/>
      <c r="S180" s="237"/>
      <c r="T180" s="23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9" t="s">
        <v>225</v>
      </c>
      <c r="AU180" s="239" t="s">
        <v>81</v>
      </c>
      <c r="AV180" s="13" t="s">
        <v>79</v>
      </c>
      <c r="AW180" s="13" t="s">
        <v>33</v>
      </c>
      <c r="AX180" s="13" t="s">
        <v>72</v>
      </c>
      <c r="AY180" s="239" t="s">
        <v>114</v>
      </c>
    </row>
    <row r="181" s="14" customFormat="1">
      <c r="A181" s="14"/>
      <c r="B181" s="240"/>
      <c r="C181" s="241"/>
      <c r="D181" s="224" t="s">
        <v>225</v>
      </c>
      <c r="E181" s="242" t="s">
        <v>19</v>
      </c>
      <c r="F181" s="243" t="s">
        <v>72</v>
      </c>
      <c r="G181" s="241"/>
      <c r="H181" s="244">
        <v>0</v>
      </c>
      <c r="I181" s="245"/>
      <c r="J181" s="241"/>
      <c r="K181" s="241"/>
      <c r="L181" s="246"/>
      <c r="M181" s="247"/>
      <c r="N181" s="248"/>
      <c r="O181" s="248"/>
      <c r="P181" s="248"/>
      <c r="Q181" s="248"/>
      <c r="R181" s="248"/>
      <c r="S181" s="248"/>
      <c r="T181" s="249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0" t="s">
        <v>225</v>
      </c>
      <c r="AU181" s="250" t="s">
        <v>81</v>
      </c>
      <c r="AV181" s="14" t="s">
        <v>81</v>
      </c>
      <c r="AW181" s="14" t="s">
        <v>33</v>
      </c>
      <c r="AX181" s="14" t="s">
        <v>72</v>
      </c>
      <c r="AY181" s="250" t="s">
        <v>114</v>
      </c>
    </row>
    <row r="182" s="13" customFormat="1">
      <c r="A182" s="13"/>
      <c r="B182" s="230"/>
      <c r="C182" s="231"/>
      <c r="D182" s="224" t="s">
        <v>225</v>
      </c>
      <c r="E182" s="232" t="s">
        <v>19</v>
      </c>
      <c r="F182" s="233" t="s">
        <v>327</v>
      </c>
      <c r="G182" s="231"/>
      <c r="H182" s="232" t="s">
        <v>19</v>
      </c>
      <c r="I182" s="234"/>
      <c r="J182" s="231"/>
      <c r="K182" s="231"/>
      <c r="L182" s="235"/>
      <c r="M182" s="236"/>
      <c r="N182" s="237"/>
      <c r="O182" s="237"/>
      <c r="P182" s="237"/>
      <c r="Q182" s="237"/>
      <c r="R182" s="237"/>
      <c r="S182" s="237"/>
      <c r="T182" s="23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9" t="s">
        <v>225</v>
      </c>
      <c r="AU182" s="239" t="s">
        <v>81</v>
      </c>
      <c r="AV182" s="13" t="s">
        <v>79</v>
      </c>
      <c r="AW182" s="13" t="s">
        <v>33</v>
      </c>
      <c r="AX182" s="13" t="s">
        <v>72</v>
      </c>
      <c r="AY182" s="239" t="s">
        <v>114</v>
      </c>
    </row>
    <row r="183" s="13" customFormat="1">
      <c r="A183" s="13"/>
      <c r="B183" s="230"/>
      <c r="C183" s="231"/>
      <c r="D183" s="224" t="s">
        <v>225</v>
      </c>
      <c r="E183" s="232" t="s">
        <v>19</v>
      </c>
      <c r="F183" s="233" t="s">
        <v>325</v>
      </c>
      <c r="G183" s="231"/>
      <c r="H183" s="232" t="s">
        <v>19</v>
      </c>
      <c r="I183" s="234"/>
      <c r="J183" s="231"/>
      <c r="K183" s="231"/>
      <c r="L183" s="235"/>
      <c r="M183" s="236"/>
      <c r="N183" s="237"/>
      <c r="O183" s="237"/>
      <c r="P183" s="237"/>
      <c r="Q183" s="237"/>
      <c r="R183" s="237"/>
      <c r="S183" s="237"/>
      <c r="T183" s="238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9" t="s">
        <v>225</v>
      </c>
      <c r="AU183" s="239" t="s">
        <v>81</v>
      </c>
      <c r="AV183" s="13" t="s">
        <v>79</v>
      </c>
      <c r="AW183" s="13" t="s">
        <v>33</v>
      </c>
      <c r="AX183" s="13" t="s">
        <v>72</v>
      </c>
      <c r="AY183" s="239" t="s">
        <v>114</v>
      </c>
    </row>
    <row r="184" s="13" customFormat="1">
      <c r="A184" s="13"/>
      <c r="B184" s="230"/>
      <c r="C184" s="231"/>
      <c r="D184" s="224" t="s">
        <v>225</v>
      </c>
      <c r="E184" s="232" t="s">
        <v>19</v>
      </c>
      <c r="F184" s="233" t="s">
        <v>328</v>
      </c>
      <c r="G184" s="231"/>
      <c r="H184" s="232" t="s">
        <v>19</v>
      </c>
      <c r="I184" s="234"/>
      <c r="J184" s="231"/>
      <c r="K184" s="231"/>
      <c r="L184" s="235"/>
      <c r="M184" s="236"/>
      <c r="N184" s="237"/>
      <c r="O184" s="237"/>
      <c r="P184" s="237"/>
      <c r="Q184" s="237"/>
      <c r="R184" s="237"/>
      <c r="S184" s="237"/>
      <c r="T184" s="238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9" t="s">
        <v>225</v>
      </c>
      <c r="AU184" s="239" t="s">
        <v>81</v>
      </c>
      <c r="AV184" s="13" t="s">
        <v>79</v>
      </c>
      <c r="AW184" s="13" t="s">
        <v>33</v>
      </c>
      <c r="AX184" s="13" t="s">
        <v>72</v>
      </c>
      <c r="AY184" s="239" t="s">
        <v>114</v>
      </c>
    </row>
    <row r="185" s="13" customFormat="1">
      <c r="A185" s="13"/>
      <c r="B185" s="230"/>
      <c r="C185" s="231"/>
      <c r="D185" s="224" t="s">
        <v>225</v>
      </c>
      <c r="E185" s="232" t="s">
        <v>19</v>
      </c>
      <c r="F185" s="233" t="s">
        <v>329</v>
      </c>
      <c r="G185" s="231"/>
      <c r="H185" s="232" t="s">
        <v>19</v>
      </c>
      <c r="I185" s="234"/>
      <c r="J185" s="231"/>
      <c r="K185" s="231"/>
      <c r="L185" s="235"/>
      <c r="M185" s="236"/>
      <c r="N185" s="237"/>
      <c r="O185" s="237"/>
      <c r="P185" s="237"/>
      <c r="Q185" s="237"/>
      <c r="R185" s="237"/>
      <c r="S185" s="237"/>
      <c r="T185" s="238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9" t="s">
        <v>225</v>
      </c>
      <c r="AU185" s="239" t="s">
        <v>81</v>
      </c>
      <c r="AV185" s="13" t="s">
        <v>79</v>
      </c>
      <c r="AW185" s="13" t="s">
        <v>33</v>
      </c>
      <c r="AX185" s="13" t="s">
        <v>72</v>
      </c>
      <c r="AY185" s="239" t="s">
        <v>114</v>
      </c>
    </row>
    <row r="186" s="14" customFormat="1">
      <c r="A186" s="14"/>
      <c r="B186" s="240"/>
      <c r="C186" s="241"/>
      <c r="D186" s="224" t="s">
        <v>225</v>
      </c>
      <c r="E186" s="242" t="s">
        <v>19</v>
      </c>
      <c r="F186" s="243" t="s">
        <v>330</v>
      </c>
      <c r="G186" s="241"/>
      <c r="H186" s="244">
        <v>262.61000000000001</v>
      </c>
      <c r="I186" s="245"/>
      <c r="J186" s="241"/>
      <c r="K186" s="241"/>
      <c r="L186" s="246"/>
      <c r="M186" s="247"/>
      <c r="N186" s="248"/>
      <c r="O186" s="248"/>
      <c r="P186" s="248"/>
      <c r="Q186" s="248"/>
      <c r="R186" s="248"/>
      <c r="S186" s="248"/>
      <c r="T186" s="249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0" t="s">
        <v>225</v>
      </c>
      <c r="AU186" s="250" t="s">
        <v>81</v>
      </c>
      <c r="AV186" s="14" t="s">
        <v>81</v>
      </c>
      <c r="AW186" s="14" t="s">
        <v>33</v>
      </c>
      <c r="AX186" s="14" t="s">
        <v>72</v>
      </c>
      <c r="AY186" s="250" t="s">
        <v>114</v>
      </c>
    </row>
    <row r="187" s="13" customFormat="1">
      <c r="A187" s="13"/>
      <c r="B187" s="230"/>
      <c r="C187" s="231"/>
      <c r="D187" s="224" t="s">
        <v>225</v>
      </c>
      <c r="E187" s="232" t="s">
        <v>19</v>
      </c>
      <c r="F187" s="233" t="s">
        <v>308</v>
      </c>
      <c r="G187" s="231"/>
      <c r="H187" s="232" t="s">
        <v>19</v>
      </c>
      <c r="I187" s="234"/>
      <c r="J187" s="231"/>
      <c r="K187" s="231"/>
      <c r="L187" s="235"/>
      <c r="M187" s="236"/>
      <c r="N187" s="237"/>
      <c r="O187" s="237"/>
      <c r="P187" s="237"/>
      <c r="Q187" s="237"/>
      <c r="R187" s="237"/>
      <c r="S187" s="237"/>
      <c r="T187" s="238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9" t="s">
        <v>225</v>
      </c>
      <c r="AU187" s="239" t="s">
        <v>81</v>
      </c>
      <c r="AV187" s="13" t="s">
        <v>79</v>
      </c>
      <c r="AW187" s="13" t="s">
        <v>33</v>
      </c>
      <c r="AX187" s="13" t="s">
        <v>72</v>
      </c>
      <c r="AY187" s="239" t="s">
        <v>114</v>
      </c>
    </row>
    <row r="188" s="13" customFormat="1">
      <c r="A188" s="13"/>
      <c r="B188" s="230"/>
      <c r="C188" s="231"/>
      <c r="D188" s="224" t="s">
        <v>225</v>
      </c>
      <c r="E188" s="232" t="s">
        <v>19</v>
      </c>
      <c r="F188" s="233" t="s">
        <v>325</v>
      </c>
      <c r="G188" s="231"/>
      <c r="H188" s="232" t="s">
        <v>19</v>
      </c>
      <c r="I188" s="234"/>
      <c r="J188" s="231"/>
      <c r="K188" s="231"/>
      <c r="L188" s="235"/>
      <c r="M188" s="236"/>
      <c r="N188" s="237"/>
      <c r="O188" s="237"/>
      <c r="P188" s="237"/>
      <c r="Q188" s="237"/>
      <c r="R188" s="237"/>
      <c r="S188" s="237"/>
      <c r="T188" s="238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9" t="s">
        <v>225</v>
      </c>
      <c r="AU188" s="239" t="s">
        <v>81</v>
      </c>
      <c r="AV188" s="13" t="s">
        <v>79</v>
      </c>
      <c r="AW188" s="13" t="s">
        <v>33</v>
      </c>
      <c r="AX188" s="13" t="s">
        <v>72</v>
      </c>
      <c r="AY188" s="239" t="s">
        <v>114</v>
      </c>
    </row>
    <row r="189" s="13" customFormat="1">
      <c r="A189" s="13"/>
      <c r="B189" s="230"/>
      <c r="C189" s="231"/>
      <c r="D189" s="224" t="s">
        <v>225</v>
      </c>
      <c r="E189" s="232" t="s">
        <v>19</v>
      </c>
      <c r="F189" s="233" t="s">
        <v>331</v>
      </c>
      <c r="G189" s="231"/>
      <c r="H189" s="232" t="s">
        <v>19</v>
      </c>
      <c r="I189" s="234"/>
      <c r="J189" s="231"/>
      <c r="K189" s="231"/>
      <c r="L189" s="235"/>
      <c r="M189" s="236"/>
      <c r="N189" s="237"/>
      <c r="O189" s="237"/>
      <c r="P189" s="237"/>
      <c r="Q189" s="237"/>
      <c r="R189" s="237"/>
      <c r="S189" s="237"/>
      <c r="T189" s="238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9" t="s">
        <v>225</v>
      </c>
      <c r="AU189" s="239" t="s">
        <v>81</v>
      </c>
      <c r="AV189" s="13" t="s">
        <v>79</v>
      </c>
      <c r="AW189" s="13" t="s">
        <v>33</v>
      </c>
      <c r="AX189" s="13" t="s">
        <v>72</v>
      </c>
      <c r="AY189" s="239" t="s">
        <v>114</v>
      </c>
    </row>
    <row r="190" s="13" customFormat="1">
      <c r="A190" s="13"/>
      <c r="B190" s="230"/>
      <c r="C190" s="231"/>
      <c r="D190" s="224" t="s">
        <v>225</v>
      </c>
      <c r="E190" s="232" t="s">
        <v>19</v>
      </c>
      <c r="F190" s="233" t="s">
        <v>332</v>
      </c>
      <c r="G190" s="231"/>
      <c r="H190" s="232" t="s">
        <v>19</v>
      </c>
      <c r="I190" s="234"/>
      <c r="J190" s="231"/>
      <c r="K190" s="231"/>
      <c r="L190" s="235"/>
      <c r="M190" s="236"/>
      <c r="N190" s="237"/>
      <c r="O190" s="237"/>
      <c r="P190" s="237"/>
      <c r="Q190" s="237"/>
      <c r="R190" s="237"/>
      <c r="S190" s="237"/>
      <c r="T190" s="238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9" t="s">
        <v>225</v>
      </c>
      <c r="AU190" s="239" t="s">
        <v>81</v>
      </c>
      <c r="AV190" s="13" t="s">
        <v>79</v>
      </c>
      <c r="AW190" s="13" t="s">
        <v>33</v>
      </c>
      <c r="AX190" s="13" t="s">
        <v>72</v>
      </c>
      <c r="AY190" s="239" t="s">
        <v>114</v>
      </c>
    </row>
    <row r="191" s="14" customFormat="1">
      <c r="A191" s="14"/>
      <c r="B191" s="240"/>
      <c r="C191" s="241"/>
      <c r="D191" s="224" t="s">
        <v>225</v>
      </c>
      <c r="E191" s="242" t="s">
        <v>19</v>
      </c>
      <c r="F191" s="243" t="s">
        <v>333</v>
      </c>
      <c r="G191" s="241"/>
      <c r="H191" s="244">
        <v>30.609999999999999</v>
      </c>
      <c r="I191" s="245"/>
      <c r="J191" s="241"/>
      <c r="K191" s="241"/>
      <c r="L191" s="246"/>
      <c r="M191" s="247"/>
      <c r="N191" s="248"/>
      <c r="O191" s="248"/>
      <c r="P191" s="248"/>
      <c r="Q191" s="248"/>
      <c r="R191" s="248"/>
      <c r="S191" s="248"/>
      <c r="T191" s="249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0" t="s">
        <v>225</v>
      </c>
      <c r="AU191" s="250" t="s">
        <v>81</v>
      </c>
      <c r="AV191" s="14" t="s">
        <v>81</v>
      </c>
      <c r="AW191" s="14" t="s">
        <v>33</v>
      </c>
      <c r="AX191" s="14" t="s">
        <v>72</v>
      </c>
      <c r="AY191" s="250" t="s">
        <v>114</v>
      </c>
    </row>
    <row r="192" s="13" customFormat="1">
      <c r="A192" s="13"/>
      <c r="B192" s="230"/>
      <c r="C192" s="231"/>
      <c r="D192" s="224" t="s">
        <v>225</v>
      </c>
      <c r="E192" s="232" t="s">
        <v>19</v>
      </c>
      <c r="F192" s="233" t="s">
        <v>334</v>
      </c>
      <c r="G192" s="231"/>
      <c r="H192" s="232" t="s">
        <v>19</v>
      </c>
      <c r="I192" s="234"/>
      <c r="J192" s="231"/>
      <c r="K192" s="231"/>
      <c r="L192" s="235"/>
      <c r="M192" s="236"/>
      <c r="N192" s="237"/>
      <c r="O192" s="237"/>
      <c r="P192" s="237"/>
      <c r="Q192" s="237"/>
      <c r="R192" s="237"/>
      <c r="S192" s="237"/>
      <c r="T192" s="238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9" t="s">
        <v>225</v>
      </c>
      <c r="AU192" s="239" t="s">
        <v>81</v>
      </c>
      <c r="AV192" s="13" t="s">
        <v>79</v>
      </c>
      <c r="AW192" s="13" t="s">
        <v>33</v>
      </c>
      <c r="AX192" s="13" t="s">
        <v>72</v>
      </c>
      <c r="AY192" s="239" t="s">
        <v>114</v>
      </c>
    </row>
    <row r="193" s="13" customFormat="1">
      <c r="A193" s="13"/>
      <c r="B193" s="230"/>
      <c r="C193" s="231"/>
      <c r="D193" s="224" t="s">
        <v>225</v>
      </c>
      <c r="E193" s="232" t="s">
        <v>19</v>
      </c>
      <c r="F193" s="233" t="s">
        <v>325</v>
      </c>
      <c r="G193" s="231"/>
      <c r="H193" s="232" t="s">
        <v>19</v>
      </c>
      <c r="I193" s="234"/>
      <c r="J193" s="231"/>
      <c r="K193" s="231"/>
      <c r="L193" s="235"/>
      <c r="M193" s="236"/>
      <c r="N193" s="237"/>
      <c r="O193" s="237"/>
      <c r="P193" s="237"/>
      <c r="Q193" s="237"/>
      <c r="R193" s="237"/>
      <c r="S193" s="237"/>
      <c r="T193" s="238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9" t="s">
        <v>225</v>
      </c>
      <c r="AU193" s="239" t="s">
        <v>81</v>
      </c>
      <c r="AV193" s="13" t="s">
        <v>79</v>
      </c>
      <c r="AW193" s="13" t="s">
        <v>33</v>
      </c>
      <c r="AX193" s="13" t="s">
        <v>72</v>
      </c>
      <c r="AY193" s="239" t="s">
        <v>114</v>
      </c>
    </row>
    <row r="194" s="13" customFormat="1">
      <c r="A194" s="13"/>
      <c r="B194" s="230"/>
      <c r="C194" s="231"/>
      <c r="D194" s="224" t="s">
        <v>225</v>
      </c>
      <c r="E194" s="232" t="s">
        <v>19</v>
      </c>
      <c r="F194" s="233" t="s">
        <v>335</v>
      </c>
      <c r="G194" s="231"/>
      <c r="H194" s="232" t="s">
        <v>19</v>
      </c>
      <c r="I194" s="234"/>
      <c r="J194" s="231"/>
      <c r="K194" s="231"/>
      <c r="L194" s="235"/>
      <c r="M194" s="236"/>
      <c r="N194" s="237"/>
      <c r="O194" s="237"/>
      <c r="P194" s="237"/>
      <c r="Q194" s="237"/>
      <c r="R194" s="237"/>
      <c r="S194" s="237"/>
      <c r="T194" s="238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9" t="s">
        <v>225</v>
      </c>
      <c r="AU194" s="239" t="s">
        <v>81</v>
      </c>
      <c r="AV194" s="13" t="s">
        <v>79</v>
      </c>
      <c r="AW194" s="13" t="s">
        <v>33</v>
      </c>
      <c r="AX194" s="13" t="s">
        <v>72</v>
      </c>
      <c r="AY194" s="239" t="s">
        <v>114</v>
      </c>
    </row>
    <row r="195" s="13" customFormat="1">
      <c r="A195" s="13"/>
      <c r="B195" s="230"/>
      <c r="C195" s="231"/>
      <c r="D195" s="224" t="s">
        <v>225</v>
      </c>
      <c r="E195" s="232" t="s">
        <v>19</v>
      </c>
      <c r="F195" s="233" t="s">
        <v>332</v>
      </c>
      <c r="G195" s="231"/>
      <c r="H195" s="232" t="s">
        <v>19</v>
      </c>
      <c r="I195" s="234"/>
      <c r="J195" s="231"/>
      <c r="K195" s="231"/>
      <c r="L195" s="235"/>
      <c r="M195" s="236"/>
      <c r="N195" s="237"/>
      <c r="O195" s="237"/>
      <c r="P195" s="237"/>
      <c r="Q195" s="237"/>
      <c r="R195" s="237"/>
      <c r="S195" s="237"/>
      <c r="T195" s="238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9" t="s">
        <v>225</v>
      </c>
      <c r="AU195" s="239" t="s">
        <v>81</v>
      </c>
      <c r="AV195" s="13" t="s">
        <v>79</v>
      </c>
      <c r="AW195" s="13" t="s">
        <v>33</v>
      </c>
      <c r="AX195" s="13" t="s">
        <v>72</v>
      </c>
      <c r="AY195" s="239" t="s">
        <v>114</v>
      </c>
    </row>
    <row r="196" s="14" customFormat="1">
      <c r="A196" s="14"/>
      <c r="B196" s="240"/>
      <c r="C196" s="241"/>
      <c r="D196" s="224" t="s">
        <v>225</v>
      </c>
      <c r="E196" s="242" t="s">
        <v>19</v>
      </c>
      <c r="F196" s="243" t="s">
        <v>336</v>
      </c>
      <c r="G196" s="241"/>
      <c r="H196" s="244">
        <v>32.479999999999997</v>
      </c>
      <c r="I196" s="245"/>
      <c r="J196" s="241"/>
      <c r="K196" s="241"/>
      <c r="L196" s="246"/>
      <c r="M196" s="247"/>
      <c r="N196" s="248"/>
      <c r="O196" s="248"/>
      <c r="P196" s="248"/>
      <c r="Q196" s="248"/>
      <c r="R196" s="248"/>
      <c r="S196" s="248"/>
      <c r="T196" s="249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0" t="s">
        <v>225</v>
      </c>
      <c r="AU196" s="250" t="s">
        <v>81</v>
      </c>
      <c r="AV196" s="14" t="s">
        <v>81</v>
      </c>
      <c r="AW196" s="14" t="s">
        <v>33</v>
      </c>
      <c r="AX196" s="14" t="s">
        <v>72</v>
      </c>
      <c r="AY196" s="250" t="s">
        <v>114</v>
      </c>
    </row>
    <row r="197" s="13" customFormat="1">
      <c r="A197" s="13"/>
      <c r="B197" s="230"/>
      <c r="C197" s="231"/>
      <c r="D197" s="224" t="s">
        <v>225</v>
      </c>
      <c r="E197" s="232" t="s">
        <v>19</v>
      </c>
      <c r="F197" s="233" t="s">
        <v>337</v>
      </c>
      <c r="G197" s="231"/>
      <c r="H197" s="232" t="s">
        <v>19</v>
      </c>
      <c r="I197" s="234"/>
      <c r="J197" s="231"/>
      <c r="K197" s="231"/>
      <c r="L197" s="235"/>
      <c r="M197" s="236"/>
      <c r="N197" s="237"/>
      <c r="O197" s="237"/>
      <c r="P197" s="237"/>
      <c r="Q197" s="237"/>
      <c r="R197" s="237"/>
      <c r="S197" s="237"/>
      <c r="T197" s="238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9" t="s">
        <v>225</v>
      </c>
      <c r="AU197" s="239" t="s">
        <v>81</v>
      </c>
      <c r="AV197" s="13" t="s">
        <v>79</v>
      </c>
      <c r="AW197" s="13" t="s">
        <v>33</v>
      </c>
      <c r="AX197" s="13" t="s">
        <v>72</v>
      </c>
      <c r="AY197" s="239" t="s">
        <v>114</v>
      </c>
    </row>
    <row r="198" s="13" customFormat="1">
      <c r="A198" s="13"/>
      <c r="B198" s="230"/>
      <c r="C198" s="231"/>
      <c r="D198" s="224" t="s">
        <v>225</v>
      </c>
      <c r="E198" s="232" t="s">
        <v>19</v>
      </c>
      <c r="F198" s="233" t="s">
        <v>325</v>
      </c>
      <c r="G198" s="231"/>
      <c r="H198" s="232" t="s">
        <v>19</v>
      </c>
      <c r="I198" s="234"/>
      <c r="J198" s="231"/>
      <c r="K198" s="231"/>
      <c r="L198" s="235"/>
      <c r="M198" s="236"/>
      <c r="N198" s="237"/>
      <c r="O198" s="237"/>
      <c r="P198" s="237"/>
      <c r="Q198" s="237"/>
      <c r="R198" s="237"/>
      <c r="S198" s="237"/>
      <c r="T198" s="238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9" t="s">
        <v>225</v>
      </c>
      <c r="AU198" s="239" t="s">
        <v>81</v>
      </c>
      <c r="AV198" s="13" t="s">
        <v>79</v>
      </c>
      <c r="AW198" s="13" t="s">
        <v>33</v>
      </c>
      <c r="AX198" s="13" t="s">
        <v>72</v>
      </c>
      <c r="AY198" s="239" t="s">
        <v>114</v>
      </c>
    </row>
    <row r="199" s="13" customFormat="1">
      <c r="A199" s="13"/>
      <c r="B199" s="230"/>
      <c r="C199" s="231"/>
      <c r="D199" s="224" t="s">
        <v>225</v>
      </c>
      <c r="E199" s="232" t="s">
        <v>19</v>
      </c>
      <c r="F199" s="233" t="s">
        <v>335</v>
      </c>
      <c r="G199" s="231"/>
      <c r="H199" s="232" t="s">
        <v>19</v>
      </c>
      <c r="I199" s="234"/>
      <c r="J199" s="231"/>
      <c r="K199" s="231"/>
      <c r="L199" s="235"/>
      <c r="M199" s="236"/>
      <c r="N199" s="237"/>
      <c r="O199" s="237"/>
      <c r="P199" s="237"/>
      <c r="Q199" s="237"/>
      <c r="R199" s="237"/>
      <c r="S199" s="237"/>
      <c r="T199" s="238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9" t="s">
        <v>225</v>
      </c>
      <c r="AU199" s="239" t="s">
        <v>81</v>
      </c>
      <c r="AV199" s="13" t="s">
        <v>79</v>
      </c>
      <c r="AW199" s="13" t="s">
        <v>33</v>
      </c>
      <c r="AX199" s="13" t="s">
        <v>72</v>
      </c>
      <c r="AY199" s="239" t="s">
        <v>114</v>
      </c>
    </row>
    <row r="200" s="13" customFormat="1">
      <c r="A200" s="13"/>
      <c r="B200" s="230"/>
      <c r="C200" s="231"/>
      <c r="D200" s="224" t="s">
        <v>225</v>
      </c>
      <c r="E200" s="232" t="s">
        <v>19</v>
      </c>
      <c r="F200" s="233" t="s">
        <v>332</v>
      </c>
      <c r="G200" s="231"/>
      <c r="H200" s="232" t="s">
        <v>19</v>
      </c>
      <c r="I200" s="234"/>
      <c r="J200" s="231"/>
      <c r="K200" s="231"/>
      <c r="L200" s="235"/>
      <c r="M200" s="236"/>
      <c r="N200" s="237"/>
      <c r="O200" s="237"/>
      <c r="P200" s="237"/>
      <c r="Q200" s="237"/>
      <c r="R200" s="237"/>
      <c r="S200" s="237"/>
      <c r="T200" s="238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9" t="s">
        <v>225</v>
      </c>
      <c r="AU200" s="239" t="s">
        <v>81</v>
      </c>
      <c r="AV200" s="13" t="s">
        <v>79</v>
      </c>
      <c r="AW200" s="13" t="s">
        <v>33</v>
      </c>
      <c r="AX200" s="13" t="s">
        <v>72</v>
      </c>
      <c r="AY200" s="239" t="s">
        <v>114</v>
      </c>
    </row>
    <row r="201" s="14" customFormat="1">
      <c r="A201" s="14"/>
      <c r="B201" s="240"/>
      <c r="C201" s="241"/>
      <c r="D201" s="224" t="s">
        <v>225</v>
      </c>
      <c r="E201" s="242" t="s">
        <v>19</v>
      </c>
      <c r="F201" s="243" t="s">
        <v>336</v>
      </c>
      <c r="G201" s="241"/>
      <c r="H201" s="244">
        <v>32.479999999999997</v>
      </c>
      <c r="I201" s="245"/>
      <c r="J201" s="241"/>
      <c r="K201" s="241"/>
      <c r="L201" s="246"/>
      <c r="M201" s="247"/>
      <c r="N201" s="248"/>
      <c r="O201" s="248"/>
      <c r="P201" s="248"/>
      <c r="Q201" s="248"/>
      <c r="R201" s="248"/>
      <c r="S201" s="248"/>
      <c r="T201" s="249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0" t="s">
        <v>225</v>
      </c>
      <c r="AU201" s="250" t="s">
        <v>81</v>
      </c>
      <c r="AV201" s="14" t="s">
        <v>81</v>
      </c>
      <c r="AW201" s="14" t="s">
        <v>33</v>
      </c>
      <c r="AX201" s="14" t="s">
        <v>72</v>
      </c>
      <c r="AY201" s="250" t="s">
        <v>114</v>
      </c>
    </row>
    <row r="202" s="15" customFormat="1">
      <c r="A202" s="15"/>
      <c r="B202" s="251"/>
      <c r="C202" s="252"/>
      <c r="D202" s="224" t="s">
        <v>225</v>
      </c>
      <c r="E202" s="253" t="s">
        <v>19</v>
      </c>
      <c r="F202" s="254" t="s">
        <v>263</v>
      </c>
      <c r="G202" s="252"/>
      <c r="H202" s="255">
        <v>358.18000000000006</v>
      </c>
      <c r="I202" s="256"/>
      <c r="J202" s="252"/>
      <c r="K202" s="252"/>
      <c r="L202" s="257"/>
      <c r="M202" s="258"/>
      <c r="N202" s="259"/>
      <c r="O202" s="259"/>
      <c r="P202" s="259"/>
      <c r="Q202" s="259"/>
      <c r="R202" s="259"/>
      <c r="S202" s="259"/>
      <c r="T202" s="260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61" t="s">
        <v>225</v>
      </c>
      <c r="AU202" s="261" t="s">
        <v>81</v>
      </c>
      <c r="AV202" s="15" t="s">
        <v>139</v>
      </c>
      <c r="AW202" s="15" t="s">
        <v>33</v>
      </c>
      <c r="AX202" s="15" t="s">
        <v>79</v>
      </c>
      <c r="AY202" s="261" t="s">
        <v>114</v>
      </c>
    </row>
    <row r="203" s="2" customFormat="1" ht="24.15" customHeight="1">
      <c r="A203" s="40"/>
      <c r="B203" s="41"/>
      <c r="C203" s="206" t="s">
        <v>196</v>
      </c>
      <c r="D203" s="206" t="s">
        <v>117</v>
      </c>
      <c r="E203" s="207" t="s">
        <v>338</v>
      </c>
      <c r="F203" s="208" t="s">
        <v>339</v>
      </c>
      <c r="G203" s="209" t="s">
        <v>222</v>
      </c>
      <c r="H203" s="210">
        <v>37</v>
      </c>
      <c r="I203" s="211"/>
      <c r="J203" s="212">
        <f>ROUND(I203*H203,2)</f>
        <v>0</v>
      </c>
      <c r="K203" s="208" t="s">
        <v>177</v>
      </c>
      <c r="L203" s="46"/>
      <c r="M203" s="213" t="s">
        <v>19</v>
      </c>
      <c r="N203" s="214" t="s">
        <v>43</v>
      </c>
      <c r="O203" s="86"/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7" t="s">
        <v>139</v>
      </c>
      <c r="AT203" s="217" t="s">
        <v>117</v>
      </c>
      <c r="AU203" s="217" t="s">
        <v>81</v>
      </c>
      <c r="AY203" s="19" t="s">
        <v>114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9" t="s">
        <v>79</v>
      </c>
      <c r="BK203" s="218">
        <f>ROUND(I203*H203,2)</f>
        <v>0</v>
      </c>
      <c r="BL203" s="19" t="s">
        <v>139</v>
      </c>
      <c r="BM203" s="217" t="s">
        <v>340</v>
      </c>
    </row>
    <row r="204" s="2" customFormat="1">
      <c r="A204" s="40"/>
      <c r="B204" s="41"/>
      <c r="C204" s="42"/>
      <c r="D204" s="219" t="s">
        <v>124</v>
      </c>
      <c r="E204" s="42"/>
      <c r="F204" s="220" t="s">
        <v>341</v>
      </c>
      <c r="G204" s="42"/>
      <c r="H204" s="42"/>
      <c r="I204" s="221"/>
      <c r="J204" s="42"/>
      <c r="K204" s="42"/>
      <c r="L204" s="46"/>
      <c r="M204" s="222"/>
      <c r="N204" s="223"/>
      <c r="O204" s="86"/>
      <c r="P204" s="86"/>
      <c r="Q204" s="86"/>
      <c r="R204" s="86"/>
      <c r="S204" s="86"/>
      <c r="T204" s="87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T204" s="19" t="s">
        <v>124</v>
      </c>
      <c r="AU204" s="19" t="s">
        <v>81</v>
      </c>
    </row>
    <row r="205" s="13" customFormat="1">
      <c r="A205" s="13"/>
      <c r="B205" s="230"/>
      <c r="C205" s="231"/>
      <c r="D205" s="224" t="s">
        <v>225</v>
      </c>
      <c r="E205" s="232" t="s">
        <v>19</v>
      </c>
      <c r="F205" s="233" t="s">
        <v>342</v>
      </c>
      <c r="G205" s="231"/>
      <c r="H205" s="232" t="s">
        <v>19</v>
      </c>
      <c r="I205" s="234"/>
      <c r="J205" s="231"/>
      <c r="K205" s="231"/>
      <c r="L205" s="235"/>
      <c r="M205" s="236"/>
      <c r="N205" s="237"/>
      <c r="O205" s="237"/>
      <c r="P205" s="237"/>
      <c r="Q205" s="237"/>
      <c r="R205" s="237"/>
      <c r="S205" s="237"/>
      <c r="T205" s="238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9" t="s">
        <v>225</v>
      </c>
      <c r="AU205" s="239" t="s">
        <v>81</v>
      </c>
      <c r="AV205" s="13" t="s">
        <v>79</v>
      </c>
      <c r="AW205" s="13" t="s">
        <v>33</v>
      </c>
      <c r="AX205" s="13" t="s">
        <v>72</v>
      </c>
      <c r="AY205" s="239" t="s">
        <v>114</v>
      </c>
    </row>
    <row r="206" s="13" customFormat="1">
      <c r="A206" s="13"/>
      <c r="B206" s="230"/>
      <c r="C206" s="231"/>
      <c r="D206" s="224" t="s">
        <v>225</v>
      </c>
      <c r="E206" s="232" t="s">
        <v>19</v>
      </c>
      <c r="F206" s="233" t="s">
        <v>343</v>
      </c>
      <c r="G206" s="231"/>
      <c r="H206" s="232" t="s">
        <v>19</v>
      </c>
      <c r="I206" s="234"/>
      <c r="J206" s="231"/>
      <c r="K206" s="231"/>
      <c r="L206" s="235"/>
      <c r="M206" s="236"/>
      <c r="N206" s="237"/>
      <c r="O206" s="237"/>
      <c r="P206" s="237"/>
      <c r="Q206" s="237"/>
      <c r="R206" s="237"/>
      <c r="S206" s="237"/>
      <c r="T206" s="238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9" t="s">
        <v>225</v>
      </c>
      <c r="AU206" s="239" t="s">
        <v>81</v>
      </c>
      <c r="AV206" s="13" t="s">
        <v>79</v>
      </c>
      <c r="AW206" s="13" t="s">
        <v>33</v>
      </c>
      <c r="AX206" s="13" t="s">
        <v>72</v>
      </c>
      <c r="AY206" s="239" t="s">
        <v>114</v>
      </c>
    </row>
    <row r="207" s="13" customFormat="1">
      <c r="A207" s="13"/>
      <c r="B207" s="230"/>
      <c r="C207" s="231"/>
      <c r="D207" s="224" t="s">
        <v>225</v>
      </c>
      <c r="E207" s="232" t="s">
        <v>19</v>
      </c>
      <c r="F207" s="233" t="s">
        <v>228</v>
      </c>
      <c r="G207" s="231"/>
      <c r="H207" s="232" t="s">
        <v>19</v>
      </c>
      <c r="I207" s="234"/>
      <c r="J207" s="231"/>
      <c r="K207" s="231"/>
      <c r="L207" s="235"/>
      <c r="M207" s="236"/>
      <c r="N207" s="237"/>
      <c r="O207" s="237"/>
      <c r="P207" s="237"/>
      <c r="Q207" s="237"/>
      <c r="R207" s="237"/>
      <c r="S207" s="237"/>
      <c r="T207" s="238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9" t="s">
        <v>225</v>
      </c>
      <c r="AU207" s="239" t="s">
        <v>81</v>
      </c>
      <c r="AV207" s="13" t="s">
        <v>79</v>
      </c>
      <c r="AW207" s="13" t="s">
        <v>33</v>
      </c>
      <c r="AX207" s="13" t="s">
        <v>72</v>
      </c>
      <c r="AY207" s="239" t="s">
        <v>114</v>
      </c>
    </row>
    <row r="208" s="14" customFormat="1">
      <c r="A208" s="14"/>
      <c r="B208" s="240"/>
      <c r="C208" s="241"/>
      <c r="D208" s="224" t="s">
        <v>225</v>
      </c>
      <c r="E208" s="242" t="s">
        <v>19</v>
      </c>
      <c r="F208" s="243" t="s">
        <v>344</v>
      </c>
      <c r="G208" s="241"/>
      <c r="H208" s="244">
        <v>37</v>
      </c>
      <c r="I208" s="245"/>
      <c r="J208" s="241"/>
      <c r="K208" s="241"/>
      <c r="L208" s="246"/>
      <c r="M208" s="247"/>
      <c r="N208" s="248"/>
      <c r="O208" s="248"/>
      <c r="P208" s="248"/>
      <c r="Q208" s="248"/>
      <c r="R208" s="248"/>
      <c r="S208" s="248"/>
      <c r="T208" s="249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0" t="s">
        <v>225</v>
      </c>
      <c r="AU208" s="250" t="s">
        <v>81</v>
      </c>
      <c r="AV208" s="14" t="s">
        <v>81</v>
      </c>
      <c r="AW208" s="14" t="s">
        <v>33</v>
      </c>
      <c r="AX208" s="14" t="s">
        <v>79</v>
      </c>
      <c r="AY208" s="250" t="s">
        <v>114</v>
      </c>
    </row>
    <row r="209" s="2" customFormat="1" ht="16.5" customHeight="1">
      <c r="A209" s="40"/>
      <c r="B209" s="41"/>
      <c r="C209" s="262" t="s">
        <v>203</v>
      </c>
      <c r="D209" s="262" t="s">
        <v>345</v>
      </c>
      <c r="E209" s="263" t="s">
        <v>346</v>
      </c>
      <c r="F209" s="264" t="s">
        <v>347</v>
      </c>
      <c r="G209" s="265" t="s">
        <v>300</v>
      </c>
      <c r="H209" s="266">
        <v>5.9199999999999999</v>
      </c>
      <c r="I209" s="267"/>
      <c r="J209" s="268">
        <f>ROUND(I209*H209,2)</f>
        <v>0</v>
      </c>
      <c r="K209" s="264" t="s">
        <v>177</v>
      </c>
      <c r="L209" s="269"/>
      <c r="M209" s="270" t="s">
        <v>19</v>
      </c>
      <c r="N209" s="271" t="s">
        <v>43</v>
      </c>
      <c r="O209" s="86"/>
      <c r="P209" s="215">
        <f>O209*H209</f>
        <v>0</v>
      </c>
      <c r="Q209" s="215">
        <v>1</v>
      </c>
      <c r="R209" s="215">
        <f>Q209*H209</f>
        <v>5.9199999999999999</v>
      </c>
      <c r="S209" s="215">
        <v>0</v>
      </c>
      <c r="T209" s="216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7" t="s">
        <v>160</v>
      </c>
      <c r="AT209" s="217" t="s">
        <v>345</v>
      </c>
      <c r="AU209" s="217" t="s">
        <v>81</v>
      </c>
      <c r="AY209" s="19" t="s">
        <v>114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9" t="s">
        <v>79</v>
      </c>
      <c r="BK209" s="218">
        <f>ROUND(I209*H209,2)</f>
        <v>0</v>
      </c>
      <c r="BL209" s="19" t="s">
        <v>139</v>
      </c>
      <c r="BM209" s="217" t="s">
        <v>348</v>
      </c>
    </row>
    <row r="210" s="14" customFormat="1">
      <c r="A210" s="14"/>
      <c r="B210" s="240"/>
      <c r="C210" s="241"/>
      <c r="D210" s="224" t="s">
        <v>225</v>
      </c>
      <c r="E210" s="242" t="s">
        <v>19</v>
      </c>
      <c r="F210" s="243" t="s">
        <v>349</v>
      </c>
      <c r="G210" s="241"/>
      <c r="H210" s="244">
        <v>3.7000000000000002</v>
      </c>
      <c r="I210" s="245"/>
      <c r="J210" s="241"/>
      <c r="K210" s="241"/>
      <c r="L210" s="246"/>
      <c r="M210" s="247"/>
      <c r="N210" s="248"/>
      <c r="O210" s="248"/>
      <c r="P210" s="248"/>
      <c r="Q210" s="248"/>
      <c r="R210" s="248"/>
      <c r="S210" s="248"/>
      <c r="T210" s="249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0" t="s">
        <v>225</v>
      </c>
      <c r="AU210" s="250" t="s">
        <v>81</v>
      </c>
      <c r="AV210" s="14" t="s">
        <v>81</v>
      </c>
      <c r="AW210" s="14" t="s">
        <v>33</v>
      </c>
      <c r="AX210" s="14" t="s">
        <v>79</v>
      </c>
      <c r="AY210" s="250" t="s">
        <v>114</v>
      </c>
    </row>
    <row r="211" s="14" customFormat="1">
      <c r="A211" s="14"/>
      <c r="B211" s="240"/>
      <c r="C211" s="241"/>
      <c r="D211" s="224" t="s">
        <v>225</v>
      </c>
      <c r="E211" s="241"/>
      <c r="F211" s="243" t="s">
        <v>350</v>
      </c>
      <c r="G211" s="241"/>
      <c r="H211" s="244">
        <v>5.9199999999999999</v>
      </c>
      <c r="I211" s="245"/>
      <c r="J211" s="241"/>
      <c r="K211" s="241"/>
      <c r="L211" s="246"/>
      <c r="M211" s="247"/>
      <c r="N211" s="248"/>
      <c r="O211" s="248"/>
      <c r="P211" s="248"/>
      <c r="Q211" s="248"/>
      <c r="R211" s="248"/>
      <c r="S211" s="248"/>
      <c r="T211" s="249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0" t="s">
        <v>225</v>
      </c>
      <c r="AU211" s="250" t="s">
        <v>81</v>
      </c>
      <c r="AV211" s="14" t="s">
        <v>81</v>
      </c>
      <c r="AW211" s="14" t="s">
        <v>4</v>
      </c>
      <c r="AX211" s="14" t="s">
        <v>79</v>
      </c>
      <c r="AY211" s="250" t="s">
        <v>114</v>
      </c>
    </row>
    <row r="212" s="2" customFormat="1" ht="16.5" customHeight="1">
      <c r="A212" s="40"/>
      <c r="B212" s="41"/>
      <c r="C212" s="206" t="s">
        <v>351</v>
      </c>
      <c r="D212" s="206" t="s">
        <v>117</v>
      </c>
      <c r="E212" s="207" t="s">
        <v>352</v>
      </c>
      <c r="F212" s="208" t="s">
        <v>353</v>
      </c>
      <c r="G212" s="209" t="s">
        <v>222</v>
      </c>
      <c r="H212" s="210">
        <v>37</v>
      </c>
      <c r="I212" s="211"/>
      <c r="J212" s="212">
        <f>ROUND(I212*H212,2)</f>
        <v>0</v>
      </c>
      <c r="K212" s="208" t="s">
        <v>177</v>
      </c>
      <c r="L212" s="46"/>
      <c r="M212" s="213" t="s">
        <v>19</v>
      </c>
      <c r="N212" s="214" t="s">
        <v>43</v>
      </c>
      <c r="O212" s="86"/>
      <c r="P212" s="215">
        <f>O212*H212</f>
        <v>0</v>
      </c>
      <c r="Q212" s="215">
        <v>0</v>
      </c>
      <c r="R212" s="215">
        <f>Q212*H212</f>
        <v>0</v>
      </c>
      <c r="S212" s="215">
        <v>0</v>
      </c>
      <c r="T212" s="216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7" t="s">
        <v>139</v>
      </c>
      <c r="AT212" s="217" t="s">
        <v>117</v>
      </c>
      <c r="AU212" s="217" t="s">
        <v>81</v>
      </c>
      <c r="AY212" s="19" t="s">
        <v>114</v>
      </c>
      <c r="BE212" s="218">
        <f>IF(N212="základní",J212,0)</f>
        <v>0</v>
      </c>
      <c r="BF212" s="218">
        <f>IF(N212="snížená",J212,0)</f>
        <v>0</v>
      </c>
      <c r="BG212" s="218">
        <f>IF(N212="zákl. přenesená",J212,0)</f>
        <v>0</v>
      </c>
      <c r="BH212" s="218">
        <f>IF(N212="sníž. přenesená",J212,0)</f>
        <v>0</v>
      </c>
      <c r="BI212" s="218">
        <f>IF(N212="nulová",J212,0)</f>
        <v>0</v>
      </c>
      <c r="BJ212" s="19" t="s">
        <v>79</v>
      </c>
      <c r="BK212" s="218">
        <f>ROUND(I212*H212,2)</f>
        <v>0</v>
      </c>
      <c r="BL212" s="19" t="s">
        <v>139</v>
      </c>
      <c r="BM212" s="217" t="s">
        <v>354</v>
      </c>
    </row>
    <row r="213" s="2" customFormat="1">
      <c r="A213" s="40"/>
      <c r="B213" s="41"/>
      <c r="C213" s="42"/>
      <c r="D213" s="219" t="s">
        <v>124</v>
      </c>
      <c r="E213" s="42"/>
      <c r="F213" s="220" t="s">
        <v>355</v>
      </c>
      <c r="G213" s="42"/>
      <c r="H213" s="42"/>
      <c r="I213" s="221"/>
      <c r="J213" s="42"/>
      <c r="K213" s="42"/>
      <c r="L213" s="46"/>
      <c r="M213" s="222"/>
      <c r="N213" s="223"/>
      <c r="O213" s="86"/>
      <c r="P213" s="86"/>
      <c r="Q213" s="86"/>
      <c r="R213" s="86"/>
      <c r="S213" s="86"/>
      <c r="T213" s="87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T213" s="19" t="s">
        <v>124</v>
      </c>
      <c r="AU213" s="19" t="s">
        <v>81</v>
      </c>
    </row>
    <row r="214" s="13" customFormat="1">
      <c r="A214" s="13"/>
      <c r="B214" s="230"/>
      <c r="C214" s="231"/>
      <c r="D214" s="224" t="s">
        <v>225</v>
      </c>
      <c r="E214" s="232" t="s">
        <v>19</v>
      </c>
      <c r="F214" s="233" t="s">
        <v>342</v>
      </c>
      <c r="G214" s="231"/>
      <c r="H214" s="232" t="s">
        <v>19</v>
      </c>
      <c r="I214" s="234"/>
      <c r="J214" s="231"/>
      <c r="K214" s="231"/>
      <c r="L214" s="235"/>
      <c r="M214" s="236"/>
      <c r="N214" s="237"/>
      <c r="O214" s="237"/>
      <c r="P214" s="237"/>
      <c r="Q214" s="237"/>
      <c r="R214" s="237"/>
      <c r="S214" s="237"/>
      <c r="T214" s="238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9" t="s">
        <v>225</v>
      </c>
      <c r="AU214" s="239" t="s">
        <v>81</v>
      </c>
      <c r="AV214" s="13" t="s">
        <v>79</v>
      </c>
      <c r="AW214" s="13" t="s">
        <v>33</v>
      </c>
      <c r="AX214" s="13" t="s">
        <v>72</v>
      </c>
      <c r="AY214" s="239" t="s">
        <v>114</v>
      </c>
    </row>
    <row r="215" s="13" customFormat="1">
      <c r="A215" s="13"/>
      <c r="B215" s="230"/>
      <c r="C215" s="231"/>
      <c r="D215" s="224" t="s">
        <v>225</v>
      </c>
      <c r="E215" s="232" t="s">
        <v>19</v>
      </c>
      <c r="F215" s="233" t="s">
        <v>356</v>
      </c>
      <c r="G215" s="231"/>
      <c r="H215" s="232" t="s">
        <v>19</v>
      </c>
      <c r="I215" s="234"/>
      <c r="J215" s="231"/>
      <c r="K215" s="231"/>
      <c r="L215" s="235"/>
      <c r="M215" s="236"/>
      <c r="N215" s="237"/>
      <c r="O215" s="237"/>
      <c r="P215" s="237"/>
      <c r="Q215" s="237"/>
      <c r="R215" s="237"/>
      <c r="S215" s="237"/>
      <c r="T215" s="238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9" t="s">
        <v>225</v>
      </c>
      <c r="AU215" s="239" t="s">
        <v>81</v>
      </c>
      <c r="AV215" s="13" t="s">
        <v>79</v>
      </c>
      <c r="AW215" s="13" t="s">
        <v>33</v>
      </c>
      <c r="AX215" s="13" t="s">
        <v>72</v>
      </c>
      <c r="AY215" s="239" t="s">
        <v>114</v>
      </c>
    </row>
    <row r="216" s="13" customFormat="1">
      <c r="A216" s="13"/>
      <c r="B216" s="230"/>
      <c r="C216" s="231"/>
      <c r="D216" s="224" t="s">
        <v>225</v>
      </c>
      <c r="E216" s="232" t="s">
        <v>19</v>
      </c>
      <c r="F216" s="233" t="s">
        <v>228</v>
      </c>
      <c r="G216" s="231"/>
      <c r="H216" s="232" t="s">
        <v>19</v>
      </c>
      <c r="I216" s="234"/>
      <c r="J216" s="231"/>
      <c r="K216" s="231"/>
      <c r="L216" s="235"/>
      <c r="M216" s="236"/>
      <c r="N216" s="237"/>
      <c r="O216" s="237"/>
      <c r="P216" s="237"/>
      <c r="Q216" s="237"/>
      <c r="R216" s="237"/>
      <c r="S216" s="237"/>
      <c r="T216" s="238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9" t="s">
        <v>225</v>
      </c>
      <c r="AU216" s="239" t="s">
        <v>81</v>
      </c>
      <c r="AV216" s="13" t="s">
        <v>79</v>
      </c>
      <c r="AW216" s="13" t="s">
        <v>33</v>
      </c>
      <c r="AX216" s="13" t="s">
        <v>72</v>
      </c>
      <c r="AY216" s="239" t="s">
        <v>114</v>
      </c>
    </row>
    <row r="217" s="14" customFormat="1">
      <c r="A217" s="14"/>
      <c r="B217" s="240"/>
      <c r="C217" s="241"/>
      <c r="D217" s="224" t="s">
        <v>225</v>
      </c>
      <c r="E217" s="242" t="s">
        <v>19</v>
      </c>
      <c r="F217" s="243" t="s">
        <v>344</v>
      </c>
      <c r="G217" s="241"/>
      <c r="H217" s="244">
        <v>37</v>
      </c>
      <c r="I217" s="245"/>
      <c r="J217" s="241"/>
      <c r="K217" s="241"/>
      <c r="L217" s="246"/>
      <c r="M217" s="247"/>
      <c r="N217" s="248"/>
      <c r="O217" s="248"/>
      <c r="P217" s="248"/>
      <c r="Q217" s="248"/>
      <c r="R217" s="248"/>
      <c r="S217" s="248"/>
      <c r="T217" s="249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0" t="s">
        <v>225</v>
      </c>
      <c r="AU217" s="250" t="s">
        <v>81</v>
      </c>
      <c r="AV217" s="14" t="s">
        <v>81</v>
      </c>
      <c r="AW217" s="14" t="s">
        <v>33</v>
      </c>
      <c r="AX217" s="14" t="s">
        <v>79</v>
      </c>
      <c r="AY217" s="250" t="s">
        <v>114</v>
      </c>
    </row>
    <row r="218" s="2" customFormat="1" ht="24.15" customHeight="1">
      <c r="A218" s="40"/>
      <c r="B218" s="41"/>
      <c r="C218" s="206" t="s">
        <v>357</v>
      </c>
      <c r="D218" s="206" t="s">
        <v>117</v>
      </c>
      <c r="E218" s="207" t="s">
        <v>358</v>
      </c>
      <c r="F218" s="208" t="s">
        <v>359</v>
      </c>
      <c r="G218" s="209" t="s">
        <v>222</v>
      </c>
      <c r="H218" s="210">
        <v>37</v>
      </c>
      <c r="I218" s="211"/>
      <c r="J218" s="212">
        <f>ROUND(I218*H218,2)</f>
        <v>0</v>
      </c>
      <c r="K218" s="208" t="s">
        <v>177</v>
      </c>
      <c r="L218" s="46"/>
      <c r="M218" s="213" t="s">
        <v>19</v>
      </c>
      <c r="N218" s="214" t="s">
        <v>43</v>
      </c>
      <c r="O218" s="86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139</v>
      </c>
      <c r="AT218" s="217" t="s">
        <v>117</v>
      </c>
      <c r="AU218" s="217" t="s">
        <v>81</v>
      </c>
      <c r="AY218" s="19" t="s">
        <v>114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79</v>
      </c>
      <c r="BK218" s="218">
        <f>ROUND(I218*H218,2)</f>
        <v>0</v>
      </c>
      <c r="BL218" s="19" t="s">
        <v>139</v>
      </c>
      <c r="BM218" s="217" t="s">
        <v>360</v>
      </c>
    </row>
    <row r="219" s="2" customFormat="1">
      <c r="A219" s="40"/>
      <c r="B219" s="41"/>
      <c r="C219" s="42"/>
      <c r="D219" s="219" t="s">
        <v>124</v>
      </c>
      <c r="E219" s="42"/>
      <c r="F219" s="220" t="s">
        <v>361</v>
      </c>
      <c r="G219" s="42"/>
      <c r="H219" s="42"/>
      <c r="I219" s="221"/>
      <c r="J219" s="42"/>
      <c r="K219" s="42"/>
      <c r="L219" s="46"/>
      <c r="M219" s="222"/>
      <c r="N219" s="223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124</v>
      </c>
      <c r="AU219" s="19" t="s">
        <v>81</v>
      </c>
    </row>
    <row r="220" s="13" customFormat="1">
      <c r="A220" s="13"/>
      <c r="B220" s="230"/>
      <c r="C220" s="231"/>
      <c r="D220" s="224" t="s">
        <v>225</v>
      </c>
      <c r="E220" s="232" t="s">
        <v>19</v>
      </c>
      <c r="F220" s="233" t="s">
        <v>342</v>
      </c>
      <c r="G220" s="231"/>
      <c r="H220" s="232" t="s">
        <v>19</v>
      </c>
      <c r="I220" s="234"/>
      <c r="J220" s="231"/>
      <c r="K220" s="231"/>
      <c r="L220" s="235"/>
      <c r="M220" s="236"/>
      <c r="N220" s="237"/>
      <c r="O220" s="237"/>
      <c r="P220" s="237"/>
      <c r="Q220" s="237"/>
      <c r="R220" s="237"/>
      <c r="S220" s="237"/>
      <c r="T220" s="238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9" t="s">
        <v>225</v>
      </c>
      <c r="AU220" s="239" t="s">
        <v>81</v>
      </c>
      <c r="AV220" s="13" t="s">
        <v>79</v>
      </c>
      <c r="AW220" s="13" t="s">
        <v>33</v>
      </c>
      <c r="AX220" s="13" t="s">
        <v>72</v>
      </c>
      <c r="AY220" s="239" t="s">
        <v>114</v>
      </c>
    </row>
    <row r="221" s="13" customFormat="1">
      <c r="A221" s="13"/>
      <c r="B221" s="230"/>
      <c r="C221" s="231"/>
      <c r="D221" s="224" t="s">
        <v>225</v>
      </c>
      <c r="E221" s="232" t="s">
        <v>19</v>
      </c>
      <c r="F221" s="233" t="s">
        <v>362</v>
      </c>
      <c r="G221" s="231"/>
      <c r="H221" s="232" t="s">
        <v>19</v>
      </c>
      <c r="I221" s="234"/>
      <c r="J221" s="231"/>
      <c r="K221" s="231"/>
      <c r="L221" s="235"/>
      <c r="M221" s="236"/>
      <c r="N221" s="237"/>
      <c r="O221" s="237"/>
      <c r="P221" s="237"/>
      <c r="Q221" s="237"/>
      <c r="R221" s="237"/>
      <c r="S221" s="237"/>
      <c r="T221" s="238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9" t="s">
        <v>225</v>
      </c>
      <c r="AU221" s="239" t="s">
        <v>81</v>
      </c>
      <c r="AV221" s="13" t="s">
        <v>79</v>
      </c>
      <c r="AW221" s="13" t="s">
        <v>33</v>
      </c>
      <c r="AX221" s="13" t="s">
        <v>72</v>
      </c>
      <c r="AY221" s="239" t="s">
        <v>114</v>
      </c>
    </row>
    <row r="222" s="13" customFormat="1">
      <c r="A222" s="13"/>
      <c r="B222" s="230"/>
      <c r="C222" s="231"/>
      <c r="D222" s="224" t="s">
        <v>225</v>
      </c>
      <c r="E222" s="232" t="s">
        <v>19</v>
      </c>
      <c r="F222" s="233" t="s">
        <v>228</v>
      </c>
      <c r="G222" s="231"/>
      <c r="H222" s="232" t="s">
        <v>19</v>
      </c>
      <c r="I222" s="234"/>
      <c r="J222" s="231"/>
      <c r="K222" s="231"/>
      <c r="L222" s="235"/>
      <c r="M222" s="236"/>
      <c r="N222" s="237"/>
      <c r="O222" s="237"/>
      <c r="P222" s="237"/>
      <c r="Q222" s="237"/>
      <c r="R222" s="237"/>
      <c r="S222" s="237"/>
      <c r="T222" s="238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9" t="s">
        <v>225</v>
      </c>
      <c r="AU222" s="239" t="s">
        <v>81</v>
      </c>
      <c r="AV222" s="13" t="s">
        <v>79</v>
      </c>
      <c r="AW222" s="13" t="s">
        <v>33</v>
      </c>
      <c r="AX222" s="13" t="s">
        <v>72</v>
      </c>
      <c r="AY222" s="239" t="s">
        <v>114</v>
      </c>
    </row>
    <row r="223" s="14" customFormat="1">
      <c r="A223" s="14"/>
      <c r="B223" s="240"/>
      <c r="C223" s="241"/>
      <c r="D223" s="224" t="s">
        <v>225</v>
      </c>
      <c r="E223" s="242" t="s">
        <v>19</v>
      </c>
      <c r="F223" s="243" t="s">
        <v>344</v>
      </c>
      <c r="G223" s="241"/>
      <c r="H223" s="244">
        <v>37</v>
      </c>
      <c r="I223" s="245"/>
      <c r="J223" s="241"/>
      <c r="K223" s="241"/>
      <c r="L223" s="246"/>
      <c r="M223" s="247"/>
      <c r="N223" s="248"/>
      <c r="O223" s="248"/>
      <c r="P223" s="248"/>
      <c r="Q223" s="248"/>
      <c r="R223" s="248"/>
      <c r="S223" s="248"/>
      <c r="T223" s="249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0" t="s">
        <v>225</v>
      </c>
      <c r="AU223" s="250" t="s">
        <v>81</v>
      </c>
      <c r="AV223" s="14" t="s">
        <v>81</v>
      </c>
      <c r="AW223" s="14" t="s">
        <v>33</v>
      </c>
      <c r="AX223" s="14" t="s">
        <v>79</v>
      </c>
      <c r="AY223" s="250" t="s">
        <v>114</v>
      </c>
    </row>
    <row r="224" s="2" customFormat="1" ht="16.5" customHeight="1">
      <c r="A224" s="40"/>
      <c r="B224" s="41"/>
      <c r="C224" s="262" t="s">
        <v>363</v>
      </c>
      <c r="D224" s="262" t="s">
        <v>345</v>
      </c>
      <c r="E224" s="263" t="s">
        <v>364</v>
      </c>
      <c r="F224" s="264" t="s">
        <v>365</v>
      </c>
      <c r="G224" s="265" t="s">
        <v>366</v>
      </c>
      <c r="H224" s="266">
        <v>0.73999999999999999</v>
      </c>
      <c r="I224" s="267"/>
      <c r="J224" s="268">
        <f>ROUND(I224*H224,2)</f>
        <v>0</v>
      </c>
      <c r="K224" s="264" t="s">
        <v>177</v>
      </c>
      <c r="L224" s="269"/>
      <c r="M224" s="270" t="s">
        <v>19</v>
      </c>
      <c r="N224" s="271" t="s">
        <v>43</v>
      </c>
      <c r="O224" s="86"/>
      <c r="P224" s="215">
        <f>O224*H224</f>
        <v>0</v>
      </c>
      <c r="Q224" s="215">
        <v>0.001</v>
      </c>
      <c r="R224" s="215">
        <f>Q224*H224</f>
        <v>0.00073999999999999999</v>
      </c>
      <c r="S224" s="215">
        <v>0</v>
      </c>
      <c r="T224" s="216">
        <f>S224*H224</f>
        <v>0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17" t="s">
        <v>160</v>
      </c>
      <c r="AT224" s="217" t="s">
        <v>345</v>
      </c>
      <c r="AU224" s="217" t="s">
        <v>81</v>
      </c>
      <c r="AY224" s="19" t="s">
        <v>114</v>
      </c>
      <c r="BE224" s="218">
        <f>IF(N224="základní",J224,0)</f>
        <v>0</v>
      </c>
      <c r="BF224" s="218">
        <f>IF(N224="snížená",J224,0)</f>
        <v>0</v>
      </c>
      <c r="BG224" s="218">
        <f>IF(N224="zákl. přenesená",J224,0)</f>
        <v>0</v>
      </c>
      <c r="BH224" s="218">
        <f>IF(N224="sníž. přenesená",J224,0)</f>
        <v>0</v>
      </c>
      <c r="BI224" s="218">
        <f>IF(N224="nulová",J224,0)</f>
        <v>0</v>
      </c>
      <c r="BJ224" s="19" t="s">
        <v>79</v>
      </c>
      <c r="BK224" s="218">
        <f>ROUND(I224*H224,2)</f>
        <v>0</v>
      </c>
      <c r="BL224" s="19" t="s">
        <v>139</v>
      </c>
      <c r="BM224" s="217" t="s">
        <v>367</v>
      </c>
    </row>
    <row r="225" s="14" customFormat="1">
      <c r="A225" s="14"/>
      <c r="B225" s="240"/>
      <c r="C225" s="241"/>
      <c r="D225" s="224" t="s">
        <v>225</v>
      </c>
      <c r="E225" s="241"/>
      <c r="F225" s="243" t="s">
        <v>368</v>
      </c>
      <c r="G225" s="241"/>
      <c r="H225" s="244">
        <v>0.73999999999999999</v>
      </c>
      <c r="I225" s="245"/>
      <c r="J225" s="241"/>
      <c r="K225" s="241"/>
      <c r="L225" s="246"/>
      <c r="M225" s="247"/>
      <c r="N225" s="248"/>
      <c r="O225" s="248"/>
      <c r="P225" s="248"/>
      <c r="Q225" s="248"/>
      <c r="R225" s="248"/>
      <c r="S225" s="248"/>
      <c r="T225" s="249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0" t="s">
        <v>225</v>
      </c>
      <c r="AU225" s="250" t="s">
        <v>81</v>
      </c>
      <c r="AV225" s="14" t="s">
        <v>81</v>
      </c>
      <c r="AW225" s="14" t="s">
        <v>4</v>
      </c>
      <c r="AX225" s="14" t="s">
        <v>79</v>
      </c>
      <c r="AY225" s="250" t="s">
        <v>114</v>
      </c>
    </row>
    <row r="226" s="2" customFormat="1" ht="21.75" customHeight="1">
      <c r="A226" s="40"/>
      <c r="B226" s="41"/>
      <c r="C226" s="206" t="s">
        <v>369</v>
      </c>
      <c r="D226" s="206" t="s">
        <v>117</v>
      </c>
      <c r="E226" s="207" t="s">
        <v>370</v>
      </c>
      <c r="F226" s="208" t="s">
        <v>371</v>
      </c>
      <c r="G226" s="209" t="s">
        <v>222</v>
      </c>
      <c r="H226" s="210">
        <v>37</v>
      </c>
      <c r="I226" s="211"/>
      <c r="J226" s="212">
        <f>ROUND(I226*H226,2)</f>
        <v>0</v>
      </c>
      <c r="K226" s="208" t="s">
        <v>177</v>
      </c>
      <c r="L226" s="46"/>
      <c r="M226" s="213" t="s">
        <v>19</v>
      </c>
      <c r="N226" s="214" t="s">
        <v>43</v>
      </c>
      <c r="O226" s="86"/>
      <c r="P226" s="215">
        <f>O226*H226</f>
        <v>0</v>
      </c>
      <c r="Q226" s="215">
        <v>0</v>
      </c>
      <c r="R226" s="215">
        <f>Q226*H226</f>
        <v>0</v>
      </c>
      <c r="S226" s="215">
        <v>0</v>
      </c>
      <c r="T226" s="216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17" t="s">
        <v>139</v>
      </c>
      <c r="AT226" s="217" t="s">
        <v>117</v>
      </c>
      <c r="AU226" s="217" t="s">
        <v>81</v>
      </c>
      <c r="AY226" s="19" t="s">
        <v>114</v>
      </c>
      <c r="BE226" s="218">
        <f>IF(N226="základní",J226,0)</f>
        <v>0</v>
      </c>
      <c r="BF226" s="218">
        <f>IF(N226="snížená",J226,0)</f>
        <v>0</v>
      </c>
      <c r="BG226" s="218">
        <f>IF(N226="zákl. přenesená",J226,0)</f>
        <v>0</v>
      </c>
      <c r="BH226" s="218">
        <f>IF(N226="sníž. přenesená",J226,0)</f>
        <v>0</v>
      </c>
      <c r="BI226" s="218">
        <f>IF(N226="nulová",J226,0)</f>
        <v>0</v>
      </c>
      <c r="BJ226" s="19" t="s">
        <v>79</v>
      </c>
      <c r="BK226" s="218">
        <f>ROUND(I226*H226,2)</f>
        <v>0</v>
      </c>
      <c r="BL226" s="19" t="s">
        <v>139</v>
      </c>
      <c r="BM226" s="217" t="s">
        <v>372</v>
      </c>
    </row>
    <row r="227" s="2" customFormat="1">
      <c r="A227" s="40"/>
      <c r="B227" s="41"/>
      <c r="C227" s="42"/>
      <c r="D227" s="219" t="s">
        <v>124</v>
      </c>
      <c r="E227" s="42"/>
      <c r="F227" s="220" t="s">
        <v>373</v>
      </c>
      <c r="G227" s="42"/>
      <c r="H227" s="42"/>
      <c r="I227" s="221"/>
      <c r="J227" s="42"/>
      <c r="K227" s="42"/>
      <c r="L227" s="46"/>
      <c r="M227" s="222"/>
      <c r="N227" s="223"/>
      <c r="O227" s="86"/>
      <c r="P227" s="86"/>
      <c r="Q227" s="86"/>
      <c r="R227" s="86"/>
      <c r="S227" s="86"/>
      <c r="T227" s="87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T227" s="19" t="s">
        <v>124</v>
      </c>
      <c r="AU227" s="19" t="s">
        <v>81</v>
      </c>
    </row>
    <row r="228" s="13" customFormat="1">
      <c r="A228" s="13"/>
      <c r="B228" s="230"/>
      <c r="C228" s="231"/>
      <c r="D228" s="224" t="s">
        <v>225</v>
      </c>
      <c r="E228" s="232" t="s">
        <v>19</v>
      </c>
      <c r="F228" s="233" t="s">
        <v>342</v>
      </c>
      <c r="G228" s="231"/>
      <c r="H228" s="232" t="s">
        <v>19</v>
      </c>
      <c r="I228" s="234"/>
      <c r="J228" s="231"/>
      <c r="K228" s="231"/>
      <c r="L228" s="235"/>
      <c r="M228" s="236"/>
      <c r="N228" s="237"/>
      <c r="O228" s="237"/>
      <c r="P228" s="237"/>
      <c r="Q228" s="237"/>
      <c r="R228" s="237"/>
      <c r="S228" s="237"/>
      <c r="T228" s="238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9" t="s">
        <v>225</v>
      </c>
      <c r="AU228" s="239" t="s">
        <v>81</v>
      </c>
      <c r="AV228" s="13" t="s">
        <v>79</v>
      </c>
      <c r="AW228" s="13" t="s">
        <v>33</v>
      </c>
      <c r="AX228" s="13" t="s">
        <v>72</v>
      </c>
      <c r="AY228" s="239" t="s">
        <v>114</v>
      </c>
    </row>
    <row r="229" s="13" customFormat="1">
      <c r="A229" s="13"/>
      <c r="B229" s="230"/>
      <c r="C229" s="231"/>
      <c r="D229" s="224" t="s">
        <v>225</v>
      </c>
      <c r="E229" s="232" t="s">
        <v>19</v>
      </c>
      <c r="F229" s="233" t="s">
        <v>374</v>
      </c>
      <c r="G229" s="231"/>
      <c r="H229" s="232" t="s">
        <v>19</v>
      </c>
      <c r="I229" s="234"/>
      <c r="J229" s="231"/>
      <c r="K229" s="231"/>
      <c r="L229" s="235"/>
      <c r="M229" s="236"/>
      <c r="N229" s="237"/>
      <c r="O229" s="237"/>
      <c r="P229" s="237"/>
      <c r="Q229" s="237"/>
      <c r="R229" s="237"/>
      <c r="S229" s="237"/>
      <c r="T229" s="238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9" t="s">
        <v>225</v>
      </c>
      <c r="AU229" s="239" t="s">
        <v>81</v>
      </c>
      <c r="AV229" s="13" t="s">
        <v>79</v>
      </c>
      <c r="AW229" s="13" t="s">
        <v>33</v>
      </c>
      <c r="AX229" s="13" t="s">
        <v>72</v>
      </c>
      <c r="AY229" s="239" t="s">
        <v>114</v>
      </c>
    </row>
    <row r="230" s="13" customFormat="1">
      <c r="A230" s="13"/>
      <c r="B230" s="230"/>
      <c r="C230" s="231"/>
      <c r="D230" s="224" t="s">
        <v>225</v>
      </c>
      <c r="E230" s="232" t="s">
        <v>19</v>
      </c>
      <c r="F230" s="233" t="s">
        <v>228</v>
      </c>
      <c r="G230" s="231"/>
      <c r="H230" s="232" t="s">
        <v>19</v>
      </c>
      <c r="I230" s="234"/>
      <c r="J230" s="231"/>
      <c r="K230" s="231"/>
      <c r="L230" s="235"/>
      <c r="M230" s="236"/>
      <c r="N230" s="237"/>
      <c r="O230" s="237"/>
      <c r="P230" s="237"/>
      <c r="Q230" s="237"/>
      <c r="R230" s="237"/>
      <c r="S230" s="237"/>
      <c r="T230" s="238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9" t="s">
        <v>225</v>
      </c>
      <c r="AU230" s="239" t="s">
        <v>81</v>
      </c>
      <c r="AV230" s="13" t="s">
        <v>79</v>
      </c>
      <c r="AW230" s="13" t="s">
        <v>33</v>
      </c>
      <c r="AX230" s="13" t="s">
        <v>72</v>
      </c>
      <c r="AY230" s="239" t="s">
        <v>114</v>
      </c>
    </row>
    <row r="231" s="14" customFormat="1">
      <c r="A231" s="14"/>
      <c r="B231" s="240"/>
      <c r="C231" s="241"/>
      <c r="D231" s="224" t="s">
        <v>225</v>
      </c>
      <c r="E231" s="242" t="s">
        <v>19</v>
      </c>
      <c r="F231" s="243" t="s">
        <v>344</v>
      </c>
      <c r="G231" s="241"/>
      <c r="H231" s="244">
        <v>37</v>
      </c>
      <c r="I231" s="245"/>
      <c r="J231" s="241"/>
      <c r="K231" s="241"/>
      <c r="L231" s="246"/>
      <c r="M231" s="247"/>
      <c r="N231" s="248"/>
      <c r="O231" s="248"/>
      <c r="P231" s="248"/>
      <c r="Q231" s="248"/>
      <c r="R231" s="248"/>
      <c r="S231" s="248"/>
      <c r="T231" s="249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0" t="s">
        <v>225</v>
      </c>
      <c r="AU231" s="250" t="s">
        <v>81</v>
      </c>
      <c r="AV231" s="14" t="s">
        <v>81</v>
      </c>
      <c r="AW231" s="14" t="s">
        <v>33</v>
      </c>
      <c r="AX231" s="14" t="s">
        <v>79</v>
      </c>
      <c r="AY231" s="250" t="s">
        <v>114</v>
      </c>
    </row>
    <row r="232" s="2" customFormat="1" ht="16.5" customHeight="1">
      <c r="A232" s="40"/>
      <c r="B232" s="41"/>
      <c r="C232" s="206" t="s">
        <v>375</v>
      </c>
      <c r="D232" s="206" t="s">
        <v>117</v>
      </c>
      <c r="E232" s="207" t="s">
        <v>376</v>
      </c>
      <c r="F232" s="208" t="s">
        <v>377</v>
      </c>
      <c r="G232" s="209" t="s">
        <v>222</v>
      </c>
      <c r="H232" s="210">
        <v>37</v>
      </c>
      <c r="I232" s="211"/>
      <c r="J232" s="212">
        <f>ROUND(I232*H232,2)</f>
        <v>0</v>
      </c>
      <c r="K232" s="208" t="s">
        <v>177</v>
      </c>
      <c r="L232" s="46"/>
      <c r="M232" s="213" t="s">
        <v>19</v>
      </c>
      <c r="N232" s="214" t="s">
        <v>43</v>
      </c>
      <c r="O232" s="86"/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7" t="s">
        <v>139</v>
      </c>
      <c r="AT232" s="217" t="s">
        <v>117</v>
      </c>
      <c r="AU232" s="217" t="s">
        <v>81</v>
      </c>
      <c r="AY232" s="19" t="s">
        <v>114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9" t="s">
        <v>79</v>
      </c>
      <c r="BK232" s="218">
        <f>ROUND(I232*H232,2)</f>
        <v>0</v>
      </c>
      <c r="BL232" s="19" t="s">
        <v>139</v>
      </c>
      <c r="BM232" s="217" t="s">
        <v>378</v>
      </c>
    </row>
    <row r="233" s="2" customFormat="1">
      <c r="A233" s="40"/>
      <c r="B233" s="41"/>
      <c r="C233" s="42"/>
      <c r="D233" s="219" t="s">
        <v>124</v>
      </c>
      <c r="E233" s="42"/>
      <c r="F233" s="220" t="s">
        <v>379</v>
      </c>
      <c r="G233" s="42"/>
      <c r="H233" s="42"/>
      <c r="I233" s="221"/>
      <c r="J233" s="42"/>
      <c r="K233" s="42"/>
      <c r="L233" s="46"/>
      <c r="M233" s="222"/>
      <c r="N233" s="223"/>
      <c r="O233" s="86"/>
      <c r="P233" s="86"/>
      <c r="Q233" s="86"/>
      <c r="R233" s="86"/>
      <c r="S233" s="86"/>
      <c r="T233" s="87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T233" s="19" t="s">
        <v>124</v>
      </c>
      <c r="AU233" s="19" t="s">
        <v>81</v>
      </c>
    </row>
    <row r="234" s="13" customFormat="1">
      <c r="A234" s="13"/>
      <c r="B234" s="230"/>
      <c r="C234" s="231"/>
      <c r="D234" s="224" t="s">
        <v>225</v>
      </c>
      <c r="E234" s="232" t="s">
        <v>19</v>
      </c>
      <c r="F234" s="233" t="s">
        <v>342</v>
      </c>
      <c r="G234" s="231"/>
      <c r="H234" s="232" t="s">
        <v>19</v>
      </c>
      <c r="I234" s="234"/>
      <c r="J234" s="231"/>
      <c r="K234" s="231"/>
      <c r="L234" s="235"/>
      <c r="M234" s="236"/>
      <c r="N234" s="237"/>
      <c r="O234" s="237"/>
      <c r="P234" s="237"/>
      <c r="Q234" s="237"/>
      <c r="R234" s="237"/>
      <c r="S234" s="237"/>
      <c r="T234" s="238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9" t="s">
        <v>225</v>
      </c>
      <c r="AU234" s="239" t="s">
        <v>81</v>
      </c>
      <c r="AV234" s="13" t="s">
        <v>79</v>
      </c>
      <c r="AW234" s="13" t="s">
        <v>33</v>
      </c>
      <c r="AX234" s="13" t="s">
        <v>72</v>
      </c>
      <c r="AY234" s="239" t="s">
        <v>114</v>
      </c>
    </row>
    <row r="235" s="13" customFormat="1">
      <c r="A235" s="13"/>
      <c r="B235" s="230"/>
      <c r="C235" s="231"/>
      <c r="D235" s="224" t="s">
        <v>225</v>
      </c>
      <c r="E235" s="232" t="s">
        <v>19</v>
      </c>
      <c r="F235" s="233" t="s">
        <v>380</v>
      </c>
      <c r="G235" s="231"/>
      <c r="H235" s="232" t="s">
        <v>19</v>
      </c>
      <c r="I235" s="234"/>
      <c r="J235" s="231"/>
      <c r="K235" s="231"/>
      <c r="L235" s="235"/>
      <c r="M235" s="236"/>
      <c r="N235" s="237"/>
      <c r="O235" s="237"/>
      <c r="P235" s="237"/>
      <c r="Q235" s="237"/>
      <c r="R235" s="237"/>
      <c r="S235" s="237"/>
      <c r="T235" s="238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9" t="s">
        <v>225</v>
      </c>
      <c r="AU235" s="239" t="s">
        <v>81</v>
      </c>
      <c r="AV235" s="13" t="s">
        <v>79</v>
      </c>
      <c r="AW235" s="13" t="s">
        <v>33</v>
      </c>
      <c r="AX235" s="13" t="s">
        <v>72</v>
      </c>
      <c r="AY235" s="239" t="s">
        <v>114</v>
      </c>
    </row>
    <row r="236" s="13" customFormat="1">
      <c r="A236" s="13"/>
      <c r="B236" s="230"/>
      <c r="C236" s="231"/>
      <c r="D236" s="224" t="s">
        <v>225</v>
      </c>
      <c r="E236" s="232" t="s">
        <v>19</v>
      </c>
      <c r="F236" s="233" t="s">
        <v>228</v>
      </c>
      <c r="G236" s="231"/>
      <c r="H236" s="232" t="s">
        <v>19</v>
      </c>
      <c r="I236" s="234"/>
      <c r="J236" s="231"/>
      <c r="K236" s="231"/>
      <c r="L236" s="235"/>
      <c r="M236" s="236"/>
      <c r="N236" s="237"/>
      <c r="O236" s="237"/>
      <c r="P236" s="237"/>
      <c r="Q236" s="237"/>
      <c r="R236" s="237"/>
      <c r="S236" s="237"/>
      <c r="T236" s="238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9" t="s">
        <v>225</v>
      </c>
      <c r="AU236" s="239" t="s">
        <v>81</v>
      </c>
      <c r="AV236" s="13" t="s">
        <v>79</v>
      </c>
      <c r="AW236" s="13" t="s">
        <v>33</v>
      </c>
      <c r="AX236" s="13" t="s">
        <v>72</v>
      </c>
      <c r="AY236" s="239" t="s">
        <v>114</v>
      </c>
    </row>
    <row r="237" s="14" customFormat="1">
      <c r="A237" s="14"/>
      <c r="B237" s="240"/>
      <c r="C237" s="241"/>
      <c r="D237" s="224" t="s">
        <v>225</v>
      </c>
      <c r="E237" s="242" t="s">
        <v>19</v>
      </c>
      <c r="F237" s="243" t="s">
        <v>344</v>
      </c>
      <c r="G237" s="241"/>
      <c r="H237" s="244">
        <v>37</v>
      </c>
      <c r="I237" s="245"/>
      <c r="J237" s="241"/>
      <c r="K237" s="241"/>
      <c r="L237" s="246"/>
      <c r="M237" s="247"/>
      <c r="N237" s="248"/>
      <c r="O237" s="248"/>
      <c r="P237" s="248"/>
      <c r="Q237" s="248"/>
      <c r="R237" s="248"/>
      <c r="S237" s="248"/>
      <c r="T237" s="249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0" t="s">
        <v>225</v>
      </c>
      <c r="AU237" s="250" t="s">
        <v>81</v>
      </c>
      <c r="AV237" s="14" t="s">
        <v>81</v>
      </c>
      <c r="AW237" s="14" t="s">
        <v>33</v>
      </c>
      <c r="AX237" s="14" t="s">
        <v>79</v>
      </c>
      <c r="AY237" s="250" t="s">
        <v>114</v>
      </c>
    </row>
    <row r="238" s="2" customFormat="1" ht="16.5" customHeight="1">
      <c r="A238" s="40"/>
      <c r="B238" s="41"/>
      <c r="C238" s="206" t="s">
        <v>381</v>
      </c>
      <c r="D238" s="206" t="s">
        <v>117</v>
      </c>
      <c r="E238" s="207" t="s">
        <v>382</v>
      </c>
      <c r="F238" s="208" t="s">
        <v>383</v>
      </c>
      <c r="G238" s="209" t="s">
        <v>222</v>
      </c>
      <c r="H238" s="210">
        <v>37</v>
      </c>
      <c r="I238" s="211"/>
      <c r="J238" s="212">
        <f>ROUND(I238*H238,2)</f>
        <v>0</v>
      </c>
      <c r="K238" s="208" t="s">
        <v>19</v>
      </c>
      <c r="L238" s="46"/>
      <c r="M238" s="213" t="s">
        <v>19</v>
      </c>
      <c r="N238" s="214" t="s">
        <v>43</v>
      </c>
      <c r="O238" s="86"/>
      <c r="P238" s="215">
        <f>O238*H238</f>
        <v>0</v>
      </c>
      <c r="Q238" s="215">
        <v>0</v>
      </c>
      <c r="R238" s="215">
        <f>Q238*H238</f>
        <v>0</v>
      </c>
      <c r="S238" s="215">
        <v>0</v>
      </c>
      <c r="T238" s="216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17" t="s">
        <v>139</v>
      </c>
      <c r="AT238" s="217" t="s">
        <v>117</v>
      </c>
      <c r="AU238" s="217" t="s">
        <v>81</v>
      </c>
      <c r="AY238" s="19" t="s">
        <v>114</v>
      </c>
      <c r="BE238" s="218">
        <f>IF(N238="základní",J238,0)</f>
        <v>0</v>
      </c>
      <c r="BF238" s="218">
        <f>IF(N238="snížená",J238,0)</f>
        <v>0</v>
      </c>
      <c r="BG238" s="218">
        <f>IF(N238="zákl. přenesená",J238,0)</f>
        <v>0</v>
      </c>
      <c r="BH238" s="218">
        <f>IF(N238="sníž. přenesená",J238,0)</f>
        <v>0</v>
      </c>
      <c r="BI238" s="218">
        <f>IF(N238="nulová",J238,0)</f>
        <v>0</v>
      </c>
      <c r="BJ238" s="19" t="s">
        <v>79</v>
      </c>
      <c r="BK238" s="218">
        <f>ROUND(I238*H238,2)</f>
        <v>0</v>
      </c>
      <c r="BL238" s="19" t="s">
        <v>139</v>
      </c>
      <c r="BM238" s="217" t="s">
        <v>384</v>
      </c>
    </row>
    <row r="239" s="12" customFormat="1" ht="22.8" customHeight="1">
      <c r="A239" s="12"/>
      <c r="B239" s="190"/>
      <c r="C239" s="191"/>
      <c r="D239" s="192" t="s">
        <v>71</v>
      </c>
      <c r="E239" s="204" t="s">
        <v>133</v>
      </c>
      <c r="F239" s="204" t="s">
        <v>385</v>
      </c>
      <c r="G239" s="191"/>
      <c r="H239" s="191"/>
      <c r="I239" s="194"/>
      <c r="J239" s="205">
        <f>BK239</f>
        <v>0</v>
      </c>
      <c r="K239" s="191"/>
      <c r="L239" s="196"/>
      <c r="M239" s="197"/>
      <c r="N239" s="198"/>
      <c r="O239" s="198"/>
      <c r="P239" s="199">
        <f>SUM(P240:P276)</f>
        <v>0</v>
      </c>
      <c r="Q239" s="198"/>
      <c r="R239" s="199">
        <f>SUM(R240:R276)</f>
        <v>7.0003799999999998</v>
      </c>
      <c r="S239" s="198"/>
      <c r="T239" s="200">
        <f>SUM(T240:T276)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01" t="s">
        <v>79</v>
      </c>
      <c r="AT239" s="202" t="s">
        <v>71</v>
      </c>
      <c r="AU239" s="202" t="s">
        <v>79</v>
      </c>
      <c r="AY239" s="201" t="s">
        <v>114</v>
      </c>
      <c r="BK239" s="203">
        <f>SUM(BK240:BK276)</f>
        <v>0</v>
      </c>
    </row>
    <row r="240" s="2" customFormat="1" ht="24.15" customHeight="1">
      <c r="A240" s="40"/>
      <c r="B240" s="41"/>
      <c r="C240" s="206" t="s">
        <v>7</v>
      </c>
      <c r="D240" s="206" t="s">
        <v>117</v>
      </c>
      <c r="E240" s="207" t="s">
        <v>386</v>
      </c>
      <c r="F240" s="208" t="s">
        <v>387</v>
      </c>
      <c r="G240" s="209" t="s">
        <v>388</v>
      </c>
      <c r="H240" s="210">
        <v>38</v>
      </c>
      <c r="I240" s="211"/>
      <c r="J240" s="212">
        <f>ROUND(I240*H240,2)</f>
        <v>0</v>
      </c>
      <c r="K240" s="208" t="s">
        <v>177</v>
      </c>
      <c r="L240" s="46"/>
      <c r="M240" s="213" t="s">
        <v>19</v>
      </c>
      <c r="N240" s="214" t="s">
        <v>43</v>
      </c>
      <c r="O240" s="86"/>
      <c r="P240" s="215">
        <f>O240*H240</f>
        <v>0</v>
      </c>
      <c r="Q240" s="215">
        <v>0.17488999999999999</v>
      </c>
      <c r="R240" s="215">
        <f>Q240*H240</f>
        <v>6.6458199999999996</v>
      </c>
      <c r="S240" s="215">
        <v>0</v>
      </c>
      <c r="T240" s="216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7" t="s">
        <v>139</v>
      </c>
      <c r="AT240" s="217" t="s">
        <v>117</v>
      </c>
      <c r="AU240" s="217" t="s">
        <v>81</v>
      </c>
      <c r="AY240" s="19" t="s">
        <v>114</v>
      </c>
      <c r="BE240" s="218">
        <f>IF(N240="základní",J240,0)</f>
        <v>0</v>
      </c>
      <c r="BF240" s="218">
        <f>IF(N240="snížená",J240,0)</f>
        <v>0</v>
      </c>
      <c r="BG240" s="218">
        <f>IF(N240="zákl. přenesená",J240,0)</f>
        <v>0</v>
      </c>
      <c r="BH240" s="218">
        <f>IF(N240="sníž. přenesená",J240,0)</f>
        <v>0</v>
      </c>
      <c r="BI240" s="218">
        <f>IF(N240="nulová",J240,0)</f>
        <v>0</v>
      </c>
      <c r="BJ240" s="19" t="s">
        <v>79</v>
      </c>
      <c r="BK240" s="218">
        <f>ROUND(I240*H240,2)</f>
        <v>0</v>
      </c>
      <c r="BL240" s="19" t="s">
        <v>139</v>
      </c>
      <c r="BM240" s="217" t="s">
        <v>389</v>
      </c>
    </row>
    <row r="241" s="2" customFormat="1">
      <c r="A241" s="40"/>
      <c r="B241" s="41"/>
      <c r="C241" s="42"/>
      <c r="D241" s="219" t="s">
        <v>124</v>
      </c>
      <c r="E241" s="42"/>
      <c r="F241" s="220" t="s">
        <v>390</v>
      </c>
      <c r="G241" s="42"/>
      <c r="H241" s="42"/>
      <c r="I241" s="221"/>
      <c r="J241" s="42"/>
      <c r="K241" s="42"/>
      <c r="L241" s="46"/>
      <c r="M241" s="222"/>
      <c r="N241" s="223"/>
      <c r="O241" s="86"/>
      <c r="P241" s="86"/>
      <c r="Q241" s="86"/>
      <c r="R241" s="86"/>
      <c r="S241" s="86"/>
      <c r="T241" s="87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T241" s="19" t="s">
        <v>124</v>
      </c>
      <c r="AU241" s="19" t="s">
        <v>81</v>
      </c>
    </row>
    <row r="242" s="13" customFormat="1">
      <c r="A242" s="13"/>
      <c r="B242" s="230"/>
      <c r="C242" s="231"/>
      <c r="D242" s="224" t="s">
        <v>225</v>
      </c>
      <c r="E242" s="232" t="s">
        <v>19</v>
      </c>
      <c r="F242" s="233" t="s">
        <v>284</v>
      </c>
      <c r="G242" s="231"/>
      <c r="H242" s="232" t="s">
        <v>19</v>
      </c>
      <c r="I242" s="234"/>
      <c r="J242" s="231"/>
      <c r="K242" s="231"/>
      <c r="L242" s="235"/>
      <c r="M242" s="236"/>
      <c r="N242" s="237"/>
      <c r="O242" s="237"/>
      <c r="P242" s="237"/>
      <c r="Q242" s="237"/>
      <c r="R242" s="237"/>
      <c r="S242" s="237"/>
      <c r="T242" s="238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9" t="s">
        <v>225</v>
      </c>
      <c r="AU242" s="239" t="s">
        <v>81</v>
      </c>
      <c r="AV242" s="13" t="s">
        <v>79</v>
      </c>
      <c r="AW242" s="13" t="s">
        <v>33</v>
      </c>
      <c r="AX242" s="13" t="s">
        <v>72</v>
      </c>
      <c r="AY242" s="239" t="s">
        <v>114</v>
      </c>
    </row>
    <row r="243" s="13" customFormat="1">
      <c r="A243" s="13"/>
      <c r="B243" s="230"/>
      <c r="C243" s="231"/>
      <c r="D243" s="224" t="s">
        <v>225</v>
      </c>
      <c r="E243" s="232" t="s">
        <v>19</v>
      </c>
      <c r="F243" s="233" t="s">
        <v>391</v>
      </c>
      <c r="G243" s="231"/>
      <c r="H243" s="232" t="s">
        <v>19</v>
      </c>
      <c r="I243" s="234"/>
      <c r="J243" s="231"/>
      <c r="K243" s="231"/>
      <c r="L243" s="235"/>
      <c r="M243" s="236"/>
      <c r="N243" s="237"/>
      <c r="O243" s="237"/>
      <c r="P243" s="237"/>
      <c r="Q243" s="237"/>
      <c r="R243" s="237"/>
      <c r="S243" s="237"/>
      <c r="T243" s="238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9" t="s">
        <v>225</v>
      </c>
      <c r="AU243" s="239" t="s">
        <v>81</v>
      </c>
      <c r="AV243" s="13" t="s">
        <v>79</v>
      </c>
      <c r="AW243" s="13" t="s">
        <v>33</v>
      </c>
      <c r="AX243" s="13" t="s">
        <v>72</v>
      </c>
      <c r="AY243" s="239" t="s">
        <v>114</v>
      </c>
    </row>
    <row r="244" s="13" customFormat="1">
      <c r="A244" s="13"/>
      <c r="B244" s="230"/>
      <c r="C244" s="231"/>
      <c r="D244" s="224" t="s">
        <v>225</v>
      </c>
      <c r="E244" s="232" t="s">
        <v>19</v>
      </c>
      <c r="F244" s="233" t="s">
        <v>392</v>
      </c>
      <c r="G244" s="231"/>
      <c r="H244" s="232" t="s">
        <v>19</v>
      </c>
      <c r="I244" s="234"/>
      <c r="J244" s="231"/>
      <c r="K244" s="231"/>
      <c r="L244" s="235"/>
      <c r="M244" s="236"/>
      <c r="N244" s="237"/>
      <c r="O244" s="237"/>
      <c r="P244" s="237"/>
      <c r="Q244" s="237"/>
      <c r="R244" s="237"/>
      <c r="S244" s="237"/>
      <c r="T244" s="238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9" t="s">
        <v>225</v>
      </c>
      <c r="AU244" s="239" t="s">
        <v>81</v>
      </c>
      <c r="AV244" s="13" t="s">
        <v>79</v>
      </c>
      <c r="AW244" s="13" t="s">
        <v>33</v>
      </c>
      <c r="AX244" s="13" t="s">
        <v>72</v>
      </c>
      <c r="AY244" s="239" t="s">
        <v>114</v>
      </c>
    </row>
    <row r="245" s="13" customFormat="1">
      <c r="A245" s="13"/>
      <c r="B245" s="230"/>
      <c r="C245" s="231"/>
      <c r="D245" s="224" t="s">
        <v>225</v>
      </c>
      <c r="E245" s="232" t="s">
        <v>19</v>
      </c>
      <c r="F245" s="233" t="s">
        <v>393</v>
      </c>
      <c r="G245" s="231"/>
      <c r="H245" s="232" t="s">
        <v>19</v>
      </c>
      <c r="I245" s="234"/>
      <c r="J245" s="231"/>
      <c r="K245" s="231"/>
      <c r="L245" s="235"/>
      <c r="M245" s="236"/>
      <c r="N245" s="237"/>
      <c r="O245" s="237"/>
      <c r="P245" s="237"/>
      <c r="Q245" s="237"/>
      <c r="R245" s="237"/>
      <c r="S245" s="237"/>
      <c r="T245" s="238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9" t="s">
        <v>225</v>
      </c>
      <c r="AU245" s="239" t="s">
        <v>81</v>
      </c>
      <c r="AV245" s="13" t="s">
        <v>79</v>
      </c>
      <c r="AW245" s="13" t="s">
        <v>33</v>
      </c>
      <c r="AX245" s="13" t="s">
        <v>72</v>
      </c>
      <c r="AY245" s="239" t="s">
        <v>114</v>
      </c>
    </row>
    <row r="246" s="14" customFormat="1">
      <c r="A246" s="14"/>
      <c r="B246" s="240"/>
      <c r="C246" s="241"/>
      <c r="D246" s="224" t="s">
        <v>225</v>
      </c>
      <c r="E246" s="242" t="s">
        <v>19</v>
      </c>
      <c r="F246" s="243" t="s">
        <v>394</v>
      </c>
      <c r="G246" s="241"/>
      <c r="H246" s="244">
        <v>28</v>
      </c>
      <c r="I246" s="245"/>
      <c r="J246" s="241"/>
      <c r="K246" s="241"/>
      <c r="L246" s="246"/>
      <c r="M246" s="247"/>
      <c r="N246" s="248"/>
      <c r="O246" s="248"/>
      <c r="P246" s="248"/>
      <c r="Q246" s="248"/>
      <c r="R246" s="248"/>
      <c r="S246" s="248"/>
      <c r="T246" s="249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0" t="s">
        <v>225</v>
      </c>
      <c r="AU246" s="250" t="s">
        <v>81</v>
      </c>
      <c r="AV246" s="14" t="s">
        <v>81</v>
      </c>
      <c r="AW246" s="14" t="s">
        <v>33</v>
      </c>
      <c r="AX246" s="14" t="s">
        <v>72</v>
      </c>
      <c r="AY246" s="250" t="s">
        <v>114</v>
      </c>
    </row>
    <row r="247" s="13" customFormat="1">
      <c r="A247" s="13"/>
      <c r="B247" s="230"/>
      <c r="C247" s="231"/>
      <c r="D247" s="224" t="s">
        <v>225</v>
      </c>
      <c r="E247" s="232" t="s">
        <v>19</v>
      </c>
      <c r="F247" s="233" t="s">
        <v>395</v>
      </c>
      <c r="G247" s="231"/>
      <c r="H247" s="232" t="s">
        <v>19</v>
      </c>
      <c r="I247" s="234"/>
      <c r="J247" s="231"/>
      <c r="K247" s="231"/>
      <c r="L247" s="235"/>
      <c r="M247" s="236"/>
      <c r="N247" s="237"/>
      <c r="O247" s="237"/>
      <c r="P247" s="237"/>
      <c r="Q247" s="237"/>
      <c r="R247" s="237"/>
      <c r="S247" s="237"/>
      <c r="T247" s="238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9" t="s">
        <v>225</v>
      </c>
      <c r="AU247" s="239" t="s">
        <v>81</v>
      </c>
      <c r="AV247" s="13" t="s">
        <v>79</v>
      </c>
      <c r="AW247" s="13" t="s">
        <v>33</v>
      </c>
      <c r="AX247" s="13" t="s">
        <v>72</v>
      </c>
      <c r="AY247" s="239" t="s">
        <v>114</v>
      </c>
    </row>
    <row r="248" s="14" customFormat="1">
      <c r="A248" s="14"/>
      <c r="B248" s="240"/>
      <c r="C248" s="241"/>
      <c r="D248" s="224" t="s">
        <v>225</v>
      </c>
      <c r="E248" s="242" t="s">
        <v>19</v>
      </c>
      <c r="F248" s="243" t="s">
        <v>173</v>
      </c>
      <c r="G248" s="241"/>
      <c r="H248" s="244">
        <v>10</v>
      </c>
      <c r="I248" s="245"/>
      <c r="J248" s="241"/>
      <c r="K248" s="241"/>
      <c r="L248" s="246"/>
      <c r="M248" s="247"/>
      <c r="N248" s="248"/>
      <c r="O248" s="248"/>
      <c r="P248" s="248"/>
      <c r="Q248" s="248"/>
      <c r="R248" s="248"/>
      <c r="S248" s="248"/>
      <c r="T248" s="249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0" t="s">
        <v>225</v>
      </c>
      <c r="AU248" s="250" t="s">
        <v>81</v>
      </c>
      <c r="AV248" s="14" t="s">
        <v>81</v>
      </c>
      <c r="AW248" s="14" t="s">
        <v>33</v>
      </c>
      <c r="AX248" s="14" t="s">
        <v>72</v>
      </c>
      <c r="AY248" s="250" t="s">
        <v>114</v>
      </c>
    </row>
    <row r="249" s="15" customFormat="1">
      <c r="A249" s="15"/>
      <c r="B249" s="251"/>
      <c r="C249" s="252"/>
      <c r="D249" s="224" t="s">
        <v>225</v>
      </c>
      <c r="E249" s="253" t="s">
        <v>19</v>
      </c>
      <c r="F249" s="254" t="s">
        <v>263</v>
      </c>
      <c r="G249" s="252"/>
      <c r="H249" s="255">
        <v>38</v>
      </c>
      <c r="I249" s="256"/>
      <c r="J249" s="252"/>
      <c r="K249" s="252"/>
      <c r="L249" s="257"/>
      <c r="M249" s="258"/>
      <c r="N249" s="259"/>
      <c r="O249" s="259"/>
      <c r="P249" s="259"/>
      <c r="Q249" s="259"/>
      <c r="R249" s="259"/>
      <c r="S249" s="259"/>
      <c r="T249" s="260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1" t="s">
        <v>225</v>
      </c>
      <c r="AU249" s="261" t="s">
        <v>81</v>
      </c>
      <c r="AV249" s="15" t="s">
        <v>139</v>
      </c>
      <c r="AW249" s="15" t="s">
        <v>33</v>
      </c>
      <c r="AX249" s="15" t="s">
        <v>79</v>
      </c>
      <c r="AY249" s="261" t="s">
        <v>114</v>
      </c>
    </row>
    <row r="250" s="2" customFormat="1" ht="16.5" customHeight="1">
      <c r="A250" s="40"/>
      <c r="B250" s="41"/>
      <c r="C250" s="262" t="s">
        <v>396</v>
      </c>
      <c r="D250" s="262" t="s">
        <v>345</v>
      </c>
      <c r="E250" s="263" t="s">
        <v>397</v>
      </c>
      <c r="F250" s="264" t="s">
        <v>398</v>
      </c>
      <c r="G250" s="265" t="s">
        <v>388</v>
      </c>
      <c r="H250" s="266">
        <v>24</v>
      </c>
      <c r="I250" s="267"/>
      <c r="J250" s="268">
        <f>ROUND(I250*H250,2)</f>
        <v>0</v>
      </c>
      <c r="K250" s="264" t="s">
        <v>19</v>
      </c>
      <c r="L250" s="269"/>
      <c r="M250" s="270" t="s">
        <v>19</v>
      </c>
      <c r="N250" s="271" t="s">
        <v>43</v>
      </c>
      <c r="O250" s="86"/>
      <c r="P250" s="215">
        <f>O250*H250</f>
        <v>0</v>
      </c>
      <c r="Q250" s="215">
        <v>0.0038</v>
      </c>
      <c r="R250" s="215">
        <f>Q250*H250</f>
        <v>0.091200000000000003</v>
      </c>
      <c r="S250" s="215">
        <v>0</v>
      </c>
      <c r="T250" s="216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7" t="s">
        <v>160</v>
      </c>
      <c r="AT250" s="217" t="s">
        <v>345</v>
      </c>
      <c r="AU250" s="217" t="s">
        <v>81</v>
      </c>
      <c r="AY250" s="19" t="s">
        <v>114</v>
      </c>
      <c r="BE250" s="218">
        <f>IF(N250="základní",J250,0)</f>
        <v>0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9" t="s">
        <v>79</v>
      </c>
      <c r="BK250" s="218">
        <f>ROUND(I250*H250,2)</f>
        <v>0</v>
      </c>
      <c r="BL250" s="19" t="s">
        <v>139</v>
      </c>
      <c r="BM250" s="217" t="s">
        <v>399</v>
      </c>
    </row>
    <row r="251" s="2" customFormat="1" ht="16.5" customHeight="1">
      <c r="A251" s="40"/>
      <c r="B251" s="41"/>
      <c r="C251" s="262" t="s">
        <v>236</v>
      </c>
      <c r="D251" s="262" t="s">
        <v>345</v>
      </c>
      <c r="E251" s="263" t="s">
        <v>400</v>
      </c>
      <c r="F251" s="264" t="s">
        <v>401</v>
      </c>
      <c r="G251" s="265" t="s">
        <v>388</v>
      </c>
      <c r="H251" s="266">
        <v>10</v>
      </c>
      <c r="I251" s="267"/>
      <c r="J251" s="268">
        <f>ROUND(I251*H251,2)</f>
        <v>0</v>
      </c>
      <c r="K251" s="264" t="s">
        <v>19</v>
      </c>
      <c r="L251" s="269"/>
      <c r="M251" s="270" t="s">
        <v>19</v>
      </c>
      <c r="N251" s="271" t="s">
        <v>43</v>
      </c>
      <c r="O251" s="86"/>
      <c r="P251" s="215">
        <f>O251*H251</f>
        <v>0</v>
      </c>
      <c r="Q251" s="215">
        <v>0.0027000000000000001</v>
      </c>
      <c r="R251" s="215">
        <f>Q251*H251</f>
        <v>0.027000000000000003</v>
      </c>
      <c r="S251" s="215">
        <v>0</v>
      </c>
      <c r="T251" s="216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17" t="s">
        <v>160</v>
      </c>
      <c r="AT251" s="217" t="s">
        <v>345</v>
      </c>
      <c r="AU251" s="217" t="s">
        <v>81</v>
      </c>
      <c r="AY251" s="19" t="s">
        <v>114</v>
      </c>
      <c r="BE251" s="218">
        <f>IF(N251="základní",J251,0)</f>
        <v>0</v>
      </c>
      <c r="BF251" s="218">
        <f>IF(N251="snížená",J251,0)</f>
        <v>0</v>
      </c>
      <c r="BG251" s="218">
        <f>IF(N251="zákl. přenesená",J251,0)</f>
        <v>0</v>
      </c>
      <c r="BH251" s="218">
        <f>IF(N251="sníž. přenesená",J251,0)</f>
        <v>0</v>
      </c>
      <c r="BI251" s="218">
        <f>IF(N251="nulová",J251,0)</f>
        <v>0</v>
      </c>
      <c r="BJ251" s="19" t="s">
        <v>79</v>
      </c>
      <c r="BK251" s="218">
        <f>ROUND(I251*H251,2)</f>
        <v>0</v>
      </c>
      <c r="BL251" s="19" t="s">
        <v>139</v>
      </c>
      <c r="BM251" s="217" t="s">
        <v>402</v>
      </c>
    </row>
    <row r="252" s="2" customFormat="1" ht="16.5" customHeight="1">
      <c r="A252" s="40"/>
      <c r="B252" s="41"/>
      <c r="C252" s="206" t="s">
        <v>403</v>
      </c>
      <c r="D252" s="206" t="s">
        <v>117</v>
      </c>
      <c r="E252" s="207" t="s">
        <v>404</v>
      </c>
      <c r="F252" s="208" t="s">
        <v>405</v>
      </c>
      <c r="G252" s="209" t="s">
        <v>388</v>
      </c>
      <c r="H252" s="210">
        <v>1</v>
      </c>
      <c r="I252" s="211"/>
      <c r="J252" s="212">
        <f>ROUND(I252*H252,2)</f>
        <v>0</v>
      </c>
      <c r="K252" s="208" t="s">
        <v>177</v>
      </c>
      <c r="L252" s="46"/>
      <c r="M252" s="213" t="s">
        <v>19</v>
      </c>
      <c r="N252" s="214" t="s">
        <v>43</v>
      </c>
      <c r="O252" s="86"/>
      <c r="P252" s="215">
        <f>O252*H252</f>
        <v>0</v>
      </c>
      <c r="Q252" s="215">
        <v>0</v>
      </c>
      <c r="R252" s="215">
        <f>Q252*H252</f>
        <v>0</v>
      </c>
      <c r="S252" s="215">
        <v>0</v>
      </c>
      <c r="T252" s="216">
        <f>S252*H252</f>
        <v>0</v>
      </c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R252" s="217" t="s">
        <v>139</v>
      </c>
      <c r="AT252" s="217" t="s">
        <v>117</v>
      </c>
      <c r="AU252" s="217" t="s">
        <v>81</v>
      </c>
      <c r="AY252" s="19" t="s">
        <v>114</v>
      </c>
      <c r="BE252" s="218">
        <f>IF(N252="základní",J252,0)</f>
        <v>0</v>
      </c>
      <c r="BF252" s="218">
        <f>IF(N252="snížená",J252,0)</f>
        <v>0</v>
      </c>
      <c r="BG252" s="218">
        <f>IF(N252="zákl. přenesená",J252,0)</f>
        <v>0</v>
      </c>
      <c r="BH252" s="218">
        <f>IF(N252="sníž. přenesená",J252,0)</f>
        <v>0</v>
      </c>
      <c r="BI252" s="218">
        <f>IF(N252="nulová",J252,0)</f>
        <v>0</v>
      </c>
      <c r="BJ252" s="19" t="s">
        <v>79</v>
      </c>
      <c r="BK252" s="218">
        <f>ROUND(I252*H252,2)</f>
        <v>0</v>
      </c>
      <c r="BL252" s="19" t="s">
        <v>139</v>
      </c>
      <c r="BM252" s="217" t="s">
        <v>406</v>
      </c>
    </row>
    <row r="253" s="2" customFormat="1">
      <c r="A253" s="40"/>
      <c r="B253" s="41"/>
      <c r="C253" s="42"/>
      <c r="D253" s="219" t="s">
        <v>124</v>
      </c>
      <c r="E253" s="42"/>
      <c r="F253" s="220" t="s">
        <v>407</v>
      </c>
      <c r="G253" s="42"/>
      <c r="H253" s="42"/>
      <c r="I253" s="221"/>
      <c r="J253" s="42"/>
      <c r="K253" s="42"/>
      <c r="L253" s="46"/>
      <c r="M253" s="222"/>
      <c r="N253" s="223"/>
      <c r="O253" s="86"/>
      <c r="P253" s="86"/>
      <c r="Q253" s="86"/>
      <c r="R253" s="86"/>
      <c r="S253" s="86"/>
      <c r="T253" s="87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T253" s="19" t="s">
        <v>124</v>
      </c>
      <c r="AU253" s="19" t="s">
        <v>81</v>
      </c>
    </row>
    <row r="254" s="13" customFormat="1">
      <c r="A254" s="13"/>
      <c r="B254" s="230"/>
      <c r="C254" s="231"/>
      <c r="D254" s="224" t="s">
        <v>225</v>
      </c>
      <c r="E254" s="232" t="s">
        <v>19</v>
      </c>
      <c r="F254" s="233" t="s">
        <v>284</v>
      </c>
      <c r="G254" s="231"/>
      <c r="H254" s="232" t="s">
        <v>19</v>
      </c>
      <c r="I254" s="234"/>
      <c r="J254" s="231"/>
      <c r="K254" s="231"/>
      <c r="L254" s="235"/>
      <c r="M254" s="236"/>
      <c r="N254" s="237"/>
      <c r="O254" s="237"/>
      <c r="P254" s="237"/>
      <c r="Q254" s="237"/>
      <c r="R254" s="237"/>
      <c r="S254" s="237"/>
      <c r="T254" s="238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9" t="s">
        <v>225</v>
      </c>
      <c r="AU254" s="239" t="s">
        <v>81</v>
      </c>
      <c r="AV254" s="13" t="s">
        <v>79</v>
      </c>
      <c r="AW254" s="13" t="s">
        <v>33</v>
      </c>
      <c r="AX254" s="13" t="s">
        <v>72</v>
      </c>
      <c r="AY254" s="239" t="s">
        <v>114</v>
      </c>
    </row>
    <row r="255" s="13" customFormat="1">
      <c r="A255" s="13"/>
      <c r="B255" s="230"/>
      <c r="C255" s="231"/>
      <c r="D255" s="224" t="s">
        <v>225</v>
      </c>
      <c r="E255" s="232" t="s">
        <v>19</v>
      </c>
      <c r="F255" s="233" t="s">
        <v>408</v>
      </c>
      <c r="G255" s="231"/>
      <c r="H255" s="232" t="s">
        <v>19</v>
      </c>
      <c r="I255" s="234"/>
      <c r="J255" s="231"/>
      <c r="K255" s="231"/>
      <c r="L255" s="235"/>
      <c r="M255" s="236"/>
      <c r="N255" s="237"/>
      <c r="O255" s="237"/>
      <c r="P255" s="237"/>
      <c r="Q255" s="237"/>
      <c r="R255" s="237"/>
      <c r="S255" s="237"/>
      <c r="T255" s="238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9" t="s">
        <v>225</v>
      </c>
      <c r="AU255" s="239" t="s">
        <v>81</v>
      </c>
      <c r="AV255" s="13" t="s">
        <v>79</v>
      </c>
      <c r="AW255" s="13" t="s">
        <v>33</v>
      </c>
      <c r="AX255" s="13" t="s">
        <v>72</v>
      </c>
      <c r="AY255" s="239" t="s">
        <v>114</v>
      </c>
    </row>
    <row r="256" s="14" customFormat="1">
      <c r="A256" s="14"/>
      <c r="B256" s="240"/>
      <c r="C256" s="241"/>
      <c r="D256" s="224" t="s">
        <v>225</v>
      </c>
      <c r="E256" s="242" t="s">
        <v>19</v>
      </c>
      <c r="F256" s="243" t="s">
        <v>79</v>
      </c>
      <c r="G256" s="241"/>
      <c r="H256" s="244">
        <v>1</v>
      </c>
      <c r="I256" s="245"/>
      <c r="J256" s="241"/>
      <c r="K256" s="241"/>
      <c r="L256" s="246"/>
      <c r="M256" s="247"/>
      <c r="N256" s="248"/>
      <c r="O256" s="248"/>
      <c r="P256" s="248"/>
      <c r="Q256" s="248"/>
      <c r="R256" s="248"/>
      <c r="S256" s="248"/>
      <c r="T256" s="249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0" t="s">
        <v>225</v>
      </c>
      <c r="AU256" s="250" t="s">
        <v>81</v>
      </c>
      <c r="AV256" s="14" t="s">
        <v>81</v>
      </c>
      <c r="AW256" s="14" t="s">
        <v>33</v>
      </c>
      <c r="AX256" s="14" t="s">
        <v>79</v>
      </c>
      <c r="AY256" s="250" t="s">
        <v>114</v>
      </c>
    </row>
    <row r="257" s="2" customFormat="1" ht="16.5" customHeight="1">
      <c r="A257" s="40"/>
      <c r="B257" s="41"/>
      <c r="C257" s="262" t="s">
        <v>409</v>
      </c>
      <c r="D257" s="262" t="s">
        <v>345</v>
      </c>
      <c r="E257" s="263" t="s">
        <v>410</v>
      </c>
      <c r="F257" s="264" t="s">
        <v>411</v>
      </c>
      <c r="G257" s="265" t="s">
        <v>388</v>
      </c>
      <c r="H257" s="266">
        <v>1</v>
      </c>
      <c r="I257" s="267"/>
      <c r="J257" s="268">
        <f>ROUND(I257*H257,2)</f>
        <v>0</v>
      </c>
      <c r="K257" s="264" t="s">
        <v>19</v>
      </c>
      <c r="L257" s="269"/>
      <c r="M257" s="270" t="s">
        <v>19</v>
      </c>
      <c r="N257" s="271" t="s">
        <v>43</v>
      </c>
      <c r="O257" s="86"/>
      <c r="P257" s="215">
        <f>O257*H257</f>
        <v>0</v>
      </c>
      <c r="Q257" s="215">
        <v>0.021999999999999999</v>
      </c>
      <c r="R257" s="215">
        <f>Q257*H257</f>
        <v>0.021999999999999999</v>
      </c>
      <c r="S257" s="215">
        <v>0</v>
      </c>
      <c r="T257" s="216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17" t="s">
        <v>160</v>
      </c>
      <c r="AT257" s="217" t="s">
        <v>345</v>
      </c>
      <c r="AU257" s="217" t="s">
        <v>81</v>
      </c>
      <c r="AY257" s="19" t="s">
        <v>114</v>
      </c>
      <c r="BE257" s="218">
        <f>IF(N257="základní",J257,0)</f>
        <v>0</v>
      </c>
      <c r="BF257" s="218">
        <f>IF(N257="snížená",J257,0)</f>
        <v>0</v>
      </c>
      <c r="BG257" s="218">
        <f>IF(N257="zákl. přenesená",J257,0)</f>
        <v>0</v>
      </c>
      <c r="BH257" s="218">
        <f>IF(N257="sníž. přenesená",J257,0)</f>
        <v>0</v>
      </c>
      <c r="BI257" s="218">
        <f>IF(N257="nulová",J257,0)</f>
        <v>0</v>
      </c>
      <c r="BJ257" s="19" t="s">
        <v>79</v>
      </c>
      <c r="BK257" s="218">
        <f>ROUND(I257*H257,2)</f>
        <v>0</v>
      </c>
      <c r="BL257" s="19" t="s">
        <v>139</v>
      </c>
      <c r="BM257" s="217" t="s">
        <v>412</v>
      </c>
    </row>
    <row r="258" s="2" customFormat="1" ht="16.5" customHeight="1">
      <c r="A258" s="40"/>
      <c r="B258" s="41"/>
      <c r="C258" s="206" t="s">
        <v>413</v>
      </c>
      <c r="D258" s="206" t="s">
        <v>117</v>
      </c>
      <c r="E258" s="207" t="s">
        <v>414</v>
      </c>
      <c r="F258" s="208" t="s">
        <v>415</v>
      </c>
      <c r="G258" s="209" t="s">
        <v>388</v>
      </c>
      <c r="H258" s="210">
        <v>2</v>
      </c>
      <c r="I258" s="211"/>
      <c r="J258" s="212">
        <f>ROUND(I258*H258,2)</f>
        <v>0</v>
      </c>
      <c r="K258" s="208" t="s">
        <v>177</v>
      </c>
      <c r="L258" s="46"/>
      <c r="M258" s="213" t="s">
        <v>19</v>
      </c>
      <c r="N258" s="214" t="s">
        <v>43</v>
      </c>
      <c r="O258" s="86"/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7" t="s">
        <v>139</v>
      </c>
      <c r="AT258" s="217" t="s">
        <v>117</v>
      </c>
      <c r="AU258" s="217" t="s">
        <v>81</v>
      </c>
      <c r="AY258" s="19" t="s">
        <v>114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9" t="s">
        <v>79</v>
      </c>
      <c r="BK258" s="218">
        <f>ROUND(I258*H258,2)</f>
        <v>0</v>
      </c>
      <c r="BL258" s="19" t="s">
        <v>139</v>
      </c>
      <c r="BM258" s="217" t="s">
        <v>416</v>
      </c>
    </row>
    <row r="259" s="2" customFormat="1">
      <c r="A259" s="40"/>
      <c r="B259" s="41"/>
      <c r="C259" s="42"/>
      <c r="D259" s="219" t="s">
        <v>124</v>
      </c>
      <c r="E259" s="42"/>
      <c r="F259" s="220" t="s">
        <v>417</v>
      </c>
      <c r="G259" s="42"/>
      <c r="H259" s="42"/>
      <c r="I259" s="221"/>
      <c r="J259" s="42"/>
      <c r="K259" s="42"/>
      <c r="L259" s="46"/>
      <c r="M259" s="222"/>
      <c r="N259" s="223"/>
      <c r="O259" s="86"/>
      <c r="P259" s="86"/>
      <c r="Q259" s="86"/>
      <c r="R259" s="86"/>
      <c r="S259" s="86"/>
      <c r="T259" s="87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T259" s="19" t="s">
        <v>124</v>
      </c>
      <c r="AU259" s="19" t="s">
        <v>81</v>
      </c>
    </row>
    <row r="260" s="13" customFormat="1">
      <c r="A260" s="13"/>
      <c r="B260" s="230"/>
      <c r="C260" s="231"/>
      <c r="D260" s="224" t="s">
        <v>225</v>
      </c>
      <c r="E260" s="232" t="s">
        <v>19</v>
      </c>
      <c r="F260" s="233" t="s">
        <v>284</v>
      </c>
      <c r="G260" s="231"/>
      <c r="H260" s="232" t="s">
        <v>19</v>
      </c>
      <c r="I260" s="234"/>
      <c r="J260" s="231"/>
      <c r="K260" s="231"/>
      <c r="L260" s="235"/>
      <c r="M260" s="236"/>
      <c r="N260" s="237"/>
      <c r="O260" s="237"/>
      <c r="P260" s="237"/>
      <c r="Q260" s="237"/>
      <c r="R260" s="237"/>
      <c r="S260" s="237"/>
      <c r="T260" s="238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9" t="s">
        <v>225</v>
      </c>
      <c r="AU260" s="239" t="s">
        <v>81</v>
      </c>
      <c r="AV260" s="13" t="s">
        <v>79</v>
      </c>
      <c r="AW260" s="13" t="s">
        <v>33</v>
      </c>
      <c r="AX260" s="13" t="s">
        <v>72</v>
      </c>
      <c r="AY260" s="239" t="s">
        <v>114</v>
      </c>
    </row>
    <row r="261" s="13" customFormat="1">
      <c r="A261" s="13"/>
      <c r="B261" s="230"/>
      <c r="C261" s="231"/>
      <c r="D261" s="224" t="s">
        <v>225</v>
      </c>
      <c r="E261" s="232" t="s">
        <v>19</v>
      </c>
      <c r="F261" s="233" t="s">
        <v>418</v>
      </c>
      <c r="G261" s="231"/>
      <c r="H261" s="232" t="s">
        <v>19</v>
      </c>
      <c r="I261" s="234"/>
      <c r="J261" s="231"/>
      <c r="K261" s="231"/>
      <c r="L261" s="235"/>
      <c r="M261" s="236"/>
      <c r="N261" s="237"/>
      <c r="O261" s="237"/>
      <c r="P261" s="237"/>
      <c r="Q261" s="237"/>
      <c r="R261" s="237"/>
      <c r="S261" s="237"/>
      <c r="T261" s="238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9" t="s">
        <v>225</v>
      </c>
      <c r="AU261" s="239" t="s">
        <v>81</v>
      </c>
      <c r="AV261" s="13" t="s">
        <v>79</v>
      </c>
      <c r="AW261" s="13" t="s">
        <v>33</v>
      </c>
      <c r="AX261" s="13" t="s">
        <v>72</v>
      </c>
      <c r="AY261" s="239" t="s">
        <v>114</v>
      </c>
    </row>
    <row r="262" s="14" customFormat="1">
      <c r="A262" s="14"/>
      <c r="B262" s="240"/>
      <c r="C262" s="241"/>
      <c r="D262" s="224" t="s">
        <v>225</v>
      </c>
      <c r="E262" s="242" t="s">
        <v>19</v>
      </c>
      <c r="F262" s="243" t="s">
        <v>419</v>
      </c>
      <c r="G262" s="241"/>
      <c r="H262" s="244">
        <v>2</v>
      </c>
      <c r="I262" s="245"/>
      <c r="J262" s="241"/>
      <c r="K262" s="241"/>
      <c r="L262" s="246"/>
      <c r="M262" s="247"/>
      <c r="N262" s="248"/>
      <c r="O262" s="248"/>
      <c r="P262" s="248"/>
      <c r="Q262" s="248"/>
      <c r="R262" s="248"/>
      <c r="S262" s="248"/>
      <c r="T262" s="249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0" t="s">
        <v>225</v>
      </c>
      <c r="AU262" s="250" t="s">
        <v>81</v>
      </c>
      <c r="AV262" s="14" t="s">
        <v>81</v>
      </c>
      <c r="AW262" s="14" t="s">
        <v>33</v>
      </c>
      <c r="AX262" s="14" t="s">
        <v>79</v>
      </c>
      <c r="AY262" s="250" t="s">
        <v>114</v>
      </c>
    </row>
    <row r="263" s="2" customFormat="1" ht="16.5" customHeight="1">
      <c r="A263" s="40"/>
      <c r="B263" s="41"/>
      <c r="C263" s="262" t="s">
        <v>420</v>
      </c>
      <c r="D263" s="262" t="s">
        <v>345</v>
      </c>
      <c r="E263" s="263" t="s">
        <v>421</v>
      </c>
      <c r="F263" s="264" t="s">
        <v>422</v>
      </c>
      <c r="G263" s="265" t="s">
        <v>388</v>
      </c>
      <c r="H263" s="266">
        <v>1</v>
      </c>
      <c r="I263" s="267"/>
      <c r="J263" s="268">
        <f>ROUND(I263*H263,2)</f>
        <v>0</v>
      </c>
      <c r="K263" s="264" t="s">
        <v>19</v>
      </c>
      <c r="L263" s="269"/>
      <c r="M263" s="270" t="s">
        <v>19</v>
      </c>
      <c r="N263" s="271" t="s">
        <v>43</v>
      </c>
      <c r="O263" s="86"/>
      <c r="P263" s="215">
        <f>O263*H263</f>
        <v>0</v>
      </c>
      <c r="Q263" s="215">
        <v>0.049000000000000002</v>
      </c>
      <c r="R263" s="215">
        <f>Q263*H263</f>
        <v>0.049000000000000002</v>
      </c>
      <c r="S263" s="215">
        <v>0</v>
      </c>
      <c r="T263" s="216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7" t="s">
        <v>160</v>
      </c>
      <c r="AT263" s="217" t="s">
        <v>345</v>
      </c>
      <c r="AU263" s="217" t="s">
        <v>81</v>
      </c>
      <c r="AY263" s="19" t="s">
        <v>114</v>
      </c>
      <c r="BE263" s="218">
        <f>IF(N263="základní",J263,0)</f>
        <v>0</v>
      </c>
      <c r="BF263" s="218">
        <f>IF(N263="snížená",J263,0)</f>
        <v>0</v>
      </c>
      <c r="BG263" s="218">
        <f>IF(N263="zákl. přenesená",J263,0)</f>
        <v>0</v>
      </c>
      <c r="BH263" s="218">
        <f>IF(N263="sníž. přenesená",J263,0)</f>
        <v>0</v>
      </c>
      <c r="BI263" s="218">
        <f>IF(N263="nulová",J263,0)</f>
        <v>0</v>
      </c>
      <c r="BJ263" s="19" t="s">
        <v>79</v>
      </c>
      <c r="BK263" s="218">
        <f>ROUND(I263*H263,2)</f>
        <v>0</v>
      </c>
      <c r="BL263" s="19" t="s">
        <v>139</v>
      </c>
      <c r="BM263" s="217" t="s">
        <v>423</v>
      </c>
    </row>
    <row r="264" s="2" customFormat="1" ht="16.5" customHeight="1">
      <c r="A264" s="40"/>
      <c r="B264" s="41"/>
      <c r="C264" s="206" t="s">
        <v>394</v>
      </c>
      <c r="D264" s="206" t="s">
        <v>117</v>
      </c>
      <c r="E264" s="207" t="s">
        <v>424</v>
      </c>
      <c r="F264" s="208" t="s">
        <v>425</v>
      </c>
      <c r="G264" s="209" t="s">
        <v>281</v>
      </c>
      <c r="H264" s="210">
        <v>68</v>
      </c>
      <c r="I264" s="211"/>
      <c r="J264" s="212">
        <f>ROUND(I264*H264,2)</f>
        <v>0</v>
      </c>
      <c r="K264" s="208" t="s">
        <v>177</v>
      </c>
      <c r="L264" s="46"/>
      <c r="M264" s="213" t="s">
        <v>19</v>
      </c>
      <c r="N264" s="214" t="s">
        <v>43</v>
      </c>
      <c r="O264" s="86"/>
      <c r="P264" s="215">
        <f>O264*H264</f>
        <v>0</v>
      </c>
      <c r="Q264" s="215">
        <v>0</v>
      </c>
      <c r="R264" s="215">
        <f>Q264*H264</f>
        <v>0</v>
      </c>
      <c r="S264" s="215">
        <v>0</v>
      </c>
      <c r="T264" s="216">
        <f>S264*H264</f>
        <v>0</v>
      </c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R264" s="217" t="s">
        <v>139</v>
      </c>
      <c r="AT264" s="217" t="s">
        <v>117</v>
      </c>
      <c r="AU264" s="217" t="s">
        <v>81</v>
      </c>
      <c r="AY264" s="19" t="s">
        <v>114</v>
      </c>
      <c r="BE264" s="218">
        <f>IF(N264="základní",J264,0)</f>
        <v>0</v>
      </c>
      <c r="BF264" s="218">
        <f>IF(N264="snížená",J264,0)</f>
        <v>0</v>
      </c>
      <c r="BG264" s="218">
        <f>IF(N264="zákl. přenesená",J264,0)</f>
        <v>0</v>
      </c>
      <c r="BH264" s="218">
        <f>IF(N264="sníž. přenesená",J264,0)</f>
        <v>0</v>
      </c>
      <c r="BI264" s="218">
        <f>IF(N264="nulová",J264,0)</f>
        <v>0</v>
      </c>
      <c r="BJ264" s="19" t="s">
        <v>79</v>
      </c>
      <c r="BK264" s="218">
        <f>ROUND(I264*H264,2)</f>
        <v>0</v>
      </c>
      <c r="BL264" s="19" t="s">
        <v>139</v>
      </c>
      <c r="BM264" s="217" t="s">
        <v>426</v>
      </c>
    </row>
    <row r="265" s="2" customFormat="1">
      <c r="A265" s="40"/>
      <c r="B265" s="41"/>
      <c r="C265" s="42"/>
      <c r="D265" s="219" t="s">
        <v>124</v>
      </c>
      <c r="E265" s="42"/>
      <c r="F265" s="220" t="s">
        <v>427</v>
      </c>
      <c r="G265" s="42"/>
      <c r="H265" s="42"/>
      <c r="I265" s="221"/>
      <c r="J265" s="42"/>
      <c r="K265" s="42"/>
      <c r="L265" s="46"/>
      <c r="M265" s="222"/>
      <c r="N265" s="223"/>
      <c r="O265" s="86"/>
      <c r="P265" s="86"/>
      <c r="Q265" s="86"/>
      <c r="R265" s="86"/>
      <c r="S265" s="86"/>
      <c r="T265" s="87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T265" s="19" t="s">
        <v>124</v>
      </c>
      <c r="AU265" s="19" t="s">
        <v>81</v>
      </c>
    </row>
    <row r="266" s="13" customFormat="1">
      <c r="A266" s="13"/>
      <c r="B266" s="230"/>
      <c r="C266" s="231"/>
      <c r="D266" s="224" t="s">
        <v>225</v>
      </c>
      <c r="E266" s="232" t="s">
        <v>19</v>
      </c>
      <c r="F266" s="233" t="s">
        <v>284</v>
      </c>
      <c r="G266" s="231"/>
      <c r="H266" s="232" t="s">
        <v>19</v>
      </c>
      <c r="I266" s="234"/>
      <c r="J266" s="231"/>
      <c r="K266" s="231"/>
      <c r="L266" s="235"/>
      <c r="M266" s="236"/>
      <c r="N266" s="237"/>
      <c r="O266" s="237"/>
      <c r="P266" s="237"/>
      <c r="Q266" s="237"/>
      <c r="R266" s="237"/>
      <c r="S266" s="237"/>
      <c r="T266" s="238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9" t="s">
        <v>225</v>
      </c>
      <c r="AU266" s="239" t="s">
        <v>81</v>
      </c>
      <c r="AV266" s="13" t="s">
        <v>79</v>
      </c>
      <c r="AW266" s="13" t="s">
        <v>33</v>
      </c>
      <c r="AX266" s="13" t="s">
        <v>72</v>
      </c>
      <c r="AY266" s="239" t="s">
        <v>114</v>
      </c>
    </row>
    <row r="267" s="13" customFormat="1">
      <c r="A267" s="13"/>
      <c r="B267" s="230"/>
      <c r="C267" s="231"/>
      <c r="D267" s="224" t="s">
        <v>225</v>
      </c>
      <c r="E267" s="232" t="s">
        <v>19</v>
      </c>
      <c r="F267" s="233" t="s">
        <v>428</v>
      </c>
      <c r="G267" s="231"/>
      <c r="H267" s="232" t="s">
        <v>19</v>
      </c>
      <c r="I267" s="234"/>
      <c r="J267" s="231"/>
      <c r="K267" s="231"/>
      <c r="L267" s="235"/>
      <c r="M267" s="236"/>
      <c r="N267" s="237"/>
      <c r="O267" s="237"/>
      <c r="P267" s="237"/>
      <c r="Q267" s="237"/>
      <c r="R267" s="237"/>
      <c r="S267" s="237"/>
      <c r="T267" s="238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9" t="s">
        <v>225</v>
      </c>
      <c r="AU267" s="239" t="s">
        <v>81</v>
      </c>
      <c r="AV267" s="13" t="s">
        <v>79</v>
      </c>
      <c r="AW267" s="13" t="s">
        <v>33</v>
      </c>
      <c r="AX267" s="13" t="s">
        <v>72</v>
      </c>
      <c r="AY267" s="239" t="s">
        <v>114</v>
      </c>
    </row>
    <row r="268" s="13" customFormat="1">
      <c r="A268" s="13"/>
      <c r="B268" s="230"/>
      <c r="C268" s="231"/>
      <c r="D268" s="224" t="s">
        <v>225</v>
      </c>
      <c r="E268" s="232" t="s">
        <v>19</v>
      </c>
      <c r="F268" s="233" t="s">
        <v>429</v>
      </c>
      <c r="G268" s="231"/>
      <c r="H268" s="232" t="s">
        <v>19</v>
      </c>
      <c r="I268" s="234"/>
      <c r="J268" s="231"/>
      <c r="K268" s="231"/>
      <c r="L268" s="235"/>
      <c r="M268" s="236"/>
      <c r="N268" s="237"/>
      <c r="O268" s="237"/>
      <c r="P268" s="237"/>
      <c r="Q268" s="237"/>
      <c r="R268" s="237"/>
      <c r="S268" s="237"/>
      <c r="T268" s="238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9" t="s">
        <v>225</v>
      </c>
      <c r="AU268" s="239" t="s">
        <v>81</v>
      </c>
      <c r="AV268" s="13" t="s">
        <v>79</v>
      </c>
      <c r="AW268" s="13" t="s">
        <v>33</v>
      </c>
      <c r="AX268" s="13" t="s">
        <v>72</v>
      </c>
      <c r="AY268" s="239" t="s">
        <v>114</v>
      </c>
    </row>
    <row r="269" s="13" customFormat="1">
      <c r="A269" s="13"/>
      <c r="B269" s="230"/>
      <c r="C269" s="231"/>
      <c r="D269" s="224" t="s">
        <v>225</v>
      </c>
      <c r="E269" s="232" t="s">
        <v>19</v>
      </c>
      <c r="F269" s="233" t="s">
        <v>393</v>
      </c>
      <c r="G269" s="231"/>
      <c r="H269" s="232" t="s">
        <v>19</v>
      </c>
      <c r="I269" s="234"/>
      <c r="J269" s="231"/>
      <c r="K269" s="231"/>
      <c r="L269" s="235"/>
      <c r="M269" s="236"/>
      <c r="N269" s="237"/>
      <c r="O269" s="237"/>
      <c r="P269" s="237"/>
      <c r="Q269" s="237"/>
      <c r="R269" s="237"/>
      <c r="S269" s="237"/>
      <c r="T269" s="238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9" t="s">
        <v>225</v>
      </c>
      <c r="AU269" s="239" t="s">
        <v>81</v>
      </c>
      <c r="AV269" s="13" t="s">
        <v>79</v>
      </c>
      <c r="AW269" s="13" t="s">
        <v>33</v>
      </c>
      <c r="AX269" s="13" t="s">
        <v>72</v>
      </c>
      <c r="AY269" s="239" t="s">
        <v>114</v>
      </c>
    </row>
    <row r="270" s="14" customFormat="1">
      <c r="A270" s="14"/>
      <c r="B270" s="240"/>
      <c r="C270" s="241"/>
      <c r="D270" s="224" t="s">
        <v>225</v>
      </c>
      <c r="E270" s="242" t="s">
        <v>19</v>
      </c>
      <c r="F270" s="243" t="s">
        <v>430</v>
      </c>
      <c r="G270" s="241"/>
      <c r="H270" s="244">
        <v>68</v>
      </c>
      <c r="I270" s="245"/>
      <c r="J270" s="241"/>
      <c r="K270" s="241"/>
      <c r="L270" s="246"/>
      <c r="M270" s="247"/>
      <c r="N270" s="248"/>
      <c r="O270" s="248"/>
      <c r="P270" s="248"/>
      <c r="Q270" s="248"/>
      <c r="R270" s="248"/>
      <c r="S270" s="248"/>
      <c r="T270" s="249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0" t="s">
        <v>225</v>
      </c>
      <c r="AU270" s="250" t="s">
        <v>81</v>
      </c>
      <c r="AV270" s="14" t="s">
        <v>81</v>
      </c>
      <c r="AW270" s="14" t="s">
        <v>33</v>
      </c>
      <c r="AX270" s="14" t="s">
        <v>79</v>
      </c>
      <c r="AY270" s="250" t="s">
        <v>114</v>
      </c>
    </row>
    <row r="271" s="2" customFormat="1" ht="21.75" customHeight="1">
      <c r="A271" s="40"/>
      <c r="B271" s="41"/>
      <c r="C271" s="262" t="s">
        <v>431</v>
      </c>
      <c r="D271" s="262" t="s">
        <v>345</v>
      </c>
      <c r="E271" s="263" t="s">
        <v>432</v>
      </c>
      <c r="F271" s="264" t="s">
        <v>433</v>
      </c>
      <c r="G271" s="265" t="s">
        <v>281</v>
      </c>
      <c r="H271" s="266">
        <v>75</v>
      </c>
      <c r="I271" s="267"/>
      <c r="J271" s="268">
        <f>ROUND(I271*H271,2)</f>
        <v>0</v>
      </c>
      <c r="K271" s="264" t="s">
        <v>19</v>
      </c>
      <c r="L271" s="269"/>
      <c r="M271" s="270" t="s">
        <v>19</v>
      </c>
      <c r="N271" s="271" t="s">
        <v>43</v>
      </c>
      <c r="O271" s="86"/>
      <c r="P271" s="215">
        <f>O271*H271</f>
        <v>0</v>
      </c>
      <c r="Q271" s="215">
        <v>0.00214</v>
      </c>
      <c r="R271" s="215">
        <f>Q271*H271</f>
        <v>0.1605</v>
      </c>
      <c r="S271" s="215">
        <v>0</v>
      </c>
      <c r="T271" s="216">
        <f>S271*H271</f>
        <v>0</v>
      </c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R271" s="217" t="s">
        <v>160</v>
      </c>
      <c r="AT271" s="217" t="s">
        <v>345</v>
      </c>
      <c r="AU271" s="217" t="s">
        <v>81</v>
      </c>
      <c r="AY271" s="19" t="s">
        <v>114</v>
      </c>
      <c r="BE271" s="218">
        <f>IF(N271="základní",J271,0)</f>
        <v>0</v>
      </c>
      <c r="BF271" s="218">
        <f>IF(N271="snížená",J271,0)</f>
        <v>0</v>
      </c>
      <c r="BG271" s="218">
        <f>IF(N271="zákl. přenesená",J271,0)</f>
        <v>0</v>
      </c>
      <c r="BH271" s="218">
        <f>IF(N271="sníž. přenesená",J271,0)</f>
        <v>0</v>
      </c>
      <c r="BI271" s="218">
        <f>IF(N271="nulová",J271,0)</f>
        <v>0</v>
      </c>
      <c r="BJ271" s="19" t="s">
        <v>79</v>
      </c>
      <c r="BK271" s="218">
        <f>ROUND(I271*H271,2)</f>
        <v>0</v>
      </c>
      <c r="BL271" s="19" t="s">
        <v>139</v>
      </c>
      <c r="BM271" s="217" t="s">
        <v>434</v>
      </c>
    </row>
    <row r="272" s="2" customFormat="1" ht="16.5" customHeight="1">
      <c r="A272" s="40"/>
      <c r="B272" s="41"/>
      <c r="C272" s="262" t="s">
        <v>435</v>
      </c>
      <c r="D272" s="262" t="s">
        <v>345</v>
      </c>
      <c r="E272" s="263" t="s">
        <v>436</v>
      </c>
      <c r="F272" s="264" t="s">
        <v>437</v>
      </c>
      <c r="G272" s="265" t="s">
        <v>388</v>
      </c>
      <c r="H272" s="266">
        <v>15</v>
      </c>
      <c r="I272" s="267"/>
      <c r="J272" s="268">
        <f>ROUND(I272*H272,2)</f>
        <v>0</v>
      </c>
      <c r="K272" s="264" t="s">
        <v>19</v>
      </c>
      <c r="L272" s="269"/>
      <c r="M272" s="270" t="s">
        <v>19</v>
      </c>
      <c r="N272" s="271" t="s">
        <v>43</v>
      </c>
      <c r="O272" s="86"/>
      <c r="P272" s="215">
        <f>O272*H272</f>
        <v>0</v>
      </c>
      <c r="Q272" s="215">
        <v>0.00010000000000000001</v>
      </c>
      <c r="R272" s="215">
        <f>Q272*H272</f>
        <v>0.0015</v>
      </c>
      <c r="S272" s="215">
        <v>0</v>
      </c>
      <c r="T272" s="216">
        <f>S272*H272</f>
        <v>0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R272" s="217" t="s">
        <v>160</v>
      </c>
      <c r="AT272" s="217" t="s">
        <v>345</v>
      </c>
      <c r="AU272" s="217" t="s">
        <v>81</v>
      </c>
      <c r="AY272" s="19" t="s">
        <v>114</v>
      </c>
      <c r="BE272" s="218">
        <f>IF(N272="základní",J272,0)</f>
        <v>0</v>
      </c>
      <c r="BF272" s="218">
        <f>IF(N272="snížená",J272,0)</f>
        <v>0</v>
      </c>
      <c r="BG272" s="218">
        <f>IF(N272="zákl. přenesená",J272,0)</f>
        <v>0</v>
      </c>
      <c r="BH272" s="218">
        <f>IF(N272="sníž. přenesená",J272,0)</f>
        <v>0</v>
      </c>
      <c r="BI272" s="218">
        <f>IF(N272="nulová",J272,0)</f>
        <v>0</v>
      </c>
      <c r="BJ272" s="19" t="s">
        <v>79</v>
      </c>
      <c r="BK272" s="218">
        <f>ROUND(I272*H272,2)</f>
        <v>0</v>
      </c>
      <c r="BL272" s="19" t="s">
        <v>139</v>
      </c>
      <c r="BM272" s="217" t="s">
        <v>438</v>
      </c>
    </row>
    <row r="273" s="2" customFormat="1" ht="16.5" customHeight="1">
      <c r="A273" s="40"/>
      <c r="B273" s="41"/>
      <c r="C273" s="262" t="s">
        <v>439</v>
      </c>
      <c r="D273" s="262" t="s">
        <v>345</v>
      </c>
      <c r="E273" s="263" t="s">
        <v>440</v>
      </c>
      <c r="F273" s="264" t="s">
        <v>441</v>
      </c>
      <c r="G273" s="265" t="s">
        <v>281</v>
      </c>
      <c r="H273" s="266">
        <v>78</v>
      </c>
      <c r="I273" s="267"/>
      <c r="J273" s="268">
        <f>ROUND(I273*H273,2)</f>
        <v>0</v>
      </c>
      <c r="K273" s="264" t="s">
        <v>19</v>
      </c>
      <c r="L273" s="269"/>
      <c r="M273" s="270" t="s">
        <v>19</v>
      </c>
      <c r="N273" s="271" t="s">
        <v>43</v>
      </c>
      <c r="O273" s="86"/>
      <c r="P273" s="215">
        <f>O273*H273</f>
        <v>0</v>
      </c>
      <c r="Q273" s="215">
        <v>4.0000000000000003E-05</v>
      </c>
      <c r="R273" s="215">
        <f>Q273*H273</f>
        <v>0.0031200000000000004</v>
      </c>
      <c r="S273" s="215">
        <v>0</v>
      </c>
      <c r="T273" s="216">
        <f>S273*H273</f>
        <v>0</v>
      </c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R273" s="217" t="s">
        <v>160</v>
      </c>
      <c r="AT273" s="217" t="s">
        <v>345</v>
      </c>
      <c r="AU273" s="217" t="s">
        <v>81</v>
      </c>
      <c r="AY273" s="19" t="s">
        <v>114</v>
      </c>
      <c r="BE273" s="218">
        <f>IF(N273="základní",J273,0)</f>
        <v>0</v>
      </c>
      <c r="BF273" s="218">
        <f>IF(N273="snížená",J273,0)</f>
        <v>0</v>
      </c>
      <c r="BG273" s="218">
        <f>IF(N273="zákl. přenesená",J273,0)</f>
        <v>0</v>
      </c>
      <c r="BH273" s="218">
        <f>IF(N273="sníž. přenesená",J273,0)</f>
        <v>0</v>
      </c>
      <c r="BI273" s="218">
        <f>IF(N273="nulová",J273,0)</f>
        <v>0</v>
      </c>
      <c r="BJ273" s="19" t="s">
        <v>79</v>
      </c>
      <c r="BK273" s="218">
        <f>ROUND(I273*H273,2)</f>
        <v>0</v>
      </c>
      <c r="BL273" s="19" t="s">
        <v>139</v>
      </c>
      <c r="BM273" s="217" t="s">
        <v>442</v>
      </c>
    </row>
    <row r="274" s="13" customFormat="1">
      <c r="A274" s="13"/>
      <c r="B274" s="230"/>
      <c r="C274" s="231"/>
      <c r="D274" s="224" t="s">
        <v>225</v>
      </c>
      <c r="E274" s="232" t="s">
        <v>19</v>
      </c>
      <c r="F274" s="233" t="s">
        <v>443</v>
      </c>
      <c r="G274" s="231"/>
      <c r="H274" s="232" t="s">
        <v>19</v>
      </c>
      <c r="I274" s="234"/>
      <c r="J274" s="231"/>
      <c r="K274" s="231"/>
      <c r="L274" s="235"/>
      <c r="M274" s="236"/>
      <c r="N274" s="237"/>
      <c r="O274" s="237"/>
      <c r="P274" s="237"/>
      <c r="Q274" s="237"/>
      <c r="R274" s="237"/>
      <c r="S274" s="237"/>
      <c r="T274" s="238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9" t="s">
        <v>225</v>
      </c>
      <c r="AU274" s="239" t="s">
        <v>81</v>
      </c>
      <c r="AV274" s="13" t="s">
        <v>79</v>
      </c>
      <c r="AW274" s="13" t="s">
        <v>33</v>
      </c>
      <c r="AX274" s="13" t="s">
        <v>72</v>
      </c>
      <c r="AY274" s="239" t="s">
        <v>114</v>
      </c>
    </row>
    <row r="275" s="14" customFormat="1">
      <c r="A275" s="14"/>
      <c r="B275" s="240"/>
      <c r="C275" s="241"/>
      <c r="D275" s="224" t="s">
        <v>225</v>
      </c>
      <c r="E275" s="242" t="s">
        <v>19</v>
      </c>
      <c r="F275" s="243" t="s">
        <v>444</v>
      </c>
      <c r="G275" s="241"/>
      <c r="H275" s="244">
        <v>78</v>
      </c>
      <c r="I275" s="245"/>
      <c r="J275" s="241"/>
      <c r="K275" s="241"/>
      <c r="L275" s="246"/>
      <c r="M275" s="247"/>
      <c r="N275" s="248"/>
      <c r="O275" s="248"/>
      <c r="P275" s="248"/>
      <c r="Q275" s="248"/>
      <c r="R275" s="248"/>
      <c r="S275" s="248"/>
      <c r="T275" s="249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0" t="s">
        <v>225</v>
      </c>
      <c r="AU275" s="250" t="s">
        <v>81</v>
      </c>
      <c r="AV275" s="14" t="s">
        <v>81</v>
      </c>
      <c r="AW275" s="14" t="s">
        <v>33</v>
      </c>
      <c r="AX275" s="14" t="s">
        <v>79</v>
      </c>
      <c r="AY275" s="250" t="s">
        <v>114</v>
      </c>
    </row>
    <row r="276" s="2" customFormat="1" ht="16.5" customHeight="1">
      <c r="A276" s="40"/>
      <c r="B276" s="41"/>
      <c r="C276" s="262" t="s">
        <v>445</v>
      </c>
      <c r="D276" s="262" t="s">
        <v>345</v>
      </c>
      <c r="E276" s="263" t="s">
        <v>446</v>
      </c>
      <c r="F276" s="264" t="s">
        <v>447</v>
      </c>
      <c r="G276" s="265" t="s">
        <v>281</v>
      </c>
      <c r="H276" s="266">
        <v>24</v>
      </c>
      <c r="I276" s="267"/>
      <c r="J276" s="268">
        <f>ROUND(I276*H276,2)</f>
        <v>0</v>
      </c>
      <c r="K276" s="264" t="s">
        <v>19</v>
      </c>
      <c r="L276" s="269"/>
      <c r="M276" s="270" t="s">
        <v>19</v>
      </c>
      <c r="N276" s="271" t="s">
        <v>43</v>
      </c>
      <c r="O276" s="86"/>
      <c r="P276" s="215">
        <f>O276*H276</f>
        <v>0</v>
      </c>
      <c r="Q276" s="215">
        <v>1.0000000000000001E-05</v>
      </c>
      <c r="R276" s="215">
        <f>Q276*H276</f>
        <v>0.00024000000000000003</v>
      </c>
      <c r="S276" s="215">
        <v>0</v>
      </c>
      <c r="T276" s="216">
        <f>S276*H276</f>
        <v>0</v>
      </c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R276" s="217" t="s">
        <v>160</v>
      </c>
      <c r="AT276" s="217" t="s">
        <v>345</v>
      </c>
      <c r="AU276" s="217" t="s">
        <v>81</v>
      </c>
      <c r="AY276" s="19" t="s">
        <v>114</v>
      </c>
      <c r="BE276" s="218">
        <f>IF(N276="základní",J276,0)</f>
        <v>0</v>
      </c>
      <c r="BF276" s="218">
        <f>IF(N276="snížená",J276,0)</f>
        <v>0</v>
      </c>
      <c r="BG276" s="218">
        <f>IF(N276="zákl. přenesená",J276,0)</f>
        <v>0</v>
      </c>
      <c r="BH276" s="218">
        <f>IF(N276="sníž. přenesená",J276,0)</f>
        <v>0</v>
      </c>
      <c r="BI276" s="218">
        <f>IF(N276="nulová",J276,0)</f>
        <v>0</v>
      </c>
      <c r="BJ276" s="19" t="s">
        <v>79</v>
      </c>
      <c r="BK276" s="218">
        <f>ROUND(I276*H276,2)</f>
        <v>0</v>
      </c>
      <c r="BL276" s="19" t="s">
        <v>139</v>
      </c>
      <c r="BM276" s="217" t="s">
        <v>448</v>
      </c>
    </row>
    <row r="277" s="12" customFormat="1" ht="22.8" customHeight="1">
      <c r="A277" s="12"/>
      <c r="B277" s="190"/>
      <c r="C277" s="191"/>
      <c r="D277" s="192" t="s">
        <v>71</v>
      </c>
      <c r="E277" s="204" t="s">
        <v>113</v>
      </c>
      <c r="F277" s="204" t="s">
        <v>449</v>
      </c>
      <c r="G277" s="191"/>
      <c r="H277" s="191"/>
      <c r="I277" s="194"/>
      <c r="J277" s="205">
        <f>BK277</f>
        <v>0</v>
      </c>
      <c r="K277" s="191"/>
      <c r="L277" s="196"/>
      <c r="M277" s="197"/>
      <c r="N277" s="198"/>
      <c r="O277" s="198"/>
      <c r="P277" s="199">
        <f>SUM(P278:P381)</f>
        <v>0</v>
      </c>
      <c r="Q277" s="198"/>
      <c r="R277" s="199">
        <f>SUM(R278:R381)</f>
        <v>94.653775999999993</v>
      </c>
      <c r="S277" s="198"/>
      <c r="T277" s="200">
        <f>SUM(T278:T381)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01" t="s">
        <v>79</v>
      </c>
      <c r="AT277" s="202" t="s">
        <v>71</v>
      </c>
      <c r="AU277" s="202" t="s">
        <v>79</v>
      </c>
      <c r="AY277" s="201" t="s">
        <v>114</v>
      </c>
      <c r="BK277" s="203">
        <f>SUM(BK278:BK381)</f>
        <v>0</v>
      </c>
    </row>
    <row r="278" s="2" customFormat="1" ht="24.15" customHeight="1">
      <c r="A278" s="40"/>
      <c r="B278" s="41"/>
      <c r="C278" s="206" t="s">
        <v>450</v>
      </c>
      <c r="D278" s="206" t="s">
        <v>117</v>
      </c>
      <c r="E278" s="207" t="s">
        <v>451</v>
      </c>
      <c r="F278" s="208" t="s">
        <v>452</v>
      </c>
      <c r="G278" s="209" t="s">
        <v>222</v>
      </c>
      <c r="H278" s="210">
        <v>299.36000000000001</v>
      </c>
      <c r="I278" s="211"/>
      <c r="J278" s="212">
        <f>ROUND(I278*H278,2)</f>
        <v>0</v>
      </c>
      <c r="K278" s="208" t="s">
        <v>19</v>
      </c>
      <c r="L278" s="46"/>
      <c r="M278" s="213" t="s">
        <v>19</v>
      </c>
      <c r="N278" s="214" t="s">
        <v>43</v>
      </c>
      <c r="O278" s="86"/>
      <c r="P278" s="215">
        <f>O278*H278</f>
        <v>0</v>
      </c>
      <c r="Q278" s="215">
        <v>0</v>
      </c>
      <c r="R278" s="215">
        <f>Q278*H278</f>
        <v>0</v>
      </c>
      <c r="S278" s="215">
        <v>0</v>
      </c>
      <c r="T278" s="216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17" t="s">
        <v>139</v>
      </c>
      <c r="AT278" s="217" t="s">
        <v>117</v>
      </c>
      <c r="AU278" s="217" t="s">
        <v>81</v>
      </c>
      <c r="AY278" s="19" t="s">
        <v>114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9" t="s">
        <v>79</v>
      </c>
      <c r="BK278" s="218">
        <f>ROUND(I278*H278,2)</f>
        <v>0</v>
      </c>
      <c r="BL278" s="19" t="s">
        <v>139</v>
      </c>
      <c r="BM278" s="217" t="s">
        <v>453</v>
      </c>
    </row>
    <row r="279" s="13" customFormat="1">
      <c r="A279" s="13"/>
      <c r="B279" s="230"/>
      <c r="C279" s="231"/>
      <c r="D279" s="224" t="s">
        <v>225</v>
      </c>
      <c r="E279" s="232" t="s">
        <v>19</v>
      </c>
      <c r="F279" s="233" t="s">
        <v>454</v>
      </c>
      <c r="G279" s="231"/>
      <c r="H279" s="232" t="s">
        <v>19</v>
      </c>
      <c r="I279" s="234"/>
      <c r="J279" s="231"/>
      <c r="K279" s="231"/>
      <c r="L279" s="235"/>
      <c r="M279" s="236"/>
      <c r="N279" s="237"/>
      <c r="O279" s="237"/>
      <c r="P279" s="237"/>
      <c r="Q279" s="237"/>
      <c r="R279" s="237"/>
      <c r="S279" s="237"/>
      <c r="T279" s="238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9" t="s">
        <v>225</v>
      </c>
      <c r="AU279" s="239" t="s">
        <v>81</v>
      </c>
      <c r="AV279" s="13" t="s">
        <v>79</v>
      </c>
      <c r="AW279" s="13" t="s">
        <v>33</v>
      </c>
      <c r="AX279" s="13" t="s">
        <v>72</v>
      </c>
      <c r="AY279" s="239" t="s">
        <v>114</v>
      </c>
    </row>
    <row r="280" s="13" customFormat="1">
      <c r="A280" s="13"/>
      <c r="B280" s="230"/>
      <c r="C280" s="231"/>
      <c r="D280" s="224" t="s">
        <v>225</v>
      </c>
      <c r="E280" s="232" t="s">
        <v>19</v>
      </c>
      <c r="F280" s="233" t="s">
        <v>327</v>
      </c>
      <c r="G280" s="231"/>
      <c r="H280" s="232" t="s">
        <v>19</v>
      </c>
      <c r="I280" s="234"/>
      <c r="J280" s="231"/>
      <c r="K280" s="231"/>
      <c r="L280" s="235"/>
      <c r="M280" s="236"/>
      <c r="N280" s="237"/>
      <c r="O280" s="237"/>
      <c r="P280" s="237"/>
      <c r="Q280" s="237"/>
      <c r="R280" s="237"/>
      <c r="S280" s="237"/>
      <c r="T280" s="238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9" t="s">
        <v>225</v>
      </c>
      <c r="AU280" s="239" t="s">
        <v>81</v>
      </c>
      <c r="AV280" s="13" t="s">
        <v>79</v>
      </c>
      <c r="AW280" s="13" t="s">
        <v>33</v>
      </c>
      <c r="AX280" s="13" t="s">
        <v>72</v>
      </c>
      <c r="AY280" s="239" t="s">
        <v>114</v>
      </c>
    </row>
    <row r="281" s="13" customFormat="1">
      <c r="A281" s="13"/>
      <c r="B281" s="230"/>
      <c r="C281" s="231"/>
      <c r="D281" s="224" t="s">
        <v>225</v>
      </c>
      <c r="E281" s="232" t="s">
        <v>19</v>
      </c>
      <c r="F281" s="233" t="s">
        <v>455</v>
      </c>
      <c r="G281" s="231"/>
      <c r="H281" s="232" t="s">
        <v>19</v>
      </c>
      <c r="I281" s="234"/>
      <c r="J281" s="231"/>
      <c r="K281" s="231"/>
      <c r="L281" s="235"/>
      <c r="M281" s="236"/>
      <c r="N281" s="237"/>
      <c r="O281" s="237"/>
      <c r="P281" s="237"/>
      <c r="Q281" s="237"/>
      <c r="R281" s="237"/>
      <c r="S281" s="237"/>
      <c r="T281" s="238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9" t="s">
        <v>225</v>
      </c>
      <c r="AU281" s="239" t="s">
        <v>81</v>
      </c>
      <c r="AV281" s="13" t="s">
        <v>79</v>
      </c>
      <c r="AW281" s="13" t="s">
        <v>33</v>
      </c>
      <c r="AX281" s="13" t="s">
        <v>72</v>
      </c>
      <c r="AY281" s="239" t="s">
        <v>114</v>
      </c>
    </row>
    <row r="282" s="13" customFormat="1">
      <c r="A282" s="13"/>
      <c r="B282" s="230"/>
      <c r="C282" s="231"/>
      <c r="D282" s="224" t="s">
        <v>225</v>
      </c>
      <c r="E282" s="232" t="s">
        <v>19</v>
      </c>
      <c r="F282" s="233" t="s">
        <v>456</v>
      </c>
      <c r="G282" s="231"/>
      <c r="H282" s="232" t="s">
        <v>19</v>
      </c>
      <c r="I282" s="234"/>
      <c r="J282" s="231"/>
      <c r="K282" s="231"/>
      <c r="L282" s="235"/>
      <c r="M282" s="236"/>
      <c r="N282" s="237"/>
      <c r="O282" s="237"/>
      <c r="P282" s="237"/>
      <c r="Q282" s="237"/>
      <c r="R282" s="237"/>
      <c r="S282" s="237"/>
      <c r="T282" s="238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9" t="s">
        <v>225</v>
      </c>
      <c r="AU282" s="239" t="s">
        <v>81</v>
      </c>
      <c r="AV282" s="13" t="s">
        <v>79</v>
      </c>
      <c r="AW282" s="13" t="s">
        <v>33</v>
      </c>
      <c r="AX282" s="13" t="s">
        <v>72</v>
      </c>
      <c r="AY282" s="239" t="s">
        <v>114</v>
      </c>
    </row>
    <row r="283" s="13" customFormat="1">
      <c r="A283" s="13"/>
      <c r="B283" s="230"/>
      <c r="C283" s="231"/>
      <c r="D283" s="224" t="s">
        <v>225</v>
      </c>
      <c r="E283" s="232" t="s">
        <v>19</v>
      </c>
      <c r="F283" s="233" t="s">
        <v>312</v>
      </c>
      <c r="G283" s="231"/>
      <c r="H283" s="232" t="s">
        <v>19</v>
      </c>
      <c r="I283" s="234"/>
      <c r="J283" s="231"/>
      <c r="K283" s="231"/>
      <c r="L283" s="235"/>
      <c r="M283" s="236"/>
      <c r="N283" s="237"/>
      <c r="O283" s="237"/>
      <c r="P283" s="237"/>
      <c r="Q283" s="237"/>
      <c r="R283" s="237"/>
      <c r="S283" s="237"/>
      <c r="T283" s="238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9" t="s">
        <v>225</v>
      </c>
      <c r="AU283" s="239" t="s">
        <v>81</v>
      </c>
      <c r="AV283" s="13" t="s">
        <v>79</v>
      </c>
      <c r="AW283" s="13" t="s">
        <v>33</v>
      </c>
      <c r="AX283" s="13" t="s">
        <v>72</v>
      </c>
      <c r="AY283" s="239" t="s">
        <v>114</v>
      </c>
    </row>
    <row r="284" s="14" customFormat="1">
      <c r="A284" s="14"/>
      <c r="B284" s="240"/>
      <c r="C284" s="241"/>
      <c r="D284" s="224" t="s">
        <v>225</v>
      </c>
      <c r="E284" s="242" t="s">
        <v>19</v>
      </c>
      <c r="F284" s="243" t="s">
        <v>457</v>
      </c>
      <c r="G284" s="241"/>
      <c r="H284" s="244">
        <v>262.39999999999998</v>
      </c>
      <c r="I284" s="245"/>
      <c r="J284" s="241"/>
      <c r="K284" s="241"/>
      <c r="L284" s="246"/>
      <c r="M284" s="247"/>
      <c r="N284" s="248"/>
      <c r="O284" s="248"/>
      <c r="P284" s="248"/>
      <c r="Q284" s="248"/>
      <c r="R284" s="248"/>
      <c r="S284" s="248"/>
      <c r="T284" s="249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0" t="s">
        <v>225</v>
      </c>
      <c r="AU284" s="250" t="s">
        <v>81</v>
      </c>
      <c r="AV284" s="14" t="s">
        <v>81</v>
      </c>
      <c r="AW284" s="14" t="s">
        <v>33</v>
      </c>
      <c r="AX284" s="14" t="s">
        <v>72</v>
      </c>
      <c r="AY284" s="250" t="s">
        <v>114</v>
      </c>
    </row>
    <row r="285" s="13" customFormat="1">
      <c r="A285" s="13"/>
      <c r="B285" s="230"/>
      <c r="C285" s="231"/>
      <c r="D285" s="224" t="s">
        <v>225</v>
      </c>
      <c r="E285" s="232" t="s">
        <v>19</v>
      </c>
      <c r="F285" s="233" t="s">
        <v>334</v>
      </c>
      <c r="G285" s="231"/>
      <c r="H285" s="232" t="s">
        <v>19</v>
      </c>
      <c r="I285" s="234"/>
      <c r="J285" s="231"/>
      <c r="K285" s="231"/>
      <c r="L285" s="235"/>
      <c r="M285" s="236"/>
      <c r="N285" s="237"/>
      <c r="O285" s="237"/>
      <c r="P285" s="237"/>
      <c r="Q285" s="237"/>
      <c r="R285" s="237"/>
      <c r="S285" s="237"/>
      <c r="T285" s="238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9" t="s">
        <v>225</v>
      </c>
      <c r="AU285" s="239" t="s">
        <v>81</v>
      </c>
      <c r="AV285" s="13" t="s">
        <v>79</v>
      </c>
      <c r="AW285" s="13" t="s">
        <v>33</v>
      </c>
      <c r="AX285" s="13" t="s">
        <v>72</v>
      </c>
      <c r="AY285" s="239" t="s">
        <v>114</v>
      </c>
    </row>
    <row r="286" s="13" customFormat="1">
      <c r="A286" s="13"/>
      <c r="B286" s="230"/>
      <c r="C286" s="231"/>
      <c r="D286" s="224" t="s">
        <v>225</v>
      </c>
      <c r="E286" s="232" t="s">
        <v>19</v>
      </c>
      <c r="F286" s="233" t="s">
        <v>455</v>
      </c>
      <c r="G286" s="231"/>
      <c r="H286" s="232" t="s">
        <v>19</v>
      </c>
      <c r="I286" s="234"/>
      <c r="J286" s="231"/>
      <c r="K286" s="231"/>
      <c r="L286" s="235"/>
      <c r="M286" s="236"/>
      <c r="N286" s="237"/>
      <c r="O286" s="237"/>
      <c r="P286" s="237"/>
      <c r="Q286" s="237"/>
      <c r="R286" s="237"/>
      <c r="S286" s="237"/>
      <c r="T286" s="238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9" t="s">
        <v>225</v>
      </c>
      <c r="AU286" s="239" t="s">
        <v>81</v>
      </c>
      <c r="AV286" s="13" t="s">
        <v>79</v>
      </c>
      <c r="AW286" s="13" t="s">
        <v>33</v>
      </c>
      <c r="AX286" s="13" t="s">
        <v>72</v>
      </c>
      <c r="AY286" s="239" t="s">
        <v>114</v>
      </c>
    </row>
    <row r="287" s="13" customFormat="1">
      <c r="A287" s="13"/>
      <c r="B287" s="230"/>
      <c r="C287" s="231"/>
      <c r="D287" s="224" t="s">
        <v>225</v>
      </c>
      <c r="E287" s="232" t="s">
        <v>19</v>
      </c>
      <c r="F287" s="233" t="s">
        <v>458</v>
      </c>
      <c r="G287" s="231"/>
      <c r="H287" s="232" t="s">
        <v>19</v>
      </c>
      <c r="I287" s="234"/>
      <c r="J287" s="231"/>
      <c r="K287" s="231"/>
      <c r="L287" s="235"/>
      <c r="M287" s="236"/>
      <c r="N287" s="237"/>
      <c r="O287" s="237"/>
      <c r="P287" s="237"/>
      <c r="Q287" s="237"/>
      <c r="R287" s="237"/>
      <c r="S287" s="237"/>
      <c r="T287" s="238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9" t="s">
        <v>225</v>
      </c>
      <c r="AU287" s="239" t="s">
        <v>81</v>
      </c>
      <c r="AV287" s="13" t="s">
        <v>79</v>
      </c>
      <c r="AW287" s="13" t="s">
        <v>33</v>
      </c>
      <c r="AX287" s="13" t="s">
        <v>72</v>
      </c>
      <c r="AY287" s="239" t="s">
        <v>114</v>
      </c>
    </row>
    <row r="288" s="13" customFormat="1">
      <c r="A288" s="13"/>
      <c r="B288" s="230"/>
      <c r="C288" s="231"/>
      <c r="D288" s="224" t="s">
        <v>225</v>
      </c>
      <c r="E288" s="232" t="s">
        <v>19</v>
      </c>
      <c r="F288" s="233" t="s">
        <v>312</v>
      </c>
      <c r="G288" s="231"/>
      <c r="H288" s="232" t="s">
        <v>19</v>
      </c>
      <c r="I288" s="234"/>
      <c r="J288" s="231"/>
      <c r="K288" s="231"/>
      <c r="L288" s="235"/>
      <c r="M288" s="236"/>
      <c r="N288" s="237"/>
      <c r="O288" s="237"/>
      <c r="P288" s="237"/>
      <c r="Q288" s="237"/>
      <c r="R288" s="237"/>
      <c r="S288" s="237"/>
      <c r="T288" s="238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9" t="s">
        <v>225</v>
      </c>
      <c r="AU288" s="239" t="s">
        <v>81</v>
      </c>
      <c r="AV288" s="13" t="s">
        <v>79</v>
      </c>
      <c r="AW288" s="13" t="s">
        <v>33</v>
      </c>
      <c r="AX288" s="13" t="s">
        <v>72</v>
      </c>
      <c r="AY288" s="239" t="s">
        <v>114</v>
      </c>
    </row>
    <row r="289" s="14" customFormat="1">
      <c r="A289" s="14"/>
      <c r="B289" s="240"/>
      <c r="C289" s="241"/>
      <c r="D289" s="224" t="s">
        <v>225</v>
      </c>
      <c r="E289" s="242" t="s">
        <v>19</v>
      </c>
      <c r="F289" s="243" t="s">
        <v>459</v>
      </c>
      <c r="G289" s="241"/>
      <c r="H289" s="244">
        <v>34.219999999999999</v>
      </c>
      <c r="I289" s="245"/>
      <c r="J289" s="241"/>
      <c r="K289" s="241"/>
      <c r="L289" s="246"/>
      <c r="M289" s="247"/>
      <c r="N289" s="248"/>
      <c r="O289" s="248"/>
      <c r="P289" s="248"/>
      <c r="Q289" s="248"/>
      <c r="R289" s="248"/>
      <c r="S289" s="248"/>
      <c r="T289" s="249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0" t="s">
        <v>225</v>
      </c>
      <c r="AU289" s="250" t="s">
        <v>81</v>
      </c>
      <c r="AV289" s="14" t="s">
        <v>81</v>
      </c>
      <c r="AW289" s="14" t="s">
        <v>33</v>
      </c>
      <c r="AX289" s="14" t="s">
        <v>72</v>
      </c>
      <c r="AY289" s="250" t="s">
        <v>114</v>
      </c>
    </row>
    <row r="290" s="13" customFormat="1">
      <c r="A290" s="13"/>
      <c r="B290" s="230"/>
      <c r="C290" s="231"/>
      <c r="D290" s="224" t="s">
        <v>225</v>
      </c>
      <c r="E290" s="232" t="s">
        <v>19</v>
      </c>
      <c r="F290" s="233" t="s">
        <v>337</v>
      </c>
      <c r="G290" s="231"/>
      <c r="H290" s="232" t="s">
        <v>19</v>
      </c>
      <c r="I290" s="234"/>
      <c r="J290" s="231"/>
      <c r="K290" s="231"/>
      <c r="L290" s="235"/>
      <c r="M290" s="236"/>
      <c r="N290" s="237"/>
      <c r="O290" s="237"/>
      <c r="P290" s="237"/>
      <c r="Q290" s="237"/>
      <c r="R290" s="237"/>
      <c r="S290" s="237"/>
      <c r="T290" s="238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9" t="s">
        <v>225</v>
      </c>
      <c r="AU290" s="239" t="s">
        <v>81</v>
      </c>
      <c r="AV290" s="13" t="s">
        <v>79</v>
      </c>
      <c r="AW290" s="13" t="s">
        <v>33</v>
      </c>
      <c r="AX290" s="13" t="s">
        <v>72</v>
      </c>
      <c r="AY290" s="239" t="s">
        <v>114</v>
      </c>
    </row>
    <row r="291" s="13" customFormat="1">
      <c r="A291" s="13"/>
      <c r="B291" s="230"/>
      <c r="C291" s="231"/>
      <c r="D291" s="224" t="s">
        <v>225</v>
      </c>
      <c r="E291" s="232" t="s">
        <v>19</v>
      </c>
      <c r="F291" s="233" t="s">
        <v>455</v>
      </c>
      <c r="G291" s="231"/>
      <c r="H291" s="232" t="s">
        <v>19</v>
      </c>
      <c r="I291" s="234"/>
      <c r="J291" s="231"/>
      <c r="K291" s="231"/>
      <c r="L291" s="235"/>
      <c r="M291" s="236"/>
      <c r="N291" s="237"/>
      <c r="O291" s="237"/>
      <c r="P291" s="237"/>
      <c r="Q291" s="237"/>
      <c r="R291" s="237"/>
      <c r="S291" s="237"/>
      <c r="T291" s="238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9" t="s">
        <v>225</v>
      </c>
      <c r="AU291" s="239" t="s">
        <v>81</v>
      </c>
      <c r="AV291" s="13" t="s">
        <v>79</v>
      </c>
      <c r="AW291" s="13" t="s">
        <v>33</v>
      </c>
      <c r="AX291" s="13" t="s">
        <v>72</v>
      </c>
      <c r="AY291" s="239" t="s">
        <v>114</v>
      </c>
    </row>
    <row r="292" s="13" customFormat="1">
      <c r="A292" s="13"/>
      <c r="B292" s="230"/>
      <c r="C292" s="231"/>
      <c r="D292" s="224" t="s">
        <v>225</v>
      </c>
      <c r="E292" s="232" t="s">
        <v>19</v>
      </c>
      <c r="F292" s="233" t="s">
        <v>460</v>
      </c>
      <c r="G292" s="231"/>
      <c r="H292" s="232" t="s">
        <v>19</v>
      </c>
      <c r="I292" s="234"/>
      <c r="J292" s="231"/>
      <c r="K292" s="231"/>
      <c r="L292" s="235"/>
      <c r="M292" s="236"/>
      <c r="N292" s="237"/>
      <c r="O292" s="237"/>
      <c r="P292" s="237"/>
      <c r="Q292" s="237"/>
      <c r="R292" s="237"/>
      <c r="S292" s="237"/>
      <c r="T292" s="238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9" t="s">
        <v>225</v>
      </c>
      <c r="AU292" s="239" t="s">
        <v>81</v>
      </c>
      <c r="AV292" s="13" t="s">
        <v>79</v>
      </c>
      <c r="AW292" s="13" t="s">
        <v>33</v>
      </c>
      <c r="AX292" s="13" t="s">
        <v>72</v>
      </c>
      <c r="AY292" s="239" t="s">
        <v>114</v>
      </c>
    </row>
    <row r="293" s="13" customFormat="1">
      <c r="A293" s="13"/>
      <c r="B293" s="230"/>
      <c r="C293" s="231"/>
      <c r="D293" s="224" t="s">
        <v>225</v>
      </c>
      <c r="E293" s="232" t="s">
        <v>19</v>
      </c>
      <c r="F293" s="233" t="s">
        <v>312</v>
      </c>
      <c r="G293" s="231"/>
      <c r="H293" s="232" t="s">
        <v>19</v>
      </c>
      <c r="I293" s="234"/>
      <c r="J293" s="231"/>
      <c r="K293" s="231"/>
      <c r="L293" s="235"/>
      <c r="M293" s="236"/>
      <c r="N293" s="237"/>
      <c r="O293" s="237"/>
      <c r="P293" s="237"/>
      <c r="Q293" s="237"/>
      <c r="R293" s="237"/>
      <c r="S293" s="237"/>
      <c r="T293" s="238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39" t="s">
        <v>225</v>
      </c>
      <c r="AU293" s="239" t="s">
        <v>81</v>
      </c>
      <c r="AV293" s="13" t="s">
        <v>79</v>
      </c>
      <c r="AW293" s="13" t="s">
        <v>33</v>
      </c>
      <c r="AX293" s="13" t="s">
        <v>72</v>
      </c>
      <c r="AY293" s="239" t="s">
        <v>114</v>
      </c>
    </row>
    <row r="294" s="14" customFormat="1">
      <c r="A294" s="14"/>
      <c r="B294" s="240"/>
      <c r="C294" s="241"/>
      <c r="D294" s="224" t="s">
        <v>225</v>
      </c>
      <c r="E294" s="242" t="s">
        <v>19</v>
      </c>
      <c r="F294" s="243" t="s">
        <v>461</v>
      </c>
      <c r="G294" s="241"/>
      <c r="H294" s="244">
        <v>2.7400000000000002</v>
      </c>
      <c r="I294" s="245"/>
      <c r="J294" s="241"/>
      <c r="K294" s="241"/>
      <c r="L294" s="246"/>
      <c r="M294" s="247"/>
      <c r="N294" s="248"/>
      <c r="O294" s="248"/>
      <c r="P294" s="248"/>
      <c r="Q294" s="248"/>
      <c r="R294" s="248"/>
      <c r="S294" s="248"/>
      <c r="T294" s="249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0" t="s">
        <v>225</v>
      </c>
      <c r="AU294" s="250" t="s">
        <v>81</v>
      </c>
      <c r="AV294" s="14" t="s">
        <v>81</v>
      </c>
      <c r="AW294" s="14" t="s">
        <v>33</v>
      </c>
      <c r="AX294" s="14" t="s">
        <v>72</v>
      </c>
      <c r="AY294" s="250" t="s">
        <v>114</v>
      </c>
    </row>
    <row r="295" s="15" customFormat="1">
      <c r="A295" s="15"/>
      <c r="B295" s="251"/>
      <c r="C295" s="252"/>
      <c r="D295" s="224" t="s">
        <v>225</v>
      </c>
      <c r="E295" s="253" t="s">
        <v>19</v>
      </c>
      <c r="F295" s="254" t="s">
        <v>263</v>
      </c>
      <c r="G295" s="252"/>
      <c r="H295" s="255">
        <v>299.36000000000001</v>
      </c>
      <c r="I295" s="256"/>
      <c r="J295" s="252"/>
      <c r="K295" s="252"/>
      <c r="L295" s="257"/>
      <c r="M295" s="258"/>
      <c r="N295" s="259"/>
      <c r="O295" s="259"/>
      <c r="P295" s="259"/>
      <c r="Q295" s="259"/>
      <c r="R295" s="259"/>
      <c r="S295" s="259"/>
      <c r="T295" s="260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61" t="s">
        <v>225</v>
      </c>
      <c r="AU295" s="261" t="s">
        <v>81</v>
      </c>
      <c r="AV295" s="15" t="s">
        <v>139</v>
      </c>
      <c r="AW295" s="15" t="s">
        <v>33</v>
      </c>
      <c r="AX295" s="15" t="s">
        <v>79</v>
      </c>
      <c r="AY295" s="261" t="s">
        <v>114</v>
      </c>
    </row>
    <row r="296" s="2" customFormat="1" ht="21.75" customHeight="1">
      <c r="A296" s="40"/>
      <c r="B296" s="41"/>
      <c r="C296" s="206" t="s">
        <v>462</v>
      </c>
      <c r="D296" s="206" t="s">
        <v>117</v>
      </c>
      <c r="E296" s="207" t="s">
        <v>463</v>
      </c>
      <c r="F296" s="208" t="s">
        <v>464</v>
      </c>
      <c r="G296" s="209" t="s">
        <v>222</v>
      </c>
      <c r="H296" s="210">
        <v>68.780000000000001</v>
      </c>
      <c r="I296" s="211"/>
      <c r="J296" s="212">
        <f>ROUND(I296*H296,2)</f>
        <v>0</v>
      </c>
      <c r="K296" s="208" t="s">
        <v>177</v>
      </c>
      <c r="L296" s="46"/>
      <c r="M296" s="213" t="s">
        <v>19</v>
      </c>
      <c r="N296" s="214" t="s">
        <v>43</v>
      </c>
      <c r="O296" s="86"/>
      <c r="P296" s="215">
        <f>O296*H296</f>
        <v>0</v>
      </c>
      <c r="Q296" s="215">
        <v>0</v>
      </c>
      <c r="R296" s="215">
        <f>Q296*H296</f>
        <v>0</v>
      </c>
      <c r="S296" s="215">
        <v>0</v>
      </c>
      <c r="T296" s="216">
        <f>S296*H296</f>
        <v>0</v>
      </c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R296" s="217" t="s">
        <v>139</v>
      </c>
      <c r="AT296" s="217" t="s">
        <v>117</v>
      </c>
      <c r="AU296" s="217" t="s">
        <v>81</v>
      </c>
      <c r="AY296" s="19" t="s">
        <v>114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9" t="s">
        <v>79</v>
      </c>
      <c r="BK296" s="218">
        <f>ROUND(I296*H296,2)</f>
        <v>0</v>
      </c>
      <c r="BL296" s="19" t="s">
        <v>139</v>
      </c>
      <c r="BM296" s="217" t="s">
        <v>465</v>
      </c>
    </row>
    <row r="297" s="2" customFormat="1">
      <c r="A297" s="40"/>
      <c r="B297" s="41"/>
      <c r="C297" s="42"/>
      <c r="D297" s="219" t="s">
        <v>124</v>
      </c>
      <c r="E297" s="42"/>
      <c r="F297" s="220" t="s">
        <v>466</v>
      </c>
      <c r="G297" s="42"/>
      <c r="H297" s="42"/>
      <c r="I297" s="221"/>
      <c r="J297" s="42"/>
      <c r="K297" s="42"/>
      <c r="L297" s="46"/>
      <c r="M297" s="222"/>
      <c r="N297" s="223"/>
      <c r="O297" s="86"/>
      <c r="P297" s="86"/>
      <c r="Q297" s="86"/>
      <c r="R297" s="86"/>
      <c r="S297" s="86"/>
      <c r="T297" s="87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T297" s="19" t="s">
        <v>124</v>
      </c>
      <c r="AU297" s="19" t="s">
        <v>81</v>
      </c>
    </row>
    <row r="298" s="13" customFormat="1">
      <c r="A298" s="13"/>
      <c r="B298" s="230"/>
      <c r="C298" s="231"/>
      <c r="D298" s="224" t="s">
        <v>225</v>
      </c>
      <c r="E298" s="232" t="s">
        <v>19</v>
      </c>
      <c r="F298" s="233" t="s">
        <v>308</v>
      </c>
      <c r="G298" s="231"/>
      <c r="H298" s="232" t="s">
        <v>19</v>
      </c>
      <c r="I298" s="234"/>
      <c r="J298" s="231"/>
      <c r="K298" s="231"/>
      <c r="L298" s="235"/>
      <c r="M298" s="236"/>
      <c r="N298" s="237"/>
      <c r="O298" s="237"/>
      <c r="P298" s="237"/>
      <c r="Q298" s="237"/>
      <c r="R298" s="237"/>
      <c r="S298" s="237"/>
      <c r="T298" s="238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39" t="s">
        <v>225</v>
      </c>
      <c r="AU298" s="239" t="s">
        <v>81</v>
      </c>
      <c r="AV298" s="13" t="s">
        <v>79</v>
      </c>
      <c r="AW298" s="13" t="s">
        <v>33</v>
      </c>
      <c r="AX298" s="13" t="s">
        <v>72</v>
      </c>
      <c r="AY298" s="239" t="s">
        <v>114</v>
      </c>
    </row>
    <row r="299" s="13" customFormat="1">
      <c r="A299" s="13"/>
      <c r="B299" s="230"/>
      <c r="C299" s="231"/>
      <c r="D299" s="224" t="s">
        <v>225</v>
      </c>
      <c r="E299" s="232" t="s">
        <v>19</v>
      </c>
      <c r="F299" s="233" t="s">
        <v>467</v>
      </c>
      <c r="G299" s="231"/>
      <c r="H299" s="232" t="s">
        <v>19</v>
      </c>
      <c r="I299" s="234"/>
      <c r="J299" s="231"/>
      <c r="K299" s="231"/>
      <c r="L299" s="235"/>
      <c r="M299" s="236"/>
      <c r="N299" s="237"/>
      <c r="O299" s="237"/>
      <c r="P299" s="237"/>
      <c r="Q299" s="237"/>
      <c r="R299" s="237"/>
      <c r="S299" s="237"/>
      <c r="T299" s="238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9" t="s">
        <v>225</v>
      </c>
      <c r="AU299" s="239" t="s">
        <v>81</v>
      </c>
      <c r="AV299" s="13" t="s">
        <v>79</v>
      </c>
      <c r="AW299" s="13" t="s">
        <v>33</v>
      </c>
      <c r="AX299" s="13" t="s">
        <v>72</v>
      </c>
      <c r="AY299" s="239" t="s">
        <v>114</v>
      </c>
    </row>
    <row r="300" s="13" customFormat="1">
      <c r="A300" s="13"/>
      <c r="B300" s="230"/>
      <c r="C300" s="231"/>
      <c r="D300" s="224" t="s">
        <v>225</v>
      </c>
      <c r="E300" s="232" t="s">
        <v>19</v>
      </c>
      <c r="F300" s="233" t="s">
        <v>468</v>
      </c>
      <c r="G300" s="231"/>
      <c r="H300" s="232" t="s">
        <v>19</v>
      </c>
      <c r="I300" s="234"/>
      <c r="J300" s="231"/>
      <c r="K300" s="231"/>
      <c r="L300" s="235"/>
      <c r="M300" s="236"/>
      <c r="N300" s="237"/>
      <c r="O300" s="237"/>
      <c r="P300" s="237"/>
      <c r="Q300" s="237"/>
      <c r="R300" s="237"/>
      <c r="S300" s="237"/>
      <c r="T300" s="238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9" t="s">
        <v>225</v>
      </c>
      <c r="AU300" s="239" t="s">
        <v>81</v>
      </c>
      <c r="AV300" s="13" t="s">
        <v>79</v>
      </c>
      <c r="AW300" s="13" t="s">
        <v>33</v>
      </c>
      <c r="AX300" s="13" t="s">
        <v>72</v>
      </c>
      <c r="AY300" s="239" t="s">
        <v>114</v>
      </c>
    </row>
    <row r="301" s="13" customFormat="1">
      <c r="A301" s="13"/>
      <c r="B301" s="230"/>
      <c r="C301" s="231"/>
      <c r="D301" s="224" t="s">
        <v>225</v>
      </c>
      <c r="E301" s="232" t="s">
        <v>19</v>
      </c>
      <c r="F301" s="233" t="s">
        <v>312</v>
      </c>
      <c r="G301" s="231"/>
      <c r="H301" s="232" t="s">
        <v>19</v>
      </c>
      <c r="I301" s="234"/>
      <c r="J301" s="231"/>
      <c r="K301" s="231"/>
      <c r="L301" s="235"/>
      <c r="M301" s="236"/>
      <c r="N301" s="237"/>
      <c r="O301" s="237"/>
      <c r="P301" s="237"/>
      <c r="Q301" s="237"/>
      <c r="R301" s="237"/>
      <c r="S301" s="237"/>
      <c r="T301" s="238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39" t="s">
        <v>225</v>
      </c>
      <c r="AU301" s="239" t="s">
        <v>81</v>
      </c>
      <c r="AV301" s="13" t="s">
        <v>79</v>
      </c>
      <c r="AW301" s="13" t="s">
        <v>33</v>
      </c>
      <c r="AX301" s="13" t="s">
        <v>72</v>
      </c>
      <c r="AY301" s="239" t="s">
        <v>114</v>
      </c>
    </row>
    <row r="302" s="14" customFormat="1">
      <c r="A302" s="14"/>
      <c r="B302" s="240"/>
      <c r="C302" s="241"/>
      <c r="D302" s="224" t="s">
        <v>225</v>
      </c>
      <c r="E302" s="242" t="s">
        <v>19</v>
      </c>
      <c r="F302" s="243" t="s">
        <v>469</v>
      </c>
      <c r="G302" s="241"/>
      <c r="H302" s="244">
        <v>36.409999999999997</v>
      </c>
      <c r="I302" s="245"/>
      <c r="J302" s="241"/>
      <c r="K302" s="241"/>
      <c r="L302" s="246"/>
      <c r="M302" s="247"/>
      <c r="N302" s="248"/>
      <c r="O302" s="248"/>
      <c r="P302" s="248"/>
      <c r="Q302" s="248"/>
      <c r="R302" s="248"/>
      <c r="S302" s="248"/>
      <c r="T302" s="249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0" t="s">
        <v>225</v>
      </c>
      <c r="AU302" s="250" t="s">
        <v>81</v>
      </c>
      <c r="AV302" s="14" t="s">
        <v>81</v>
      </c>
      <c r="AW302" s="14" t="s">
        <v>33</v>
      </c>
      <c r="AX302" s="14" t="s">
        <v>72</v>
      </c>
      <c r="AY302" s="250" t="s">
        <v>114</v>
      </c>
    </row>
    <row r="303" s="13" customFormat="1">
      <c r="A303" s="13"/>
      <c r="B303" s="230"/>
      <c r="C303" s="231"/>
      <c r="D303" s="224" t="s">
        <v>225</v>
      </c>
      <c r="E303" s="232" t="s">
        <v>19</v>
      </c>
      <c r="F303" s="233" t="s">
        <v>337</v>
      </c>
      <c r="G303" s="231"/>
      <c r="H303" s="232" t="s">
        <v>19</v>
      </c>
      <c r="I303" s="234"/>
      <c r="J303" s="231"/>
      <c r="K303" s="231"/>
      <c r="L303" s="235"/>
      <c r="M303" s="236"/>
      <c r="N303" s="237"/>
      <c r="O303" s="237"/>
      <c r="P303" s="237"/>
      <c r="Q303" s="237"/>
      <c r="R303" s="237"/>
      <c r="S303" s="237"/>
      <c r="T303" s="238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9" t="s">
        <v>225</v>
      </c>
      <c r="AU303" s="239" t="s">
        <v>81</v>
      </c>
      <c r="AV303" s="13" t="s">
        <v>79</v>
      </c>
      <c r="AW303" s="13" t="s">
        <v>33</v>
      </c>
      <c r="AX303" s="13" t="s">
        <v>72</v>
      </c>
      <c r="AY303" s="239" t="s">
        <v>114</v>
      </c>
    </row>
    <row r="304" s="13" customFormat="1">
      <c r="A304" s="13"/>
      <c r="B304" s="230"/>
      <c r="C304" s="231"/>
      <c r="D304" s="224" t="s">
        <v>225</v>
      </c>
      <c r="E304" s="232" t="s">
        <v>19</v>
      </c>
      <c r="F304" s="233" t="s">
        <v>467</v>
      </c>
      <c r="G304" s="231"/>
      <c r="H304" s="232" t="s">
        <v>19</v>
      </c>
      <c r="I304" s="234"/>
      <c r="J304" s="231"/>
      <c r="K304" s="231"/>
      <c r="L304" s="235"/>
      <c r="M304" s="236"/>
      <c r="N304" s="237"/>
      <c r="O304" s="237"/>
      <c r="P304" s="237"/>
      <c r="Q304" s="237"/>
      <c r="R304" s="237"/>
      <c r="S304" s="237"/>
      <c r="T304" s="238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39" t="s">
        <v>225</v>
      </c>
      <c r="AU304" s="239" t="s">
        <v>81</v>
      </c>
      <c r="AV304" s="13" t="s">
        <v>79</v>
      </c>
      <c r="AW304" s="13" t="s">
        <v>33</v>
      </c>
      <c r="AX304" s="13" t="s">
        <v>72</v>
      </c>
      <c r="AY304" s="239" t="s">
        <v>114</v>
      </c>
    </row>
    <row r="305" s="13" customFormat="1">
      <c r="A305" s="13"/>
      <c r="B305" s="230"/>
      <c r="C305" s="231"/>
      <c r="D305" s="224" t="s">
        <v>225</v>
      </c>
      <c r="E305" s="232" t="s">
        <v>19</v>
      </c>
      <c r="F305" s="233" t="s">
        <v>470</v>
      </c>
      <c r="G305" s="231"/>
      <c r="H305" s="232" t="s">
        <v>19</v>
      </c>
      <c r="I305" s="234"/>
      <c r="J305" s="231"/>
      <c r="K305" s="231"/>
      <c r="L305" s="235"/>
      <c r="M305" s="236"/>
      <c r="N305" s="237"/>
      <c r="O305" s="237"/>
      <c r="P305" s="237"/>
      <c r="Q305" s="237"/>
      <c r="R305" s="237"/>
      <c r="S305" s="237"/>
      <c r="T305" s="238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39" t="s">
        <v>225</v>
      </c>
      <c r="AU305" s="239" t="s">
        <v>81</v>
      </c>
      <c r="AV305" s="13" t="s">
        <v>79</v>
      </c>
      <c r="AW305" s="13" t="s">
        <v>33</v>
      </c>
      <c r="AX305" s="13" t="s">
        <v>72</v>
      </c>
      <c r="AY305" s="239" t="s">
        <v>114</v>
      </c>
    </row>
    <row r="306" s="13" customFormat="1">
      <c r="A306" s="13"/>
      <c r="B306" s="230"/>
      <c r="C306" s="231"/>
      <c r="D306" s="224" t="s">
        <v>225</v>
      </c>
      <c r="E306" s="232" t="s">
        <v>19</v>
      </c>
      <c r="F306" s="233" t="s">
        <v>312</v>
      </c>
      <c r="G306" s="231"/>
      <c r="H306" s="232" t="s">
        <v>19</v>
      </c>
      <c r="I306" s="234"/>
      <c r="J306" s="231"/>
      <c r="K306" s="231"/>
      <c r="L306" s="235"/>
      <c r="M306" s="236"/>
      <c r="N306" s="237"/>
      <c r="O306" s="237"/>
      <c r="P306" s="237"/>
      <c r="Q306" s="237"/>
      <c r="R306" s="237"/>
      <c r="S306" s="237"/>
      <c r="T306" s="238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39" t="s">
        <v>225</v>
      </c>
      <c r="AU306" s="239" t="s">
        <v>81</v>
      </c>
      <c r="AV306" s="13" t="s">
        <v>79</v>
      </c>
      <c r="AW306" s="13" t="s">
        <v>33</v>
      </c>
      <c r="AX306" s="13" t="s">
        <v>72</v>
      </c>
      <c r="AY306" s="239" t="s">
        <v>114</v>
      </c>
    </row>
    <row r="307" s="14" customFormat="1">
      <c r="A307" s="14"/>
      <c r="B307" s="240"/>
      <c r="C307" s="241"/>
      <c r="D307" s="224" t="s">
        <v>225</v>
      </c>
      <c r="E307" s="242" t="s">
        <v>19</v>
      </c>
      <c r="F307" s="243" t="s">
        <v>471</v>
      </c>
      <c r="G307" s="241"/>
      <c r="H307" s="244">
        <v>32.369999999999997</v>
      </c>
      <c r="I307" s="245"/>
      <c r="J307" s="241"/>
      <c r="K307" s="241"/>
      <c r="L307" s="246"/>
      <c r="M307" s="247"/>
      <c r="N307" s="248"/>
      <c r="O307" s="248"/>
      <c r="P307" s="248"/>
      <c r="Q307" s="248"/>
      <c r="R307" s="248"/>
      <c r="S307" s="248"/>
      <c r="T307" s="249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0" t="s">
        <v>225</v>
      </c>
      <c r="AU307" s="250" t="s">
        <v>81</v>
      </c>
      <c r="AV307" s="14" t="s">
        <v>81</v>
      </c>
      <c r="AW307" s="14" t="s">
        <v>33</v>
      </c>
      <c r="AX307" s="14" t="s">
        <v>72</v>
      </c>
      <c r="AY307" s="250" t="s">
        <v>114</v>
      </c>
    </row>
    <row r="308" s="15" customFormat="1">
      <c r="A308" s="15"/>
      <c r="B308" s="251"/>
      <c r="C308" s="252"/>
      <c r="D308" s="224" t="s">
        <v>225</v>
      </c>
      <c r="E308" s="253" t="s">
        <v>19</v>
      </c>
      <c r="F308" s="254" t="s">
        <v>263</v>
      </c>
      <c r="G308" s="252"/>
      <c r="H308" s="255">
        <v>68.780000000000001</v>
      </c>
      <c r="I308" s="256"/>
      <c r="J308" s="252"/>
      <c r="K308" s="252"/>
      <c r="L308" s="257"/>
      <c r="M308" s="258"/>
      <c r="N308" s="259"/>
      <c r="O308" s="259"/>
      <c r="P308" s="259"/>
      <c r="Q308" s="259"/>
      <c r="R308" s="259"/>
      <c r="S308" s="259"/>
      <c r="T308" s="260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T308" s="261" t="s">
        <v>225</v>
      </c>
      <c r="AU308" s="261" t="s">
        <v>81</v>
      </c>
      <c r="AV308" s="15" t="s">
        <v>139</v>
      </c>
      <c r="AW308" s="15" t="s">
        <v>33</v>
      </c>
      <c r="AX308" s="15" t="s">
        <v>79</v>
      </c>
      <c r="AY308" s="261" t="s">
        <v>114</v>
      </c>
    </row>
    <row r="309" s="2" customFormat="1" ht="21.75" customHeight="1">
      <c r="A309" s="40"/>
      <c r="B309" s="41"/>
      <c r="C309" s="206" t="s">
        <v>472</v>
      </c>
      <c r="D309" s="206" t="s">
        <v>117</v>
      </c>
      <c r="E309" s="207" t="s">
        <v>473</v>
      </c>
      <c r="F309" s="208" t="s">
        <v>474</v>
      </c>
      <c r="G309" s="209" t="s">
        <v>222</v>
      </c>
      <c r="H309" s="210">
        <v>300.43000000000001</v>
      </c>
      <c r="I309" s="211"/>
      <c r="J309" s="212">
        <f>ROUND(I309*H309,2)</f>
        <v>0</v>
      </c>
      <c r="K309" s="208" t="s">
        <v>177</v>
      </c>
      <c r="L309" s="46"/>
      <c r="M309" s="213" t="s">
        <v>19</v>
      </c>
      <c r="N309" s="214" t="s">
        <v>43</v>
      </c>
      <c r="O309" s="86"/>
      <c r="P309" s="215">
        <f>O309*H309</f>
        <v>0</v>
      </c>
      <c r="Q309" s="215">
        <v>0</v>
      </c>
      <c r="R309" s="215">
        <f>Q309*H309</f>
        <v>0</v>
      </c>
      <c r="S309" s="215">
        <v>0</v>
      </c>
      <c r="T309" s="216">
        <f>S309*H309</f>
        <v>0</v>
      </c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R309" s="217" t="s">
        <v>139</v>
      </c>
      <c r="AT309" s="217" t="s">
        <v>117</v>
      </c>
      <c r="AU309" s="217" t="s">
        <v>81</v>
      </c>
      <c r="AY309" s="19" t="s">
        <v>114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9" t="s">
        <v>79</v>
      </c>
      <c r="BK309" s="218">
        <f>ROUND(I309*H309,2)</f>
        <v>0</v>
      </c>
      <c r="BL309" s="19" t="s">
        <v>139</v>
      </c>
      <c r="BM309" s="217" t="s">
        <v>475</v>
      </c>
    </row>
    <row r="310" s="2" customFormat="1">
      <c r="A310" s="40"/>
      <c r="B310" s="41"/>
      <c r="C310" s="42"/>
      <c r="D310" s="219" t="s">
        <v>124</v>
      </c>
      <c r="E310" s="42"/>
      <c r="F310" s="220" t="s">
        <v>476</v>
      </c>
      <c r="G310" s="42"/>
      <c r="H310" s="42"/>
      <c r="I310" s="221"/>
      <c r="J310" s="42"/>
      <c r="K310" s="42"/>
      <c r="L310" s="46"/>
      <c r="M310" s="222"/>
      <c r="N310" s="223"/>
      <c r="O310" s="86"/>
      <c r="P310" s="86"/>
      <c r="Q310" s="86"/>
      <c r="R310" s="86"/>
      <c r="S310" s="86"/>
      <c r="T310" s="87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T310" s="19" t="s">
        <v>124</v>
      </c>
      <c r="AU310" s="19" t="s">
        <v>81</v>
      </c>
    </row>
    <row r="311" s="13" customFormat="1">
      <c r="A311" s="13"/>
      <c r="B311" s="230"/>
      <c r="C311" s="231"/>
      <c r="D311" s="224" t="s">
        <v>225</v>
      </c>
      <c r="E311" s="232" t="s">
        <v>19</v>
      </c>
      <c r="F311" s="233" t="s">
        <v>324</v>
      </c>
      <c r="G311" s="231"/>
      <c r="H311" s="232" t="s">
        <v>19</v>
      </c>
      <c r="I311" s="234"/>
      <c r="J311" s="231"/>
      <c r="K311" s="231"/>
      <c r="L311" s="235"/>
      <c r="M311" s="236"/>
      <c r="N311" s="237"/>
      <c r="O311" s="237"/>
      <c r="P311" s="237"/>
      <c r="Q311" s="237"/>
      <c r="R311" s="237"/>
      <c r="S311" s="237"/>
      <c r="T311" s="238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39" t="s">
        <v>225</v>
      </c>
      <c r="AU311" s="239" t="s">
        <v>81</v>
      </c>
      <c r="AV311" s="13" t="s">
        <v>79</v>
      </c>
      <c r="AW311" s="13" t="s">
        <v>33</v>
      </c>
      <c r="AX311" s="13" t="s">
        <v>72</v>
      </c>
      <c r="AY311" s="239" t="s">
        <v>114</v>
      </c>
    </row>
    <row r="312" s="13" customFormat="1">
      <c r="A312" s="13"/>
      <c r="B312" s="230"/>
      <c r="C312" s="231"/>
      <c r="D312" s="224" t="s">
        <v>225</v>
      </c>
      <c r="E312" s="232" t="s">
        <v>19</v>
      </c>
      <c r="F312" s="233" t="s">
        <v>477</v>
      </c>
      <c r="G312" s="231"/>
      <c r="H312" s="232" t="s">
        <v>19</v>
      </c>
      <c r="I312" s="234"/>
      <c r="J312" s="231"/>
      <c r="K312" s="231"/>
      <c r="L312" s="235"/>
      <c r="M312" s="236"/>
      <c r="N312" s="237"/>
      <c r="O312" s="237"/>
      <c r="P312" s="237"/>
      <c r="Q312" s="237"/>
      <c r="R312" s="237"/>
      <c r="S312" s="237"/>
      <c r="T312" s="238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9" t="s">
        <v>225</v>
      </c>
      <c r="AU312" s="239" t="s">
        <v>81</v>
      </c>
      <c r="AV312" s="13" t="s">
        <v>79</v>
      </c>
      <c r="AW312" s="13" t="s">
        <v>33</v>
      </c>
      <c r="AX312" s="13" t="s">
        <v>72</v>
      </c>
      <c r="AY312" s="239" t="s">
        <v>114</v>
      </c>
    </row>
    <row r="313" s="13" customFormat="1">
      <c r="A313" s="13"/>
      <c r="B313" s="230"/>
      <c r="C313" s="231"/>
      <c r="D313" s="224" t="s">
        <v>225</v>
      </c>
      <c r="E313" s="232" t="s">
        <v>19</v>
      </c>
      <c r="F313" s="233" t="s">
        <v>478</v>
      </c>
      <c r="G313" s="231"/>
      <c r="H313" s="232" t="s">
        <v>19</v>
      </c>
      <c r="I313" s="234"/>
      <c r="J313" s="231"/>
      <c r="K313" s="231"/>
      <c r="L313" s="235"/>
      <c r="M313" s="236"/>
      <c r="N313" s="237"/>
      <c r="O313" s="237"/>
      <c r="P313" s="237"/>
      <c r="Q313" s="237"/>
      <c r="R313" s="237"/>
      <c r="S313" s="237"/>
      <c r="T313" s="238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39" t="s">
        <v>225</v>
      </c>
      <c r="AU313" s="239" t="s">
        <v>81</v>
      </c>
      <c r="AV313" s="13" t="s">
        <v>79</v>
      </c>
      <c r="AW313" s="13" t="s">
        <v>33</v>
      </c>
      <c r="AX313" s="13" t="s">
        <v>72</v>
      </c>
      <c r="AY313" s="239" t="s">
        <v>114</v>
      </c>
    </row>
    <row r="314" s="14" customFormat="1">
      <c r="A314" s="14"/>
      <c r="B314" s="240"/>
      <c r="C314" s="241"/>
      <c r="D314" s="224" t="s">
        <v>225</v>
      </c>
      <c r="E314" s="242" t="s">
        <v>19</v>
      </c>
      <c r="F314" s="243" t="s">
        <v>72</v>
      </c>
      <c r="G314" s="241"/>
      <c r="H314" s="244">
        <v>0</v>
      </c>
      <c r="I314" s="245"/>
      <c r="J314" s="241"/>
      <c r="K314" s="241"/>
      <c r="L314" s="246"/>
      <c r="M314" s="247"/>
      <c r="N314" s="248"/>
      <c r="O314" s="248"/>
      <c r="P314" s="248"/>
      <c r="Q314" s="248"/>
      <c r="R314" s="248"/>
      <c r="S314" s="248"/>
      <c r="T314" s="249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0" t="s">
        <v>225</v>
      </c>
      <c r="AU314" s="250" t="s">
        <v>81</v>
      </c>
      <c r="AV314" s="14" t="s">
        <v>81</v>
      </c>
      <c r="AW314" s="14" t="s">
        <v>33</v>
      </c>
      <c r="AX314" s="14" t="s">
        <v>72</v>
      </c>
      <c r="AY314" s="250" t="s">
        <v>114</v>
      </c>
    </row>
    <row r="315" s="13" customFormat="1">
      <c r="A315" s="13"/>
      <c r="B315" s="230"/>
      <c r="C315" s="231"/>
      <c r="D315" s="224" t="s">
        <v>225</v>
      </c>
      <c r="E315" s="232" t="s">
        <v>19</v>
      </c>
      <c r="F315" s="233" t="s">
        <v>327</v>
      </c>
      <c r="G315" s="231"/>
      <c r="H315" s="232" t="s">
        <v>19</v>
      </c>
      <c r="I315" s="234"/>
      <c r="J315" s="231"/>
      <c r="K315" s="231"/>
      <c r="L315" s="235"/>
      <c r="M315" s="236"/>
      <c r="N315" s="237"/>
      <c r="O315" s="237"/>
      <c r="P315" s="237"/>
      <c r="Q315" s="237"/>
      <c r="R315" s="237"/>
      <c r="S315" s="237"/>
      <c r="T315" s="238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39" t="s">
        <v>225</v>
      </c>
      <c r="AU315" s="239" t="s">
        <v>81</v>
      </c>
      <c r="AV315" s="13" t="s">
        <v>79</v>
      </c>
      <c r="AW315" s="13" t="s">
        <v>33</v>
      </c>
      <c r="AX315" s="13" t="s">
        <v>72</v>
      </c>
      <c r="AY315" s="239" t="s">
        <v>114</v>
      </c>
    </row>
    <row r="316" s="13" customFormat="1">
      <c r="A316" s="13"/>
      <c r="B316" s="230"/>
      <c r="C316" s="231"/>
      <c r="D316" s="224" t="s">
        <v>225</v>
      </c>
      <c r="E316" s="232" t="s">
        <v>19</v>
      </c>
      <c r="F316" s="233" t="s">
        <v>479</v>
      </c>
      <c r="G316" s="231"/>
      <c r="H316" s="232" t="s">
        <v>19</v>
      </c>
      <c r="I316" s="234"/>
      <c r="J316" s="231"/>
      <c r="K316" s="231"/>
      <c r="L316" s="235"/>
      <c r="M316" s="236"/>
      <c r="N316" s="237"/>
      <c r="O316" s="237"/>
      <c r="P316" s="237"/>
      <c r="Q316" s="237"/>
      <c r="R316" s="237"/>
      <c r="S316" s="237"/>
      <c r="T316" s="238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39" t="s">
        <v>225</v>
      </c>
      <c r="AU316" s="239" t="s">
        <v>81</v>
      </c>
      <c r="AV316" s="13" t="s">
        <v>79</v>
      </c>
      <c r="AW316" s="13" t="s">
        <v>33</v>
      </c>
      <c r="AX316" s="13" t="s">
        <v>72</v>
      </c>
      <c r="AY316" s="239" t="s">
        <v>114</v>
      </c>
    </row>
    <row r="317" s="13" customFormat="1">
      <c r="A317" s="13"/>
      <c r="B317" s="230"/>
      <c r="C317" s="231"/>
      <c r="D317" s="224" t="s">
        <v>225</v>
      </c>
      <c r="E317" s="232" t="s">
        <v>19</v>
      </c>
      <c r="F317" s="233" t="s">
        <v>480</v>
      </c>
      <c r="G317" s="231"/>
      <c r="H317" s="232" t="s">
        <v>19</v>
      </c>
      <c r="I317" s="234"/>
      <c r="J317" s="231"/>
      <c r="K317" s="231"/>
      <c r="L317" s="235"/>
      <c r="M317" s="236"/>
      <c r="N317" s="237"/>
      <c r="O317" s="237"/>
      <c r="P317" s="237"/>
      <c r="Q317" s="237"/>
      <c r="R317" s="237"/>
      <c r="S317" s="237"/>
      <c r="T317" s="238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9" t="s">
        <v>225</v>
      </c>
      <c r="AU317" s="239" t="s">
        <v>81</v>
      </c>
      <c r="AV317" s="13" t="s">
        <v>79</v>
      </c>
      <c r="AW317" s="13" t="s">
        <v>33</v>
      </c>
      <c r="AX317" s="13" t="s">
        <v>72</v>
      </c>
      <c r="AY317" s="239" t="s">
        <v>114</v>
      </c>
    </row>
    <row r="318" s="13" customFormat="1">
      <c r="A318" s="13"/>
      <c r="B318" s="230"/>
      <c r="C318" s="231"/>
      <c r="D318" s="224" t="s">
        <v>225</v>
      </c>
      <c r="E318" s="232" t="s">
        <v>19</v>
      </c>
      <c r="F318" s="233" t="s">
        <v>312</v>
      </c>
      <c r="G318" s="231"/>
      <c r="H318" s="232" t="s">
        <v>19</v>
      </c>
      <c r="I318" s="234"/>
      <c r="J318" s="231"/>
      <c r="K318" s="231"/>
      <c r="L318" s="235"/>
      <c r="M318" s="236"/>
      <c r="N318" s="237"/>
      <c r="O318" s="237"/>
      <c r="P318" s="237"/>
      <c r="Q318" s="237"/>
      <c r="R318" s="237"/>
      <c r="S318" s="237"/>
      <c r="T318" s="238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9" t="s">
        <v>225</v>
      </c>
      <c r="AU318" s="239" t="s">
        <v>81</v>
      </c>
      <c r="AV318" s="13" t="s">
        <v>79</v>
      </c>
      <c r="AW318" s="13" t="s">
        <v>33</v>
      </c>
      <c r="AX318" s="13" t="s">
        <v>72</v>
      </c>
      <c r="AY318" s="239" t="s">
        <v>114</v>
      </c>
    </row>
    <row r="319" s="14" customFormat="1">
      <c r="A319" s="14"/>
      <c r="B319" s="240"/>
      <c r="C319" s="241"/>
      <c r="D319" s="224" t="s">
        <v>225</v>
      </c>
      <c r="E319" s="242" t="s">
        <v>19</v>
      </c>
      <c r="F319" s="243" t="s">
        <v>481</v>
      </c>
      <c r="G319" s="241"/>
      <c r="H319" s="244">
        <v>266.5</v>
      </c>
      <c r="I319" s="245"/>
      <c r="J319" s="241"/>
      <c r="K319" s="241"/>
      <c r="L319" s="246"/>
      <c r="M319" s="247"/>
      <c r="N319" s="248"/>
      <c r="O319" s="248"/>
      <c r="P319" s="248"/>
      <c r="Q319" s="248"/>
      <c r="R319" s="248"/>
      <c r="S319" s="248"/>
      <c r="T319" s="249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0" t="s">
        <v>225</v>
      </c>
      <c r="AU319" s="250" t="s">
        <v>81</v>
      </c>
      <c r="AV319" s="14" t="s">
        <v>81</v>
      </c>
      <c r="AW319" s="14" t="s">
        <v>33</v>
      </c>
      <c r="AX319" s="14" t="s">
        <v>72</v>
      </c>
      <c r="AY319" s="250" t="s">
        <v>114</v>
      </c>
    </row>
    <row r="320" s="13" customFormat="1">
      <c r="A320" s="13"/>
      <c r="B320" s="230"/>
      <c r="C320" s="231"/>
      <c r="D320" s="224" t="s">
        <v>225</v>
      </c>
      <c r="E320" s="232" t="s">
        <v>19</v>
      </c>
      <c r="F320" s="233" t="s">
        <v>334</v>
      </c>
      <c r="G320" s="231"/>
      <c r="H320" s="232" t="s">
        <v>19</v>
      </c>
      <c r="I320" s="234"/>
      <c r="J320" s="231"/>
      <c r="K320" s="231"/>
      <c r="L320" s="235"/>
      <c r="M320" s="236"/>
      <c r="N320" s="237"/>
      <c r="O320" s="237"/>
      <c r="P320" s="237"/>
      <c r="Q320" s="237"/>
      <c r="R320" s="237"/>
      <c r="S320" s="237"/>
      <c r="T320" s="238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9" t="s">
        <v>225</v>
      </c>
      <c r="AU320" s="239" t="s">
        <v>81</v>
      </c>
      <c r="AV320" s="13" t="s">
        <v>79</v>
      </c>
      <c r="AW320" s="13" t="s">
        <v>33</v>
      </c>
      <c r="AX320" s="13" t="s">
        <v>72</v>
      </c>
      <c r="AY320" s="239" t="s">
        <v>114</v>
      </c>
    </row>
    <row r="321" s="13" customFormat="1">
      <c r="A321" s="13"/>
      <c r="B321" s="230"/>
      <c r="C321" s="231"/>
      <c r="D321" s="224" t="s">
        <v>225</v>
      </c>
      <c r="E321" s="232" t="s">
        <v>19</v>
      </c>
      <c r="F321" s="233" t="s">
        <v>479</v>
      </c>
      <c r="G321" s="231"/>
      <c r="H321" s="232" t="s">
        <v>19</v>
      </c>
      <c r="I321" s="234"/>
      <c r="J321" s="231"/>
      <c r="K321" s="231"/>
      <c r="L321" s="235"/>
      <c r="M321" s="236"/>
      <c r="N321" s="237"/>
      <c r="O321" s="237"/>
      <c r="P321" s="237"/>
      <c r="Q321" s="237"/>
      <c r="R321" s="237"/>
      <c r="S321" s="237"/>
      <c r="T321" s="238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39" t="s">
        <v>225</v>
      </c>
      <c r="AU321" s="239" t="s">
        <v>81</v>
      </c>
      <c r="AV321" s="13" t="s">
        <v>79</v>
      </c>
      <c r="AW321" s="13" t="s">
        <v>33</v>
      </c>
      <c r="AX321" s="13" t="s">
        <v>72</v>
      </c>
      <c r="AY321" s="239" t="s">
        <v>114</v>
      </c>
    </row>
    <row r="322" s="13" customFormat="1">
      <c r="A322" s="13"/>
      <c r="B322" s="230"/>
      <c r="C322" s="231"/>
      <c r="D322" s="224" t="s">
        <v>225</v>
      </c>
      <c r="E322" s="232" t="s">
        <v>19</v>
      </c>
      <c r="F322" s="233" t="s">
        <v>482</v>
      </c>
      <c r="G322" s="231"/>
      <c r="H322" s="232" t="s">
        <v>19</v>
      </c>
      <c r="I322" s="234"/>
      <c r="J322" s="231"/>
      <c r="K322" s="231"/>
      <c r="L322" s="235"/>
      <c r="M322" s="236"/>
      <c r="N322" s="237"/>
      <c r="O322" s="237"/>
      <c r="P322" s="237"/>
      <c r="Q322" s="237"/>
      <c r="R322" s="237"/>
      <c r="S322" s="237"/>
      <c r="T322" s="238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9" t="s">
        <v>225</v>
      </c>
      <c r="AU322" s="239" t="s">
        <v>81</v>
      </c>
      <c r="AV322" s="13" t="s">
        <v>79</v>
      </c>
      <c r="AW322" s="13" t="s">
        <v>33</v>
      </c>
      <c r="AX322" s="13" t="s">
        <v>72</v>
      </c>
      <c r="AY322" s="239" t="s">
        <v>114</v>
      </c>
    </row>
    <row r="323" s="13" customFormat="1">
      <c r="A323" s="13"/>
      <c r="B323" s="230"/>
      <c r="C323" s="231"/>
      <c r="D323" s="224" t="s">
        <v>225</v>
      </c>
      <c r="E323" s="232" t="s">
        <v>19</v>
      </c>
      <c r="F323" s="233" t="s">
        <v>312</v>
      </c>
      <c r="G323" s="231"/>
      <c r="H323" s="232" t="s">
        <v>19</v>
      </c>
      <c r="I323" s="234"/>
      <c r="J323" s="231"/>
      <c r="K323" s="231"/>
      <c r="L323" s="235"/>
      <c r="M323" s="236"/>
      <c r="N323" s="237"/>
      <c r="O323" s="237"/>
      <c r="P323" s="237"/>
      <c r="Q323" s="237"/>
      <c r="R323" s="237"/>
      <c r="S323" s="237"/>
      <c r="T323" s="238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9" t="s">
        <v>225</v>
      </c>
      <c r="AU323" s="239" t="s">
        <v>81</v>
      </c>
      <c r="AV323" s="13" t="s">
        <v>79</v>
      </c>
      <c r="AW323" s="13" t="s">
        <v>33</v>
      </c>
      <c r="AX323" s="13" t="s">
        <v>72</v>
      </c>
      <c r="AY323" s="239" t="s">
        <v>114</v>
      </c>
    </row>
    <row r="324" s="14" customFormat="1">
      <c r="A324" s="14"/>
      <c r="B324" s="240"/>
      <c r="C324" s="241"/>
      <c r="D324" s="224" t="s">
        <v>225</v>
      </c>
      <c r="E324" s="242" t="s">
        <v>19</v>
      </c>
      <c r="F324" s="243" t="s">
        <v>483</v>
      </c>
      <c r="G324" s="241"/>
      <c r="H324" s="244">
        <v>33.93</v>
      </c>
      <c r="I324" s="245"/>
      <c r="J324" s="241"/>
      <c r="K324" s="241"/>
      <c r="L324" s="246"/>
      <c r="M324" s="247"/>
      <c r="N324" s="248"/>
      <c r="O324" s="248"/>
      <c r="P324" s="248"/>
      <c r="Q324" s="248"/>
      <c r="R324" s="248"/>
      <c r="S324" s="248"/>
      <c r="T324" s="249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0" t="s">
        <v>225</v>
      </c>
      <c r="AU324" s="250" t="s">
        <v>81</v>
      </c>
      <c r="AV324" s="14" t="s">
        <v>81</v>
      </c>
      <c r="AW324" s="14" t="s">
        <v>33</v>
      </c>
      <c r="AX324" s="14" t="s">
        <v>72</v>
      </c>
      <c r="AY324" s="250" t="s">
        <v>114</v>
      </c>
    </row>
    <row r="325" s="15" customFormat="1">
      <c r="A325" s="15"/>
      <c r="B325" s="251"/>
      <c r="C325" s="252"/>
      <c r="D325" s="224" t="s">
        <v>225</v>
      </c>
      <c r="E325" s="253" t="s">
        <v>19</v>
      </c>
      <c r="F325" s="254" t="s">
        <v>263</v>
      </c>
      <c r="G325" s="252"/>
      <c r="H325" s="255">
        <v>300.43000000000001</v>
      </c>
      <c r="I325" s="256"/>
      <c r="J325" s="252"/>
      <c r="K325" s="252"/>
      <c r="L325" s="257"/>
      <c r="M325" s="258"/>
      <c r="N325" s="259"/>
      <c r="O325" s="259"/>
      <c r="P325" s="259"/>
      <c r="Q325" s="259"/>
      <c r="R325" s="259"/>
      <c r="S325" s="259"/>
      <c r="T325" s="260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61" t="s">
        <v>225</v>
      </c>
      <c r="AU325" s="261" t="s">
        <v>81</v>
      </c>
      <c r="AV325" s="15" t="s">
        <v>139</v>
      </c>
      <c r="AW325" s="15" t="s">
        <v>33</v>
      </c>
      <c r="AX325" s="15" t="s">
        <v>79</v>
      </c>
      <c r="AY325" s="261" t="s">
        <v>114</v>
      </c>
    </row>
    <row r="326" s="2" customFormat="1" ht="24.15" customHeight="1">
      <c r="A326" s="40"/>
      <c r="B326" s="41"/>
      <c r="C326" s="206" t="s">
        <v>484</v>
      </c>
      <c r="D326" s="206" t="s">
        <v>117</v>
      </c>
      <c r="E326" s="207" t="s">
        <v>485</v>
      </c>
      <c r="F326" s="208" t="s">
        <v>486</v>
      </c>
      <c r="G326" s="209" t="s">
        <v>222</v>
      </c>
      <c r="H326" s="210">
        <v>15</v>
      </c>
      <c r="I326" s="211"/>
      <c r="J326" s="212">
        <f>ROUND(I326*H326,2)</f>
        <v>0</v>
      </c>
      <c r="K326" s="208" t="s">
        <v>177</v>
      </c>
      <c r="L326" s="46"/>
      <c r="M326" s="213" t="s">
        <v>19</v>
      </c>
      <c r="N326" s="214" t="s">
        <v>43</v>
      </c>
      <c r="O326" s="86"/>
      <c r="P326" s="215">
        <f>O326*H326</f>
        <v>0</v>
      </c>
      <c r="Q326" s="215">
        <v>0</v>
      </c>
      <c r="R326" s="215">
        <f>Q326*H326</f>
        <v>0</v>
      </c>
      <c r="S326" s="215">
        <v>0</v>
      </c>
      <c r="T326" s="216">
        <f>S326*H326</f>
        <v>0</v>
      </c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R326" s="217" t="s">
        <v>139</v>
      </c>
      <c r="AT326" s="217" t="s">
        <v>117</v>
      </c>
      <c r="AU326" s="217" t="s">
        <v>81</v>
      </c>
      <c r="AY326" s="19" t="s">
        <v>114</v>
      </c>
      <c r="BE326" s="218">
        <f>IF(N326="základní",J326,0)</f>
        <v>0</v>
      </c>
      <c r="BF326" s="218">
        <f>IF(N326="snížená",J326,0)</f>
        <v>0</v>
      </c>
      <c r="BG326" s="218">
        <f>IF(N326="zákl. přenesená",J326,0)</f>
        <v>0</v>
      </c>
      <c r="BH326" s="218">
        <f>IF(N326="sníž. přenesená",J326,0)</f>
        <v>0</v>
      </c>
      <c r="BI326" s="218">
        <f>IF(N326="nulová",J326,0)</f>
        <v>0</v>
      </c>
      <c r="BJ326" s="19" t="s">
        <v>79</v>
      </c>
      <c r="BK326" s="218">
        <f>ROUND(I326*H326,2)</f>
        <v>0</v>
      </c>
      <c r="BL326" s="19" t="s">
        <v>139</v>
      </c>
      <c r="BM326" s="217" t="s">
        <v>487</v>
      </c>
    </row>
    <row r="327" s="2" customFormat="1">
      <c r="A327" s="40"/>
      <c r="B327" s="41"/>
      <c r="C327" s="42"/>
      <c r="D327" s="219" t="s">
        <v>124</v>
      </c>
      <c r="E327" s="42"/>
      <c r="F327" s="220" t="s">
        <v>488</v>
      </c>
      <c r="G327" s="42"/>
      <c r="H327" s="42"/>
      <c r="I327" s="221"/>
      <c r="J327" s="42"/>
      <c r="K327" s="42"/>
      <c r="L327" s="46"/>
      <c r="M327" s="222"/>
      <c r="N327" s="223"/>
      <c r="O327" s="86"/>
      <c r="P327" s="86"/>
      <c r="Q327" s="86"/>
      <c r="R327" s="86"/>
      <c r="S327" s="86"/>
      <c r="T327" s="87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T327" s="19" t="s">
        <v>124</v>
      </c>
      <c r="AU327" s="19" t="s">
        <v>81</v>
      </c>
    </row>
    <row r="328" s="13" customFormat="1">
      <c r="A328" s="13"/>
      <c r="B328" s="230"/>
      <c r="C328" s="231"/>
      <c r="D328" s="224" t="s">
        <v>225</v>
      </c>
      <c r="E328" s="232" t="s">
        <v>19</v>
      </c>
      <c r="F328" s="233" t="s">
        <v>324</v>
      </c>
      <c r="G328" s="231"/>
      <c r="H328" s="232" t="s">
        <v>19</v>
      </c>
      <c r="I328" s="234"/>
      <c r="J328" s="231"/>
      <c r="K328" s="231"/>
      <c r="L328" s="235"/>
      <c r="M328" s="236"/>
      <c r="N328" s="237"/>
      <c r="O328" s="237"/>
      <c r="P328" s="237"/>
      <c r="Q328" s="237"/>
      <c r="R328" s="237"/>
      <c r="S328" s="237"/>
      <c r="T328" s="238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9" t="s">
        <v>225</v>
      </c>
      <c r="AU328" s="239" t="s">
        <v>81</v>
      </c>
      <c r="AV328" s="13" t="s">
        <v>79</v>
      </c>
      <c r="AW328" s="13" t="s">
        <v>33</v>
      </c>
      <c r="AX328" s="13" t="s">
        <v>72</v>
      </c>
      <c r="AY328" s="239" t="s">
        <v>114</v>
      </c>
    </row>
    <row r="329" s="13" customFormat="1">
      <c r="A329" s="13"/>
      <c r="B329" s="230"/>
      <c r="C329" s="231"/>
      <c r="D329" s="224" t="s">
        <v>225</v>
      </c>
      <c r="E329" s="232" t="s">
        <v>19</v>
      </c>
      <c r="F329" s="233" t="s">
        <v>489</v>
      </c>
      <c r="G329" s="231"/>
      <c r="H329" s="232" t="s">
        <v>19</v>
      </c>
      <c r="I329" s="234"/>
      <c r="J329" s="231"/>
      <c r="K329" s="231"/>
      <c r="L329" s="235"/>
      <c r="M329" s="236"/>
      <c r="N329" s="237"/>
      <c r="O329" s="237"/>
      <c r="P329" s="237"/>
      <c r="Q329" s="237"/>
      <c r="R329" s="237"/>
      <c r="S329" s="237"/>
      <c r="T329" s="238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9" t="s">
        <v>225</v>
      </c>
      <c r="AU329" s="239" t="s">
        <v>81</v>
      </c>
      <c r="AV329" s="13" t="s">
        <v>79</v>
      </c>
      <c r="AW329" s="13" t="s">
        <v>33</v>
      </c>
      <c r="AX329" s="13" t="s">
        <v>72</v>
      </c>
      <c r="AY329" s="239" t="s">
        <v>114</v>
      </c>
    </row>
    <row r="330" s="13" customFormat="1">
      <c r="A330" s="13"/>
      <c r="B330" s="230"/>
      <c r="C330" s="231"/>
      <c r="D330" s="224" t="s">
        <v>225</v>
      </c>
      <c r="E330" s="232" t="s">
        <v>19</v>
      </c>
      <c r="F330" s="233" t="s">
        <v>228</v>
      </c>
      <c r="G330" s="231"/>
      <c r="H330" s="232" t="s">
        <v>19</v>
      </c>
      <c r="I330" s="234"/>
      <c r="J330" s="231"/>
      <c r="K330" s="231"/>
      <c r="L330" s="235"/>
      <c r="M330" s="236"/>
      <c r="N330" s="237"/>
      <c r="O330" s="237"/>
      <c r="P330" s="237"/>
      <c r="Q330" s="237"/>
      <c r="R330" s="237"/>
      <c r="S330" s="237"/>
      <c r="T330" s="238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9" t="s">
        <v>225</v>
      </c>
      <c r="AU330" s="239" t="s">
        <v>81</v>
      </c>
      <c r="AV330" s="13" t="s">
        <v>79</v>
      </c>
      <c r="AW330" s="13" t="s">
        <v>33</v>
      </c>
      <c r="AX330" s="13" t="s">
        <v>72</v>
      </c>
      <c r="AY330" s="239" t="s">
        <v>114</v>
      </c>
    </row>
    <row r="331" s="14" customFormat="1">
      <c r="A331" s="14"/>
      <c r="B331" s="240"/>
      <c r="C331" s="241"/>
      <c r="D331" s="224" t="s">
        <v>225</v>
      </c>
      <c r="E331" s="242" t="s">
        <v>19</v>
      </c>
      <c r="F331" s="243" t="s">
        <v>351</v>
      </c>
      <c r="G331" s="241"/>
      <c r="H331" s="244">
        <v>15</v>
      </c>
      <c r="I331" s="245"/>
      <c r="J331" s="241"/>
      <c r="K331" s="241"/>
      <c r="L331" s="246"/>
      <c r="M331" s="247"/>
      <c r="N331" s="248"/>
      <c r="O331" s="248"/>
      <c r="P331" s="248"/>
      <c r="Q331" s="248"/>
      <c r="R331" s="248"/>
      <c r="S331" s="248"/>
      <c r="T331" s="249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0" t="s">
        <v>225</v>
      </c>
      <c r="AU331" s="250" t="s">
        <v>81</v>
      </c>
      <c r="AV331" s="14" t="s">
        <v>81</v>
      </c>
      <c r="AW331" s="14" t="s">
        <v>33</v>
      </c>
      <c r="AX331" s="14" t="s">
        <v>79</v>
      </c>
      <c r="AY331" s="250" t="s">
        <v>114</v>
      </c>
    </row>
    <row r="332" s="2" customFormat="1" ht="16.5" customHeight="1">
      <c r="A332" s="40"/>
      <c r="B332" s="41"/>
      <c r="C332" s="206" t="s">
        <v>344</v>
      </c>
      <c r="D332" s="206" t="s">
        <v>117</v>
      </c>
      <c r="E332" s="207" t="s">
        <v>490</v>
      </c>
      <c r="F332" s="208" t="s">
        <v>491</v>
      </c>
      <c r="G332" s="209" t="s">
        <v>222</v>
      </c>
      <c r="H332" s="210">
        <v>30</v>
      </c>
      <c r="I332" s="211"/>
      <c r="J332" s="212">
        <f>ROUND(I332*H332,2)</f>
        <v>0</v>
      </c>
      <c r="K332" s="208" t="s">
        <v>177</v>
      </c>
      <c r="L332" s="46"/>
      <c r="M332" s="213" t="s">
        <v>19</v>
      </c>
      <c r="N332" s="214" t="s">
        <v>43</v>
      </c>
      <c r="O332" s="86"/>
      <c r="P332" s="215">
        <f>O332*H332</f>
        <v>0</v>
      </c>
      <c r="Q332" s="215">
        <v>0</v>
      </c>
      <c r="R332" s="215">
        <f>Q332*H332</f>
        <v>0</v>
      </c>
      <c r="S332" s="215">
        <v>0</v>
      </c>
      <c r="T332" s="216">
        <f>S332*H332</f>
        <v>0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R332" s="217" t="s">
        <v>139</v>
      </c>
      <c r="AT332" s="217" t="s">
        <v>117</v>
      </c>
      <c r="AU332" s="217" t="s">
        <v>81</v>
      </c>
      <c r="AY332" s="19" t="s">
        <v>114</v>
      </c>
      <c r="BE332" s="218">
        <f>IF(N332="základní",J332,0)</f>
        <v>0</v>
      </c>
      <c r="BF332" s="218">
        <f>IF(N332="snížená",J332,0)</f>
        <v>0</v>
      </c>
      <c r="BG332" s="218">
        <f>IF(N332="zákl. přenesená",J332,0)</f>
        <v>0</v>
      </c>
      <c r="BH332" s="218">
        <f>IF(N332="sníž. přenesená",J332,0)</f>
        <v>0</v>
      </c>
      <c r="BI332" s="218">
        <f>IF(N332="nulová",J332,0)</f>
        <v>0</v>
      </c>
      <c r="BJ332" s="19" t="s">
        <v>79</v>
      </c>
      <c r="BK332" s="218">
        <f>ROUND(I332*H332,2)</f>
        <v>0</v>
      </c>
      <c r="BL332" s="19" t="s">
        <v>139</v>
      </c>
      <c r="BM332" s="217" t="s">
        <v>492</v>
      </c>
    </row>
    <row r="333" s="2" customFormat="1">
      <c r="A333" s="40"/>
      <c r="B333" s="41"/>
      <c r="C333" s="42"/>
      <c r="D333" s="219" t="s">
        <v>124</v>
      </c>
      <c r="E333" s="42"/>
      <c r="F333" s="220" t="s">
        <v>493</v>
      </c>
      <c r="G333" s="42"/>
      <c r="H333" s="42"/>
      <c r="I333" s="221"/>
      <c r="J333" s="42"/>
      <c r="K333" s="42"/>
      <c r="L333" s="46"/>
      <c r="M333" s="222"/>
      <c r="N333" s="223"/>
      <c r="O333" s="86"/>
      <c r="P333" s="86"/>
      <c r="Q333" s="86"/>
      <c r="R333" s="86"/>
      <c r="S333" s="86"/>
      <c r="T333" s="87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T333" s="19" t="s">
        <v>124</v>
      </c>
      <c r="AU333" s="19" t="s">
        <v>81</v>
      </c>
    </row>
    <row r="334" s="13" customFormat="1">
      <c r="A334" s="13"/>
      <c r="B334" s="230"/>
      <c r="C334" s="231"/>
      <c r="D334" s="224" t="s">
        <v>225</v>
      </c>
      <c r="E334" s="232" t="s">
        <v>19</v>
      </c>
      <c r="F334" s="233" t="s">
        <v>324</v>
      </c>
      <c r="G334" s="231"/>
      <c r="H334" s="232" t="s">
        <v>19</v>
      </c>
      <c r="I334" s="234"/>
      <c r="J334" s="231"/>
      <c r="K334" s="231"/>
      <c r="L334" s="235"/>
      <c r="M334" s="236"/>
      <c r="N334" s="237"/>
      <c r="O334" s="237"/>
      <c r="P334" s="237"/>
      <c r="Q334" s="237"/>
      <c r="R334" s="237"/>
      <c r="S334" s="237"/>
      <c r="T334" s="238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39" t="s">
        <v>225</v>
      </c>
      <c r="AU334" s="239" t="s">
        <v>81</v>
      </c>
      <c r="AV334" s="13" t="s">
        <v>79</v>
      </c>
      <c r="AW334" s="13" t="s">
        <v>33</v>
      </c>
      <c r="AX334" s="13" t="s">
        <v>72</v>
      </c>
      <c r="AY334" s="239" t="s">
        <v>114</v>
      </c>
    </row>
    <row r="335" s="13" customFormat="1">
      <c r="A335" s="13"/>
      <c r="B335" s="230"/>
      <c r="C335" s="231"/>
      <c r="D335" s="224" t="s">
        <v>225</v>
      </c>
      <c r="E335" s="232" t="s">
        <v>19</v>
      </c>
      <c r="F335" s="233" t="s">
        <v>494</v>
      </c>
      <c r="G335" s="231"/>
      <c r="H335" s="232" t="s">
        <v>19</v>
      </c>
      <c r="I335" s="234"/>
      <c r="J335" s="231"/>
      <c r="K335" s="231"/>
      <c r="L335" s="235"/>
      <c r="M335" s="236"/>
      <c r="N335" s="237"/>
      <c r="O335" s="237"/>
      <c r="P335" s="237"/>
      <c r="Q335" s="237"/>
      <c r="R335" s="237"/>
      <c r="S335" s="237"/>
      <c r="T335" s="238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39" t="s">
        <v>225</v>
      </c>
      <c r="AU335" s="239" t="s">
        <v>81</v>
      </c>
      <c r="AV335" s="13" t="s">
        <v>79</v>
      </c>
      <c r="AW335" s="13" t="s">
        <v>33</v>
      </c>
      <c r="AX335" s="13" t="s">
        <v>72</v>
      </c>
      <c r="AY335" s="239" t="s">
        <v>114</v>
      </c>
    </row>
    <row r="336" s="13" customFormat="1">
      <c r="A336" s="13"/>
      <c r="B336" s="230"/>
      <c r="C336" s="231"/>
      <c r="D336" s="224" t="s">
        <v>225</v>
      </c>
      <c r="E336" s="232" t="s">
        <v>19</v>
      </c>
      <c r="F336" s="233" t="s">
        <v>495</v>
      </c>
      <c r="G336" s="231"/>
      <c r="H336" s="232" t="s">
        <v>19</v>
      </c>
      <c r="I336" s="234"/>
      <c r="J336" s="231"/>
      <c r="K336" s="231"/>
      <c r="L336" s="235"/>
      <c r="M336" s="236"/>
      <c r="N336" s="237"/>
      <c r="O336" s="237"/>
      <c r="P336" s="237"/>
      <c r="Q336" s="237"/>
      <c r="R336" s="237"/>
      <c r="S336" s="237"/>
      <c r="T336" s="238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9" t="s">
        <v>225</v>
      </c>
      <c r="AU336" s="239" t="s">
        <v>81</v>
      </c>
      <c r="AV336" s="13" t="s">
        <v>79</v>
      </c>
      <c r="AW336" s="13" t="s">
        <v>33</v>
      </c>
      <c r="AX336" s="13" t="s">
        <v>72</v>
      </c>
      <c r="AY336" s="239" t="s">
        <v>114</v>
      </c>
    </row>
    <row r="337" s="14" customFormat="1">
      <c r="A337" s="14"/>
      <c r="B337" s="240"/>
      <c r="C337" s="241"/>
      <c r="D337" s="224" t="s">
        <v>225</v>
      </c>
      <c r="E337" s="242" t="s">
        <v>19</v>
      </c>
      <c r="F337" s="243" t="s">
        <v>435</v>
      </c>
      <c r="G337" s="241"/>
      <c r="H337" s="244">
        <v>30</v>
      </c>
      <c r="I337" s="245"/>
      <c r="J337" s="241"/>
      <c r="K337" s="241"/>
      <c r="L337" s="246"/>
      <c r="M337" s="247"/>
      <c r="N337" s="248"/>
      <c r="O337" s="248"/>
      <c r="P337" s="248"/>
      <c r="Q337" s="248"/>
      <c r="R337" s="248"/>
      <c r="S337" s="248"/>
      <c r="T337" s="249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0" t="s">
        <v>225</v>
      </c>
      <c r="AU337" s="250" t="s">
        <v>81</v>
      </c>
      <c r="AV337" s="14" t="s">
        <v>81</v>
      </c>
      <c r="AW337" s="14" t="s">
        <v>33</v>
      </c>
      <c r="AX337" s="14" t="s">
        <v>79</v>
      </c>
      <c r="AY337" s="250" t="s">
        <v>114</v>
      </c>
    </row>
    <row r="338" s="2" customFormat="1" ht="24.15" customHeight="1">
      <c r="A338" s="40"/>
      <c r="B338" s="41"/>
      <c r="C338" s="206" t="s">
        <v>496</v>
      </c>
      <c r="D338" s="206" t="s">
        <v>117</v>
      </c>
      <c r="E338" s="207" t="s">
        <v>497</v>
      </c>
      <c r="F338" s="208" t="s">
        <v>498</v>
      </c>
      <c r="G338" s="209" t="s">
        <v>222</v>
      </c>
      <c r="H338" s="210">
        <v>30</v>
      </c>
      <c r="I338" s="211"/>
      <c r="J338" s="212">
        <f>ROUND(I338*H338,2)</f>
        <v>0</v>
      </c>
      <c r="K338" s="208" t="s">
        <v>177</v>
      </c>
      <c r="L338" s="46"/>
      <c r="M338" s="213" t="s">
        <v>19</v>
      </c>
      <c r="N338" s="214" t="s">
        <v>43</v>
      </c>
      <c r="O338" s="86"/>
      <c r="P338" s="215">
        <f>O338*H338</f>
        <v>0</v>
      </c>
      <c r="Q338" s="215">
        <v>0</v>
      </c>
      <c r="R338" s="215">
        <f>Q338*H338</f>
        <v>0</v>
      </c>
      <c r="S338" s="215">
        <v>0</v>
      </c>
      <c r="T338" s="216">
        <f>S338*H338</f>
        <v>0</v>
      </c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R338" s="217" t="s">
        <v>139</v>
      </c>
      <c r="AT338" s="217" t="s">
        <v>117</v>
      </c>
      <c r="AU338" s="217" t="s">
        <v>81</v>
      </c>
      <c r="AY338" s="19" t="s">
        <v>114</v>
      </c>
      <c r="BE338" s="218">
        <f>IF(N338="základní",J338,0)</f>
        <v>0</v>
      </c>
      <c r="BF338" s="218">
        <f>IF(N338="snížená",J338,0)</f>
        <v>0</v>
      </c>
      <c r="BG338" s="218">
        <f>IF(N338="zákl. přenesená",J338,0)</f>
        <v>0</v>
      </c>
      <c r="BH338" s="218">
        <f>IF(N338="sníž. přenesená",J338,0)</f>
        <v>0</v>
      </c>
      <c r="BI338" s="218">
        <f>IF(N338="nulová",J338,0)</f>
        <v>0</v>
      </c>
      <c r="BJ338" s="19" t="s">
        <v>79</v>
      </c>
      <c r="BK338" s="218">
        <f>ROUND(I338*H338,2)</f>
        <v>0</v>
      </c>
      <c r="BL338" s="19" t="s">
        <v>139</v>
      </c>
      <c r="BM338" s="217" t="s">
        <v>499</v>
      </c>
    </row>
    <row r="339" s="2" customFormat="1">
      <c r="A339" s="40"/>
      <c r="B339" s="41"/>
      <c r="C339" s="42"/>
      <c r="D339" s="219" t="s">
        <v>124</v>
      </c>
      <c r="E339" s="42"/>
      <c r="F339" s="220" t="s">
        <v>500</v>
      </c>
      <c r="G339" s="42"/>
      <c r="H339" s="42"/>
      <c r="I339" s="221"/>
      <c r="J339" s="42"/>
      <c r="K339" s="42"/>
      <c r="L339" s="46"/>
      <c r="M339" s="222"/>
      <c r="N339" s="223"/>
      <c r="O339" s="86"/>
      <c r="P339" s="86"/>
      <c r="Q339" s="86"/>
      <c r="R339" s="86"/>
      <c r="S339" s="86"/>
      <c r="T339" s="87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T339" s="19" t="s">
        <v>124</v>
      </c>
      <c r="AU339" s="19" t="s">
        <v>81</v>
      </c>
    </row>
    <row r="340" s="13" customFormat="1">
      <c r="A340" s="13"/>
      <c r="B340" s="230"/>
      <c r="C340" s="231"/>
      <c r="D340" s="224" t="s">
        <v>225</v>
      </c>
      <c r="E340" s="232" t="s">
        <v>19</v>
      </c>
      <c r="F340" s="233" t="s">
        <v>324</v>
      </c>
      <c r="G340" s="231"/>
      <c r="H340" s="232" t="s">
        <v>19</v>
      </c>
      <c r="I340" s="234"/>
      <c r="J340" s="231"/>
      <c r="K340" s="231"/>
      <c r="L340" s="235"/>
      <c r="M340" s="236"/>
      <c r="N340" s="237"/>
      <c r="O340" s="237"/>
      <c r="P340" s="237"/>
      <c r="Q340" s="237"/>
      <c r="R340" s="237"/>
      <c r="S340" s="237"/>
      <c r="T340" s="238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39" t="s">
        <v>225</v>
      </c>
      <c r="AU340" s="239" t="s">
        <v>81</v>
      </c>
      <c r="AV340" s="13" t="s">
        <v>79</v>
      </c>
      <c r="AW340" s="13" t="s">
        <v>33</v>
      </c>
      <c r="AX340" s="13" t="s">
        <v>72</v>
      </c>
      <c r="AY340" s="239" t="s">
        <v>114</v>
      </c>
    </row>
    <row r="341" s="13" customFormat="1">
      <c r="A341" s="13"/>
      <c r="B341" s="230"/>
      <c r="C341" s="231"/>
      <c r="D341" s="224" t="s">
        <v>225</v>
      </c>
      <c r="E341" s="232" t="s">
        <v>19</v>
      </c>
      <c r="F341" s="233" t="s">
        <v>501</v>
      </c>
      <c r="G341" s="231"/>
      <c r="H341" s="232" t="s">
        <v>19</v>
      </c>
      <c r="I341" s="234"/>
      <c r="J341" s="231"/>
      <c r="K341" s="231"/>
      <c r="L341" s="235"/>
      <c r="M341" s="236"/>
      <c r="N341" s="237"/>
      <c r="O341" s="237"/>
      <c r="P341" s="237"/>
      <c r="Q341" s="237"/>
      <c r="R341" s="237"/>
      <c r="S341" s="237"/>
      <c r="T341" s="238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39" t="s">
        <v>225</v>
      </c>
      <c r="AU341" s="239" t="s">
        <v>81</v>
      </c>
      <c r="AV341" s="13" t="s">
        <v>79</v>
      </c>
      <c r="AW341" s="13" t="s">
        <v>33</v>
      </c>
      <c r="AX341" s="13" t="s">
        <v>72</v>
      </c>
      <c r="AY341" s="239" t="s">
        <v>114</v>
      </c>
    </row>
    <row r="342" s="13" customFormat="1">
      <c r="A342" s="13"/>
      <c r="B342" s="230"/>
      <c r="C342" s="231"/>
      <c r="D342" s="224" t="s">
        <v>225</v>
      </c>
      <c r="E342" s="232" t="s">
        <v>19</v>
      </c>
      <c r="F342" s="233" t="s">
        <v>228</v>
      </c>
      <c r="G342" s="231"/>
      <c r="H342" s="232" t="s">
        <v>19</v>
      </c>
      <c r="I342" s="234"/>
      <c r="J342" s="231"/>
      <c r="K342" s="231"/>
      <c r="L342" s="235"/>
      <c r="M342" s="236"/>
      <c r="N342" s="237"/>
      <c r="O342" s="237"/>
      <c r="P342" s="237"/>
      <c r="Q342" s="237"/>
      <c r="R342" s="237"/>
      <c r="S342" s="237"/>
      <c r="T342" s="238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9" t="s">
        <v>225</v>
      </c>
      <c r="AU342" s="239" t="s">
        <v>81</v>
      </c>
      <c r="AV342" s="13" t="s">
        <v>79</v>
      </c>
      <c r="AW342" s="13" t="s">
        <v>33</v>
      </c>
      <c r="AX342" s="13" t="s">
        <v>72</v>
      </c>
      <c r="AY342" s="239" t="s">
        <v>114</v>
      </c>
    </row>
    <row r="343" s="14" customFormat="1">
      <c r="A343" s="14"/>
      <c r="B343" s="240"/>
      <c r="C343" s="241"/>
      <c r="D343" s="224" t="s">
        <v>225</v>
      </c>
      <c r="E343" s="242" t="s">
        <v>19</v>
      </c>
      <c r="F343" s="243" t="s">
        <v>435</v>
      </c>
      <c r="G343" s="241"/>
      <c r="H343" s="244">
        <v>30</v>
      </c>
      <c r="I343" s="245"/>
      <c r="J343" s="241"/>
      <c r="K343" s="241"/>
      <c r="L343" s="246"/>
      <c r="M343" s="247"/>
      <c r="N343" s="248"/>
      <c r="O343" s="248"/>
      <c r="P343" s="248"/>
      <c r="Q343" s="248"/>
      <c r="R343" s="248"/>
      <c r="S343" s="248"/>
      <c r="T343" s="249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0" t="s">
        <v>225</v>
      </c>
      <c r="AU343" s="250" t="s">
        <v>81</v>
      </c>
      <c r="AV343" s="14" t="s">
        <v>81</v>
      </c>
      <c r="AW343" s="14" t="s">
        <v>33</v>
      </c>
      <c r="AX343" s="14" t="s">
        <v>79</v>
      </c>
      <c r="AY343" s="250" t="s">
        <v>114</v>
      </c>
    </row>
    <row r="344" s="2" customFormat="1" ht="44.25" customHeight="1">
      <c r="A344" s="40"/>
      <c r="B344" s="41"/>
      <c r="C344" s="206" t="s">
        <v>502</v>
      </c>
      <c r="D344" s="206" t="s">
        <v>117</v>
      </c>
      <c r="E344" s="207" t="s">
        <v>503</v>
      </c>
      <c r="F344" s="208" t="s">
        <v>504</v>
      </c>
      <c r="G344" s="209" t="s">
        <v>222</v>
      </c>
      <c r="H344" s="210">
        <v>85.200000000000003</v>
      </c>
      <c r="I344" s="211"/>
      <c r="J344" s="212">
        <f>ROUND(I344*H344,2)</f>
        <v>0</v>
      </c>
      <c r="K344" s="208" t="s">
        <v>177</v>
      </c>
      <c r="L344" s="46"/>
      <c r="M344" s="213" t="s">
        <v>19</v>
      </c>
      <c r="N344" s="214" t="s">
        <v>43</v>
      </c>
      <c r="O344" s="86"/>
      <c r="P344" s="215">
        <f>O344*H344</f>
        <v>0</v>
      </c>
      <c r="Q344" s="215">
        <v>0.089219999999999994</v>
      </c>
      <c r="R344" s="215">
        <f>Q344*H344</f>
        <v>7.6015439999999996</v>
      </c>
      <c r="S344" s="215">
        <v>0</v>
      </c>
      <c r="T344" s="216">
        <f>S344*H344</f>
        <v>0</v>
      </c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R344" s="217" t="s">
        <v>139</v>
      </c>
      <c r="AT344" s="217" t="s">
        <v>117</v>
      </c>
      <c r="AU344" s="217" t="s">
        <v>81</v>
      </c>
      <c r="AY344" s="19" t="s">
        <v>114</v>
      </c>
      <c r="BE344" s="218">
        <f>IF(N344="základní",J344,0)</f>
        <v>0</v>
      </c>
      <c r="BF344" s="218">
        <f>IF(N344="snížená",J344,0)</f>
        <v>0</v>
      </c>
      <c r="BG344" s="218">
        <f>IF(N344="zákl. přenesená",J344,0)</f>
        <v>0</v>
      </c>
      <c r="BH344" s="218">
        <f>IF(N344="sníž. přenesená",J344,0)</f>
        <v>0</v>
      </c>
      <c r="BI344" s="218">
        <f>IF(N344="nulová",J344,0)</f>
        <v>0</v>
      </c>
      <c r="BJ344" s="19" t="s">
        <v>79</v>
      </c>
      <c r="BK344" s="218">
        <f>ROUND(I344*H344,2)</f>
        <v>0</v>
      </c>
      <c r="BL344" s="19" t="s">
        <v>139</v>
      </c>
      <c r="BM344" s="217" t="s">
        <v>505</v>
      </c>
    </row>
    <row r="345" s="2" customFormat="1">
      <c r="A345" s="40"/>
      <c r="B345" s="41"/>
      <c r="C345" s="42"/>
      <c r="D345" s="219" t="s">
        <v>124</v>
      </c>
      <c r="E345" s="42"/>
      <c r="F345" s="220" t="s">
        <v>506</v>
      </c>
      <c r="G345" s="42"/>
      <c r="H345" s="42"/>
      <c r="I345" s="221"/>
      <c r="J345" s="42"/>
      <c r="K345" s="42"/>
      <c r="L345" s="46"/>
      <c r="M345" s="222"/>
      <c r="N345" s="223"/>
      <c r="O345" s="86"/>
      <c r="P345" s="86"/>
      <c r="Q345" s="86"/>
      <c r="R345" s="86"/>
      <c r="S345" s="86"/>
      <c r="T345" s="87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T345" s="19" t="s">
        <v>124</v>
      </c>
      <c r="AU345" s="19" t="s">
        <v>81</v>
      </c>
    </row>
    <row r="346" s="13" customFormat="1">
      <c r="A346" s="13"/>
      <c r="B346" s="230"/>
      <c r="C346" s="231"/>
      <c r="D346" s="224" t="s">
        <v>225</v>
      </c>
      <c r="E346" s="232" t="s">
        <v>19</v>
      </c>
      <c r="F346" s="233" t="s">
        <v>308</v>
      </c>
      <c r="G346" s="231"/>
      <c r="H346" s="232" t="s">
        <v>19</v>
      </c>
      <c r="I346" s="234"/>
      <c r="J346" s="231"/>
      <c r="K346" s="231"/>
      <c r="L346" s="235"/>
      <c r="M346" s="236"/>
      <c r="N346" s="237"/>
      <c r="O346" s="237"/>
      <c r="P346" s="237"/>
      <c r="Q346" s="237"/>
      <c r="R346" s="237"/>
      <c r="S346" s="237"/>
      <c r="T346" s="238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9" t="s">
        <v>225</v>
      </c>
      <c r="AU346" s="239" t="s">
        <v>81</v>
      </c>
      <c r="AV346" s="13" t="s">
        <v>79</v>
      </c>
      <c r="AW346" s="13" t="s">
        <v>33</v>
      </c>
      <c r="AX346" s="13" t="s">
        <v>72</v>
      </c>
      <c r="AY346" s="239" t="s">
        <v>114</v>
      </c>
    </row>
    <row r="347" s="13" customFormat="1">
      <c r="A347" s="13"/>
      <c r="B347" s="230"/>
      <c r="C347" s="231"/>
      <c r="D347" s="224" t="s">
        <v>225</v>
      </c>
      <c r="E347" s="232" t="s">
        <v>19</v>
      </c>
      <c r="F347" s="233" t="s">
        <v>507</v>
      </c>
      <c r="G347" s="231"/>
      <c r="H347" s="232" t="s">
        <v>19</v>
      </c>
      <c r="I347" s="234"/>
      <c r="J347" s="231"/>
      <c r="K347" s="231"/>
      <c r="L347" s="235"/>
      <c r="M347" s="236"/>
      <c r="N347" s="237"/>
      <c r="O347" s="237"/>
      <c r="P347" s="237"/>
      <c r="Q347" s="237"/>
      <c r="R347" s="237"/>
      <c r="S347" s="237"/>
      <c r="T347" s="238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39" t="s">
        <v>225</v>
      </c>
      <c r="AU347" s="239" t="s">
        <v>81</v>
      </c>
      <c r="AV347" s="13" t="s">
        <v>79</v>
      </c>
      <c r="AW347" s="13" t="s">
        <v>33</v>
      </c>
      <c r="AX347" s="13" t="s">
        <v>72</v>
      </c>
      <c r="AY347" s="239" t="s">
        <v>114</v>
      </c>
    </row>
    <row r="348" s="13" customFormat="1">
      <c r="A348" s="13"/>
      <c r="B348" s="230"/>
      <c r="C348" s="231"/>
      <c r="D348" s="224" t="s">
        <v>225</v>
      </c>
      <c r="E348" s="232" t="s">
        <v>19</v>
      </c>
      <c r="F348" s="233" t="s">
        <v>228</v>
      </c>
      <c r="G348" s="231"/>
      <c r="H348" s="232" t="s">
        <v>19</v>
      </c>
      <c r="I348" s="234"/>
      <c r="J348" s="231"/>
      <c r="K348" s="231"/>
      <c r="L348" s="235"/>
      <c r="M348" s="236"/>
      <c r="N348" s="237"/>
      <c r="O348" s="237"/>
      <c r="P348" s="237"/>
      <c r="Q348" s="237"/>
      <c r="R348" s="237"/>
      <c r="S348" s="237"/>
      <c r="T348" s="238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39" t="s">
        <v>225</v>
      </c>
      <c r="AU348" s="239" t="s">
        <v>81</v>
      </c>
      <c r="AV348" s="13" t="s">
        <v>79</v>
      </c>
      <c r="AW348" s="13" t="s">
        <v>33</v>
      </c>
      <c r="AX348" s="13" t="s">
        <v>72</v>
      </c>
      <c r="AY348" s="239" t="s">
        <v>114</v>
      </c>
    </row>
    <row r="349" s="14" customFormat="1">
      <c r="A349" s="14"/>
      <c r="B349" s="240"/>
      <c r="C349" s="241"/>
      <c r="D349" s="224" t="s">
        <v>225</v>
      </c>
      <c r="E349" s="242" t="s">
        <v>19</v>
      </c>
      <c r="F349" s="243" t="s">
        <v>508</v>
      </c>
      <c r="G349" s="241"/>
      <c r="H349" s="244">
        <v>56</v>
      </c>
      <c r="I349" s="245"/>
      <c r="J349" s="241"/>
      <c r="K349" s="241"/>
      <c r="L349" s="246"/>
      <c r="M349" s="247"/>
      <c r="N349" s="248"/>
      <c r="O349" s="248"/>
      <c r="P349" s="248"/>
      <c r="Q349" s="248"/>
      <c r="R349" s="248"/>
      <c r="S349" s="248"/>
      <c r="T349" s="249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0" t="s">
        <v>225</v>
      </c>
      <c r="AU349" s="250" t="s">
        <v>81</v>
      </c>
      <c r="AV349" s="14" t="s">
        <v>81</v>
      </c>
      <c r="AW349" s="14" t="s">
        <v>33</v>
      </c>
      <c r="AX349" s="14" t="s">
        <v>72</v>
      </c>
      <c r="AY349" s="250" t="s">
        <v>114</v>
      </c>
    </row>
    <row r="350" s="13" customFormat="1">
      <c r="A350" s="13"/>
      <c r="B350" s="230"/>
      <c r="C350" s="231"/>
      <c r="D350" s="224" t="s">
        <v>225</v>
      </c>
      <c r="E350" s="232" t="s">
        <v>19</v>
      </c>
      <c r="F350" s="233" t="s">
        <v>337</v>
      </c>
      <c r="G350" s="231"/>
      <c r="H350" s="232" t="s">
        <v>19</v>
      </c>
      <c r="I350" s="234"/>
      <c r="J350" s="231"/>
      <c r="K350" s="231"/>
      <c r="L350" s="235"/>
      <c r="M350" s="236"/>
      <c r="N350" s="237"/>
      <c r="O350" s="237"/>
      <c r="P350" s="237"/>
      <c r="Q350" s="237"/>
      <c r="R350" s="237"/>
      <c r="S350" s="237"/>
      <c r="T350" s="238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39" t="s">
        <v>225</v>
      </c>
      <c r="AU350" s="239" t="s">
        <v>81</v>
      </c>
      <c r="AV350" s="13" t="s">
        <v>79</v>
      </c>
      <c r="AW350" s="13" t="s">
        <v>33</v>
      </c>
      <c r="AX350" s="13" t="s">
        <v>72</v>
      </c>
      <c r="AY350" s="239" t="s">
        <v>114</v>
      </c>
    </row>
    <row r="351" s="13" customFormat="1">
      <c r="A351" s="13"/>
      <c r="B351" s="230"/>
      <c r="C351" s="231"/>
      <c r="D351" s="224" t="s">
        <v>225</v>
      </c>
      <c r="E351" s="232" t="s">
        <v>19</v>
      </c>
      <c r="F351" s="233" t="s">
        <v>509</v>
      </c>
      <c r="G351" s="231"/>
      <c r="H351" s="232" t="s">
        <v>19</v>
      </c>
      <c r="I351" s="234"/>
      <c r="J351" s="231"/>
      <c r="K351" s="231"/>
      <c r="L351" s="235"/>
      <c r="M351" s="236"/>
      <c r="N351" s="237"/>
      <c r="O351" s="237"/>
      <c r="P351" s="237"/>
      <c r="Q351" s="237"/>
      <c r="R351" s="237"/>
      <c r="S351" s="237"/>
      <c r="T351" s="238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39" t="s">
        <v>225</v>
      </c>
      <c r="AU351" s="239" t="s">
        <v>81</v>
      </c>
      <c r="AV351" s="13" t="s">
        <v>79</v>
      </c>
      <c r="AW351" s="13" t="s">
        <v>33</v>
      </c>
      <c r="AX351" s="13" t="s">
        <v>72</v>
      </c>
      <c r="AY351" s="239" t="s">
        <v>114</v>
      </c>
    </row>
    <row r="352" s="13" customFormat="1">
      <c r="A352" s="13"/>
      <c r="B352" s="230"/>
      <c r="C352" s="231"/>
      <c r="D352" s="224" t="s">
        <v>225</v>
      </c>
      <c r="E352" s="232" t="s">
        <v>19</v>
      </c>
      <c r="F352" s="233" t="s">
        <v>228</v>
      </c>
      <c r="G352" s="231"/>
      <c r="H352" s="232" t="s">
        <v>19</v>
      </c>
      <c r="I352" s="234"/>
      <c r="J352" s="231"/>
      <c r="K352" s="231"/>
      <c r="L352" s="235"/>
      <c r="M352" s="236"/>
      <c r="N352" s="237"/>
      <c r="O352" s="237"/>
      <c r="P352" s="237"/>
      <c r="Q352" s="237"/>
      <c r="R352" s="237"/>
      <c r="S352" s="237"/>
      <c r="T352" s="238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39" t="s">
        <v>225</v>
      </c>
      <c r="AU352" s="239" t="s">
        <v>81</v>
      </c>
      <c r="AV352" s="13" t="s">
        <v>79</v>
      </c>
      <c r="AW352" s="13" t="s">
        <v>33</v>
      </c>
      <c r="AX352" s="13" t="s">
        <v>72</v>
      </c>
      <c r="AY352" s="239" t="s">
        <v>114</v>
      </c>
    </row>
    <row r="353" s="14" customFormat="1">
      <c r="A353" s="14"/>
      <c r="B353" s="240"/>
      <c r="C353" s="241"/>
      <c r="D353" s="224" t="s">
        <v>225</v>
      </c>
      <c r="E353" s="242" t="s">
        <v>19</v>
      </c>
      <c r="F353" s="243" t="s">
        <v>394</v>
      </c>
      <c r="G353" s="241"/>
      <c r="H353" s="244">
        <v>28</v>
      </c>
      <c r="I353" s="245"/>
      <c r="J353" s="241"/>
      <c r="K353" s="241"/>
      <c r="L353" s="246"/>
      <c r="M353" s="247"/>
      <c r="N353" s="248"/>
      <c r="O353" s="248"/>
      <c r="P353" s="248"/>
      <c r="Q353" s="248"/>
      <c r="R353" s="248"/>
      <c r="S353" s="248"/>
      <c r="T353" s="249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0" t="s">
        <v>225</v>
      </c>
      <c r="AU353" s="250" t="s">
        <v>81</v>
      </c>
      <c r="AV353" s="14" t="s">
        <v>81</v>
      </c>
      <c r="AW353" s="14" t="s">
        <v>33</v>
      </c>
      <c r="AX353" s="14" t="s">
        <v>72</v>
      </c>
      <c r="AY353" s="250" t="s">
        <v>114</v>
      </c>
    </row>
    <row r="354" s="13" customFormat="1">
      <c r="A354" s="13"/>
      <c r="B354" s="230"/>
      <c r="C354" s="231"/>
      <c r="D354" s="224" t="s">
        <v>225</v>
      </c>
      <c r="E354" s="232" t="s">
        <v>19</v>
      </c>
      <c r="F354" s="233" t="s">
        <v>510</v>
      </c>
      <c r="G354" s="231"/>
      <c r="H354" s="232" t="s">
        <v>19</v>
      </c>
      <c r="I354" s="234"/>
      <c r="J354" s="231"/>
      <c r="K354" s="231"/>
      <c r="L354" s="235"/>
      <c r="M354" s="236"/>
      <c r="N354" s="237"/>
      <c r="O354" s="237"/>
      <c r="P354" s="237"/>
      <c r="Q354" s="237"/>
      <c r="R354" s="237"/>
      <c r="S354" s="237"/>
      <c r="T354" s="238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9" t="s">
        <v>225</v>
      </c>
      <c r="AU354" s="239" t="s">
        <v>81</v>
      </c>
      <c r="AV354" s="13" t="s">
        <v>79</v>
      </c>
      <c r="AW354" s="13" t="s">
        <v>33</v>
      </c>
      <c r="AX354" s="13" t="s">
        <v>72</v>
      </c>
      <c r="AY354" s="239" t="s">
        <v>114</v>
      </c>
    </row>
    <row r="355" s="13" customFormat="1">
      <c r="A355" s="13"/>
      <c r="B355" s="230"/>
      <c r="C355" s="231"/>
      <c r="D355" s="224" t="s">
        <v>225</v>
      </c>
      <c r="E355" s="232" t="s">
        <v>19</v>
      </c>
      <c r="F355" s="233" t="s">
        <v>228</v>
      </c>
      <c r="G355" s="231"/>
      <c r="H355" s="232" t="s">
        <v>19</v>
      </c>
      <c r="I355" s="234"/>
      <c r="J355" s="231"/>
      <c r="K355" s="231"/>
      <c r="L355" s="235"/>
      <c r="M355" s="236"/>
      <c r="N355" s="237"/>
      <c r="O355" s="237"/>
      <c r="P355" s="237"/>
      <c r="Q355" s="237"/>
      <c r="R355" s="237"/>
      <c r="S355" s="237"/>
      <c r="T355" s="238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39" t="s">
        <v>225</v>
      </c>
      <c r="AU355" s="239" t="s">
        <v>81</v>
      </c>
      <c r="AV355" s="13" t="s">
        <v>79</v>
      </c>
      <c r="AW355" s="13" t="s">
        <v>33</v>
      </c>
      <c r="AX355" s="13" t="s">
        <v>72</v>
      </c>
      <c r="AY355" s="239" t="s">
        <v>114</v>
      </c>
    </row>
    <row r="356" s="14" customFormat="1">
      <c r="A356" s="14"/>
      <c r="B356" s="240"/>
      <c r="C356" s="241"/>
      <c r="D356" s="224" t="s">
        <v>225</v>
      </c>
      <c r="E356" s="242" t="s">
        <v>19</v>
      </c>
      <c r="F356" s="243" t="s">
        <v>511</v>
      </c>
      <c r="G356" s="241"/>
      <c r="H356" s="244">
        <v>1.2</v>
      </c>
      <c r="I356" s="245"/>
      <c r="J356" s="241"/>
      <c r="K356" s="241"/>
      <c r="L356" s="246"/>
      <c r="M356" s="247"/>
      <c r="N356" s="248"/>
      <c r="O356" s="248"/>
      <c r="P356" s="248"/>
      <c r="Q356" s="248"/>
      <c r="R356" s="248"/>
      <c r="S356" s="248"/>
      <c r="T356" s="249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0" t="s">
        <v>225</v>
      </c>
      <c r="AU356" s="250" t="s">
        <v>81</v>
      </c>
      <c r="AV356" s="14" t="s">
        <v>81</v>
      </c>
      <c r="AW356" s="14" t="s">
        <v>33</v>
      </c>
      <c r="AX356" s="14" t="s">
        <v>72</v>
      </c>
      <c r="AY356" s="250" t="s">
        <v>114</v>
      </c>
    </row>
    <row r="357" s="15" customFormat="1">
      <c r="A357" s="15"/>
      <c r="B357" s="251"/>
      <c r="C357" s="252"/>
      <c r="D357" s="224" t="s">
        <v>225</v>
      </c>
      <c r="E357" s="253" t="s">
        <v>19</v>
      </c>
      <c r="F357" s="254" t="s">
        <v>263</v>
      </c>
      <c r="G357" s="252"/>
      <c r="H357" s="255">
        <v>85.200000000000003</v>
      </c>
      <c r="I357" s="256"/>
      <c r="J357" s="252"/>
      <c r="K357" s="252"/>
      <c r="L357" s="257"/>
      <c r="M357" s="258"/>
      <c r="N357" s="259"/>
      <c r="O357" s="259"/>
      <c r="P357" s="259"/>
      <c r="Q357" s="259"/>
      <c r="R357" s="259"/>
      <c r="S357" s="259"/>
      <c r="T357" s="260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1" t="s">
        <v>225</v>
      </c>
      <c r="AU357" s="261" t="s">
        <v>81</v>
      </c>
      <c r="AV357" s="15" t="s">
        <v>139</v>
      </c>
      <c r="AW357" s="15" t="s">
        <v>33</v>
      </c>
      <c r="AX357" s="15" t="s">
        <v>79</v>
      </c>
      <c r="AY357" s="261" t="s">
        <v>114</v>
      </c>
    </row>
    <row r="358" s="2" customFormat="1" ht="16.5" customHeight="1">
      <c r="A358" s="40"/>
      <c r="B358" s="41"/>
      <c r="C358" s="262" t="s">
        <v>512</v>
      </c>
      <c r="D358" s="262" t="s">
        <v>345</v>
      </c>
      <c r="E358" s="263" t="s">
        <v>513</v>
      </c>
      <c r="F358" s="264" t="s">
        <v>514</v>
      </c>
      <c r="G358" s="265" t="s">
        <v>222</v>
      </c>
      <c r="H358" s="266">
        <v>86.519999999999996</v>
      </c>
      <c r="I358" s="267"/>
      <c r="J358" s="268">
        <f>ROUND(I358*H358,2)</f>
        <v>0</v>
      </c>
      <c r="K358" s="264" t="s">
        <v>177</v>
      </c>
      <c r="L358" s="269"/>
      <c r="M358" s="270" t="s">
        <v>19</v>
      </c>
      <c r="N358" s="271" t="s">
        <v>43</v>
      </c>
      <c r="O358" s="86"/>
      <c r="P358" s="215">
        <f>O358*H358</f>
        <v>0</v>
      </c>
      <c r="Q358" s="215">
        <v>0.13200000000000001</v>
      </c>
      <c r="R358" s="215">
        <f>Q358*H358</f>
        <v>11.420640000000001</v>
      </c>
      <c r="S358" s="215">
        <v>0</v>
      </c>
      <c r="T358" s="216">
        <f>S358*H358</f>
        <v>0</v>
      </c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R358" s="217" t="s">
        <v>160</v>
      </c>
      <c r="AT358" s="217" t="s">
        <v>345</v>
      </c>
      <c r="AU358" s="217" t="s">
        <v>81</v>
      </c>
      <c r="AY358" s="19" t="s">
        <v>114</v>
      </c>
      <c r="BE358" s="218">
        <f>IF(N358="základní",J358,0)</f>
        <v>0</v>
      </c>
      <c r="BF358" s="218">
        <f>IF(N358="snížená",J358,0)</f>
        <v>0</v>
      </c>
      <c r="BG358" s="218">
        <f>IF(N358="zákl. přenesená",J358,0)</f>
        <v>0</v>
      </c>
      <c r="BH358" s="218">
        <f>IF(N358="sníž. přenesená",J358,0)</f>
        <v>0</v>
      </c>
      <c r="BI358" s="218">
        <f>IF(N358="nulová",J358,0)</f>
        <v>0</v>
      </c>
      <c r="BJ358" s="19" t="s">
        <v>79</v>
      </c>
      <c r="BK358" s="218">
        <f>ROUND(I358*H358,2)</f>
        <v>0</v>
      </c>
      <c r="BL358" s="19" t="s">
        <v>139</v>
      </c>
      <c r="BM358" s="217" t="s">
        <v>515</v>
      </c>
    </row>
    <row r="359" s="14" customFormat="1">
      <c r="A359" s="14"/>
      <c r="B359" s="240"/>
      <c r="C359" s="241"/>
      <c r="D359" s="224" t="s">
        <v>225</v>
      </c>
      <c r="E359" s="242" t="s">
        <v>19</v>
      </c>
      <c r="F359" s="243" t="s">
        <v>516</v>
      </c>
      <c r="G359" s="241"/>
      <c r="H359" s="244">
        <v>84</v>
      </c>
      <c r="I359" s="245"/>
      <c r="J359" s="241"/>
      <c r="K359" s="241"/>
      <c r="L359" s="246"/>
      <c r="M359" s="247"/>
      <c r="N359" s="248"/>
      <c r="O359" s="248"/>
      <c r="P359" s="248"/>
      <c r="Q359" s="248"/>
      <c r="R359" s="248"/>
      <c r="S359" s="248"/>
      <c r="T359" s="249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0" t="s">
        <v>225</v>
      </c>
      <c r="AU359" s="250" t="s">
        <v>81</v>
      </c>
      <c r="AV359" s="14" t="s">
        <v>81</v>
      </c>
      <c r="AW359" s="14" t="s">
        <v>33</v>
      </c>
      <c r="AX359" s="14" t="s">
        <v>79</v>
      </c>
      <c r="AY359" s="250" t="s">
        <v>114</v>
      </c>
    </row>
    <row r="360" s="14" customFormat="1">
      <c r="A360" s="14"/>
      <c r="B360" s="240"/>
      <c r="C360" s="241"/>
      <c r="D360" s="224" t="s">
        <v>225</v>
      </c>
      <c r="E360" s="241"/>
      <c r="F360" s="243" t="s">
        <v>517</v>
      </c>
      <c r="G360" s="241"/>
      <c r="H360" s="244">
        <v>86.519999999999996</v>
      </c>
      <c r="I360" s="245"/>
      <c r="J360" s="241"/>
      <c r="K360" s="241"/>
      <c r="L360" s="246"/>
      <c r="M360" s="247"/>
      <c r="N360" s="248"/>
      <c r="O360" s="248"/>
      <c r="P360" s="248"/>
      <c r="Q360" s="248"/>
      <c r="R360" s="248"/>
      <c r="S360" s="248"/>
      <c r="T360" s="249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0" t="s">
        <v>225</v>
      </c>
      <c r="AU360" s="250" t="s">
        <v>81</v>
      </c>
      <c r="AV360" s="14" t="s">
        <v>81</v>
      </c>
      <c r="AW360" s="14" t="s">
        <v>4</v>
      </c>
      <c r="AX360" s="14" t="s">
        <v>79</v>
      </c>
      <c r="AY360" s="250" t="s">
        <v>114</v>
      </c>
    </row>
    <row r="361" s="2" customFormat="1" ht="16.5" customHeight="1">
      <c r="A361" s="40"/>
      <c r="B361" s="41"/>
      <c r="C361" s="262" t="s">
        <v>518</v>
      </c>
      <c r="D361" s="262" t="s">
        <v>345</v>
      </c>
      <c r="E361" s="263" t="s">
        <v>519</v>
      </c>
      <c r="F361" s="264" t="s">
        <v>520</v>
      </c>
      <c r="G361" s="265" t="s">
        <v>222</v>
      </c>
      <c r="H361" s="266">
        <v>1.236</v>
      </c>
      <c r="I361" s="267"/>
      <c r="J361" s="268">
        <f>ROUND(I361*H361,2)</f>
        <v>0</v>
      </c>
      <c r="K361" s="264" t="s">
        <v>177</v>
      </c>
      <c r="L361" s="269"/>
      <c r="M361" s="270" t="s">
        <v>19</v>
      </c>
      <c r="N361" s="271" t="s">
        <v>43</v>
      </c>
      <c r="O361" s="86"/>
      <c r="P361" s="215">
        <f>O361*H361</f>
        <v>0</v>
      </c>
      <c r="Q361" s="215">
        <v>0.13100000000000001</v>
      </c>
      <c r="R361" s="215">
        <f>Q361*H361</f>
        <v>0.161916</v>
      </c>
      <c r="S361" s="215">
        <v>0</v>
      </c>
      <c r="T361" s="216">
        <f>S361*H361</f>
        <v>0</v>
      </c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R361" s="217" t="s">
        <v>160</v>
      </c>
      <c r="AT361" s="217" t="s">
        <v>345</v>
      </c>
      <c r="AU361" s="217" t="s">
        <v>81</v>
      </c>
      <c r="AY361" s="19" t="s">
        <v>114</v>
      </c>
      <c r="BE361" s="218">
        <f>IF(N361="základní",J361,0)</f>
        <v>0</v>
      </c>
      <c r="BF361" s="218">
        <f>IF(N361="snížená",J361,0)</f>
        <v>0</v>
      </c>
      <c r="BG361" s="218">
        <f>IF(N361="zákl. přenesená",J361,0)</f>
        <v>0</v>
      </c>
      <c r="BH361" s="218">
        <f>IF(N361="sníž. přenesená",J361,0)</f>
        <v>0</v>
      </c>
      <c r="BI361" s="218">
        <f>IF(N361="nulová",J361,0)</f>
        <v>0</v>
      </c>
      <c r="BJ361" s="19" t="s">
        <v>79</v>
      </c>
      <c r="BK361" s="218">
        <f>ROUND(I361*H361,2)</f>
        <v>0</v>
      </c>
      <c r="BL361" s="19" t="s">
        <v>139</v>
      </c>
      <c r="BM361" s="217" t="s">
        <v>521</v>
      </c>
    </row>
    <row r="362" s="14" customFormat="1">
      <c r="A362" s="14"/>
      <c r="B362" s="240"/>
      <c r="C362" s="241"/>
      <c r="D362" s="224" t="s">
        <v>225</v>
      </c>
      <c r="E362" s="241"/>
      <c r="F362" s="243" t="s">
        <v>522</v>
      </c>
      <c r="G362" s="241"/>
      <c r="H362" s="244">
        <v>1.236</v>
      </c>
      <c r="I362" s="245"/>
      <c r="J362" s="241"/>
      <c r="K362" s="241"/>
      <c r="L362" s="246"/>
      <c r="M362" s="247"/>
      <c r="N362" s="248"/>
      <c r="O362" s="248"/>
      <c r="P362" s="248"/>
      <c r="Q362" s="248"/>
      <c r="R362" s="248"/>
      <c r="S362" s="248"/>
      <c r="T362" s="249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0" t="s">
        <v>225</v>
      </c>
      <c r="AU362" s="250" t="s">
        <v>81</v>
      </c>
      <c r="AV362" s="14" t="s">
        <v>81</v>
      </c>
      <c r="AW362" s="14" t="s">
        <v>4</v>
      </c>
      <c r="AX362" s="14" t="s">
        <v>79</v>
      </c>
      <c r="AY362" s="250" t="s">
        <v>114</v>
      </c>
    </row>
    <row r="363" s="2" customFormat="1" ht="44.25" customHeight="1">
      <c r="A363" s="40"/>
      <c r="B363" s="41"/>
      <c r="C363" s="206" t="s">
        <v>523</v>
      </c>
      <c r="D363" s="206" t="s">
        <v>117</v>
      </c>
      <c r="E363" s="207" t="s">
        <v>524</v>
      </c>
      <c r="F363" s="208" t="s">
        <v>525</v>
      </c>
      <c r="G363" s="209" t="s">
        <v>222</v>
      </c>
      <c r="H363" s="210">
        <v>259</v>
      </c>
      <c r="I363" s="211"/>
      <c r="J363" s="212">
        <f>ROUND(I363*H363,2)</f>
        <v>0</v>
      </c>
      <c r="K363" s="208" t="s">
        <v>177</v>
      </c>
      <c r="L363" s="46"/>
      <c r="M363" s="213" t="s">
        <v>19</v>
      </c>
      <c r="N363" s="214" t="s">
        <v>43</v>
      </c>
      <c r="O363" s="86"/>
      <c r="P363" s="215">
        <f>O363*H363</f>
        <v>0</v>
      </c>
      <c r="Q363" s="215">
        <v>0.11162</v>
      </c>
      <c r="R363" s="215">
        <f>Q363*H363</f>
        <v>28.909579999999998</v>
      </c>
      <c r="S363" s="215">
        <v>0</v>
      </c>
      <c r="T363" s="216">
        <f>S363*H363</f>
        <v>0</v>
      </c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R363" s="217" t="s">
        <v>139</v>
      </c>
      <c r="AT363" s="217" t="s">
        <v>117</v>
      </c>
      <c r="AU363" s="217" t="s">
        <v>81</v>
      </c>
      <c r="AY363" s="19" t="s">
        <v>114</v>
      </c>
      <c r="BE363" s="218">
        <f>IF(N363="základní",J363,0)</f>
        <v>0</v>
      </c>
      <c r="BF363" s="218">
        <f>IF(N363="snížená",J363,0)</f>
        <v>0</v>
      </c>
      <c r="BG363" s="218">
        <f>IF(N363="zákl. přenesená",J363,0)</f>
        <v>0</v>
      </c>
      <c r="BH363" s="218">
        <f>IF(N363="sníž. přenesená",J363,0)</f>
        <v>0</v>
      </c>
      <c r="BI363" s="218">
        <f>IF(N363="nulová",J363,0)</f>
        <v>0</v>
      </c>
      <c r="BJ363" s="19" t="s">
        <v>79</v>
      </c>
      <c r="BK363" s="218">
        <f>ROUND(I363*H363,2)</f>
        <v>0</v>
      </c>
      <c r="BL363" s="19" t="s">
        <v>139</v>
      </c>
      <c r="BM363" s="217" t="s">
        <v>526</v>
      </c>
    </row>
    <row r="364" s="2" customFormat="1">
      <c r="A364" s="40"/>
      <c r="B364" s="41"/>
      <c r="C364" s="42"/>
      <c r="D364" s="219" t="s">
        <v>124</v>
      </c>
      <c r="E364" s="42"/>
      <c r="F364" s="220" t="s">
        <v>527</v>
      </c>
      <c r="G364" s="42"/>
      <c r="H364" s="42"/>
      <c r="I364" s="221"/>
      <c r="J364" s="42"/>
      <c r="K364" s="42"/>
      <c r="L364" s="46"/>
      <c r="M364" s="222"/>
      <c r="N364" s="223"/>
      <c r="O364" s="86"/>
      <c r="P364" s="86"/>
      <c r="Q364" s="86"/>
      <c r="R364" s="86"/>
      <c r="S364" s="86"/>
      <c r="T364" s="87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T364" s="19" t="s">
        <v>124</v>
      </c>
      <c r="AU364" s="19" t="s">
        <v>81</v>
      </c>
    </row>
    <row r="365" s="13" customFormat="1">
      <c r="A365" s="13"/>
      <c r="B365" s="230"/>
      <c r="C365" s="231"/>
      <c r="D365" s="224" t="s">
        <v>225</v>
      </c>
      <c r="E365" s="232" t="s">
        <v>19</v>
      </c>
      <c r="F365" s="233" t="s">
        <v>327</v>
      </c>
      <c r="G365" s="231"/>
      <c r="H365" s="232" t="s">
        <v>19</v>
      </c>
      <c r="I365" s="234"/>
      <c r="J365" s="231"/>
      <c r="K365" s="231"/>
      <c r="L365" s="235"/>
      <c r="M365" s="236"/>
      <c r="N365" s="237"/>
      <c r="O365" s="237"/>
      <c r="P365" s="237"/>
      <c r="Q365" s="237"/>
      <c r="R365" s="237"/>
      <c r="S365" s="237"/>
      <c r="T365" s="238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39" t="s">
        <v>225</v>
      </c>
      <c r="AU365" s="239" t="s">
        <v>81</v>
      </c>
      <c r="AV365" s="13" t="s">
        <v>79</v>
      </c>
      <c r="AW365" s="13" t="s">
        <v>33</v>
      </c>
      <c r="AX365" s="13" t="s">
        <v>72</v>
      </c>
      <c r="AY365" s="239" t="s">
        <v>114</v>
      </c>
    </row>
    <row r="366" s="13" customFormat="1">
      <c r="A366" s="13"/>
      <c r="B366" s="230"/>
      <c r="C366" s="231"/>
      <c r="D366" s="224" t="s">
        <v>225</v>
      </c>
      <c r="E366" s="232" t="s">
        <v>19</v>
      </c>
      <c r="F366" s="233" t="s">
        <v>528</v>
      </c>
      <c r="G366" s="231"/>
      <c r="H366" s="232" t="s">
        <v>19</v>
      </c>
      <c r="I366" s="234"/>
      <c r="J366" s="231"/>
      <c r="K366" s="231"/>
      <c r="L366" s="235"/>
      <c r="M366" s="236"/>
      <c r="N366" s="237"/>
      <c r="O366" s="237"/>
      <c r="P366" s="237"/>
      <c r="Q366" s="237"/>
      <c r="R366" s="237"/>
      <c r="S366" s="237"/>
      <c r="T366" s="238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9" t="s">
        <v>225</v>
      </c>
      <c r="AU366" s="239" t="s">
        <v>81</v>
      </c>
      <c r="AV366" s="13" t="s">
        <v>79</v>
      </c>
      <c r="AW366" s="13" t="s">
        <v>33</v>
      </c>
      <c r="AX366" s="13" t="s">
        <v>72</v>
      </c>
      <c r="AY366" s="239" t="s">
        <v>114</v>
      </c>
    </row>
    <row r="367" s="13" customFormat="1">
      <c r="A367" s="13"/>
      <c r="B367" s="230"/>
      <c r="C367" s="231"/>
      <c r="D367" s="224" t="s">
        <v>225</v>
      </c>
      <c r="E367" s="232" t="s">
        <v>19</v>
      </c>
      <c r="F367" s="233" t="s">
        <v>228</v>
      </c>
      <c r="G367" s="231"/>
      <c r="H367" s="232" t="s">
        <v>19</v>
      </c>
      <c r="I367" s="234"/>
      <c r="J367" s="231"/>
      <c r="K367" s="231"/>
      <c r="L367" s="235"/>
      <c r="M367" s="236"/>
      <c r="N367" s="237"/>
      <c r="O367" s="237"/>
      <c r="P367" s="237"/>
      <c r="Q367" s="237"/>
      <c r="R367" s="237"/>
      <c r="S367" s="237"/>
      <c r="T367" s="238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39" t="s">
        <v>225</v>
      </c>
      <c r="AU367" s="239" t="s">
        <v>81</v>
      </c>
      <c r="AV367" s="13" t="s">
        <v>79</v>
      </c>
      <c r="AW367" s="13" t="s">
        <v>33</v>
      </c>
      <c r="AX367" s="13" t="s">
        <v>72</v>
      </c>
      <c r="AY367" s="239" t="s">
        <v>114</v>
      </c>
    </row>
    <row r="368" s="14" customFormat="1">
      <c r="A368" s="14"/>
      <c r="B368" s="240"/>
      <c r="C368" s="241"/>
      <c r="D368" s="224" t="s">
        <v>225</v>
      </c>
      <c r="E368" s="242" t="s">
        <v>19</v>
      </c>
      <c r="F368" s="243" t="s">
        <v>529</v>
      </c>
      <c r="G368" s="241"/>
      <c r="H368" s="244">
        <v>222.44999999999999</v>
      </c>
      <c r="I368" s="245"/>
      <c r="J368" s="241"/>
      <c r="K368" s="241"/>
      <c r="L368" s="246"/>
      <c r="M368" s="247"/>
      <c r="N368" s="248"/>
      <c r="O368" s="248"/>
      <c r="P368" s="248"/>
      <c r="Q368" s="248"/>
      <c r="R368" s="248"/>
      <c r="S368" s="248"/>
      <c r="T368" s="249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0" t="s">
        <v>225</v>
      </c>
      <c r="AU368" s="250" t="s">
        <v>81</v>
      </c>
      <c r="AV368" s="14" t="s">
        <v>81</v>
      </c>
      <c r="AW368" s="14" t="s">
        <v>33</v>
      </c>
      <c r="AX368" s="14" t="s">
        <v>72</v>
      </c>
      <c r="AY368" s="250" t="s">
        <v>114</v>
      </c>
    </row>
    <row r="369" s="13" customFormat="1">
      <c r="A369" s="13"/>
      <c r="B369" s="230"/>
      <c r="C369" s="231"/>
      <c r="D369" s="224" t="s">
        <v>225</v>
      </c>
      <c r="E369" s="232" t="s">
        <v>19</v>
      </c>
      <c r="F369" s="233" t="s">
        <v>530</v>
      </c>
      <c r="G369" s="231"/>
      <c r="H369" s="232" t="s">
        <v>19</v>
      </c>
      <c r="I369" s="234"/>
      <c r="J369" s="231"/>
      <c r="K369" s="231"/>
      <c r="L369" s="235"/>
      <c r="M369" s="236"/>
      <c r="N369" s="237"/>
      <c r="O369" s="237"/>
      <c r="P369" s="237"/>
      <c r="Q369" s="237"/>
      <c r="R369" s="237"/>
      <c r="S369" s="237"/>
      <c r="T369" s="238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39" t="s">
        <v>225</v>
      </c>
      <c r="AU369" s="239" t="s">
        <v>81</v>
      </c>
      <c r="AV369" s="13" t="s">
        <v>79</v>
      </c>
      <c r="AW369" s="13" t="s">
        <v>33</v>
      </c>
      <c r="AX369" s="13" t="s">
        <v>72</v>
      </c>
      <c r="AY369" s="239" t="s">
        <v>114</v>
      </c>
    </row>
    <row r="370" s="13" customFormat="1">
      <c r="A370" s="13"/>
      <c r="B370" s="230"/>
      <c r="C370" s="231"/>
      <c r="D370" s="224" t="s">
        <v>225</v>
      </c>
      <c r="E370" s="232" t="s">
        <v>19</v>
      </c>
      <c r="F370" s="233" t="s">
        <v>228</v>
      </c>
      <c r="G370" s="231"/>
      <c r="H370" s="232" t="s">
        <v>19</v>
      </c>
      <c r="I370" s="234"/>
      <c r="J370" s="231"/>
      <c r="K370" s="231"/>
      <c r="L370" s="235"/>
      <c r="M370" s="236"/>
      <c r="N370" s="237"/>
      <c r="O370" s="237"/>
      <c r="P370" s="237"/>
      <c r="Q370" s="237"/>
      <c r="R370" s="237"/>
      <c r="S370" s="237"/>
      <c r="T370" s="238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39" t="s">
        <v>225</v>
      </c>
      <c r="AU370" s="239" t="s">
        <v>81</v>
      </c>
      <c r="AV370" s="13" t="s">
        <v>79</v>
      </c>
      <c r="AW370" s="13" t="s">
        <v>33</v>
      </c>
      <c r="AX370" s="13" t="s">
        <v>72</v>
      </c>
      <c r="AY370" s="239" t="s">
        <v>114</v>
      </c>
    </row>
    <row r="371" s="14" customFormat="1">
      <c r="A371" s="14"/>
      <c r="B371" s="240"/>
      <c r="C371" s="241"/>
      <c r="D371" s="224" t="s">
        <v>225</v>
      </c>
      <c r="E371" s="242" t="s">
        <v>19</v>
      </c>
      <c r="F371" s="243" t="s">
        <v>531</v>
      </c>
      <c r="G371" s="241"/>
      <c r="H371" s="244">
        <v>8.5500000000000007</v>
      </c>
      <c r="I371" s="245"/>
      <c r="J371" s="241"/>
      <c r="K371" s="241"/>
      <c r="L371" s="246"/>
      <c r="M371" s="247"/>
      <c r="N371" s="248"/>
      <c r="O371" s="248"/>
      <c r="P371" s="248"/>
      <c r="Q371" s="248"/>
      <c r="R371" s="248"/>
      <c r="S371" s="248"/>
      <c r="T371" s="249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0" t="s">
        <v>225</v>
      </c>
      <c r="AU371" s="250" t="s">
        <v>81</v>
      </c>
      <c r="AV371" s="14" t="s">
        <v>81</v>
      </c>
      <c r="AW371" s="14" t="s">
        <v>33</v>
      </c>
      <c r="AX371" s="14" t="s">
        <v>72</v>
      </c>
      <c r="AY371" s="250" t="s">
        <v>114</v>
      </c>
    </row>
    <row r="372" s="13" customFormat="1">
      <c r="A372" s="13"/>
      <c r="B372" s="230"/>
      <c r="C372" s="231"/>
      <c r="D372" s="224" t="s">
        <v>225</v>
      </c>
      <c r="E372" s="232" t="s">
        <v>19</v>
      </c>
      <c r="F372" s="233" t="s">
        <v>334</v>
      </c>
      <c r="G372" s="231"/>
      <c r="H372" s="232" t="s">
        <v>19</v>
      </c>
      <c r="I372" s="234"/>
      <c r="J372" s="231"/>
      <c r="K372" s="231"/>
      <c r="L372" s="235"/>
      <c r="M372" s="236"/>
      <c r="N372" s="237"/>
      <c r="O372" s="237"/>
      <c r="P372" s="237"/>
      <c r="Q372" s="237"/>
      <c r="R372" s="237"/>
      <c r="S372" s="237"/>
      <c r="T372" s="238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39" t="s">
        <v>225</v>
      </c>
      <c r="AU372" s="239" t="s">
        <v>81</v>
      </c>
      <c r="AV372" s="13" t="s">
        <v>79</v>
      </c>
      <c r="AW372" s="13" t="s">
        <v>33</v>
      </c>
      <c r="AX372" s="13" t="s">
        <v>72</v>
      </c>
      <c r="AY372" s="239" t="s">
        <v>114</v>
      </c>
    </row>
    <row r="373" s="13" customFormat="1">
      <c r="A373" s="13"/>
      <c r="B373" s="230"/>
      <c r="C373" s="231"/>
      <c r="D373" s="224" t="s">
        <v>225</v>
      </c>
      <c r="E373" s="232" t="s">
        <v>19</v>
      </c>
      <c r="F373" s="233" t="s">
        <v>532</v>
      </c>
      <c r="G373" s="231"/>
      <c r="H373" s="232" t="s">
        <v>19</v>
      </c>
      <c r="I373" s="234"/>
      <c r="J373" s="231"/>
      <c r="K373" s="231"/>
      <c r="L373" s="235"/>
      <c r="M373" s="236"/>
      <c r="N373" s="237"/>
      <c r="O373" s="237"/>
      <c r="P373" s="237"/>
      <c r="Q373" s="237"/>
      <c r="R373" s="237"/>
      <c r="S373" s="237"/>
      <c r="T373" s="238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39" t="s">
        <v>225</v>
      </c>
      <c r="AU373" s="239" t="s">
        <v>81</v>
      </c>
      <c r="AV373" s="13" t="s">
        <v>79</v>
      </c>
      <c r="AW373" s="13" t="s">
        <v>33</v>
      </c>
      <c r="AX373" s="13" t="s">
        <v>72</v>
      </c>
      <c r="AY373" s="239" t="s">
        <v>114</v>
      </c>
    </row>
    <row r="374" s="13" customFormat="1">
      <c r="A374" s="13"/>
      <c r="B374" s="230"/>
      <c r="C374" s="231"/>
      <c r="D374" s="224" t="s">
        <v>225</v>
      </c>
      <c r="E374" s="232" t="s">
        <v>19</v>
      </c>
      <c r="F374" s="233" t="s">
        <v>228</v>
      </c>
      <c r="G374" s="231"/>
      <c r="H374" s="232" t="s">
        <v>19</v>
      </c>
      <c r="I374" s="234"/>
      <c r="J374" s="231"/>
      <c r="K374" s="231"/>
      <c r="L374" s="235"/>
      <c r="M374" s="236"/>
      <c r="N374" s="237"/>
      <c r="O374" s="237"/>
      <c r="P374" s="237"/>
      <c r="Q374" s="237"/>
      <c r="R374" s="237"/>
      <c r="S374" s="237"/>
      <c r="T374" s="238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39" t="s">
        <v>225</v>
      </c>
      <c r="AU374" s="239" t="s">
        <v>81</v>
      </c>
      <c r="AV374" s="13" t="s">
        <v>79</v>
      </c>
      <c r="AW374" s="13" t="s">
        <v>33</v>
      </c>
      <c r="AX374" s="13" t="s">
        <v>72</v>
      </c>
      <c r="AY374" s="239" t="s">
        <v>114</v>
      </c>
    </row>
    <row r="375" s="14" customFormat="1">
      <c r="A375" s="14"/>
      <c r="B375" s="240"/>
      <c r="C375" s="241"/>
      <c r="D375" s="224" t="s">
        <v>225</v>
      </c>
      <c r="E375" s="242" t="s">
        <v>19</v>
      </c>
      <c r="F375" s="243" t="s">
        <v>394</v>
      </c>
      <c r="G375" s="241"/>
      <c r="H375" s="244">
        <v>28</v>
      </c>
      <c r="I375" s="245"/>
      <c r="J375" s="241"/>
      <c r="K375" s="241"/>
      <c r="L375" s="246"/>
      <c r="M375" s="247"/>
      <c r="N375" s="248"/>
      <c r="O375" s="248"/>
      <c r="P375" s="248"/>
      <c r="Q375" s="248"/>
      <c r="R375" s="248"/>
      <c r="S375" s="248"/>
      <c r="T375" s="249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0" t="s">
        <v>225</v>
      </c>
      <c r="AU375" s="250" t="s">
        <v>81</v>
      </c>
      <c r="AV375" s="14" t="s">
        <v>81</v>
      </c>
      <c r="AW375" s="14" t="s">
        <v>33</v>
      </c>
      <c r="AX375" s="14" t="s">
        <v>72</v>
      </c>
      <c r="AY375" s="250" t="s">
        <v>114</v>
      </c>
    </row>
    <row r="376" s="15" customFormat="1">
      <c r="A376" s="15"/>
      <c r="B376" s="251"/>
      <c r="C376" s="252"/>
      <c r="D376" s="224" t="s">
        <v>225</v>
      </c>
      <c r="E376" s="253" t="s">
        <v>19</v>
      </c>
      <c r="F376" s="254" t="s">
        <v>263</v>
      </c>
      <c r="G376" s="252"/>
      <c r="H376" s="255">
        <v>259</v>
      </c>
      <c r="I376" s="256"/>
      <c r="J376" s="252"/>
      <c r="K376" s="252"/>
      <c r="L376" s="257"/>
      <c r="M376" s="258"/>
      <c r="N376" s="259"/>
      <c r="O376" s="259"/>
      <c r="P376" s="259"/>
      <c r="Q376" s="259"/>
      <c r="R376" s="259"/>
      <c r="S376" s="259"/>
      <c r="T376" s="260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61" t="s">
        <v>225</v>
      </c>
      <c r="AU376" s="261" t="s">
        <v>81</v>
      </c>
      <c r="AV376" s="15" t="s">
        <v>139</v>
      </c>
      <c r="AW376" s="15" t="s">
        <v>33</v>
      </c>
      <c r="AX376" s="15" t="s">
        <v>79</v>
      </c>
      <c r="AY376" s="261" t="s">
        <v>114</v>
      </c>
    </row>
    <row r="377" s="2" customFormat="1" ht="16.5" customHeight="1">
      <c r="A377" s="40"/>
      <c r="B377" s="41"/>
      <c r="C377" s="262" t="s">
        <v>533</v>
      </c>
      <c r="D377" s="262" t="s">
        <v>345</v>
      </c>
      <c r="E377" s="263" t="s">
        <v>534</v>
      </c>
      <c r="F377" s="264" t="s">
        <v>535</v>
      </c>
      <c r="G377" s="265" t="s">
        <v>222</v>
      </c>
      <c r="H377" s="266">
        <v>37.646999999999998</v>
      </c>
      <c r="I377" s="267"/>
      <c r="J377" s="268">
        <f>ROUND(I377*H377,2)</f>
        <v>0</v>
      </c>
      <c r="K377" s="264" t="s">
        <v>177</v>
      </c>
      <c r="L377" s="269"/>
      <c r="M377" s="270" t="s">
        <v>19</v>
      </c>
      <c r="N377" s="271" t="s">
        <v>43</v>
      </c>
      <c r="O377" s="86"/>
      <c r="P377" s="215">
        <f>O377*H377</f>
        <v>0</v>
      </c>
      <c r="Q377" s="215">
        <v>0.17599999999999999</v>
      </c>
      <c r="R377" s="215">
        <f>Q377*H377</f>
        <v>6.6258719999999993</v>
      </c>
      <c r="S377" s="215">
        <v>0</v>
      </c>
      <c r="T377" s="216">
        <f>S377*H377</f>
        <v>0</v>
      </c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R377" s="217" t="s">
        <v>160</v>
      </c>
      <c r="AT377" s="217" t="s">
        <v>345</v>
      </c>
      <c r="AU377" s="217" t="s">
        <v>81</v>
      </c>
      <c r="AY377" s="19" t="s">
        <v>114</v>
      </c>
      <c r="BE377" s="218">
        <f>IF(N377="základní",J377,0)</f>
        <v>0</v>
      </c>
      <c r="BF377" s="218">
        <f>IF(N377="snížená",J377,0)</f>
        <v>0</v>
      </c>
      <c r="BG377" s="218">
        <f>IF(N377="zákl. přenesená",J377,0)</f>
        <v>0</v>
      </c>
      <c r="BH377" s="218">
        <f>IF(N377="sníž. přenesená",J377,0)</f>
        <v>0</v>
      </c>
      <c r="BI377" s="218">
        <f>IF(N377="nulová",J377,0)</f>
        <v>0</v>
      </c>
      <c r="BJ377" s="19" t="s">
        <v>79</v>
      </c>
      <c r="BK377" s="218">
        <f>ROUND(I377*H377,2)</f>
        <v>0</v>
      </c>
      <c r="BL377" s="19" t="s">
        <v>139</v>
      </c>
      <c r="BM377" s="217" t="s">
        <v>536</v>
      </c>
    </row>
    <row r="378" s="14" customFormat="1">
      <c r="A378" s="14"/>
      <c r="B378" s="240"/>
      <c r="C378" s="241"/>
      <c r="D378" s="224" t="s">
        <v>225</v>
      </c>
      <c r="E378" s="242" t="s">
        <v>19</v>
      </c>
      <c r="F378" s="243" t="s">
        <v>537</v>
      </c>
      <c r="G378" s="241"/>
      <c r="H378" s="244">
        <v>36.549999999999997</v>
      </c>
      <c r="I378" s="245"/>
      <c r="J378" s="241"/>
      <c r="K378" s="241"/>
      <c r="L378" s="246"/>
      <c r="M378" s="247"/>
      <c r="N378" s="248"/>
      <c r="O378" s="248"/>
      <c r="P378" s="248"/>
      <c r="Q378" s="248"/>
      <c r="R378" s="248"/>
      <c r="S378" s="248"/>
      <c r="T378" s="249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0" t="s">
        <v>225</v>
      </c>
      <c r="AU378" s="250" t="s">
        <v>81</v>
      </c>
      <c r="AV378" s="14" t="s">
        <v>81</v>
      </c>
      <c r="AW378" s="14" t="s">
        <v>33</v>
      </c>
      <c r="AX378" s="14" t="s">
        <v>79</v>
      </c>
      <c r="AY378" s="250" t="s">
        <v>114</v>
      </c>
    </row>
    <row r="379" s="14" customFormat="1">
      <c r="A379" s="14"/>
      <c r="B379" s="240"/>
      <c r="C379" s="241"/>
      <c r="D379" s="224" t="s">
        <v>225</v>
      </c>
      <c r="E379" s="241"/>
      <c r="F379" s="243" t="s">
        <v>538</v>
      </c>
      <c r="G379" s="241"/>
      <c r="H379" s="244">
        <v>37.646999999999998</v>
      </c>
      <c r="I379" s="245"/>
      <c r="J379" s="241"/>
      <c r="K379" s="241"/>
      <c r="L379" s="246"/>
      <c r="M379" s="247"/>
      <c r="N379" s="248"/>
      <c r="O379" s="248"/>
      <c r="P379" s="248"/>
      <c r="Q379" s="248"/>
      <c r="R379" s="248"/>
      <c r="S379" s="248"/>
      <c r="T379" s="249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0" t="s">
        <v>225</v>
      </c>
      <c r="AU379" s="250" t="s">
        <v>81</v>
      </c>
      <c r="AV379" s="14" t="s">
        <v>81</v>
      </c>
      <c r="AW379" s="14" t="s">
        <v>4</v>
      </c>
      <c r="AX379" s="14" t="s">
        <v>79</v>
      </c>
      <c r="AY379" s="250" t="s">
        <v>114</v>
      </c>
    </row>
    <row r="380" s="2" customFormat="1" ht="16.5" customHeight="1">
      <c r="A380" s="40"/>
      <c r="B380" s="41"/>
      <c r="C380" s="262" t="s">
        <v>539</v>
      </c>
      <c r="D380" s="262" t="s">
        <v>345</v>
      </c>
      <c r="E380" s="263" t="s">
        <v>540</v>
      </c>
      <c r="F380" s="264" t="s">
        <v>541</v>
      </c>
      <c r="G380" s="265" t="s">
        <v>222</v>
      </c>
      <c r="H380" s="266">
        <v>226.899</v>
      </c>
      <c r="I380" s="267"/>
      <c r="J380" s="268">
        <f>ROUND(I380*H380,2)</f>
        <v>0</v>
      </c>
      <c r="K380" s="264" t="s">
        <v>177</v>
      </c>
      <c r="L380" s="269"/>
      <c r="M380" s="270" t="s">
        <v>19</v>
      </c>
      <c r="N380" s="271" t="s">
        <v>43</v>
      </c>
      <c r="O380" s="86"/>
      <c r="P380" s="215">
        <f>O380*H380</f>
        <v>0</v>
      </c>
      <c r="Q380" s="215">
        <v>0.17599999999999999</v>
      </c>
      <c r="R380" s="215">
        <f>Q380*H380</f>
        <v>39.934224</v>
      </c>
      <c r="S380" s="215">
        <v>0</v>
      </c>
      <c r="T380" s="216">
        <f>S380*H380</f>
        <v>0</v>
      </c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R380" s="217" t="s">
        <v>160</v>
      </c>
      <c r="AT380" s="217" t="s">
        <v>345</v>
      </c>
      <c r="AU380" s="217" t="s">
        <v>81</v>
      </c>
      <c r="AY380" s="19" t="s">
        <v>114</v>
      </c>
      <c r="BE380" s="218">
        <f>IF(N380="základní",J380,0)</f>
        <v>0</v>
      </c>
      <c r="BF380" s="218">
        <f>IF(N380="snížená",J380,0)</f>
        <v>0</v>
      </c>
      <c r="BG380" s="218">
        <f>IF(N380="zákl. přenesená",J380,0)</f>
        <v>0</v>
      </c>
      <c r="BH380" s="218">
        <f>IF(N380="sníž. přenesená",J380,0)</f>
        <v>0</v>
      </c>
      <c r="BI380" s="218">
        <f>IF(N380="nulová",J380,0)</f>
        <v>0</v>
      </c>
      <c r="BJ380" s="19" t="s">
        <v>79</v>
      </c>
      <c r="BK380" s="218">
        <f>ROUND(I380*H380,2)</f>
        <v>0</v>
      </c>
      <c r="BL380" s="19" t="s">
        <v>139</v>
      </c>
      <c r="BM380" s="217" t="s">
        <v>542</v>
      </c>
    </row>
    <row r="381" s="14" customFormat="1">
      <c r="A381" s="14"/>
      <c r="B381" s="240"/>
      <c r="C381" s="241"/>
      <c r="D381" s="224" t="s">
        <v>225</v>
      </c>
      <c r="E381" s="241"/>
      <c r="F381" s="243" t="s">
        <v>543</v>
      </c>
      <c r="G381" s="241"/>
      <c r="H381" s="244">
        <v>226.899</v>
      </c>
      <c r="I381" s="245"/>
      <c r="J381" s="241"/>
      <c r="K381" s="241"/>
      <c r="L381" s="246"/>
      <c r="M381" s="247"/>
      <c r="N381" s="248"/>
      <c r="O381" s="248"/>
      <c r="P381" s="248"/>
      <c r="Q381" s="248"/>
      <c r="R381" s="248"/>
      <c r="S381" s="248"/>
      <c r="T381" s="249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0" t="s">
        <v>225</v>
      </c>
      <c r="AU381" s="250" t="s">
        <v>81</v>
      </c>
      <c r="AV381" s="14" t="s">
        <v>81</v>
      </c>
      <c r="AW381" s="14" t="s">
        <v>4</v>
      </c>
      <c r="AX381" s="14" t="s">
        <v>79</v>
      </c>
      <c r="AY381" s="250" t="s">
        <v>114</v>
      </c>
    </row>
    <row r="382" s="12" customFormat="1" ht="22.8" customHeight="1">
      <c r="A382" s="12"/>
      <c r="B382" s="190"/>
      <c r="C382" s="191"/>
      <c r="D382" s="192" t="s">
        <v>71</v>
      </c>
      <c r="E382" s="204" t="s">
        <v>167</v>
      </c>
      <c r="F382" s="204" t="s">
        <v>544</v>
      </c>
      <c r="G382" s="191"/>
      <c r="H382" s="191"/>
      <c r="I382" s="194"/>
      <c r="J382" s="205">
        <f>BK382</f>
        <v>0</v>
      </c>
      <c r="K382" s="191"/>
      <c r="L382" s="196"/>
      <c r="M382" s="197"/>
      <c r="N382" s="198"/>
      <c r="O382" s="198"/>
      <c r="P382" s="199">
        <f>SUM(P383:P507)</f>
        <v>0</v>
      </c>
      <c r="Q382" s="198"/>
      <c r="R382" s="199">
        <f>SUM(R383:R507)</f>
        <v>43.311813200000003</v>
      </c>
      <c r="S382" s="198"/>
      <c r="T382" s="200">
        <f>SUM(T383:T507)</f>
        <v>6.02386</v>
      </c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R382" s="201" t="s">
        <v>79</v>
      </c>
      <c r="AT382" s="202" t="s">
        <v>71</v>
      </c>
      <c r="AU382" s="202" t="s">
        <v>79</v>
      </c>
      <c r="AY382" s="201" t="s">
        <v>114</v>
      </c>
      <c r="BK382" s="203">
        <f>SUM(BK383:BK507)</f>
        <v>0</v>
      </c>
    </row>
    <row r="383" s="2" customFormat="1" ht="33" customHeight="1">
      <c r="A383" s="40"/>
      <c r="B383" s="41"/>
      <c r="C383" s="206" t="s">
        <v>545</v>
      </c>
      <c r="D383" s="206" t="s">
        <v>117</v>
      </c>
      <c r="E383" s="207" t="s">
        <v>546</v>
      </c>
      <c r="F383" s="208" t="s">
        <v>547</v>
      </c>
      <c r="G383" s="209" t="s">
        <v>388</v>
      </c>
      <c r="H383" s="210">
        <v>1</v>
      </c>
      <c r="I383" s="211"/>
      <c r="J383" s="212">
        <f>ROUND(I383*H383,2)</f>
        <v>0</v>
      </c>
      <c r="K383" s="208" t="s">
        <v>177</v>
      </c>
      <c r="L383" s="46"/>
      <c r="M383" s="213" t="s">
        <v>19</v>
      </c>
      <c r="N383" s="214" t="s">
        <v>43</v>
      </c>
      <c r="O383" s="86"/>
      <c r="P383" s="215">
        <f>O383*H383</f>
        <v>0</v>
      </c>
      <c r="Q383" s="215">
        <v>0</v>
      </c>
      <c r="R383" s="215">
        <f>Q383*H383</f>
        <v>0</v>
      </c>
      <c r="S383" s="215">
        <v>0.082000000000000003</v>
      </c>
      <c r="T383" s="216">
        <f>S383*H383</f>
        <v>0.082000000000000003</v>
      </c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R383" s="217" t="s">
        <v>139</v>
      </c>
      <c r="AT383" s="217" t="s">
        <v>117</v>
      </c>
      <c r="AU383" s="217" t="s">
        <v>81</v>
      </c>
      <c r="AY383" s="19" t="s">
        <v>114</v>
      </c>
      <c r="BE383" s="218">
        <f>IF(N383="základní",J383,0)</f>
        <v>0</v>
      </c>
      <c r="BF383" s="218">
        <f>IF(N383="snížená",J383,0)</f>
        <v>0</v>
      </c>
      <c r="BG383" s="218">
        <f>IF(N383="zákl. přenesená",J383,0)</f>
        <v>0</v>
      </c>
      <c r="BH383" s="218">
        <f>IF(N383="sníž. přenesená",J383,0)</f>
        <v>0</v>
      </c>
      <c r="BI383" s="218">
        <f>IF(N383="nulová",J383,0)</f>
        <v>0</v>
      </c>
      <c r="BJ383" s="19" t="s">
        <v>79</v>
      </c>
      <c r="BK383" s="218">
        <f>ROUND(I383*H383,2)</f>
        <v>0</v>
      </c>
      <c r="BL383" s="19" t="s">
        <v>139</v>
      </c>
      <c r="BM383" s="217" t="s">
        <v>548</v>
      </c>
    </row>
    <row r="384" s="2" customFormat="1">
      <c r="A384" s="40"/>
      <c r="B384" s="41"/>
      <c r="C384" s="42"/>
      <c r="D384" s="219" t="s">
        <v>124</v>
      </c>
      <c r="E384" s="42"/>
      <c r="F384" s="220" t="s">
        <v>549</v>
      </c>
      <c r="G384" s="42"/>
      <c r="H384" s="42"/>
      <c r="I384" s="221"/>
      <c r="J384" s="42"/>
      <c r="K384" s="42"/>
      <c r="L384" s="46"/>
      <c r="M384" s="222"/>
      <c r="N384" s="223"/>
      <c r="O384" s="86"/>
      <c r="P384" s="86"/>
      <c r="Q384" s="86"/>
      <c r="R384" s="86"/>
      <c r="S384" s="86"/>
      <c r="T384" s="87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T384" s="19" t="s">
        <v>124</v>
      </c>
      <c r="AU384" s="19" t="s">
        <v>81</v>
      </c>
    </row>
    <row r="385" s="13" customFormat="1">
      <c r="A385" s="13"/>
      <c r="B385" s="230"/>
      <c r="C385" s="231"/>
      <c r="D385" s="224" t="s">
        <v>225</v>
      </c>
      <c r="E385" s="232" t="s">
        <v>19</v>
      </c>
      <c r="F385" s="233" t="s">
        <v>550</v>
      </c>
      <c r="G385" s="231"/>
      <c r="H385" s="232" t="s">
        <v>19</v>
      </c>
      <c r="I385" s="234"/>
      <c r="J385" s="231"/>
      <c r="K385" s="231"/>
      <c r="L385" s="235"/>
      <c r="M385" s="236"/>
      <c r="N385" s="237"/>
      <c r="O385" s="237"/>
      <c r="P385" s="237"/>
      <c r="Q385" s="237"/>
      <c r="R385" s="237"/>
      <c r="S385" s="237"/>
      <c r="T385" s="238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39" t="s">
        <v>225</v>
      </c>
      <c r="AU385" s="239" t="s">
        <v>81</v>
      </c>
      <c r="AV385" s="13" t="s">
        <v>79</v>
      </c>
      <c r="AW385" s="13" t="s">
        <v>33</v>
      </c>
      <c r="AX385" s="13" t="s">
        <v>72</v>
      </c>
      <c r="AY385" s="239" t="s">
        <v>114</v>
      </c>
    </row>
    <row r="386" s="13" customFormat="1">
      <c r="A386" s="13"/>
      <c r="B386" s="230"/>
      <c r="C386" s="231"/>
      <c r="D386" s="224" t="s">
        <v>225</v>
      </c>
      <c r="E386" s="232" t="s">
        <v>19</v>
      </c>
      <c r="F386" s="233" t="s">
        <v>551</v>
      </c>
      <c r="G386" s="231"/>
      <c r="H386" s="232" t="s">
        <v>19</v>
      </c>
      <c r="I386" s="234"/>
      <c r="J386" s="231"/>
      <c r="K386" s="231"/>
      <c r="L386" s="235"/>
      <c r="M386" s="236"/>
      <c r="N386" s="237"/>
      <c r="O386" s="237"/>
      <c r="P386" s="237"/>
      <c r="Q386" s="237"/>
      <c r="R386" s="237"/>
      <c r="S386" s="237"/>
      <c r="T386" s="238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39" t="s">
        <v>225</v>
      </c>
      <c r="AU386" s="239" t="s">
        <v>81</v>
      </c>
      <c r="AV386" s="13" t="s">
        <v>79</v>
      </c>
      <c r="AW386" s="13" t="s">
        <v>33</v>
      </c>
      <c r="AX386" s="13" t="s">
        <v>72</v>
      </c>
      <c r="AY386" s="239" t="s">
        <v>114</v>
      </c>
    </row>
    <row r="387" s="14" customFormat="1">
      <c r="A387" s="14"/>
      <c r="B387" s="240"/>
      <c r="C387" s="241"/>
      <c r="D387" s="224" t="s">
        <v>225</v>
      </c>
      <c r="E387" s="242" t="s">
        <v>19</v>
      </c>
      <c r="F387" s="243" t="s">
        <v>79</v>
      </c>
      <c r="G387" s="241"/>
      <c r="H387" s="244">
        <v>1</v>
      </c>
      <c r="I387" s="245"/>
      <c r="J387" s="241"/>
      <c r="K387" s="241"/>
      <c r="L387" s="246"/>
      <c r="M387" s="247"/>
      <c r="N387" s="248"/>
      <c r="O387" s="248"/>
      <c r="P387" s="248"/>
      <c r="Q387" s="248"/>
      <c r="R387" s="248"/>
      <c r="S387" s="248"/>
      <c r="T387" s="249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0" t="s">
        <v>225</v>
      </c>
      <c r="AU387" s="250" t="s">
        <v>81</v>
      </c>
      <c r="AV387" s="14" t="s">
        <v>81</v>
      </c>
      <c r="AW387" s="14" t="s">
        <v>33</v>
      </c>
      <c r="AX387" s="14" t="s">
        <v>79</v>
      </c>
      <c r="AY387" s="250" t="s">
        <v>114</v>
      </c>
    </row>
    <row r="388" s="2" customFormat="1" ht="21.75" customHeight="1">
      <c r="A388" s="40"/>
      <c r="B388" s="41"/>
      <c r="C388" s="206" t="s">
        <v>552</v>
      </c>
      <c r="D388" s="206" t="s">
        <v>117</v>
      </c>
      <c r="E388" s="207" t="s">
        <v>553</v>
      </c>
      <c r="F388" s="208" t="s">
        <v>554</v>
      </c>
      <c r="G388" s="209" t="s">
        <v>388</v>
      </c>
      <c r="H388" s="210">
        <v>26</v>
      </c>
      <c r="I388" s="211"/>
      <c r="J388" s="212">
        <f>ROUND(I388*H388,2)</f>
        <v>0</v>
      </c>
      <c r="K388" s="208" t="s">
        <v>177</v>
      </c>
      <c r="L388" s="46"/>
      <c r="M388" s="213" t="s">
        <v>19</v>
      </c>
      <c r="N388" s="214" t="s">
        <v>43</v>
      </c>
      <c r="O388" s="86"/>
      <c r="P388" s="215">
        <f>O388*H388</f>
        <v>0</v>
      </c>
      <c r="Q388" s="215">
        <v>0</v>
      </c>
      <c r="R388" s="215">
        <f>Q388*H388</f>
        <v>0</v>
      </c>
      <c r="S388" s="215">
        <v>0.16500000000000001</v>
      </c>
      <c r="T388" s="216">
        <f>S388*H388</f>
        <v>4.29</v>
      </c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R388" s="217" t="s">
        <v>139</v>
      </c>
      <c r="AT388" s="217" t="s">
        <v>117</v>
      </c>
      <c r="AU388" s="217" t="s">
        <v>81</v>
      </c>
      <c r="AY388" s="19" t="s">
        <v>114</v>
      </c>
      <c r="BE388" s="218">
        <f>IF(N388="základní",J388,0)</f>
        <v>0</v>
      </c>
      <c r="BF388" s="218">
        <f>IF(N388="snížená",J388,0)</f>
        <v>0</v>
      </c>
      <c r="BG388" s="218">
        <f>IF(N388="zákl. přenesená",J388,0)</f>
        <v>0</v>
      </c>
      <c r="BH388" s="218">
        <f>IF(N388="sníž. přenesená",J388,0)</f>
        <v>0</v>
      </c>
      <c r="BI388" s="218">
        <f>IF(N388="nulová",J388,0)</f>
        <v>0</v>
      </c>
      <c r="BJ388" s="19" t="s">
        <v>79</v>
      </c>
      <c r="BK388" s="218">
        <f>ROUND(I388*H388,2)</f>
        <v>0</v>
      </c>
      <c r="BL388" s="19" t="s">
        <v>139</v>
      </c>
      <c r="BM388" s="217" t="s">
        <v>555</v>
      </c>
    </row>
    <row r="389" s="2" customFormat="1">
      <c r="A389" s="40"/>
      <c r="B389" s="41"/>
      <c r="C389" s="42"/>
      <c r="D389" s="219" t="s">
        <v>124</v>
      </c>
      <c r="E389" s="42"/>
      <c r="F389" s="220" t="s">
        <v>556</v>
      </c>
      <c r="G389" s="42"/>
      <c r="H389" s="42"/>
      <c r="I389" s="221"/>
      <c r="J389" s="42"/>
      <c r="K389" s="42"/>
      <c r="L389" s="46"/>
      <c r="M389" s="222"/>
      <c r="N389" s="223"/>
      <c r="O389" s="86"/>
      <c r="P389" s="86"/>
      <c r="Q389" s="86"/>
      <c r="R389" s="86"/>
      <c r="S389" s="86"/>
      <c r="T389" s="87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T389" s="19" t="s">
        <v>124</v>
      </c>
      <c r="AU389" s="19" t="s">
        <v>81</v>
      </c>
    </row>
    <row r="390" s="13" customFormat="1">
      <c r="A390" s="13"/>
      <c r="B390" s="230"/>
      <c r="C390" s="231"/>
      <c r="D390" s="224" t="s">
        <v>225</v>
      </c>
      <c r="E390" s="232" t="s">
        <v>19</v>
      </c>
      <c r="F390" s="233" t="s">
        <v>284</v>
      </c>
      <c r="G390" s="231"/>
      <c r="H390" s="232" t="s">
        <v>19</v>
      </c>
      <c r="I390" s="234"/>
      <c r="J390" s="231"/>
      <c r="K390" s="231"/>
      <c r="L390" s="235"/>
      <c r="M390" s="236"/>
      <c r="N390" s="237"/>
      <c r="O390" s="237"/>
      <c r="P390" s="237"/>
      <c r="Q390" s="237"/>
      <c r="R390" s="237"/>
      <c r="S390" s="237"/>
      <c r="T390" s="238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9" t="s">
        <v>225</v>
      </c>
      <c r="AU390" s="239" t="s">
        <v>81</v>
      </c>
      <c r="AV390" s="13" t="s">
        <v>79</v>
      </c>
      <c r="AW390" s="13" t="s">
        <v>33</v>
      </c>
      <c r="AX390" s="13" t="s">
        <v>72</v>
      </c>
      <c r="AY390" s="239" t="s">
        <v>114</v>
      </c>
    </row>
    <row r="391" s="13" customFormat="1">
      <c r="A391" s="13"/>
      <c r="B391" s="230"/>
      <c r="C391" s="231"/>
      <c r="D391" s="224" t="s">
        <v>225</v>
      </c>
      <c r="E391" s="232" t="s">
        <v>19</v>
      </c>
      <c r="F391" s="233" t="s">
        <v>557</v>
      </c>
      <c r="G391" s="231"/>
      <c r="H391" s="232" t="s">
        <v>19</v>
      </c>
      <c r="I391" s="234"/>
      <c r="J391" s="231"/>
      <c r="K391" s="231"/>
      <c r="L391" s="235"/>
      <c r="M391" s="236"/>
      <c r="N391" s="237"/>
      <c r="O391" s="237"/>
      <c r="P391" s="237"/>
      <c r="Q391" s="237"/>
      <c r="R391" s="237"/>
      <c r="S391" s="237"/>
      <c r="T391" s="238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9" t="s">
        <v>225</v>
      </c>
      <c r="AU391" s="239" t="s">
        <v>81</v>
      </c>
      <c r="AV391" s="13" t="s">
        <v>79</v>
      </c>
      <c r="AW391" s="13" t="s">
        <v>33</v>
      </c>
      <c r="AX391" s="13" t="s">
        <v>72</v>
      </c>
      <c r="AY391" s="239" t="s">
        <v>114</v>
      </c>
    </row>
    <row r="392" s="13" customFormat="1">
      <c r="A392" s="13"/>
      <c r="B392" s="230"/>
      <c r="C392" s="231"/>
      <c r="D392" s="224" t="s">
        <v>225</v>
      </c>
      <c r="E392" s="232" t="s">
        <v>19</v>
      </c>
      <c r="F392" s="233" t="s">
        <v>558</v>
      </c>
      <c r="G392" s="231"/>
      <c r="H392" s="232" t="s">
        <v>19</v>
      </c>
      <c r="I392" s="234"/>
      <c r="J392" s="231"/>
      <c r="K392" s="231"/>
      <c r="L392" s="235"/>
      <c r="M392" s="236"/>
      <c r="N392" s="237"/>
      <c r="O392" s="237"/>
      <c r="P392" s="237"/>
      <c r="Q392" s="237"/>
      <c r="R392" s="237"/>
      <c r="S392" s="237"/>
      <c r="T392" s="238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39" t="s">
        <v>225</v>
      </c>
      <c r="AU392" s="239" t="s">
        <v>81</v>
      </c>
      <c r="AV392" s="13" t="s">
        <v>79</v>
      </c>
      <c r="AW392" s="13" t="s">
        <v>33</v>
      </c>
      <c r="AX392" s="13" t="s">
        <v>72</v>
      </c>
      <c r="AY392" s="239" t="s">
        <v>114</v>
      </c>
    </row>
    <row r="393" s="14" customFormat="1">
      <c r="A393" s="14"/>
      <c r="B393" s="240"/>
      <c r="C393" s="241"/>
      <c r="D393" s="224" t="s">
        <v>225</v>
      </c>
      <c r="E393" s="242" t="s">
        <v>19</v>
      </c>
      <c r="F393" s="243" t="s">
        <v>396</v>
      </c>
      <c r="G393" s="241"/>
      <c r="H393" s="244">
        <v>22</v>
      </c>
      <c r="I393" s="245"/>
      <c r="J393" s="241"/>
      <c r="K393" s="241"/>
      <c r="L393" s="246"/>
      <c r="M393" s="247"/>
      <c r="N393" s="248"/>
      <c r="O393" s="248"/>
      <c r="P393" s="248"/>
      <c r="Q393" s="248"/>
      <c r="R393" s="248"/>
      <c r="S393" s="248"/>
      <c r="T393" s="249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0" t="s">
        <v>225</v>
      </c>
      <c r="AU393" s="250" t="s">
        <v>81</v>
      </c>
      <c r="AV393" s="14" t="s">
        <v>81</v>
      </c>
      <c r="AW393" s="14" t="s">
        <v>33</v>
      </c>
      <c r="AX393" s="14" t="s">
        <v>72</v>
      </c>
      <c r="AY393" s="250" t="s">
        <v>114</v>
      </c>
    </row>
    <row r="394" s="13" customFormat="1">
      <c r="A394" s="13"/>
      <c r="B394" s="230"/>
      <c r="C394" s="231"/>
      <c r="D394" s="224" t="s">
        <v>225</v>
      </c>
      <c r="E394" s="232" t="s">
        <v>19</v>
      </c>
      <c r="F394" s="233" t="s">
        <v>559</v>
      </c>
      <c r="G394" s="231"/>
      <c r="H394" s="232" t="s">
        <v>19</v>
      </c>
      <c r="I394" s="234"/>
      <c r="J394" s="231"/>
      <c r="K394" s="231"/>
      <c r="L394" s="235"/>
      <c r="M394" s="236"/>
      <c r="N394" s="237"/>
      <c r="O394" s="237"/>
      <c r="P394" s="237"/>
      <c r="Q394" s="237"/>
      <c r="R394" s="237"/>
      <c r="S394" s="237"/>
      <c r="T394" s="238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39" t="s">
        <v>225</v>
      </c>
      <c r="AU394" s="239" t="s">
        <v>81</v>
      </c>
      <c r="AV394" s="13" t="s">
        <v>79</v>
      </c>
      <c r="AW394" s="13" t="s">
        <v>33</v>
      </c>
      <c r="AX394" s="13" t="s">
        <v>72</v>
      </c>
      <c r="AY394" s="239" t="s">
        <v>114</v>
      </c>
    </row>
    <row r="395" s="13" customFormat="1">
      <c r="A395" s="13"/>
      <c r="B395" s="230"/>
      <c r="C395" s="231"/>
      <c r="D395" s="224" t="s">
        <v>225</v>
      </c>
      <c r="E395" s="232" t="s">
        <v>19</v>
      </c>
      <c r="F395" s="233" t="s">
        <v>558</v>
      </c>
      <c r="G395" s="231"/>
      <c r="H395" s="232" t="s">
        <v>19</v>
      </c>
      <c r="I395" s="234"/>
      <c r="J395" s="231"/>
      <c r="K395" s="231"/>
      <c r="L395" s="235"/>
      <c r="M395" s="236"/>
      <c r="N395" s="237"/>
      <c r="O395" s="237"/>
      <c r="P395" s="237"/>
      <c r="Q395" s="237"/>
      <c r="R395" s="237"/>
      <c r="S395" s="237"/>
      <c r="T395" s="238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39" t="s">
        <v>225</v>
      </c>
      <c r="AU395" s="239" t="s">
        <v>81</v>
      </c>
      <c r="AV395" s="13" t="s">
        <v>79</v>
      </c>
      <c r="AW395" s="13" t="s">
        <v>33</v>
      </c>
      <c r="AX395" s="13" t="s">
        <v>72</v>
      </c>
      <c r="AY395" s="239" t="s">
        <v>114</v>
      </c>
    </row>
    <row r="396" s="14" customFormat="1">
      <c r="A396" s="14"/>
      <c r="B396" s="240"/>
      <c r="C396" s="241"/>
      <c r="D396" s="224" t="s">
        <v>225</v>
      </c>
      <c r="E396" s="242" t="s">
        <v>19</v>
      </c>
      <c r="F396" s="243" t="s">
        <v>139</v>
      </c>
      <c r="G396" s="241"/>
      <c r="H396" s="244">
        <v>4</v>
      </c>
      <c r="I396" s="245"/>
      <c r="J396" s="241"/>
      <c r="K396" s="241"/>
      <c r="L396" s="246"/>
      <c r="M396" s="247"/>
      <c r="N396" s="248"/>
      <c r="O396" s="248"/>
      <c r="P396" s="248"/>
      <c r="Q396" s="248"/>
      <c r="R396" s="248"/>
      <c r="S396" s="248"/>
      <c r="T396" s="249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0" t="s">
        <v>225</v>
      </c>
      <c r="AU396" s="250" t="s">
        <v>81</v>
      </c>
      <c r="AV396" s="14" t="s">
        <v>81</v>
      </c>
      <c r="AW396" s="14" t="s">
        <v>33</v>
      </c>
      <c r="AX396" s="14" t="s">
        <v>72</v>
      </c>
      <c r="AY396" s="250" t="s">
        <v>114</v>
      </c>
    </row>
    <row r="397" s="15" customFormat="1">
      <c r="A397" s="15"/>
      <c r="B397" s="251"/>
      <c r="C397" s="252"/>
      <c r="D397" s="224" t="s">
        <v>225</v>
      </c>
      <c r="E397" s="253" t="s">
        <v>19</v>
      </c>
      <c r="F397" s="254" t="s">
        <v>263</v>
      </c>
      <c r="G397" s="252"/>
      <c r="H397" s="255">
        <v>26</v>
      </c>
      <c r="I397" s="256"/>
      <c r="J397" s="252"/>
      <c r="K397" s="252"/>
      <c r="L397" s="257"/>
      <c r="M397" s="258"/>
      <c r="N397" s="259"/>
      <c r="O397" s="259"/>
      <c r="P397" s="259"/>
      <c r="Q397" s="259"/>
      <c r="R397" s="259"/>
      <c r="S397" s="259"/>
      <c r="T397" s="260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61" t="s">
        <v>225</v>
      </c>
      <c r="AU397" s="261" t="s">
        <v>81</v>
      </c>
      <c r="AV397" s="15" t="s">
        <v>139</v>
      </c>
      <c r="AW397" s="15" t="s">
        <v>33</v>
      </c>
      <c r="AX397" s="15" t="s">
        <v>79</v>
      </c>
      <c r="AY397" s="261" t="s">
        <v>114</v>
      </c>
    </row>
    <row r="398" s="2" customFormat="1" ht="16.5" customHeight="1">
      <c r="A398" s="40"/>
      <c r="B398" s="41"/>
      <c r="C398" s="206" t="s">
        <v>560</v>
      </c>
      <c r="D398" s="206" t="s">
        <v>117</v>
      </c>
      <c r="E398" s="207" t="s">
        <v>561</v>
      </c>
      <c r="F398" s="208" t="s">
        <v>562</v>
      </c>
      <c r="G398" s="209" t="s">
        <v>281</v>
      </c>
      <c r="H398" s="210">
        <v>58.600000000000001</v>
      </c>
      <c r="I398" s="211"/>
      <c r="J398" s="212">
        <f>ROUND(I398*H398,2)</f>
        <v>0</v>
      </c>
      <c r="K398" s="208" t="s">
        <v>177</v>
      </c>
      <c r="L398" s="46"/>
      <c r="M398" s="213" t="s">
        <v>19</v>
      </c>
      <c r="N398" s="214" t="s">
        <v>43</v>
      </c>
      <c r="O398" s="86"/>
      <c r="P398" s="215">
        <f>O398*H398</f>
        <v>0</v>
      </c>
      <c r="Q398" s="215">
        <v>0</v>
      </c>
      <c r="R398" s="215">
        <f>Q398*H398</f>
        <v>0</v>
      </c>
      <c r="S398" s="215">
        <v>0.00010000000000000001</v>
      </c>
      <c r="T398" s="216">
        <f>S398*H398</f>
        <v>0.0058600000000000006</v>
      </c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R398" s="217" t="s">
        <v>139</v>
      </c>
      <c r="AT398" s="217" t="s">
        <v>117</v>
      </c>
      <c r="AU398" s="217" t="s">
        <v>81</v>
      </c>
      <c r="AY398" s="19" t="s">
        <v>114</v>
      </c>
      <c r="BE398" s="218">
        <f>IF(N398="základní",J398,0)</f>
        <v>0</v>
      </c>
      <c r="BF398" s="218">
        <f>IF(N398="snížená",J398,0)</f>
        <v>0</v>
      </c>
      <c r="BG398" s="218">
        <f>IF(N398="zákl. přenesená",J398,0)</f>
        <v>0</v>
      </c>
      <c r="BH398" s="218">
        <f>IF(N398="sníž. přenesená",J398,0)</f>
        <v>0</v>
      </c>
      <c r="BI398" s="218">
        <f>IF(N398="nulová",J398,0)</f>
        <v>0</v>
      </c>
      <c r="BJ398" s="19" t="s">
        <v>79</v>
      </c>
      <c r="BK398" s="218">
        <f>ROUND(I398*H398,2)</f>
        <v>0</v>
      </c>
      <c r="BL398" s="19" t="s">
        <v>139</v>
      </c>
      <c r="BM398" s="217" t="s">
        <v>563</v>
      </c>
    </row>
    <row r="399" s="2" customFormat="1">
      <c r="A399" s="40"/>
      <c r="B399" s="41"/>
      <c r="C399" s="42"/>
      <c r="D399" s="219" t="s">
        <v>124</v>
      </c>
      <c r="E399" s="42"/>
      <c r="F399" s="220" t="s">
        <v>564</v>
      </c>
      <c r="G399" s="42"/>
      <c r="H399" s="42"/>
      <c r="I399" s="221"/>
      <c r="J399" s="42"/>
      <c r="K399" s="42"/>
      <c r="L399" s="46"/>
      <c r="M399" s="222"/>
      <c r="N399" s="223"/>
      <c r="O399" s="86"/>
      <c r="P399" s="86"/>
      <c r="Q399" s="86"/>
      <c r="R399" s="86"/>
      <c r="S399" s="86"/>
      <c r="T399" s="87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T399" s="19" t="s">
        <v>124</v>
      </c>
      <c r="AU399" s="19" t="s">
        <v>81</v>
      </c>
    </row>
    <row r="400" s="13" customFormat="1">
      <c r="A400" s="13"/>
      <c r="B400" s="230"/>
      <c r="C400" s="231"/>
      <c r="D400" s="224" t="s">
        <v>225</v>
      </c>
      <c r="E400" s="232" t="s">
        <v>19</v>
      </c>
      <c r="F400" s="233" t="s">
        <v>284</v>
      </c>
      <c r="G400" s="231"/>
      <c r="H400" s="232" t="s">
        <v>19</v>
      </c>
      <c r="I400" s="234"/>
      <c r="J400" s="231"/>
      <c r="K400" s="231"/>
      <c r="L400" s="235"/>
      <c r="M400" s="236"/>
      <c r="N400" s="237"/>
      <c r="O400" s="237"/>
      <c r="P400" s="237"/>
      <c r="Q400" s="237"/>
      <c r="R400" s="237"/>
      <c r="S400" s="237"/>
      <c r="T400" s="238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39" t="s">
        <v>225</v>
      </c>
      <c r="AU400" s="239" t="s">
        <v>81</v>
      </c>
      <c r="AV400" s="13" t="s">
        <v>79</v>
      </c>
      <c r="AW400" s="13" t="s">
        <v>33</v>
      </c>
      <c r="AX400" s="13" t="s">
        <v>72</v>
      </c>
      <c r="AY400" s="239" t="s">
        <v>114</v>
      </c>
    </row>
    <row r="401" s="13" customFormat="1">
      <c r="A401" s="13"/>
      <c r="B401" s="230"/>
      <c r="C401" s="231"/>
      <c r="D401" s="224" t="s">
        <v>225</v>
      </c>
      <c r="E401" s="232" t="s">
        <v>19</v>
      </c>
      <c r="F401" s="233" t="s">
        <v>565</v>
      </c>
      <c r="G401" s="231"/>
      <c r="H401" s="232" t="s">
        <v>19</v>
      </c>
      <c r="I401" s="234"/>
      <c r="J401" s="231"/>
      <c r="K401" s="231"/>
      <c r="L401" s="235"/>
      <c r="M401" s="236"/>
      <c r="N401" s="237"/>
      <c r="O401" s="237"/>
      <c r="P401" s="237"/>
      <c r="Q401" s="237"/>
      <c r="R401" s="237"/>
      <c r="S401" s="237"/>
      <c r="T401" s="238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39" t="s">
        <v>225</v>
      </c>
      <c r="AU401" s="239" t="s">
        <v>81</v>
      </c>
      <c r="AV401" s="13" t="s">
        <v>79</v>
      </c>
      <c r="AW401" s="13" t="s">
        <v>33</v>
      </c>
      <c r="AX401" s="13" t="s">
        <v>72</v>
      </c>
      <c r="AY401" s="239" t="s">
        <v>114</v>
      </c>
    </row>
    <row r="402" s="13" customFormat="1">
      <c r="A402" s="13"/>
      <c r="B402" s="230"/>
      <c r="C402" s="231"/>
      <c r="D402" s="224" t="s">
        <v>225</v>
      </c>
      <c r="E402" s="232" t="s">
        <v>19</v>
      </c>
      <c r="F402" s="233" t="s">
        <v>558</v>
      </c>
      <c r="G402" s="231"/>
      <c r="H402" s="232" t="s">
        <v>19</v>
      </c>
      <c r="I402" s="234"/>
      <c r="J402" s="231"/>
      <c r="K402" s="231"/>
      <c r="L402" s="235"/>
      <c r="M402" s="236"/>
      <c r="N402" s="237"/>
      <c r="O402" s="237"/>
      <c r="P402" s="237"/>
      <c r="Q402" s="237"/>
      <c r="R402" s="237"/>
      <c r="S402" s="237"/>
      <c r="T402" s="238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39" t="s">
        <v>225</v>
      </c>
      <c r="AU402" s="239" t="s">
        <v>81</v>
      </c>
      <c r="AV402" s="13" t="s">
        <v>79</v>
      </c>
      <c r="AW402" s="13" t="s">
        <v>33</v>
      </c>
      <c r="AX402" s="13" t="s">
        <v>72</v>
      </c>
      <c r="AY402" s="239" t="s">
        <v>114</v>
      </c>
    </row>
    <row r="403" s="14" customFormat="1">
      <c r="A403" s="14"/>
      <c r="B403" s="240"/>
      <c r="C403" s="241"/>
      <c r="D403" s="224" t="s">
        <v>225</v>
      </c>
      <c r="E403" s="242" t="s">
        <v>19</v>
      </c>
      <c r="F403" s="243" t="s">
        <v>566</v>
      </c>
      <c r="G403" s="241"/>
      <c r="H403" s="244">
        <v>58.600000000000001</v>
      </c>
      <c r="I403" s="245"/>
      <c r="J403" s="241"/>
      <c r="K403" s="241"/>
      <c r="L403" s="246"/>
      <c r="M403" s="247"/>
      <c r="N403" s="248"/>
      <c r="O403" s="248"/>
      <c r="P403" s="248"/>
      <c r="Q403" s="248"/>
      <c r="R403" s="248"/>
      <c r="S403" s="248"/>
      <c r="T403" s="249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0" t="s">
        <v>225</v>
      </c>
      <c r="AU403" s="250" t="s">
        <v>81</v>
      </c>
      <c r="AV403" s="14" t="s">
        <v>81</v>
      </c>
      <c r="AW403" s="14" t="s">
        <v>33</v>
      </c>
      <c r="AX403" s="14" t="s">
        <v>79</v>
      </c>
      <c r="AY403" s="250" t="s">
        <v>114</v>
      </c>
    </row>
    <row r="404" s="2" customFormat="1" ht="16.5" customHeight="1">
      <c r="A404" s="40"/>
      <c r="B404" s="41"/>
      <c r="C404" s="206" t="s">
        <v>567</v>
      </c>
      <c r="D404" s="206" t="s">
        <v>117</v>
      </c>
      <c r="E404" s="207" t="s">
        <v>568</v>
      </c>
      <c r="F404" s="208" t="s">
        <v>569</v>
      </c>
      <c r="G404" s="209" t="s">
        <v>281</v>
      </c>
      <c r="H404" s="210">
        <v>56</v>
      </c>
      <c r="I404" s="211"/>
      <c r="J404" s="212">
        <f>ROUND(I404*H404,2)</f>
        <v>0</v>
      </c>
      <c r="K404" s="208" t="s">
        <v>177</v>
      </c>
      <c r="L404" s="46"/>
      <c r="M404" s="213" t="s">
        <v>19</v>
      </c>
      <c r="N404" s="214" t="s">
        <v>43</v>
      </c>
      <c r="O404" s="86"/>
      <c r="P404" s="215">
        <f>O404*H404</f>
        <v>0</v>
      </c>
      <c r="Q404" s="215">
        <v>0</v>
      </c>
      <c r="R404" s="215">
        <f>Q404*H404</f>
        <v>0</v>
      </c>
      <c r="S404" s="215">
        <v>0.0092499999999999995</v>
      </c>
      <c r="T404" s="216">
        <f>S404*H404</f>
        <v>0.51800000000000002</v>
      </c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R404" s="217" t="s">
        <v>139</v>
      </c>
      <c r="AT404" s="217" t="s">
        <v>117</v>
      </c>
      <c r="AU404" s="217" t="s">
        <v>81</v>
      </c>
      <c r="AY404" s="19" t="s">
        <v>114</v>
      </c>
      <c r="BE404" s="218">
        <f>IF(N404="základní",J404,0)</f>
        <v>0</v>
      </c>
      <c r="BF404" s="218">
        <f>IF(N404="snížená",J404,0)</f>
        <v>0</v>
      </c>
      <c r="BG404" s="218">
        <f>IF(N404="zákl. přenesená",J404,0)</f>
        <v>0</v>
      </c>
      <c r="BH404" s="218">
        <f>IF(N404="sníž. přenesená",J404,0)</f>
        <v>0</v>
      </c>
      <c r="BI404" s="218">
        <f>IF(N404="nulová",J404,0)</f>
        <v>0</v>
      </c>
      <c r="BJ404" s="19" t="s">
        <v>79</v>
      </c>
      <c r="BK404" s="218">
        <f>ROUND(I404*H404,2)</f>
        <v>0</v>
      </c>
      <c r="BL404" s="19" t="s">
        <v>139</v>
      </c>
      <c r="BM404" s="217" t="s">
        <v>570</v>
      </c>
    </row>
    <row r="405" s="2" customFormat="1">
      <c r="A405" s="40"/>
      <c r="B405" s="41"/>
      <c r="C405" s="42"/>
      <c r="D405" s="219" t="s">
        <v>124</v>
      </c>
      <c r="E405" s="42"/>
      <c r="F405" s="220" t="s">
        <v>571</v>
      </c>
      <c r="G405" s="42"/>
      <c r="H405" s="42"/>
      <c r="I405" s="221"/>
      <c r="J405" s="42"/>
      <c r="K405" s="42"/>
      <c r="L405" s="46"/>
      <c r="M405" s="222"/>
      <c r="N405" s="223"/>
      <c r="O405" s="86"/>
      <c r="P405" s="86"/>
      <c r="Q405" s="86"/>
      <c r="R405" s="86"/>
      <c r="S405" s="86"/>
      <c r="T405" s="87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T405" s="19" t="s">
        <v>124</v>
      </c>
      <c r="AU405" s="19" t="s">
        <v>81</v>
      </c>
    </row>
    <row r="406" s="13" customFormat="1">
      <c r="A406" s="13"/>
      <c r="B406" s="230"/>
      <c r="C406" s="231"/>
      <c r="D406" s="224" t="s">
        <v>225</v>
      </c>
      <c r="E406" s="232" t="s">
        <v>19</v>
      </c>
      <c r="F406" s="233" t="s">
        <v>284</v>
      </c>
      <c r="G406" s="231"/>
      <c r="H406" s="232" t="s">
        <v>19</v>
      </c>
      <c r="I406" s="234"/>
      <c r="J406" s="231"/>
      <c r="K406" s="231"/>
      <c r="L406" s="235"/>
      <c r="M406" s="236"/>
      <c r="N406" s="237"/>
      <c r="O406" s="237"/>
      <c r="P406" s="237"/>
      <c r="Q406" s="237"/>
      <c r="R406" s="237"/>
      <c r="S406" s="237"/>
      <c r="T406" s="238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39" t="s">
        <v>225</v>
      </c>
      <c r="AU406" s="239" t="s">
        <v>81</v>
      </c>
      <c r="AV406" s="13" t="s">
        <v>79</v>
      </c>
      <c r="AW406" s="13" t="s">
        <v>33</v>
      </c>
      <c r="AX406" s="13" t="s">
        <v>72</v>
      </c>
      <c r="AY406" s="239" t="s">
        <v>114</v>
      </c>
    </row>
    <row r="407" s="13" customFormat="1">
      <c r="A407" s="13"/>
      <c r="B407" s="230"/>
      <c r="C407" s="231"/>
      <c r="D407" s="224" t="s">
        <v>225</v>
      </c>
      <c r="E407" s="232" t="s">
        <v>19</v>
      </c>
      <c r="F407" s="233" t="s">
        <v>572</v>
      </c>
      <c r="G407" s="231"/>
      <c r="H407" s="232" t="s">
        <v>19</v>
      </c>
      <c r="I407" s="234"/>
      <c r="J407" s="231"/>
      <c r="K407" s="231"/>
      <c r="L407" s="235"/>
      <c r="M407" s="236"/>
      <c r="N407" s="237"/>
      <c r="O407" s="237"/>
      <c r="P407" s="237"/>
      <c r="Q407" s="237"/>
      <c r="R407" s="237"/>
      <c r="S407" s="237"/>
      <c r="T407" s="238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39" t="s">
        <v>225</v>
      </c>
      <c r="AU407" s="239" t="s">
        <v>81</v>
      </c>
      <c r="AV407" s="13" t="s">
        <v>79</v>
      </c>
      <c r="AW407" s="13" t="s">
        <v>33</v>
      </c>
      <c r="AX407" s="13" t="s">
        <v>72</v>
      </c>
      <c r="AY407" s="239" t="s">
        <v>114</v>
      </c>
    </row>
    <row r="408" s="13" customFormat="1">
      <c r="A408" s="13"/>
      <c r="B408" s="230"/>
      <c r="C408" s="231"/>
      <c r="D408" s="224" t="s">
        <v>225</v>
      </c>
      <c r="E408" s="232" t="s">
        <v>19</v>
      </c>
      <c r="F408" s="233" t="s">
        <v>558</v>
      </c>
      <c r="G408" s="231"/>
      <c r="H408" s="232" t="s">
        <v>19</v>
      </c>
      <c r="I408" s="234"/>
      <c r="J408" s="231"/>
      <c r="K408" s="231"/>
      <c r="L408" s="235"/>
      <c r="M408" s="236"/>
      <c r="N408" s="237"/>
      <c r="O408" s="237"/>
      <c r="P408" s="237"/>
      <c r="Q408" s="237"/>
      <c r="R408" s="237"/>
      <c r="S408" s="237"/>
      <c r="T408" s="238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39" t="s">
        <v>225</v>
      </c>
      <c r="AU408" s="239" t="s">
        <v>81</v>
      </c>
      <c r="AV408" s="13" t="s">
        <v>79</v>
      </c>
      <c r="AW408" s="13" t="s">
        <v>33</v>
      </c>
      <c r="AX408" s="13" t="s">
        <v>72</v>
      </c>
      <c r="AY408" s="239" t="s">
        <v>114</v>
      </c>
    </row>
    <row r="409" s="14" customFormat="1">
      <c r="A409" s="14"/>
      <c r="B409" s="240"/>
      <c r="C409" s="241"/>
      <c r="D409" s="224" t="s">
        <v>225</v>
      </c>
      <c r="E409" s="242" t="s">
        <v>19</v>
      </c>
      <c r="F409" s="243" t="s">
        <v>508</v>
      </c>
      <c r="G409" s="241"/>
      <c r="H409" s="244">
        <v>56</v>
      </c>
      <c r="I409" s="245"/>
      <c r="J409" s="241"/>
      <c r="K409" s="241"/>
      <c r="L409" s="246"/>
      <c r="M409" s="247"/>
      <c r="N409" s="248"/>
      <c r="O409" s="248"/>
      <c r="P409" s="248"/>
      <c r="Q409" s="248"/>
      <c r="R409" s="248"/>
      <c r="S409" s="248"/>
      <c r="T409" s="249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0" t="s">
        <v>225</v>
      </c>
      <c r="AU409" s="250" t="s">
        <v>81</v>
      </c>
      <c r="AV409" s="14" t="s">
        <v>81</v>
      </c>
      <c r="AW409" s="14" t="s">
        <v>33</v>
      </c>
      <c r="AX409" s="14" t="s">
        <v>79</v>
      </c>
      <c r="AY409" s="250" t="s">
        <v>114</v>
      </c>
    </row>
    <row r="410" s="2" customFormat="1" ht="16.5" customHeight="1">
      <c r="A410" s="40"/>
      <c r="B410" s="41"/>
      <c r="C410" s="206" t="s">
        <v>573</v>
      </c>
      <c r="D410" s="206" t="s">
        <v>117</v>
      </c>
      <c r="E410" s="207" t="s">
        <v>574</v>
      </c>
      <c r="F410" s="208" t="s">
        <v>575</v>
      </c>
      <c r="G410" s="209" t="s">
        <v>388</v>
      </c>
      <c r="H410" s="210">
        <v>4</v>
      </c>
      <c r="I410" s="211"/>
      <c r="J410" s="212">
        <f>ROUND(I410*H410,2)</f>
        <v>0</v>
      </c>
      <c r="K410" s="208" t="s">
        <v>177</v>
      </c>
      <c r="L410" s="46"/>
      <c r="M410" s="213" t="s">
        <v>19</v>
      </c>
      <c r="N410" s="214" t="s">
        <v>43</v>
      </c>
      <c r="O410" s="86"/>
      <c r="P410" s="215">
        <f>O410*H410</f>
        <v>0</v>
      </c>
      <c r="Q410" s="215">
        <v>0</v>
      </c>
      <c r="R410" s="215">
        <f>Q410*H410</f>
        <v>0</v>
      </c>
      <c r="S410" s="215">
        <v>0.20999999999999999</v>
      </c>
      <c r="T410" s="216">
        <f>S410*H410</f>
        <v>0.83999999999999997</v>
      </c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R410" s="217" t="s">
        <v>139</v>
      </c>
      <c r="AT410" s="217" t="s">
        <v>117</v>
      </c>
      <c r="AU410" s="217" t="s">
        <v>81</v>
      </c>
      <c r="AY410" s="19" t="s">
        <v>114</v>
      </c>
      <c r="BE410" s="218">
        <f>IF(N410="základní",J410,0)</f>
        <v>0</v>
      </c>
      <c r="BF410" s="218">
        <f>IF(N410="snížená",J410,0)</f>
        <v>0</v>
      </c>
      <c r="BG410" s="218">
        <f>IF(N410="zákl. přenesená",J410,0)</f>
        <v>0</v>
      </c>
      <c r="BH410" s="218">
        <f>IF(N410="sníž. přenesená",J410,0)</f>
        <v>0</v>
      </c>
      <c r="BI410" s="218">
        <f>IF(N410="nulová",J410,0)</f>
        <v>0</v>
      </c>
      <c r="BJ410" s="19" t="s">
        <v>79</v>
      </c>
      <c r="BK410" s="218">
        <f>ROUND(I410*H410,2)</f>
        <v>0</v>
      </c>
      <c r="BL410" s="19" t="s">
        <v>139</v>
      </c>
      <c r="BM410" s="217" t="s">
        <v>576</v>
      </c>
    </row>
    <row r="411" s="2" customFormat="1">
      <c r="A411" s="40"/>
      <c r="B411" s="41"/>
      <c r="C411" s="42"/>
      <c r="D411" s="219" t="s">
        <v>124</v>
      </c>
      <c r="E411" s="42"/>
      <c r="F411" s="220" t="s">
        <v>577</v>
      </c>
      <c r="G411" s="42"/>
      <c r="H411" s="42"/>
      <c r="I411" s="221"/>
      <c r="J411" s="42"/>
      <c r="K411" s="42"/>
      <c r="L411" s="46"/>
      <c r="M411" s="222"/>
      <c r="N411" s="223"/>
      <c r="O411" s="86"/>
      <c r="P411" s="86"/>
      <c r="Q411" s="86"/>
      <c r="R411" s="86"/>
      <c r="S411" s="86"/>
      <c r="T411" s="87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T411" s="19" t="s">
        <v>124</v>
      </c>
      <c r="AU411" s="19" t="s">
        <v>81</v>
      </c>
    </row>
    <row r="412" s="13" customFormat="1">
      <c r="A412" s="13"/>
      <c r="B412" s="230"/>
      <c r="C412" s="231"/>
      <c r="D412" s="224" t="s">
        <v>225</v>
      </c>
      <c r="E412" s="232" t="s">
        <v>19</v>
      </c>
      <c r="F412" s="233" t="s">
        <v>284</v>
      </c>
      <c r="G412" s="231"/>
      <c r="H412" s="232" t="s">
        <v>19</v>
      </c>
      <c r="I412" s="234"/>
      <c r="J412" s="231"/>
      <c r="K412" s="231"/>
      <c r="L412" s="235"/>
      <c r="M412" s="236"/>
      <c r="N412" s="237"/>
      <c r="O412" s="237"/>
      <c r="P412" s="237"/>
      <c r="Q412" s="237"/>
      <c r="R412" s="237"/>
      <c r="S412" s="237"/>
      <c r="T412" s="238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39" t="s">
        <v>225</v>
      </c>
      <c r="AU412" s="239" t="s">
        <v>81</v>
      </c>
      <c r="AV412" s="13" t="s">
        <v>79</v>
      </c>
      <c r="AW412" s="13" t="s">
        <v>33</v>
      </c>
      <c r="AX412" s="13" t="s">
        <v>72</v>
      </c>
      <c r="AY412" s="239" t="s">
        <v>114</v>
      </c>
    </row>
    <row r="413" s="13" customFormat="1">
      <c r="A413" s="13"/>
      <c r="B413" s="230"/>
      <c r="C413" s="231"/>
      <c r="D413" s="224" t="s">
        <v>225</v>
      </c>
      <c r="E413" s="232" t="s">
        <v>19</v>
      </c>
      <c r="F413" s="233" t="s">
        <v>578</v>
      </c>
      <c r="G413" s="231"/>
      <c r="H413" s="232" t="s">
        <v>19</v>
      </c>
      <c r="I413" s="234"/>
      <c r="J413" s="231"/>
      <c r="K413" s="231"/>
      <c r="L413" s="235"/>
      <c r="M413" s="236"/>
      <c r="N413" s="237"/>
      <c r="O413" s="237"/>
      <c r="P413" s="237"/>
      <c r="Q413" s="237"/>
      <c r="R413" s="237"/>
      <c r="S413" s="237"/>
      <c r="T413" s="238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39" t="s">
        <v>225</v>
      </c>
      <c r="AU413" s="239" t="s">
        <v>81</v>
      </c>
      <c r="AV413" s="13" t="s">
        <v>79</v>
      </c>
      <c r="AW413" s="13" t="s">
        <v>33</v>
      </c>
      <c r="AX413" s="13" t="s">
        <v>72</v>
      </c>
      <c r="AY413" s="239" t="s">
        <v>114</v>
      </c>
    </row>
    <row r="414" s="13" customFormat="1">
      <c r="A414" s="13"/>
      <c r="B414" s="230"/>
      <c r="C414" s="231"/>
      <c r="D414" s="224" t="s">
        <v>225</v>
      </c>
      <c r="E414" s="232" t="s">
        <v>19</v>
      </c>
      <c r="F414" s="233" t="s">
        <v>579</v>
      </c>
      <c r="G414" s="231"/>
      <c r="H414" s="232" t="s">
        <v>19</v>
      </c>
      <c r="I414" s="234"/>
      <c r="J414" s="231"/>
      <c r="K414" s="231"/>
      <c r="L414" s="235"/>
      <c r="M414" s="236"/>
      <c r="N414" s="237"/>
      <c r="O414" s="237"/>
      <c r="P414" s="237"/>
      <c r="Q414" s="237"/>
      <c r="R414" s="237"/>
      <c r="S414" s="237"/>
      <c r="T414" s="238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39" t="s">
        <v>225</v>
      </c>
      <c r="AU414" s="239" t="s">
        <v>81</v>
      </c>
      <c r="AV414" s="13" t="s">
        <v>79</v>
      </c>
      <c r="AW414" s="13" t="s">
        <v>33</v>
      </c>
      <c r="AX414" s="13" t="s">
        <v>72</v>
      </c>
      <c r="AY414" s="239" t="s">
        <v>114</v>
      </c>
    </row>
    <row r="415" s="14" customFormat="1">
      <c r="A415" s="14"/>
      <c r="B415" s="240"/>
      <c r="C415" s="241"/>
      <c r="D415" s="224" t="s">
        <v>225</v>
      </c>
      <c r="E415" s="242" t="s">
        <v>19</v>
      </c>
      <c r="F415" s="243" t="s">
        <v>580</v>
      </c>
      <c r="G415" s="241"/>
      <c r="H415" s="244">
        <v>4</v>
      </c>
      <c r="I415" s="245"/>
      <c r="J415" s="241"/>
      <c r="K415" s="241"/>
      <c r="L415" s="246"/>
      <c r="M415" s="247"/>
      <c r="N415" s="248"/>
      <c r="O415" s="248"/>
      <c r="P415" s="248"/>
      <c r="Q415" s="248"/>
      <c r="R415" s="248"/>
      <c r="S415" s="248"/>
      <c r="T415" s="249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0" t="s">
        <v>225</v>
      </c>
      <c r="AU415" s="250" t="s">
        <v>81</v>
      </c>
      <c r="AV415" s="14" t="s">
        <v>81</v>
      </c>
      <c r="AW415" s="14" t="s">
        <v>33</v>
      </c>
      <c r="AX415" s="14" t="s">
        <v>79</v>
      </c>
      <c r="AY415" s="250" t="s">
        <v>114</v>
      </c>
    </row>
    <row r="416" s="2" customFormat="1" ht="16.5" customHeight="1">
      <c r="A416" s="40"/>
      <c r="B416" s="41"/>
      <c r="C416" s="206" t="s">
        <v>242</v>
      </c>
      <c r="D416" s="206" t="s">
        <v>117</v>
      </c>
      <c r="E416" s="207" t="s">
        <v>581</v>
      </c>
      <c r="F416" s="208" t="s">
        <v>582</v>
      </c>
      <c r="G416" s="209" t="s">
        <v>250</v>
      </c>
      <c r="H416" s="210">
        <v>0.12</v>
      </c>
      <c r="I416" s="211"/>
      <c r="J416" s="212">
        <f>ROUND(I416*H416,2)</f>
        <v>0</v>
      </c>
      <c r="K416" s="208" t="s">
        <v>177</v>
      </c>
      <c r="L416" s="46"/>
      <c r="M416" s="213" t="s">
        <v>19</v>
      </c>
      <c r="N416" s="214" t="s">
        <v>43</v>
      </c>
      <c r="O416" s="86"/>
      <c r="P416" s="215">
        <f>O416*H416</f>
        <v>0</v>
      </c>
      <c r="Q416" s="215">
        <v>0</v>
      </c>
      <c r="R416" s="215">
        <f>Q416*H416</f>
        <v>0</v>
      </c>
      <c r="S416" s="215">
        <v>2.3999999999999999</v>
      </c>
      <c r="T416" s="216">
        <f>S416*H416</f>
        <v>0.28799999999999998</v>
      </c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R416" s="217" t="s">
        <v>139</v>
      </c>
      <c r="AT416" s="217" t="s">
        <v>117</v>
      </c>
      <c r="AU416" s="217" t="s">
        <v>81</v>
      </c>
      <c r="AY416" s="19" t="s">
        <v>114</v>
      </c>
      <c r="BE416" s="218">
        <f>IF(N416="základní",J416,0)</f>
        <v>0</v>
      </c>
      <c r="BF416" s="218">
        <f>IF(N416="snížená",J416,0)</f>
        <v>0</v>
      </c>
      <c r="BG416" s="218">
        <f>IF(N416="zákl. přenesená",J416,0)</f>
        <v>0</v>
      </c>
      <c r="BH416" s="218">
        <f>IF(N416="sníž. přenesená",J416,0)</f>
        <v>0</v>
      </c>
      <c r="BI416" s="218">
        <f>IF(N416="nulová",J416,0)</f>
        <v>0</v>
      </c>
      <c r="BJ416" s="19" t="s">
        <v>79</v>
      </c>
      <c r="BK416" s="218">
        <f>ROUND(I416*H416,2)</f>
        <v>0</v>
      </c>
      <c r="BL416" s="19" t="s">
        <v>139</v>
      </c>
      <c r="BM416" s="217" t="s">
        <v>583</v>
      </c>
    </row>
    <row r="417" s="2" customFormat="1">
      <c r="A417" s="40"/>
      <c r="B417" s="41"/>
      <c r="C417" s="42"/>
      <c r="D417" s="219" t="s">
        <v>124</v>
      </c>
      <c r="E417" s="42"/>
      <c r="F417" s="220" t="s">
        <v>584</v>
      </c>
      <c r="G417" s="42"/>
      <c r="H417" s="42"/>
      <c r="I417" s="221"/>
      <c r="J417" s="42"/>
      <c r="K417" s="42"/>
      <c r="L417" s="46"/>
      <c r="M417" s="222"/>
      <c r="N417" s="223"/>
      <c r="O417" s="86"/>
      <c r="P417" s="86"/>
      <c r="Q417" s="86"/>
      <c r="R417" s="86"/>
      <c r="S417" s="86"/>
      <c r="T417" s="87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T417" s="19" t="s">
        <v>124</v>
      </c>
      <c r="AU417" s="19" t="s">
        <v>81</v>
      </c>
    </row>
    <row r="418" s="13" customFormat="1">
      <c r="A418" s="13"/>
      <c r="B418" s="230"/>
      <c r="C418" s="231"/>
      <c r="D418" s="224" t="s">
        <v>225</v>
      </c>
      <c r="E418" s="232" t="s">
        <v>19</v>
      </c>
      <c r="F418" s="233" t="s">
        <v>284</v>
      </c>
      <c r="G418" s="231"/>
      <c r="H418" s="232" t="s">
        <v>19</v>
      </c>
      <c r="I418" s="234"/>
      <c r="J418" s="231"/>
      <c r="K418" s="231"/>
      <c r="L418" s="235"/>
      <c r="M418" s="236"/>
      <c r="N418" s="237"/>
      <c r="O418" s="237"/>
      <c r="P418" s="237"/>
      <c r="Q418" s="237"/>
      <c r="R418" s="237"/>
      <c r="S418" s="237"/>
      <c r="T418" s="238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39" t="s">
        <v>225</v>
      </c>
      <c r="AU418" s="239" t="s">
        <v>81</v>
      </c>
      <c r="AV418" s="13" t="s">
        <v>79</v>
      </c>
      <c r="AW418" s="13" t="s">
        <v>33</v>
      </c>
      <c r="AX418" s="13" t="s">
        <v>72</v>
      </c>
      <c r="AY418" s="239" t="s">
        <v>114</v>
      </c>
    </row>
    <row r="419" s="13" customFormat="1">
      <c r="A419" s="13"/>
      <c r="B419" s="230"/>
      <c r="C419" s="231"/>
      <c r="D419" s="224" t="s">
        <v>225</v>
      </c>
      <c r="E419" s="232" t="s">
        <v>19</v>
      </c>
      <c r="F419" s="233" t="s">
        <v>585</v>
      </c>
      <c r="G419" s="231"/>
      <c r="H419" s="232" t="s">
        <v>19</v>
      </c>
      <c r="I419" s="234"/>
      <c r="J419" s="231"/>
      <c r="K419" s="231"/>
      <c r="L419" s="235"/>
      <c r="M419" s="236"/>
      <c r="N419" s="237"/>
      <c r="O419" s="237"/>
      <c r="P419" s="237"/>
      <c r="Q419" s="237"/>
      <c r="R419" s="237"/>
      <c r="S419" s="237"/>
      <c r="T419" s="238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39" t="s">
        <v>225</v>
      </c>
      <c r="AU419" s="239" t="s">
        <v>81</v>
      </c>
      <c r="AV419" s="13" t="s">
        <v>79</v>
      </c>
      <c r="AW419" s="13" t="s">
        <v>33</v>
      </c>
      <c r="AX419" s="13" t="s">
        <v>72</v>
      </c>
      <c r="AY419" s="239" t="s">
        <v>114</v>
      </c>
    </row>
    <row r="420" s="13" customFormat="1">
      <c r="A420" s="13"/>
      <c r="B420" s="230"/>
      <c r="C420" s="231"/>
      <c r="D420" s="224" t="s">
        <v>225</v>
      </c>
      <c r="E420" s="232" t="s">
        <v>19</v>
      </c>
      <c r="F420" s="233" t="s">
        <v>586</v>
      </c>
      <c r="G420" s="231"/>
      <c r="H420" s="232" t="s">
        <v>19</v>
      </c>
      <c r="I420" s="234"/>
      <c r="J420" s="231"/>
      <c r="K420" s="231"/>
      <c r="L420" s="235"/>
      <c r="M420" s="236"/>
      <c r="N420" s="237"/>
      <c r="O420" s="237"/>
      <c r="P420" s="237"/>
      <c r="Q420" s="237"/>
      <c r="R420" s="237"/>
      <c r="S420" s="237"/>
      <c r="T420" s="238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39" t="s">
        <v>225</v>
      </c>
      <c r="AU420" s="239" t="s">
        <v>81</v>
      </c>
      <c r="AV420" s="13" t="s">
        <v>79</v>
      </c>
      <c r="AW420" s="13" t="s">
        <v>33</v>
      </c>
      <c r="AX420" s="13" t="s">
        <v>72</v>
      </c>
      <c r="AY420" s="239" t="s">
        <v>114</v>
      </c>
    </row>
    <row r="421" s="14" customFormat="1">
      <c r="A421" s="14"/>
      <c r="B421" s="240"/>
      <c r="C421" s="241"/>
      <c r="D421" s="224" t="s">
        <v>225</v>
      </c>
      <c r="E421" s="242" t="s">
        <v>19</v>
      </c>
      <c r="F421" s="243" t="s">
        <v>587</v>
      </c>
      <c r="G421" s="241"/>
      <c r="H421" s="244">
        <v>0.12</v>
      </c>
      <c r="I421" s="245"/>
      <c r="J421" s="241"/>
      <c r="K421" s="241"/>
      <c r="L421" s="246"/>
      <c r="M421" s="247"/>
      <c r="N421" s="248"/>
      <c r="O421" s="248"/>
      <c r="P421" s="248"/>
      <c r="Q421" s="248"/>
      <c r="R421" s="248"/>
      <c r="S421" s="248"/>
      <c r="T421" s="249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0" t="s">
        <v>225</v>
      </c>
      <c r="AU421" s="250" t="s">
        <v>81</v>
      </c>
      <c r="AV421" s="14" t="s">
        <v>81</v>
      </c>
      <c r="AW421" s="14" t="s">
        <v>33</v>
      </c>
      <c r="AX421" s="14" t="s">
        <v>79</v>
      </c>
      <c r="AY421" s="250" t="s">
        <v>114</v>
      </c>
    </row>
    <row r="422" s="2" customFormat="1" ht="16.5" customHeight="1">
      <c r="A422" s="40"/>
      <c r="B422" s="41"/>
      <c r="C422" s="206" t="s">
        <v>588</v>
      </c>
      <c r="D422" s="206" t="s">
        <v>117</v>
      </c>
      <c r="E422" s="207" t="s">
        <v>589</v>
      </c>
      <c r="F422" s="208" t="s">
        <v>590</v>
      </c>
      <c r="G422" s="209" t="s">
        <v>222</v>
      </c>
      <c r="H422" s="210">
        <v>327.56999999999999</v>
      </c>
      <c r="I422" s="211"/>
      <c r="J422" s="212">
        <f>ROUND(I422*H422,2)</f>
        <v>0</v>
      </c>
      <c r="K422" s="208" t="s">
        <v>19</v>
      </c>
      <c r="L422" s="46"/>
      <c r="M422" s="213" t="s">
        <v>19</v>
      </c>
      <c r="N422" s="214" t="s">
        <v>43</v>
      </c>
      <c r="O422" s="86"/>
      <c r="P422" s="215">
        <f>O422*H422</f>
        <v>0</v>
      </c>
      <c r="Q422" s="215">
        <v>0.00036000000000000002</v>
      </c>
      <c r="R422" s="215">
        <f>Q422*H422</f>
        <v>0.11792520000000001</v>
      </c>
      <c r="S422" s="215">
        <v>0</v>
      </c>
      <c r="T422" s="216">
        <f>S422*H422</f>
        <v>0</v>
      </c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R422" s="217" t="s">
        <v>139</v>
      </c>
      <c r="AT422" s="217" t="s">
        <v>117</v>
      </c>
      <c r="AU422" s="217" t="s">
        <v>81</v>
      </c>
      <c r="AY422" s="19" t="s">
        <v>114</v>
      </c>
      <c r="BE422" s="218">
        <f>IF(N422="základní",J422,0)</f>
        <v>0</v>
      </c>
      <c r="BF422" s="218">
        <f>IF(N422="snížená",J422,0)</f>
        <v>0</v>
      </c>
      <c r="BG422" s="218">
        <f>IF(N422="zákl. přenesená",J422,0)</f>
        <v>0</v>
      </c>
      <c r="BH422" s="218">
        <f>IF(N422="sníž. přenesená",J422,0)</f>
        <v>0</v>
      </c>
      <c r="BI422" s="218">
        <f>IF(N422="nulová",J422,0)</f>
        <v>0</v>
      </c>
      <c r="BJ422" s="19" t="s">
        <v>79</v>
      </c>
      <c r="BK422" s="218">
        <f>ROUND(I422*H422,2)</f>
        <v>0</v>
      </c>
      <c r="BL422" s="19" t="s">
        <v>139</v>
      </c>
      <c r="BM422" s="217" t="s">
        <v>591</v>
      </c>
    </row>
    <row r="423" s="13" customFormat="1">
      <c r="A423" s="13"/>
      <c r="B423" s="230"/>
      <c r="C423" s="231"/>
      <c r="D423" s="224" t="s">
        <v>225</v>
      </c>
      <c r="E423" s="232" t="s">
        <v>19</v>
      </c>
      <c r="F423" s="233" t="s">
        <v>327</v>
      </c>
      <c r="G423" s="231"/>
      <c r="H423" s="232" t="s">
        <v>19</v>
      </c>
      <c r="I423" s="234"/>
      <c r="J423" s="231"/>
      <c r="K423" s="231"/>
      <c r="L423" s="235"/>
      <c r="M423" s="236"/>
      <c r="N423" s="237"/>
      <c r="O423" s="237"/>
      <c r="P423" s="237"/>
      <c r="Q423" s="237"/>
      <c r="R423" s="237"/>
      <c r="S423" s="237"/>
      <c r="T423" s="238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39" t="s">
        <v>225</v>
      </c>
      <c r="AU423" s="239" t="s">
        <v>81</v>
      </c>
      <c r="AV423" s="13" t="s">
        <v>79</v>
      </c>
      <c r="AW423" s="13" t="s">
        <v>33</v>
      </c>
      <c r="AX423" s="13" t="s">
        <v>72</v>
      </c>
      <c r="AY423" s="239" t="s">
        <v>114</v>
      </c>
    </row>
    <row r="424" s="13" customFormat="1">
      <c r="A424" s="13"/>
      <c r="B424" s="230"/>
      <c r="C424" s="231"/>
      <c r="D424" s="224" t="s">
        <v>225</v>
      </c>
      <c r="E424" s="232" t="s">
        <v>19</v>
      </c>
      <c r="F424" s="233" t="s">
        <v>592</v>
      </c>
      <c r="G424" s="231"/>
      <c r="H424" s="232" t="s">
        <v>19</v>
      </c>
      <c r="I424" s="234"/>
      <c r="J424" s="231"/>
      <c r="K424" s="231"/>
      <c r="L424" s="235"/>
      <c r="M424" s="236"/>
      <c r="N424" s="237"/>
      <c r="O424" s="237"/>
      <c r="P424" s="237"/>
      <c r="Q424" s="237"/>
      <c r="R424" s="237"/>
      <c r="S424" s="237"/>
      <c r="T424" s="238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39" t="s">
        <v>225</v>
      </c>
      <c r="AU424" s="239" t="s">
        <v>81</v>
      </c>
      <c r="AV424" s="13" t="s">
        <v>79</v>
      </c>
      <c r="AW424" s="13" t="s">
        <v>33</v>
      </c>
      <c r="AX424" s="13" t="s">
        <v>72</v>
      </c>
      <c r="AY424" s="239" t="s">
        <v>114</v>
      </c>
    </row>
    <row r="425" s="13" customFormat="1">
      <c r="A425" s="13"/>
      <c r="B425" s="230"/>
      <c r="C425" s="231"/>
      <c r="D425" s="224" t="s">
        <v>225</v>
      </c>
      <c r="E425" s="232" t="s">
        <v>19</v>
      </c>
      <c r="F425" s="233" t="s">
        <v>593</v>
      </c>
      <c r="G425" s="231"/>
      <c r="H425" s="232" t="s">
        <v>19</v>
      </c>
      <c r="I425" s="234"/>
      <c r="J425" s="231"/>
      <c r="K425" s="231"/>
      <c r="L425" s="235"/>
      <c r="M425" s="236"/>
      <c r="N425" s="237"/>
      <c r="O425" s="237"/>
      <c r="P425" s="237"/>
      <c r="Q425" s="237"/>
      <c r="R425" s="237"/>
      <c r="S425" s="237"/>
      <c r="T425" s="238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39" t="s">
        <v>225</v>
      </c>
      <c r="AU425" s="239" t="s">
        <v>81</v>
      </c>
      <c r="AV425" s="13" t="s">
        <v>79</v>
      </c>
      <c r="AW425" s="13" t="s">
        <v>33</v>
      </c>
      <c r="AX425" s="13" t="s">
        <v>72</v>
      </c>
      <c r="AY425" s="239" t="s">
        <v>114</v>
      </c>
    </row>
    <row r="426" s="14" customFormat="1">
      <c r="A426" s="14"/>
      <c r="B426" s="240"/>
      <c r="C426" s="241"/>
      <c r="D426" s="224" t="s">
        <v>225</v>
      </c>
      <c r="E426" s="242" t="s">
        <v>19</v>
      </c>
      <c r="F426" s="243" t="s">
        <v>330</v>
      </c>
      <c r="G426" s="241"/>
      <c r="H426" s="244">
        <v>262.61000000000001</v>
      </c>
      <c r="I426" s="245"/>
      <c r="J426" s="241"/>
      <c r="K426" s="241"/>
      <c r="L426" s="246"/>
      <c r="M426" s="247"/>
      <c r="N426" s="248"/>
      <c r="O426" s="248"/>
      <c r="P426" s="248"/>
      <c r="Q426" s="248"/>
      <c r="R426" s="248"/>
      <c r="S426" s="248"/>
      <c r="T426" s="249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0" t="s">
        <v>225</v>
      </c>
      <c r="AU426" s="250" t="s">
        <v>81</v>
      </c>
      <c r="AV426" s="14" t="s">
        <v>81</v>
      </c>
      <c r="AW426" s="14" t="s">
        <v>33</v>
      </c>
      <c r="AX426" s="14" t="s">
        <v>72</v>
      </c>
      <c r="AY426" s="250" t="s">
        <v>114</v>
      </c>
    </row>
    <row r="427" s="13" customFormat="1">
      <c r="A427" s="13"/>
      <c r="B427" s="230"/>
      <c r="C427" s="231"/>
      <c r="D427" s="224" t="s">
        <v>225</v>
      </c>
      <c r="E427" s="232" t="s">
        <v>19</v>
      </c>
      <c r="F427" s="233" t="s">
        <v>334</v>
      </c>
      <c r="G427" s="231"/>
      <c r="H427" s="232" t="s">
        <v>19</v>
      </c>
      <c r="I427" s="234"/>
      <c r="J427" s="231"/>
      <c r="K427" s="231"/>
      <c r="L427" s="235"/>
      <c r="M427" s="236"/>
      <c r="N427" s="237"/>
      <c r="O427" s="237"/>
      <c r="P427" s="237"/>
      <c r="Q427" s="237"/>
      <c r="R427" s="237"/>
      <c r="S427" s="237"/>
      <c r="T427" s="238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39" t="s">
        <v>225</v>
      </c>
      <c r="AU427" s="239" t="s">
        <v>81</v>
      </c>
      <c r="AV427" s="13" t="s">
        <v>79</v>
      </c>
      <c r="AW427" s="13" t="s">
        <v>33</v>
      </c>
      <c r="AX427" s="13" t="s">
        <v>72</v>
      </c>
      <c r="AY427" s="239" t="s">
        <v>114</v>
      </c>
    </row>
    <row r="428" s="13" customFormat="1">
      <c r="A428" s="13"/>
      <c r="B428" s="230"/>
      <c r="C428" s="231"/>
      <c r="D428" s="224" t="s">
        <v>225</v>
      </c>
      <c r="E428" s="232" t="s">
        <v>19</v>
      </c>
      <c r="F428" s="233" t="s">
        <v>592</v>
      </c>
      <c r="G428" s="231"/>
      <c r="H428" s="232" t="s">
        <v>19</v>
      </c>
      <c r="I428" s="234"/>
      <c r="J428" s="231"/>
      <c r="K428" s="231"/>
      <c r="L428" s="235"/>
      <c r="M428" s="236"/>
      <c r="N428" s="237"/>
      <c r="O428" s="237"/>
      <c r="P428" s="237"/>
      <c r="Q428" s="237"/>
      <c r="R428" s="237"/>
      <c r="S428" s="237"/>
      <c r="T428" s="238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39" t="s">
        <v>225</v>
      </c>
      <c r="AU428" s="239" t="s">
        <v>81</v>
      </c>
      <c r="AV428" s="13" t="s">
        <v>79</v>
      </c>
      <c r="AW428" s="13" t="s">
        <v>33</v>
      </c>
      <c r="AX428" s="13" t="s">
        <v>72</v>
      </c>
      <c r="AY428" s="239" t="s">
        <v>114</v>
      </c>
    </row>
    <row r="429" s="13" customFormat="1">
      <c r="A429" s="13"/>
      <c r="B429" s="230"/>
      <c r="C429" s="231"/>
      <c r="D429" s="224" t="s">
        <v>225</v>
      </c>
      <c r="E429" s="232" t="s">
        <v>19</v>
      </c>
      <c r="F429" s="233" t="s">
        <v>593</v>
      </c>
      <c r="G429" s="231"/>
      <c r="H429" s="232" t="s">
        <v>19</v>
      </c>
      <c r="I429" s="234"/>
      <c r="J429" s="231"/>
      <c r="K429" s="231"/>
      <c r="L429" s="235"/>
      <c r="M429" s="236"/>
      <c r="N429" s="237"/>
      <c r="O429" s="237"/>
      <c r="P429" s="237"/>
      <c r="Q429" s="237"/>
      <c r="R429" s="237"/>
      <c r="S429" s="237"/>
      <c r="T429" s="238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39" t="s">
        <v>225</v>
      </c>
      <c r="AU429" s="239" t="s">
        <v>81</v>
      </c>
      <c r="AV429" s="13" t="s">
        <v>79</v>
      </c>
      <c r="AW429" s="13" t="s">
        <v>33</v>
      </c>
      <c r="AX429" s="13" t="s">
        <v>72</v>
      </c>
      <c r="AY429" s="239" t="s">
        <v>114</v>
      </c>
    </row>
    <row r="430" s="14" customFormat="1">
      <c r="A430" s="14"/>
      <c r="B430" s="240"/>
      <c r="C430" s="241"/>
      <c r="D430" s="224" t="s">
        <v>225</v>
      </c>
      <c r="E430" s="242" t="s">
        <v>19</v>
      </c>
      <c r="F430" s="243" t="s">
        <v>336</v>
      </c>
      <c r="G430" s="241"/>
      <c r="H430" s="244">
        <v>32.479999999999997</v>
      </c>
      <c r="I430" s="245"/>
      <c r="J430" s="241"/>
      <c r="K430" s="241"/>
      <c r="L430" s="246"/>
      <c r="M430" s="247"/>
      <c r="N430" s="248"/>
      <c r="O430" s="248"/>
      <c r="P430" s="248"/>
      <c r="Q430" s="248"/>
      <c r="R430" s="248"/>
      <c r="S430" s="248"/>
      <c r="T430" s="249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0" t="s">
        <v>225</v>
      </c>
      <c r="AU430" s="250" t="s">
        <v>81</v>
      </c>
      <c r="AV430" s="14" t="s">
        <v>81</v>
      </c>
      <c r="AW430" s="14" t="s">
        <v>33</v>
      </c>
      <c r="AX430" s="14" t="s">
        <v>72</v>
      </c>
      <c r="AY430" s="250" t="s">
        <v>114</v>
      </c>
    </row>
    <row r="431" s="13" customFormat="1">
      <c r="A431" s="13"/>
      <c r="B431" s="230"/>
      <c r="C431" s="231"/>
      <c r="D431" s="224" t="s">
        <v>225</v>
      </c>
      <c r="E431" s="232" t="s">
        <v>19</v>
      </c>
      <c r="F431" s="233" t="s">
        <v>337</v>
      </c>
      <c r="G431" s="231"/>
      <c r="H431" s="232" t="s">
        <v>19</v>
      </c>
      <c r="I431" s="234"/>
      <c r="J431" s="231"/>
      <c r="K431" s="231"/>
      <c r="L431" s="235"/>
      <c r="M431" s="236"/>
      <c r="N431" s="237"/>
      <c r="O431" s="237"/>
      <c r="P431" s="237"/>
      <c r="Q431" s="237"/>
      <c r="R431" s="237"/>
      <c r="S431" s="237"/>
      <c r="T431" s="238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39" t="s">
        <v>225</v>
      </c>
      <c r="AU431" s="239" t="s">
        <v>81</v>
      </c>
      <c r="AV431" s="13" t="s">
        <v>79</v>
      </c>
      <c r="AW431" s="13" t="s">
        <v>33</v>
      </c>
      <c r="AX431" s="13" t="s">
        <v>72</v>
      </c>
      <c r="AY431" s="239" t="s">
        <v>114</v>
      </c>
    </row>
    <row r="432" s="13" customFormat="1">
      <c r="A432" s="13"/>
      <c r="B432" s="230"/>
      <c r="C432" s="231"/>
      <c r="D432" s="224" t="s">
        <v>225</v>
      </c>
      <c r="E432" s="232" t="s">
        <v>19</v>
      </c>
      <c r="F432" s="233" t="s">
        <v>592</v>
      </c>
      <c r="G432" s="231"/>
      <c r="H432" s="232" t="s">
        <v>19</v>
      </c>
      <c r="I432" s="234"/>
      <c r="J432" s="231"/>
      <c r="K432" s="231"/>
      <c r="L432" s="235"/>
      <c r="M432" s="236"/>
      <c r="N432" s="237"/>
      <c r="O432" s="237"/>
      <c r="P432" s="237"/>
      <c r="Q432" s="237"/>
      <c r="R432" s="237"/>
      <c r="S432" s="237"/>
      <c r="T432" s="238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39" t="s">
        <v>225</v>
      </c>
      <c r="AU432" s="239" t="s">
        <v>81</v>
      </c>
      <c r="AV432" s="13" t="s">
        <v>79</v>
      </c>
      <c r="AW432" s="13" t="s">
        <v>33</v>
      </c>
      <c r="AX432" s="13" t="s">
        <v>72</v>
      </c>
      <c r="AY432" s="239" t="s">
        <v>114</v>
      </c>
    </row>
    <row r="433" s="13" customFormat="1">
      <c r="A433" s="13"/>
      <c r="B433" s="230"/>
      <c r="C433" s="231"/>
      <c r="D433" s="224" t="s">
        <v>225</v>
      </c>
      <c r="E433" s="232" t="s">
        <v>19</v>
      </c>
      <c r="F433" s="233" t="s">
        <v>593</v>
      </c>
      <c r="G433" s="231"/>
      <c r="H433" s="232" t="s">
        <v>19</v>
      </c>
      <c r="I433" s="234"/>
      <c r="J433" s="231"/>
      <c r="K433" s="231"/>
      <c r="L433" s="235"/>
      <c r="M433" s="236"/>
      <c r="N433" s="237"/>
      <c r="O433" s="237"/>
      <c r="P433" s="237"/>
      <c r="Q433" s="237"/>
      <c r="R433" s="237"/>
      <c r="S433" s="237"/>
      <c r="T433" s="238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39" t="s">
        <v>225</v>
      </c>
      <c r="AU433" s="239" t="s">
        <v>81</v>
      </c>
      <c r="AV433" s="13" t="s">
        <v>79</v>
      </c>
      <c r="AW433" s="13" t="s">
        <v>33</v>
      </c>
      <c r="AX433" s="13" t="s">
        <v>72</v>
      </c>
      <c r="AY433" s="239" t="s">
        <v>114</v>
      </c>
    </row>
    <row r="434" s="14" customFormat="1">
      <c r="A434" s="14"/>
      <c r="B434" s="240"/>
      <c r="C434" s="241"/>
      <c r="D434" s="224" t="s">
        <v>225</v>
      </c>
      <c r="E434" s="242" t="s">
        <v>19</v>
      </c>
      <c r="F434" s="243" t="s">
        <v>336</v>
      </c>
      <c r="G434" s="241"/>
      <c r="H434" s="244">
        <v>32.479999999999997</v>
      </c>
      <c r="I434" s="245"/>
      <c r="J434" s="241"/>
      <c r="K434" s="241"/>
      <c r="L434" s="246"/>
      <c r="M434" s="247"/>
      <c r="N434" s="248"/>
      <c r="O434" s="248"/>
      <c r="P434" s="248"/>
      <c r="Q434" s="248"/>
      <c r="R434" s="248"/>
      <c r="S434" s="248"/>
      <c r="T434" s="249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0" t="s">
        <v>225</v>
      </c>
      <c r="AU434" s="250" t="s">
        <v>81</v>
      </c>
      <c r="AV434" s="14" t="s">
        <v>81</v>
      </c>
      <c r="AW434" s="14" t="s">
        <v>33</v>
      </c>
      <c r="AX434" s="14" t="s">
        <v>72</v>
      </c>
      <c r="AY434" s="250" t="s">
        <v>114</v>
      </c>
    </row>
    <row r="435" s="15" customFormat="1">
      <c r="A435" s="15"/>
      <c r="B435" s="251"/>
      <c r="C435" s="252"/>
      <c r="D435" s="224" t="s">
        <v>225</v>
      </c>
      <c r="E435" s="253" t="s">
        <v>19</v>
      </c>
      <c r="F435" s="254" t="s">
        <v>263</v>
      </c>
      <c r="G435" s="252"/>
      <c r="H435" s="255">
        <v>327.57000000000005</v>
      </c>
      <c r="I435" s="256"/>
      <c r="J435" s="252"/>
      <c r="K435" s="252"/>
      <c r="L435" s="257"/>
      <c r="M435" s="258"/>
      <c r="N435" s="259"/>
      <c r="O435" s="259"/>
      <c r="P435" s="259"/>
      <c r="Q435" s="259"/>
      <c r="R435" s="259"/>
      <c r="S435" s="259"/>
      <c r="T435" s="260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61" t="s">
        <v>225</v>
      </c>
      <c r="AU435" s="261" t="s">
        <v>81</v>
      </c>
      <c r="AV435" s="15" t="s">
        <v>139</v>
      </c>
      <c r="AW435" s="15" t="s">
        <v>33</v>
      </c>
      <c r="AX435" s="15" t="s">
        <v>79</v>
      </c>
      <c r="AY435" s="261" t="s">
        <v>114</v>
      </c>
    </row>
    <row r="436" s="2" customFormat="1" ht="24.15" customHeight="1">
      <c r="A436" s="40"/>
      <c r="B436" s="41"/>
      <c r="C436" s="206" t="s">
        <v>594</v>
      </c>
      <c r="D436" s="206" t="s">
        <v>117</v>
      </c>
      <c r="E436" s="207" t="s">
        <v>595</v>
      </c>
      <c r="F436" s="208" t="s">
        <v>596</v>
      </c>
      <c r="G436" s="209" t="s">
        <v>281</v>
      </c>
      <c r="H436" s="210">
        <v>69</v>
      </c>
      <c r="I436" s="211"/>
      <c r="J436" s="212">
        <f>ROUND(I436*H436,2)</f>
        <v>0</v>
      </c>
      <c r="K436" s="208" t="s">
        <v>177</v>
      </c>
      <c r="L436" s="46"/>
      <c r="M436" s="213" t="s">
        <v>19</v>
      </c>
      <c r="N436" s="214" t="s">
        <v>43</v>
      </c>
      <c r="O436" s="86"/>
      <c r="P436" s="215">
        <f>O436*H436</f>
        <v>0</v>
      </c>
      <c r="Q436" s="215">
        <v>0.16850000000000001</v>
      </c>
      <c r="R436" s="215">
        <f>Q436*H436</f>
        <v>11.6265</v>
      </c>
      <c r="S436" s="215">
        <v>0</v>
      </c>
      <c r="T436" s="216">
        <f>S436*H436</f>
        <v>0</v>
      </c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R436" s="217" t="s">
        <v>139</v>
      </c>
      <c r="AT436" s="217" t="s">
        <v>117</v>
      </c>
      <c r="AU436" s="217" t="s">
        <v>81</v>
      </c>
      <c r="AY436" s="19" t="s">
        <v>114</v>
      </c>
      <c r="BE436" s="218">
        <f>IF(N436="základní",J436,0)</f>
        <v>0</v>
      </c>
      <c r="BF436" s="218">
        <f>IF(N436="snížená",J436,0)</f>
        <v>0</v>
      </c>
      <c r="BG436" s="218">
        <f>IF(N436="zákl. přenesená",J436,0)</f>
        <v>0</v>
      </c>
      <c r="BH436" s="218">
        <f>IF(N436="sníž. přenesená",J436,0)</f>
        <v>0</v>
      </c>
      <c r="BI436" s="218">
        <f>IF(N436="nulová",J436,0)</f>
        <v>0</v>
      </c>
      <c r="BJ436" s="19" t="s">
        <v>79</v>
      </c>
      <c r="BK436" s="218">
        <f>ROUND(I436*H436,2)</f>
        <v>0</v>
      </c>
      <c r="BL436" s="19" t="s">
        <v>139</v>
      </c>
      <c r="BM436" s="217" t="s">
        <v>597</v>
      </c>
    </row>
    <row r="437" s="2" customFormat="1">
      <c r="A437" s="40"/>
      <c r="B437" s="41"/>
      <c r="C437" s="42"/>
      <c r="D437" s="219" t="s">
        <v>124</v>
      </c>
      <c r="E437" s="42"/>
      <c r="F437" s="220" t="s">
        <v>598</v>
      </c>
      <c r="G437" s="42"/>
      <c r="H437" s="42"/>
      <c r="I437" s="221"/>
      <c r="J437" s="42"/>
      <c r="K437" s="42"/>
      <c r="L437" s="46"/>
      <c r="M437" s="222"/>
      <c r="N437" s="223"/>
      <c r="O437" s="86"/>
      <c r="P437" s="86"/>
      <c r="Q437" s="86"/>
      <c r="R437" s="86"/>
      <c r="S437" s="86"/>
      <c r="T437" s="87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T437" s="19" t="s">
        <v>124</v>
      </c>
      <c r="AU437" s="19" t="s">
        <v>81</v>
      </c>
    </row>
    <row r="438" s="13" customFormat="1">
      <c r="A438" s="13"/>
      <c r="B438" s="230"/>
      <c r="C438" s="231"/>
      <c r="D438" s="224" t="s">
        <v>225</v>
      </c>
      <c r="E438" s="232" t="s">
        <v>19</v>
      </c>
      <c r="F438" s="233" t="s">
        <v>550</v>
      </c>
      <c r="G438" s="231"/>
      <c r="H438" s="232" t="s">
        <v>19</v>
      </c>
      <c r="I438" s="234"/>
      <c r="J438" s="231"/>
      <c r="K438" s="231"/>
      <c r="L438" s="235"/>
      <c r="M438" s="236"/>
      <c r="N438" s="237"/>
      <c r="O438" s="237"/>
      <c r="P438" s="237"/>
      <c r="Q438" s="237"/>
      <c r="R438" s="237"/>
      <c r="S438" s="237"/>
      <c r="T438" s="238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39" t="s">
        <v>225</v>
      </c>
      <c r="AU438" s="239" t="s">
        <v>81</v>
      </c>
      <c r="AV438" s="13" t="s">
        <v>79</v>
      </c>
      <c r="AW438" s="13" t="s">
        <v>33</v>
      </c>
      <c r="AX438" s="13" t="s">
        <v>72</v>
      </c>
      <c r="AY438" s="239" t="s">
        <v>114</v>
      </c>
    </row>
    <row r="439" s="13" customFormat="1">
      <c r="A439" s="13"/>
      <c r="B439" s="230"/>
      <c r="C439" s="231"/>
      <c r="D439" s="224" t="s">
        <v>225</v>
      </c>
      <c r="E439" s="232" t="s">
        <v>19</v>
      </c>
      <c r="F439" s="233" t="s">
        <v>599</v>
      </c>
      <c r="G439" s="231"/>
      <c r="H439" s="232" t="s">
        <v>19</v>
      </c>
      <c r="I439" s="234"/>
      <c r="J439" s="231"/>
      <c r="K439" s="231"/>
      <c r="L439" s="235"/>
      <c r="M439" s="236"/>
      <c r="N439" s="237"/>
      <c r="O439" s="237"/>
      <c r="P439" s="237"/>
      <c r="Q439" s="237"/>
      <c r="R439" s="237"/>
      <c r="S439" s="237"/>
      <c r="T439" s="238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39" t="s">
        <v>225</v>
      </c>
      <c r="AU439" s="239" t="s">
        <v>81</v>
      </c>
      <c r="AV439" s="13" t="s">
        <v>79</v>
      </c>
      <c r="AW439" s="13" t="s">
        <v>33</v>
      </c>
      <c r="AX439" s="13" t="s">
        <v>72</v>
      </c>
      <c r="AY439" s="239" t="s">
        <v>114</v>
      </c>
    </row>
    <row r="440" s="13" customFormat="1">
      <c r="A440" s="13"/>
      <c r="B440" s="230"/>
      <c r="C440" s="231"/>
      <c r="D440" s="224" t="s">
        <v>225</v>
      </c>
      <c r="E440" s="232" t="s">
        <v>19</v>
      </c>
      <c r="F440" s="233" t="s">
        <v>393</v>
      </c>
      <c r="G440" s="231"/>
      <c r="H440" s="232" t="s">
        <v>19</v>
      </c>
      <c r="I440" s="234"/>
      <c r="J440" s="231"/>
      <c r="K440" s="231"/>
      <c r="L440" s="235"/>
      <c r="M440" s="236"/>
      <c r="N440" s="237"/>
      <c r="O440" s="237"/>
      <c r="P440" s="237"/>
      <c r="Q440" s="237"/>
      <c r="R440" s="237"/>
      <c r="S440" s="237"/>
      <c r="T440" s="238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39" t="s">
        <v>225</v>
      </c>
      <c r="AU440" s="239" t="s">
        <v>81</v>
      </c>
      <c r="AV440" s="13" t="s">
        <v>79</v>
      </c>
      <c r="AW440" s="13" t="s">
        <v>33</v>
      </c>
      <c r="AX440" s="13" t="s">
        <v>72</v>
      </c>
      <c r="AY440" s="239" t="s">
        <v>114</v>
      </c>
    </row>
    <row r="441" s="14" customFormat="1">
      <c r="A441" s="14"/>
      <c r="B441" s="240"/>
      <c r="C441" s="241"/>
      <c r="D441" s="224" t="s">
        <v>225</v>
      </c>
      <c r="E441" s="242" t="s">
        <v>19</v>
      </c>
      <c r="F441" s="243" t="s">
        <v>600</v>
      </c>
      <c r="G441" s="241"/>
      <c r="H441" s="244">
        <v>69</v>
      </c>
      <c r="I441" s="245"/>
      <c r="J441" s="241"/>
      <c r="K441" s="241"/>
      <c r="L441" s="246"/>
      <c r="M441" s="247"/>
      <c r="N441" s="248"/>
      <c r="O441" s="248"/>
      <c r="P441" s="248"/>
      <c r="Q441" s="248"/>
      <c r="R441" s="248"/>
      <c r="S441" s="248"/>
      <c r="T441" s="249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0" t="s">
        <v>225</v>
      </c>
      <c r="AU441" s="250" t="s">
        <v>81</v>
      </c>
      <c r="AV441" s="14" t="s">
        <v>81</v>
      </c>
      <c r="AW441" s="14" t="s">
        <v>33</v>
      </c>
      <c r="AX441" s="14" t="s">
        <v>79</v>
      </c>
      <c r="AY441" s="250" t="s">
        <v>114</v>
      </c>
    </row>
    <row r="442" s="2" customFormat="1" ht="16.5" customHeight="1">
      <c r="A442" s="40"/>
      <c r="B442" s="41"/>
      <c r="C442" s="262" t="s">
        <v>601</v>
      </c>
      <c r="D442" s="262" t="s">
        <v>345</v>
      </c>
      <c r="E442" s="263" t="s">
        <v>602</v>
      </c>
      <c r="F442" s="264" t="s">
        <v>603</v>
      </c>
      <c r="G442" s="265" t="s">
        <v>281</v>
      </c>
      <c r="H442" s="266">
        <v>72.450000000000003</v>
      </c>
      <c r="I442" s="267"/>
      <c r="J442" s="268">
        <f>ROUND(I442*H442,2)</f>
        <v>0</v>
      </c>
      <c r="K442" s="264" t="s">
        <v>177</v>
      </c>
      <c r="L442" s="269"/>
      <c r="M442" s="270" t="s">
        <v>19</v>
      </c>
      <c r="N442" s="271" t="s">
        <v>43</v>
      </c>
      <c r="O442" s="86"/>
      <c r="P442" s="215">
        <f>O442*H442</f>
        <v>0</v>
      </c>
      <c r="Q442" s="215">
        <v>0.080000000000000002</v>
      </c>
      <c r="R442" s="215">
        <f>Q442*H442</f>
        <v>5.7960000000000003</v>
      </c>
      <c r="S442" s="215">
        <v>0</v>
      </c>
      <c r="T442" s="216">
        <f>S442*H442</f>
        <v>0</v>
      </c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R442" s="217" t="s">
        <v>160</v>
      </c>
      <c r="AT442" s="217" t="s">
        <v>345</v>
      </c>
      <c r="AU442" s="217" t="s">
        <v>81</v>
      </c>
      <c r="AY442" s="19" t="s">
        <v>114</v>
      </c>
      <c r="BE442" s="218">
        <f>IF(N442="základní",J442,0)</f>
        <v>0</v>
      </c>
      <c r="BF442" s="218">
        <f>IF(N442="snížená",J442,0)</f>
        <v>0</v>
      </c>
      <c r="BG442" s="218">
        <f>IF(N442="zákl. přenesená",J442,0)</f>
        <v>0</v>
      </c>
      <c r="BH442" s="218">
        <f>IF(N442="sníž. přenesená",J442,0)</f>
        <v>0</v>
      </c>
      <c r="BI442" s="218">
        <f>IF(N442="nulová",J442,0)</f>
        <v>0</v>
      </c>
      <c r="BJ442" s="19" t="s">
        <v>79</v>
      </c>
      <c r="BK442" s="218">
        <f>ROUND(I442*H442,2)</f>
        <v>0</v>
      </c>
      <c r="BL442" s="19" t="s">
        <v>139</v>
      </c>
      <c r="BM442" s="217" t="s">
        <v>604</v>
      </c>
    </row>
    <row r="443" s="14" customFormat="1">
      <c r="A443" s="14"/>
      <c r="B443" s="240"/>
      <c r="C443" s="241"/>
      <c r="D443" s="224" t="s">
        <v>225</v>
      </c>
      <c r="E443" s="241"/>
      <c r="F443" s="243" t="s">
        <v>605</v>
      </c>
      <c r="G443" s="241"/>
      <c r="H443" s="244">
        <v>72.450000000000003</v>
      </c>
      <c r="I443" s="245"/>
      <c r="J443" s="241"/>
      <c r="K443" s="241"/>
      <c r="L443" s="246"/>
      <c r="M443" s="247"/>
      <c r="N443" s="248"/>
      <c r="O443" s="248"/>
      <c r="P443" s="248"/>
      <c r="Q443" s="248"/>
      <c r="R443" s="248"/>
      <c r="S443" s="248"/>
      <c r="T443" s="249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0" t="s">
        <v>225</v>
      </c>
      <c r="AU443" s="250" t="s">
        <v>81</v>
      </c>
      <c r="AV443" s="14" t="s">
        <v>81</v>
      </c>
      <c r="AW443" s="14" t="s">
        <v>4</v>
      </c>
      <c r="AX443" s="14" t="s">
        <v>79</v>
      </c>
      <c r="AY443" s="250" t="s">
        <v>114</v>
      </c>
    </row>
    <row r="444" s="2" customFormat="1" ht="24.15" customHeight="1">
      <c r="A444" s="40"/>
      <c r="B444" s="41"/>
      <c r="C444" s="206" t="s">
        <v>606</v>
      </c>
      <c r="D444" s="206" t="s">
        <v>117</v>
      </c>
      <c r="E444" s="207" t="s">
        <v>607</v>
      </c>
      <c r="F444" s="208" t="s">
        <v>608</v>
      </c>
      <c r="G444" s="209" t="s">
        <v>281</v>
      </c>
      <c r="H444" s="210">
        <v>136</v>
      </c>
      <c r="I444" s="211"/>
      <c r="J444" s="212">
        <f>ROUND(I444*H444,2)</f>
        <v>0</v>
      </c>
      <c r="K444" s="208" t="s">
        <v>177</v>
      </c>
      <c r="L444" s="46"/>
      <c r="M444" s="213" t="s">
        <v>19</v>
      </c>
      <c r="N444" s="214" t="s">
        <v>43</v>
      </c>
      <c r="O444" s="86"/>
      <c r="P444" s="215">
        <f>O444*H444</f>
        <v>0</v>
      </c>
      <c r="Q444" s="215">
        <v>0.14041999999999999</v>
      </c>
      <c r="R444" s="215">
        <f>Q444*H444</f>
        <v>19.097119999999997</v>
      </c>
      <c r="S444" s="215">
        <v>0</v>
      </c>
      <c r="T444" s="216">
        <f>S444*H444</f>
        <v>0</v>
      </c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R444" s="217" t="s">
        <v>139</v>
      </c>
      <c r="AT444" s="217" t="s">
        <v>117</v>
      </c>
      <c r="AU444" s="217" t="s">
        <v>81</v>
      </c>
      <c r="AY444" s="19" t="s">
        <v>114</v>
      </c>
      <c r="BE444" s="218">
        <f>IF(N444="základní",J444,0)</f>
        <v>0</v>
      </c>
      <c r="BF444" s="218">
        <f>IF(N444="snížená",J444,0)</f>
        <v>0</v>
      </c>
      <c r="BG444" s="218">
        <f>IF(N444="zákl. přenesená",J444,0)</f>
        <v>0</v>
      </c>
      <c r="BH444" s="218">
        <f>IF(N444="sníž. přenesená",J444,0)</f>
        <v>0</v>
      </c>
      <c r="BI444" s="218">
        <f>IF(N444="nulová",J444,0)</f>
        <v>0</v>
      </c>
      <c r="BJ444" s="19" t="s">
        <v>79</v>
      </c>
      <c r="BK444" s="218">
        <f>ROUND(I444*H444,2)</f>
        <v>0</v>
      </c>
      <c r="BL444" s="19" t="s">
        <v>139</v>
      </c>
      <c r="BM444" s="217" t="s">
        <v>609</v>
      </c>
    </row>
    <row r="445" s="2" customFormat="1">
      <c r="A445" s="40"/>
      <c r="B445" s="41"/>
      <c r="C445" s="42"/>
      <c r="D445" s="219" t="s">
        <v>124</v>
      </c>
      <c r="E445" s="42"/>
      <c r="F445" s="220" t="s">
        <v>610</v>
      </c>
      <c r="G445" s="42"/>
      <c r="H445" s="42"/>
      <c r="I445" s="221"/>
      <c r="J445" s="42"/>
      <c r="K445" s="42"/>
      <c r="L445" s="46"/>
      <c r="M445" s="222"/>
      <c r="N445" s="223"/>
      <c r="O445" s="86"/>
      <c r="P445" s="86"/>
      <c r="Q445" s="86"/>
      <c r="R445" s="86"/>
      <c r="S445" s="86"/>
      <c r="T445" s="87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T445" s="19" t="s">
        <v>124</v>
      </c>
      <c r="AU445" s="19" t="s">
        <v>81</v>
      </c>
    </row>
    <row r="446" s="13" customFormat="1">
      <c r="A446" s="13"/>
      <c r="B446" s="230"/>
      <c r="C446" s="231"/>
      <c r="D446" s="224" t="s">
        <v>225</v>
      </c>
      <c r="E446" s="232" t="s">
        <v>19</v>
      </c>
      <c r="F446" s="233" t="s">
        <v>550</v>
      </c>
      <c r="G446" s="231"/>
      <c r="H446" s="232" t="s">
        <v>19</v>
      </c>
      <c r="I446" s="234"/>
      <c r="J446" s="231"/>
      <c r="K446" s="231"/>
      <c r="L446" s="235"/>
      <c r="M446" s="236"/>
      <c r="N446" s="237"/>
      <c r="O446" s="237"/>
      <c r="P446" s="237"/>
      <c r="Q446" s="237"/>
      <c r="R446" s="237"/>
      <c r="S446" s="237"/>
      <c r="T446" s="238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39" t="s">
        <v>225</v>
      </c>
      <c r="AU446" s="239" t="s">
        <v>81</v>
      </c>
      <c r="AV446" s="13" t="s">
        <v>79</v>
      </c>
      <c r="AW446" s="13" t="s">
        <v>33</v>
      </c>
      <c r="AX446" s="13" t="s">
        <v>72</v>
      </c>
      <c r="AY446" s="239" t="s">
        <v>114</v>
      </c>
    </row>
    <row r="447" s="13" customFormat="1">
      <c r="A447" s="13"/>
      <c r="B447" s="230"/>
      <c r="C447" s="231"/>
      <c r="D447" s="224" t="s">
        <v>225</v>
      </c>
      <c r="E447" s="232" t="s">
        <v>19</v>
      </c>
      <c r="F447" s="233" t="s">
        <v>611</v>
      </c>
      <c r="G447" s="231"/>
      <c r="H447" s="232" t="s">
        <v>19</v>
      </c>
      <c r="I447" s="234"/>
      <c r="J447" s="231"/>
      <c r="K447" s="231"/>
      <c r="L447" s="235"/>
      <c r="M447" s="236"/>
      <c r="N447" s="237"/>
      <c r="O447" s="237"/>
      <c r="P447" s="237"/>
      <c r="Q447" s="237"/>
      <c r="R447" s="237"/>
      <c r="S447" s="237"/>
      <c r="T447" s="238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39" t="s">
        <v>225</v>
      </c>
      <c r="AU447" s="239" t="s">
        <v>81</v>
      </c>
      <c r="AV447" s="13" t="s">
        <v>79</v>
      </c>
      <c r="AW447" s="13" t="s">
        <v>33</v>
      </c>
      <c r="AX447" s="13" t="s">
        <v>72</v>
      </c>
      <c r="AY447" s="239" t="s">
        <v>114</v>
      </c>
    </row>
    <row r="448" s="13" customFormat="1">
      <c r="A448" s="13"/>
      <c r="B448" s="230"/>
      <c r="C448" s="231"/>
      <c r="D448" s="224" t="s">
        <v>225</v>
      </c>
      <c r="E448" s="232" t="s">
        <v>19</v>
      </c>
      <c r="F448" s="233" t="s">
        <v>393</v>
      </c>
      <c r="G448" s="231"/>
      <c r="H448" s="232" t="s">
        <v>19</v>
      </c>
      <c r="I448" s="234"/>
      <c r="J448" s="231"/>
      <c r="K448" s="231"/>
      <c r="L448" s="235"/>
      <c r="M448" s="236"/>
      <c r="N448" s="237"/>
      <c r="O448" s="237"/>
      <c r="P448" s="237"/>
      <c r="Q448" s="237"/>
      <c r="R448" s="237"/>
      <c r="S448" s="237"/>
      <c r="T448" s="238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9" t="s">
        <v>225</v>
      </c>
      <c r="AU448" s="239" t="s">
        <v>81</v>
      </c>
      <c r="AV448" s="13" t="s">
        <v>79</v>
      </c>
      <c r="AW448" s="13" t="s">
        <v>33</v>
      </c>
      <c r="AX448" s="13" t="s">
        <v>72</v>
      </c>
      <c r="AY448" s="239" t="s">
        <v>114</v>
      </c>
    </row>
    <row r="449" s="14" customFormat="1">
      <c r="A449" s="14"/>
      <c r="B449" s="240"/>
      <c r="C449" s="241"/>
      <c r="D449" s="224" t="s">
        <v>225</v>
      </c>
      <c r="E449" s="242" t="s">
        <v>19</v>
      </c>
      <c r="F449" s="243" t="s">
        <v>612</v>
      </c>
      <c r="G449" s="241"/>
      <c r="H449" s="244">
        <v>136</v>
      </c>
      <c r="I449" s="245"/>
      <c r="J449" s="241"/>
      <c r="K449" s="241"/>
      <c r="L449" s="246"/>
      <c r="M449" s="247"/>
      <c r="N449" s="248"/>
      <c r="O449" s="248"/>
      <c r="P449" s="248"/>
      <c r="Q449" s="248"/>
      <c r="R449" s="248"/>
      <c r="S449" s="248"/>
      <c r="T449" s="249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0" t="s">
        <v>225</v>
      </c>
      <c r="AU449" s="250" t="s">
        <v>81</v>
      </c>
      <c r="AV449" s="14" t="s">
        <v>81</v>
      </c>
      <c r="AW449" s="14" t="s">
        <v>33</v>
      </c>
      <c r="AX449" s="14" t="s">
        <v>79</v>
      </c>
      <c r="AY449" s="250" t="s">
        <v>114</v>
      </c>
    </row>
    <row r="450" s="2" customFormat="1" ht="16.5" customHeight="1">
      <c r="A450" s="40"/>
      <c r="B450" s="41"/>
      <c r="C450" s="262" t="s">
        <v>613</v>
      </c>
      <c r="D450" s="262" t="s">
        <v>345</v>
      </c>
      <c r="E450" s="263" t="s">
        <v>614</v>
      </c>
      <c r="F450" s="264" t="s">
        <v>615</v>
      </c>
      <c r="G450" s="265" t="s">
        <v>281</v>
      </c>
      <c r="H450" s="266">
        <v>142.80000000000001</v>
      </c>
      <c r="I450" s="267"/>
      <c r="J450" s="268">
        <f>ROUND(I450*H450,2)</f>
        <v>0</v>
      </c>
      <c r="K450" s="264" t="s">
        <v>177</v>
      </c>
      <c r="L450" s="269"/>
      <c r="M450" s="270" t="s">
        <v>19</v>
      </c>
      <c r="N450" s="271" t="s">
        <v>43</v>
      </c>
      <c r="O450" s="86"/>
      <c r="P450" s="215">
        <f>O450*H450</f>
        <v>0</v>
      </c>
      <c r="Q450" s="215">
        <v>0.044999999999999998</v>
      </c>
      <c r="R450" s="215">
        <f>Q450*H450</f>
        <v>6.4260000000000002</v>
      </c>
      <c r="S450" s="215">
        <v>0</v>
      </c>
      <c r="T450" s="216">
        <f>S450*H450</f>
        <v>0</v>
      </c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R450" s="217" t="s">
        <v>160</v>
      </c>
      <c r="AT450" s="217" t="s">
        <v>345</v>
      </c>
      <c r="AU450" s="217" t="s">
        <v>81</v>
      </c>
      <c r="AY450" s="19" t="s">
        <v>114</v>
      </c>
      <c r="BE450" s="218">
        <f>IF(N450="základní",J450,0)</f>
        <v>0</v>
      </c>
      <c r="BF450" s="218">
        <f>IF(N450="snížená",J450,0)</f>
        <v>0</v>
      </c>
      <c r="BG450" s="218">
        <f>IF(N450="zákl. přenesená",J450,0)</f>
        <v>0</v>
      </c>
      <c r="BH450" s="218">
        <f>IF(N450="sníž. přenesená",J450,0)</f>
        <v>0</v>
      </c>
      <c r="BI450" s="218">
        <f>IF(N450="nulová",J450,0)</f>
        <v>0</v>
      </c>
      <c r="BJ450" s="19" t="s">
        <v>79</v>
      </c>
      <c r="BK450" s="218">
        <f>ROUND(I450*H450,2)</f>
        <v>0</v>
      </c>
      <c r="BL450" s="19" t="s">
        <v>139</v>
      </c>
      <c r="BM450" s="217" t="s">
        <v>616</v>
      </c>
    </row>
    <row r="451" s="14" customFormat="1">
      <c r="A451" s="14"/>
      <c r="B451" s="240"/>
      <c r="C451" s="241"/>
      <c r="D451" s="224" t="s">
        <v>225</v>
      </c>
      <c r="E451" s="241"/>
      <c r="F451" s="243" t="s">
        <v>617</v>
      </c>
      <c r="G451" s="241"/>
      <c r="H451" s="244">
        <v>142.80000000000001</v>
      </c>
      <c r="I451" s="245"/>
      <c r="J451" s="241"/>
      <c r="K451" s="241"/>
      <c r="L451" s="246"/>
      <c r="M451" s="247"/>
      <c r="N451" s="248"/>
      <c r="O451" s="248"/>
      <c r="P451" s="248"/>
      <c r="Q451" s="248"/>
      <c r="R451" s="248"/>
      <c r="S451" s="248"/>
      <c r="T451" s="249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50" t="s">
        <v>225</v>
      </c>
      <c r="AU451" s="250" t="s">
        <v>81</v>
      </c>
      <c r="AV451" s="14" t="s">
        <v>81</v>
      </c>
      <c r="AW451" s="14" t="s">
        <v>4</v>
      </c>
      <c r="AX451" s="14" t="s">
        <v>79</v>
      </c>
      <c r="AY451" s="250" t="s">
        <v>114</v>
      </c>
    </row>
    <row r="452" s="2" customFormat="1" ht="21.75" customHeight="1">
      <c r="A452" s="40"/>
      <c r="B452" s="41"/>
      <c r="C452" s="206" t="s">
        <v>508</v>
      </c>
      <c r="D452" s="206" t="s">
        <v>117</v>
      </c>
      <c r="E452" s="207" t="s">
        <v>618</v>
      </c>
      <c r="F452" s="208" t="s">
        <v>619</v>
      </c>
      <c r="G452" s="209" t="s">
        <v>281</v>
      </c>
      <c r="H452" s="210">
        <v>60</v>
      </c>
      <c r="I452" s="211"/>
      <c r="J452" s="212">
        <f>ROUND(I452*H452,2)</f>
        <v>0</v>
      </c>
      <c r="K452" s="208" t="s">
        <v>177</v>
      </c>
      <c r="L452" s="46"/>
      <c r="M452" s="213" t="s">
        <v>19</v>
      </c>
      <c r="N452" s="214" t="s">
        <v>43</v>
      </c>
      <c r="O452" s="86"/>
      <c r="P452" s="215">
        <f>O452*H452</f>
        <v>0</v>
      </c>
      <c r="Q452" s="215">
        <v>0</v>
      </c>
      <c r="R452" s="215">
        <f>Q452*H452</f>
        <v>0</v>
      </c>
      <c r="S452" s="215">
        <v>0</v>
      </c>
      <c r="T452" s="216">
        <f>S452*H452</f>
        <v>0</v>
      </c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R452" s="217" t="s">
        <v>139</v>
      </c>
      <c r="AT452" s="217" t="s">
        <v>117</v>
      </c>
      <c r="AU452" s="217" t="s">
        <v>81</v>
      </c>
      <c r="AY452" s="19" t="s">
        <v>114</v>
      </c>
      <c r="BE452" s="218">
        <f>IF(N452="základní",J452,0)</f>
        <v>0</v>
      </c>
      <c r="BF452" s="218">
        <f>IF(N452="snížená",J452,0)</f>
        <v>0</v>
      </c>
      <c r="BG452" s="218">
        <f>IF(N452="zákl. přenesená",J452,0)</f>
        <v>0</v>
      </c>
      <c r="BH452" s="218">
        <f>IF(N452="sníž. přenesená",J452,0)</f>
        <v>0</v>
      </c>
      <c r="BI452" s="218">
        <f>IF(N452="nulová",J452,0)</f>
        <v>0</v>
      </c>
      <c r="BJ452" s="19" t="s">
        <v>79</v>
      </c>
      <c r="BK452" s="218">
        <f>ROUND(I452*H452,2)</f>
        <v>0</v>
      </c>
      <c r="BL452" s="19" t="s">
        <v>139</v>
      </c>
      <c r="BM452" s="217" t="s">
        <v>620</v>
      </c>
    </row>
    <row r="453" s="2" customFormat="1">
      <c r="A453" s="40"/>
      <c r="B453" s="41"/>
      <c r="C453" s="42"/>
      <c r="D453" s="219" t="s">
        <v>124</v>
      </c>
      <c r="E453" s="42"/>
      <c r="F453" s="220" t="s">
        <v>621</v>
      </c>
      <c r="G453" s="42"/>
      <c r="H453" s="42"/>
      <c r="I453" s="221"/>
      <c r="J453" s="42"/>
      <c r="K453" s="42"/>
      <c r="L453" s="46"/>
      <c r="M453" s="222"/>
      <c r="N453" s="223"/>
      <c r="O453" s="86"/>
      <c r="P453" s="86"/>
      <c r="Q453" s="86"/>
      <c r="R453" s="86"/>
      <c r="S453" s="86"/>
      <c r="T453" s="87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T453" s="19" t="s">
        <v>124</v>
      </c>
      <c r="AU453" s="19" t="s">
        <v>81</v>
      </c>
    </row>
    <row r="454" s="13" customFormat="1">
      <c r="A454" s="13"/>
      <c r="B454" s="230"/>
      <c r="C454" s="231"/>
      <c r="D454" s="224" t="s">
        <v>225</v>
      </c>
      <c r="E454" s="232" t="s">
        <v>19</v>
      </c>
      <c r="F454" s="233" t="s">
        <v>550</v>
      </c>
      <c r="G454" s="231"/>
      <c r="H454" s="232" t="s">
        <v>19</v>
      </c>
      <c r="I454" s="234"/>
      <c r="J454" s="231"/>
      <c r="K454" s="231"/>
      <c r="L454" s="235"/>
      <c r="M454" s="236"/>
      <c r="N454" s="237"/>
      <c r="O454" s="237"/>
      <c r="P454" s="237"/>
      <c r="Q454" s="237"/>
      <c r="R454" s="237"/>
      <c r="S454" s="237"/>
      <c r="T454" s="238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39" t="s">
        <v>225</v>
      </c>
      <c r="AU454" s="239" t="s">
        <v>81</v>
      </c>
      <c r="AV454" s="13" t="s">
        <v>79</v>
      </c>
      <c r="AW454" s="13" t="s">
        <v>33</v>
      </c>
      <c r="AX454" s="13" t="s">
        <v>72</v>
      </c>
      <c r="AY454" s="239" t="s">
        <v>114</v>
      </c>
    </row>
    <row r="455" s="13" customFormat="1">
      <c r="A455" s="13"/>
      <c r="B455" s="230"/>
      <c r="C455" s="231"/>
      <c r="D455" s="224" t="s">
        <v>225</v>
      </c>
      <c r="E455" s="232" t="s">
        <v>19</v>
      </c>
      <c r="F455" s="233" t="s">
        <v>622</v>
      </c>
      <c r="G455" s="231"/>
      <c r="H455" s="232" t="s">
        <v>19</v>
      </c>
      <c r="I455" s="234"/>
      <c r="J455" s="231"/>
      <c r="K455" s="231"/>
      <c r="L455" s="235"/>
      <c r="M455" s="236"/>
      <c r="N455" s="237"/>
      <c r="O455" s="237"/>
      <c r="P455" s="237"/>
      <c r="Q455" s="237"/>
      <c r="R455" s="237"/>
      <c r="S455" s="237"/>
      <c r="T455" s="238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39" t="s">
        <v>225</v>
      </c>
      <c r="AU455" s="239" t="s">
        <v>81</v>
      </c>
      <c r="AV455" s="13" t="s">
        <v>79</v>
      </c>
      <c r="AW455" s="13" t="s">
        <v>33</v>
      </c>
      <c r="AX455" s="13" t="s">
        <v>72</v>
      </c>
      <c r="AY455" s="239" t="s">
        <v>114</v>
      </c>
    </row>
    <row r="456" s="13" customFormat="1">
      <c r="A456" s="13"/>
      <c r="B456" s="230"/>
      <c r="C456" s="231"/>
      <c r="D456" s="224" t="s">
        <v>225</v>
      </c>
      <c r="E456" s="232" t="s">
        <v>19</v>
      </c>
      <c r="F456" s="233" t="s">
        <v>623</v>
      </c>
      <c r="G456" s="231"/>
      <c r="H456" s="232" t="s">
        <v>19</v>
      </c>
      <c r="I456" s="234"/>
      <c r="J456" s="231"/>
      <c r="K456" s="231"/>
      <c r="L456" s="235"/>
      <c r="M456" s="236"/>
      <c r="N456" s="237"/>
      <c r="O456" s="237"/>
      <c r="P456" s="237"/>
      <c r="Q456" s="237"/>
      <c r="R456" s="237"/>
      <c r="S456" s="237"/>
      <c r="T456" s="238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39" t="s">
        <v>225</v>
      </c>
      <c r="AU456" s="239" t="s">
        <v>81</v>
      </c>
      <c r="AV456" s="13" t="s">
        <v>79</v>
      </c>
      <c r="AW456" s="13" t="s">
        <v>33</v>
      </c>
      <c r="AX456" s="13" t="s">
        <v>72</v>
      </c>
      <c r="AY456" s="239" t="s">
        <v>114</v>
      </c>
    </row>
    <row r="457" s="13" customFormat="1">
      <c r="A457" s="13"/>
      <c r="B457" s="230"/>
      <c r="C457" s="231"/>
      <c r="D457" s="224" t="s">
        <v>225</v>
      </c>
      <c r="E457" s="232" t="s">
        <v>19</v>
      </c>
      <c r="F457" s="233" t="s">
        <v>393</v>
      </c>
      <c r="G457" s="231"/>
      <c r="H457" s="232" t="s">
        <v>19</v>
      </c>
      <c r="I457" s="234"/>
      <c r="J457" s="231"/>
      <c r="K457" s="231"/>
      <c r="L457" s="235"/>
      <c r="M457" s="236"/>
      <c r="N457" s="237"/>
      <c r="O457" s="237"/>
      <c r="P457" s="237"/>
      <c r="Q457" s="237"/>
      <c r="R457" s="237"/>
      <c r="S457" s="237"/>
      <c r="T457" s="238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39" t="s">
        <v>225</v>
      </c>
      <c r="AU457" s="239" t="s">
        <v>81</v>
      </c>
      <c r="AV457" s="13" t="s">
        <v>79</v>
      </c>
      <c r="AW457" s="13" t="s">
        <v>33</v>
      </c>
      <c r="AX457" s="13" t="s">
        <v>72</v>
      </c>
      <c r="AY457" s="239" t="s">
        <v>114</v>
      </c>
    </row>
    <row r="458" s="14" customFormat="1">
      <c r="A458" s="14"/>
      <c r="B458" s="240"/>
      <c r="C458" s="241"/>
      <c r="D458" s="224" t="s">
        <v>225</v>
      </c>
      <c r="E458" s="242" t="s">
        <v>19</v>
      </c>
      <c r="F458" s="243" t="s">
        <v>624</v>
      </c>
      <c r="G458" s="241"/>
      <c r="H458" s="244">
        <v>60</v>
      </c>
      <c r="I458" s="245"/>
      <c r="J458" s="241"/>
      <c r="K458" s="241"/>
      <c r="L458" s="246"/>
      <c r="M458" s="247"/>
      <c r="N458" s="248"/>
      <c r="O458" s="248"/>
      <c r="P458" s="248"/>
      <c r="Q458" s="248"/>
      <c r="R458" s="248"/>
      <c r="S458" s="248"/>
      <c r="T458" s="249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0" t="s">
        <v>225</v>
      </c>
      <c r="AU458" s="250" t="s">
        <v>81</v>
      </c>
      <c r="AV458" s="14" t="s">
        <v>81</v>
      </c>
      <c r="AW458" s="14" t="s">
        <v>33</v>
      </c>
      <c r="AX458" s="14" t="s">
        <v>79</v>
      </c>
      <c r="AY458" s="250" t="s">
        <v>114</v>
      </c>
    </row>
    <row r="459" s="2" customFormat="1" ht="24.15" customHeight="1">
      <c r="A459" s="40"/>
      <c r="B459" s="41"/>
      <c r="C459" s="206" t="s">
        <v>625</v>
      </c>
      <c r="D459" s="206" t="s">
        <v>117</v>
      </c>
      <c r="E459" s="207" t="s">
        <v>626</v>
      </c>
      <c r="F459" s="208" t="s">
        <v>627</v>
      </c>
      <c r="G459" s="209" t="s">
        <v>281</v>
      </c>
      <c r="H459" s="210">
        <v>60</v>
      </c>
      <c r="I459" s="211"/>
      <c r="J459" s="212">
        <f>ROUND(I459*H459,2)</f>
        <v>0</v>
      </c>
      <c r="K459" s="208" t="s">
        <v>177</v>
      </c>
      <c r="L459" s="46"/>
      <c r="M459" s="213" t="s">
        <v>19</v>
      </c>
      <c r="N459" s="214" t="s">
        <v>43</v>
      </c>
      <c r="O459" s="86"/>
      <c r="P459" s="215">
        <f>O459*H459</f>
        <v>0</v>
      </c>
      <c r="Q459" s="215">
        <v>0.00017000000000000001</v>
      </c>
      <c r="R459" s="215">
        <f>Q459*H459</f>
        <v>0.010200000000000001</v>
      </c>
      <c r="S459" s="215">
        <v>0</v>
      </c>
      <c r="T459" s="216">
        <f>S459*H459</f>
        <v>0</v>
      </c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R459" s="217" t="s">
        <v>139</v>
      </c>
      <c r="AT459" s="217" t="s">
        <v>117</v>
      </c>
      <c r="AU459" s="217" t="s">
        <v>81</v>
      </c>
      <c r="AY459" s="19" t="s">
        <v>114</v>
      </c>
      <c r="BE459" s="218">
        <f>IF(N459="základní",J459,0)</f>
        <v>0</v>
      </c>
      <c r="BF459" s="218">
        <f>IF(N459="snížená",J459,0)</f>
        <v>0</v>
      </c>
      <c r="BG459" s="218">
        <f>IF(N459="zákl. přenesená",J459,0)</f>
        <v>0</v>
      </c>
      <c r="BH459" s="218">
        <f>IF(N459="sníž. přenesená",J459,0)</f>
        <v>0</v>
      </c>
      <c r="BI459" s="218">
        <f>IF(N459="nulová",J459,0)</f>
        <v>0</v>
      </c>
      <c r="BJ459" s="19" t="s">
        <v>79</v>
      </c>
      <c r="BK459" s="218">
        <f>ROUND(I459*H459,2)</f>
        <v>0</v>
      </c>
      <c r="BL459" s="19" t="s">
        <v>139</v>
      </c>
      <c r="BM459" s="217" t="s">
        <v>628</v>
      </c>
    </row>
    <row r="460" s="2" customFormat="1">
      <c r="A460" s="40"/>
      <c r="B460" s="41"/>
      <c r="C460" s="42"/>
      <c r="D460" s="219" t="s">
        <v>124</v>
      </c>
      <c r="E460" s="42"/>
      <c r="F460" s="220" t="s">
        <v>629</v>
      </c>
      <c r="G460" s="42"/>
      <c r="H460" s="42"/>
      <c r="I460" s="221"/>
      <c r="J460" s="42"/>
      <c r="K460" s="42"/>
      <c r="L460" s="46"/>
      <c r="M460" s="222"/>
      <c r="N460" s="223"/>
      <c r="O460" s="86"/>
      <c r="P460" s="86"/>
      <c r="Q460" s="86"/>
      <c r="R460" s="86"/>
      <c r="S460" s="86"/>
      <c r="T460" s="87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T460" s="19" t="s">
        <v>124</v>
      </c>
      <c r="AU460" s="19" t="s">
        <v>81</v>
      </c>
    </row>
    <row r="461" s="13" customFormat="1">
      <c r="A461" s="13"/>
      <c r="B461" s="230"/>
      <c r="C461" s="231"/>
      <c r="D461" s="224" t="s">
        <v>225</v>
      </c>
      <c r="E461" s="232" t="s">
        <v>19</v>
      </c>
      <c r="F461" s="233" t="s">
        <v>550</v>
      </c>
      <c r="G461" s="231"/>
      <c r="H461" s="232" t="s">
        <v>19</v>
      </c>
      <c r="I461" s="234"/>
      <c r="J461" s="231"/>
      <c r="K461" s="231"/>
      <c r="L461" s="235"/>
      <c r="M461" s="236"/>
      <c r="N461" s="237"/>
      <c r="O461" s="237"/>
      <c r="P461" s="237"/>
      <c r="Q461" s="237"/>
      <c r="R461" s="237"/>
      <c r="S461" s="237"/>
      <c r="T461" s="238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39" t="s">
        <v>225</v>
      </c>
      <c r="AU461" s="239" t="s">
        <v>81</v>
      </c>
      <c r="AV461" s="13" t="s">
        <v>79</v>
      </c>
      <c r="AW461" s="13" t="s">
        <v>33</v>
      </c>
      <c r="AX461" s="13" t="s">
        <v>72</v>
      </c>
      <c r="AY461" s="239" t="s">
        <v>114</v>
      </c>
    </row>
    <row r="462" s="13" customFormat="1">
      <c r="A462" s="13"/>
      <c r="B462" s="230"/>
      <c r="C462" s="231"/>
      <c r="D462" s="224" t="s">
        <v>225</v>
      </c>
      <c r="E462" s="232" t="s">
        <v>19</v>
      </c>
      <c r="F462" s="233" t="s">
        <v>630</v>
      </c>
      <c r="G462" s="231"/>
      <c r="H462" s="232" t="s">
        <v>19</v>
      </c>
      <c r="I462" s="234"/>
      <c r="J462" s="231"/>
      <c r="K462" s="231"/>
      <c r="L462" s="235"/>
      <c r="M462" s="236"/>
      <c r="N462" s="237"/>
      <c r="O462" s="237"/>
      <c r="P462" s="237"/>
      <c r="Q462" s="237"/>
      <c r="R462" s="237"/>
      <c r="S462" s="237"/>
      <c r="T462" s="238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39" t="s">
        <v>225</v>
      </c>
      <c r="AU462" s="239" t="s">
        <v>81</v>
      </c>
      <c r="AV462" s="13" t="s">
        <v>79</v>
      </c>
      <c r="AW462" s="13" t="s">
        <v>33</v>
      </c>
      <c r="AX462" s="13" t="s">
        <v>72</v>
      </c>
      <c r="AY462" s="239" t="s">
        <v>114</v>
      </c>
    </row>
    <row r="463" s="13" customFormat="1">
      <c r="A463" s="13"/>
      <c r="B463" s="230"/>
      <c r="C463" s="231"/>
      <c r="D463" s="224" t="s">
        <v>225</v>
      </c>
      <c r="E463" s="232" t="s">
        <v>19</v>
      </c>
      <c r="F463" s="233" t="s">
        <v>623</v>
      </c>
      <c r="G463" s="231"/>
      <c r="H463" s="232" t="s">
        <v>19</v>
      </c>
      <c r="I463" s="234"/>
      <c r="J463" s="231"/>
      <c r="K463" s="231"/>
      <c r="L463" s="235"/>
      <c r="M463" s="236"/>
      <c r="N463" s="237"/>
      <c r="O463" s="237"/>
      <c r="P463" s="237"/>
      <c r="Q463" s="237"/>
      <c r="R463" s="237"/>
      <c r="S463" s="237"/>
      <c r="T463" s="238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39" t="s">
        <v>225</v>
      </c>
      <c r="AU463" s="239" t="s">
        <v>81</v>
      </c>
      <c r="AV463" s="13" t="s">
        <v>79</v>
      </c>
      <c r="AW463" s="13" t="s">
        <v>33</v>
      </c>
      <c r="AX463" s="13" t="s">
        <v>72</v>
      </c>
      <c r="AY463" s="239" t="s">
        <v>114</v>
      </c>
    </row>
    <row r="464" s="13" customFormat="1">
      <c r="A464" s="13"/>
      <c r="B464" s="230"/>
      <c r="C464" s="231"/>
      <c r="D464" s="224" t="s">
        <v>225</v>
      </c>
      <c r="E464" s="232" t="s">
        <v>19</v>
      </c>
      <c r="F464" s="233" t="s">
        <v>393</v>
      </c>
      <c r="G464" s="231"/>
      <c r="H464" s="232" t="s">
        <v>19</v>
      </c>
      <c r="I464" s="234"/>
      <c r="J464" s="231"/>
      <c r="K464" s="231"/>
      <c r="L464" s="235"/>
      <c r="M464" s="236"/>
      <c r="N464" s="237"/>
      <c r="O464" s="237"/>
      <c r="P464" s="237"/>
      <c r="Q464" s="237"/>
      <c r="R464" s="237"/>
      <c r="S464" s="237"/>
      <c r="T464" s="238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39" t="s">
        <v>225</v>
      </c>
      <c r="AU464" s="239" t="s">
        <v>81</v>
      </c>
      <c r="AV464" s="13" t="s">
        <v>79</v>
      </c>
      <c r="AW464" s="13" t="s">
        <v>33</v>
      </c>
      <c r="AX464" s="13" t="s">
        <v>72</v>
      </c>
      <c r="AY464" s="239" t="s">
        <v>114</v>
      </c>
    </row>
    <row r="465" s="14" customFormat="1">
      <c r="A465" s="14"/>
      <c r="B465" s="240"/>
      <c r="C465" s="241"/>
      <c r="D465" s="224" t="s">
        <v>225</v>
      </c>
      <c r="E465" s="242" t="s">
        <v>19</v>
      </c>
      <c r="F465" s="243" t="s">
        <v>624</v>
      </c>
      <c r="G465" s="241"/>
      <c r="H465" s="244">
        <v>60</v>
      </c>
      <c r="I465" s="245"/>
      <c r="J465" s="241"/>
      <c r="K465" s="241"/>
      <c r="L465" s="246"/>
      <c r="M465" s="247"/>
      <c r="N465" s="248"/>
      <c r="O465" s="248"/>
      <c r="P465" s="248"/>
      <c r="Q465" s="248"/>
      <c r="R465" s="248"/>
      <c r="S465" s="248"/>
      <c r="T465" s="249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50" t="s">
        <v>225</v>
      </c>
      <c r="AU465" s="250" t="s">
        <v>81</v>
      </c>
      <c r="AV465" s="14" t="s">
        <v>81</v>
      </c>
      <c r="AW465" s="14" t="s">
        <v>33</v>
      </c>
      <c r="AX465" s="14" t="s">
        <v>79</v>
      </c>
      <c r="AY465" s="250" t="s">
        <v>114</v>
      </c>
    </row>
    <row r="466" s="2" customFormat="1" ht="16.5" customHeight="1">
      <c r="A466" s="40"/>
      <c r="B466" s="41"/>
      <c r="C466" s="206" t="s">
        <v>631</v>
      </c>
      <c r="D466" s="206" t="s">
        <v>117</v>
      </c>
      <c r="E466" s="207" t="s">
        <v>632</v>
      </c>
      <c r="F466" s="208" t="s">
        <v>633</v>
      </c>
      <c r="G466" s="209" t="s">
        <v>388</v>
      </c>
      <c r="H466" s="210">
        <v>2</v>
      </c>
      <c r="I466" s="211"/>
      <c r="J466" s="212">
        <f>ROUND(I466*H466,2)</f>
        <v>0</v>
      </c>
      <c r="K466" s="208" t="s">
        <v>177</v>
      </c>
      <c r="L466" s="46"/>
      <c r="M466" s="213" t="s">
        <v>19</v>
      </c>
      <c r="N466" s="214" t="s">
        <v>43</v>
      </c>
      <c r="O466" s="86"/>
      <c r="P466" s="215">
        <f>O466*H466</f>
        <v>0</v>
      </c>
      <c r="Q466" s="215">
        <v>0.11241</v>
      </c>
      <c r="R466" s="215">
        <f>Q466*H466</f>
        <v>0.22481999999999999</v>
      </c>
      <c r="S466" s="215">
        <v>0</v>
      </c>
      <c r="T466" s="216">
        <f>S466*H466</f>
        <v>0</v>
      </c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R466" s="217" t="s">
        <v>139</v>
      </c>
      <c r="AT466" s="217" t="s">
        <v>117</v>
      </c>
      <c r="AU466" s="217" t="s">
        <v>81</v>
      </c>
      <c r="AY466" s="19" t="s">
        <v>114</v>
      </c>
      <c r="BE466" s="218">
        <f>IF(N466="základní",J466,0)</f>
        <v>0</v>
      </c>
      <c r="BF466" s="218">
        <f>IF(N466="snížená",J466,0)</f>
        <v>0</v>
      </c>
      <c r="BG466" s="218">
        <f>IF(N466="zákl. přenesená",J466,0)</f>
        <v>0</v>
      </c>
      <c r="BH466" s="218">
        <f>IF(N466="sníž. přenesená",J466,0)</f>
        <v>0</v>
      </c>
      <c r="BI466" s="218">
        <f>IF(N466="nulová",J466,0)</f>
        <v>0</v>
      </c>
      <c r="BJ466" s="19" t="s">
        <v>79</v>
      </c>
      <c r="BK466" s="218">
        <f>ROUND(I466*H466,2)</f>
        <v>0</v>
      </c>
      <c r="BL466" s="19" t="s">
        <v>139</v>
      </c>
      <c r="BM466" s="217" t="s">
        <v>634</v>
      </c>
    </row>
    <row r="467" s="2" customFormat="1">
      <c r="A467" s="40"/>
      <c r="B467" s="41"/>
      <c r="C467" s="42"/>
      <c r="D467" s="219" t="s">
        <v>124</v>
      </c>
      <c r="E467" s="42"/>
      <c r="F467" s="220" t="s">
        <v>635</v>
      </c>
      <c r="G467" s="42"/>
      <c r="H467" s="42"/>
      <c r="I467" s="221"/>
      <c r="J467" s="42"/>
      <c r="K467" s="42"/>
      <c r="L467" s="46"/>
      <c r="M467" s="222"/>
      <c r="N467" s="223"/>
      <c r="O467" s="86"/>
      <c r="P467" s="86"/>
      <c r="Q467" s="86"/>
      <c r="R467" s="86"/>
      <c r="S467" s="86"/>
      <c r="T467" s="87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T467" s="19" t="s">
        <v>124</v>
      </c>
      <c r="AU467" s="19" t="s">
        <v>81</v>
      </c>
    </row>
    <row r="468" s="13" customFormat="1">
      <c r="A468" s="13"/>
      <c r="B468" s="230"/>
      <c r="C468" s="231"/>
      <c r="D468" s="224" t="s">
        <v>225</v>
      </c>
      <c r="E468" s="232" t="s">
        <v>19</v>
      </c>
      <c r="F468" s="233" t="s">
        <v>550</v>
      </c>
      <c r="G468" s="231"/>
      <c r="H468" s="232" t="s">
        <v>19</v>
      </c>
      <c r="I468" s="234"/>
      <c r="J468" s="231"/>
      <c r="K468" s="231"/>
      <c r="L468" s="235"/>
      <c r="M468" s="236"/>
      <c r="N468" s="237"/>
      <c r="O468" s="237"/>
      <c r="P468" s="237"/>
      <c r="Q468" s="237"/>
      <c r="R468" s="237"/>
      <c r="S468" s="237"/>
      <c r="T468" s="238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39" t="s">
        <v>225</v>
      </c>
      <c r="AU468" s="239" t="s">
        <v>81</v>
      </c>
      <c r="AV468" s="13" t="s">
        <v>79</v>
      </c>
      <c r="AW468" s="13" t="s">
        <v>33</v>
      </c>
      <c r="AX468" s="13" t="s">
        <v>72</v>
      </c>
      <c r="AY468" s="239" t="s">
        <v>114</v>
      </c>
    </row>
    <row r="469" s="13" customFormat="1">
      <c r="A469" s="13"/>
      <c r="B469" s="230"/>
      <c r="C469" s="231"/>
      <c r="D469" s="224" t="s">
        <v>225</v>
      </c>
      <c r="E469" s="232" t="s">
        <v>19</v>
      </c>
      <c r="F469" s="233" t="s">
        <v>636</v>
      </c>
      <c r="G469" s="231"/>
      <c r="H469" s="232" t="s">
        <v>19</v>
      </c>
      <c r="I469" s="234"/>
      <c r="J469" s="231"/>
      <c r="K469" s="231"/>
      <c r="L469" s="235"/>
      <c r="M469" s="236"/>
      <c r="N469" s="237"/>
      <c r="O469" s="237"/>
      <c r="P469" s="237"/>
      <c r="Q469" s="237"/>
      <c r="R469" s="237"/>
      <c r="S469" s="237"/>
      <c r="T469" s="238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39" t="s">
        <v>225</v>
      </c>
      <c r="AU469" s="239" t="s">
        <v>81</v>
      </c>
      <c r="AV469" s="13" t="s">
        <v>79</v>
      </c>
      <c r="AW469" s="13" t="s">
        <v>33</v>
      </c>
      <c r="AX469" s="13" t="s">
        <v>72</v>
      </c>
      <c r="AY469" s="239" t="s">
        <v>114</v>
      </c>
    </row>
    <row r="470" s="13" customFormat="1">
      <c r="A470" s="13"/>
      <c r="B470" s="230"/>
      <c r="C470" s="231"/>
      <c r="D470" s="224" t="s">
        <v>225</v>
      </c>
      <c r="E470" s="232" t="s">
        <v>19</v>
      </c>
      <c r="F470" s="233" t="s">
        <v>637</v>
      </c>
      <c r="G470" s="231"/>
      <c r="H470" s="232" t="s">
        <v>19</v>
      </c>
      <c r="I470" s="234"/>
      <c r="J470" s="231"/>
      <c r="K470" s="231"/>
      <c r="L470" s="235"/>
      <c r="M470" s="236"/>
      <c r="N470" s="237"/>
      <c r="O470" s="237"/>
      <c r="P470" s="237"/>
      <c r="Q470" s="237"/>
      <c r="R470" s="237"/>
      <c r="S470" s="237"/>
      <c r="T470" s="238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39" t="s">
        <v>225</v>
      </c>
      <c r="AU470" s="239" t="s">
        <v>81</v>
      </c>
      <c r="AV470" s="13" t="s">
        <v>79</v>
      </c>
      <c r="AW470" s="13" t="s">
        <v>33</v>
      </c>
      <c r="AX470" s="13" t="s">
        <v>72</v>
      </c>
      <c r="AY470" s="239" t="s">
        <v>114</v>
      </c>
    </row>
    <row r="471" s="14" customFormat="1">
      <c r="A471" s="14"/>
      <c r="B471" s="240"/>
      <c r="C471" s="241"/>
      <c r="D471" s="224" t="s">
        <v>225</v>
      </c>
      <c r="E471" s="242" t="s">
        <v>19</v>
      </c>
      <c r="F471" s="243" t="s">
        <v>79</v>
      </c>
      <c r="G471" s="241"/>
      <c r="H471" s="244">
        <v>1</v>
      </c>
      <c r="I471" s="245"/>
      <c r="J471" s="241"/>
      <c r="K471" s="241"/>
      <c r="L471" s="246"/>
      <c r="M471" s="247"/>
      <c r="N471" s="248"/>
      <c r="O471" s="248"/>
      <c r="P471" s="248"/>
      <c r="Q471" s="248"/>
      <c r="R471" s="248"/>
      <c r="S471" s="248"/>
      <c r="T471" s="249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50" t="s">
        <v>225</v>
      </c>
      <c r="AU471" s="250" t="s">
        <v>81</v>
      </c>
      <c r="AV471" s="14" t="s">
        <v>81</v>
      </c>
      <c r="AW471" s="14" t="s">
        <v>33</v>
      </c>
      <c r="AX471" s="14" t="s">
        <v>72</v>
      </c>
      <c r="AY471" s="250" t="s">
        <v>114</v>
      </c>
    </row>
    <row r="472" s="13" customFormat="1">
      <c r="A472" s="13"/>
      <c r="B472" s="230"/>
      <c r="C472" s="231"/>
      <c r="D472" s="224" t="s">
        <v>225</v>
      </c>
      <c r="E472" s="232" t="s">
        <v>19</v>
      </c>
      <c r="F472" s="233" t="s">
        <v>550</v>
      </c>
      <c r="G472" s="231"/>
      <c r="H472" s="232" t="s">
        <v>19</v>
      </c>
      <c r="I472" s="234"/>
      <c r="J472" s="231"/>
      <c r="K472" s="231"/>
      <c r="L472" s="235"/>
      <c r="M472" s="236"/>
      <c r="N472" s="237"/>
      <c r="O472" s="237"/>
      <c r="P472" s="237"/>
      <c r="Q472" s="237"/>
      <c r="R472" s="237"/>
      <c r="S472" s="237"/>
      <c r="T472" s="238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39" t="s">
        <v>225</v>
      </c>
      <c r="AU472" s="239" t="s">
        <v>81</v>
      </c>
      <c r="AV472" s="13" t="s">
        <v>79</v>
      </c>
      <c r="AW472" s="13" t="s">
        <v>33</v>
      </c>
      <c r="AX472" s="13" t="s">
        <v>72</v>
      </c>
      <c r="AY472" s="239" t="s">
        <v>114</v>
      </c>
    </row>
    <row r="473" s="13" customFormat="1">
      <c r="A473" s="13"/>
      <c r="B473" s="230"/>
      <c r="C473" s="231"/>
      <c r="D473" s="224" t="s">
        <v>225</v>
      </c>
      <c r="E473" s="232" t="s">
        <v>19</v>
      </c>
      <c r="F473" s="233" t="s">
        <v>638</v>
      </c>
      <c r="G473" s="231"/>
      <c r="H473" s="232" t="s">
        <v>19</v>
      </c>
      <c r="I473" s="234"/>
      <c r="J473" s="231"/>
      <c r="K473" s="231"/>
      <c r="L473" s="235"/>
      <c r="M473" s="236"/>
      <c r="N473" s="237"/>
      <c r="O473" s="237"/>
      <c r="P473" s="237"/>
      <c r="Q473" s="237"/>
      <c r="R473" s="237"/>
      <c r="S473" s="237"/>
      <c r="T473" s="238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39" t="s">
        <v>225</v>
      </c>
      <c r="AU473" s="239" t="s">
        <v>81</v>
      </c>
      <c r="AV473" s="13" t="s">
        <v>79</v>
      </c>
      <c r="AW473" s="13" t="s">
        <v>33</v>
      </c>
      <c r="AX473" s="13" t="s">
        <v>72</v>
      </c>
      <c r="AY473" s="239" t="s">
        <v>114</v>
      </c>
    </row>
    <row r="474" s="13" customFormat="1">
      <c r="A474" s="13"/>
      <c r="B474" s="230"/>
      <c r="C474" s="231"/>
      <c r="D474" s="224" t="s">
        <v>225</v>
      </c>
      <c r="E474" s="232" t="s">
        <v>19</v>
      </c>
      <c r="F474" s="233" t="s">
        <v>637</v>
      </c>
      <c r="G474" s="231"/>
      <c r="H474" s="232" t="s">
        <v>19</v>
      </c>
      <c r="I474" s="234"/>
      <c r="J474" s="231"/>
      <c r="K474" s="231"/>
      <c r="L474" s="235"/>
      <c r="M474" s="236"/>
      <c r="N474" s="237"/>
      <c r="O474" s="237"/>
      <c r="P474" s="237"/>
      <c r="Q474" s="237"/>
      <c r="R474" s="237"/>
      <c r="S474" s="237"/>
      <c r="T474" s="238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39" t="s">
        <v>225</v>
      </c>
      <c r="AU474" s="239" t="s">
        <v>81</v>
      </c>
      <c r="AV474" s="13" t="s">
        <v>79</v>
      </c>
      <c r="AW474" s="13" t="s">
        <v>33</v>
      </c>
      <c r="AX474" s="13" t="s">
        <v>72</v>
      </c>
      <c r="AY474" s="239" t="s">
        <v>114</v>
      </c>
    </row>
    <row r="475" s="14" customFormat="1">
      <c r="A475" s="14"/>
      <c r="B475" s="240"/>
      <c r="C475" s="241"/>
      <c r="D475" s="224" t="s">
        <v>225</v>
      </c>
      <c r="E475" s="242" t="s">
        <v>19</v>
      </c>
      <c r="F475" s="243" t="s">
        <v>79</v>
      </c>
      <c r="G475" s="241"/>
      <c r="H475" s="244">
        <v>1</v>
      </c>
      <c r="I475" s="245"/>
      <c r="J475" s="241"/>
      <c r="K475" s="241"/>
      <c r="L475" s="246"/>
      <c r="M475" s="247"/>
      <c r="N475" s="248"/>
      <c r="O475" s="248"/>
      <c r="P475" s="248"/>
      <c r="Q475" s="248"/>
      <c r="R475" s="248"/>
      <c r="S475" s="248"/>
      <c r="T475" s="249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0" t="s">
        <v>225</v>
      </c>
      <c r="AU475" s="250" t="s">
        <v>81</v>
      </c>
      <c r="AV475" s="14" t="s">
        <v>81</v>
      </c>
      <c r="AW475" s="14" t="s">
        <v>33</v>
      </c>
      <c r="AX475" s="14" t="s">
        <v>72</v>
      </c>
      <c r="AY475" s="250" t="s">
        <v>114</v>
      </c>
    </row>
    <row r="476" s="15" customFormat="1">
      <c r="A476" s="15"/>
      <c r="B476" s="251"/>
      <c r="C476" s="252"/>
      <c r="D476" s="224" t="s">
        <v>225</v>
      </c>
      <c r="E476" s="253" t="s">
        <v>19</v>
      </c>
      <c r="F476" s="254" t="s">
        <v>263</v>
      </c>
      <c r="G476" s="252"/>
      <c r="H476" s="255">
        <v>2</v>
      </c>
      <c r="I476" s="256"/>
      <c r="J476" s="252"/>
      <c r="K476" s="252"/>
      <c r="L476" s="257"/>
      <c r="M476" s="258"/>
      <c r="N476" s="259"/>
      <c r="O476" s="259"/>
      <c r="P476" s="259"/>
      <c r="Q476" s="259"/>
      <c r="R476" s="259"/>
      <c r="S476" s="259"/>
      <c r="T476" s="260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T476" s="261" t="s">
        <v>225</v>
      </c>
      <c r="AU476" s="261" t="s">
        <v>81</v>
      </c>
      <c r="AV476" s="15" t="s">
        <v>139</v>
      </c>
      <c r="AW476" s="15" t="s">
        <v>33</v>
      </c>
      <c r="AX476" s="15" t="s">
        <v>79</v>
      </c>
      <c r="AY476" s="261" t="s">
        <v>114</v>
      </c>
    </row>
    <row r="477" s="2" customFormat="1" ht="16.5" customHeight="1">
      <c r="A477" s="40"/>
      <c r="B477" s="41"/>
      <c r="C477" s="262" t="s">
        <v>639</v>
      </c>
      <c r="D477" s="262" t="s">
        <v>345</v>
      </c>
      <c r="E477" s="263" t="s">
        <v>640</v>
      </c>
      <c r="F477" s="264" t="s">
        <v>641</v>
      </c>
      <c r="G477" s="265" t="s">
        <v>388</v>
      </c>
      <c r="H477" s="266">
        <v>1</v>
      </c>
      <c r="I477" s="267"/>
      <c r="J477" s="268">
        <f>ROUND(I477*H477,2)</f>
        <v>0</v>
      </c>
      <c r="K477" s="264" t="s">
        <v>177</v>
      </c>
      <c r="L477" s="269"/>
      <c r="M477" s="270" t="s">
        <v>19</v>
      </c>
      <c r="N477" s="271" t="s">
        <v>43</v>
      </c>
      <c r="O477" s="86"/>
      <c r="P477" s="215">
        <f>O477*H477</f>
        <v>0</v>
      </c>
      <c r="Q477" s="215">
        <v>0.0061000000000000004</v>
      </c>
      <c r="R477" s="215">
        <f>Q477*H477</f>
        <v>0.0061000000000000004</v>
      </c>
      <c r="S477" s="215">
        <v>0</v>
      </c>
      <c r="T477" s="216">
        <f>S477*H477</f>
        <v>0</v>
      </c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R477" s="217" t="s">
        <v>160</v>
      </c>
      <c r="AT477" s="217" t="s">
        <v>345</v>
      </c>
      <c r="AU477" s="217" t="s">
        <v>81</v>
      </c>
      <c r="AY477" s="19" t="s">
        <v>114</v>
      </c>
      <c r="BE477" s="218">
        <f>IF(N477="základní",J477,0)</f>
        <v>0</v>
      </c>
      <c r="BF477" s="218">
        <f>IF(N477="snížená",J477,0)</f>
        <v>0</v>
      </c>
      <c r="BG477" s="218">
        <f>IF(N477="zákl. přenesená",J477,0)</f>
        <v>0</v>
      </c>
      <c r="BH477" s="218">
        <f>IF(N477="sníž. přenesená",J477,0)</f>
        <v>0</v>
      </c>
      <c r="BI477" s="218">
        <f>IF(N477="nulová",J477,0)</f>
        <v>0</v>
      </c>
      <c r="BJ477" s="19" t="s">
        <v>79</v>
      </c>
      <c r="BK477" s="218">
        <f>ROUND(I477*H477,2)</f>
        <v>0</v>
      </c>
      <c r="BL477" s="19" t="s">
        <v>139</v>
      </c>
      <c r="BM477" s="217" t="s">
        <v>642</v>
      </c>
    </row>
    <row r="478" s="2" customFormat="1" ht="16.5" customHeight="1">
      <c r="A478" s="40"/>
      <c r="B478" s="41"/>
      <c r="C478" s="206" t="s">
        <v>624</v>
      </c>
      <c r="D478" s="206" t="s">
        <v>117</v>
      </c>
      <c r="E478" s="207" t="s">
        <v>643</v>
      </c>
      <c r="F478" s="208" t="s">
        <v>644</v>
      </c>
      <c r="G478" s="209" t="s">
        <v>388</v>
      </c>
      <c r="H478" s="210">
        <v>2</v>
      </c>
      <c r="I478" s="211"/>
      <c r="J478" s="212">
        <f>ROUND(I478*H478,2)</f>
        <v>0</v>
      </c>
      <c r="K478" s="208" t="s">
        <v>177</v>
      </c>
      <c r="L478" s="46"/>
      <c r="M478" s="213" t="s">
        <v>19</v>
      </c>
      <c r="N478" s="214" t="s">
        <v>43</v>
      </c>
      <c r="O478" s="86"/>
      <c r="P478" s="215">
        <f>O478*H478</f>
        <v>0</v>
      </c>
      <c r="Q478" s="215">
        <v>0.00069999999999999999</v>
      </c>
      <c r="R478" s="215">
        <f>Q478*H478</f>
        <v>0.0014</v>
      </c>
      <c r="S478" s="215">
        <v>0</v>
      </c>
      <c r="T478" s="216">
        <f>S478*H478</f>
        <v>0</v>
      </c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R478" s="217" t="s">
        <v>139</v>
      </c>
      <c r="AT478" s="217" t="s">
        <v>117</v>
      </c>
      <c r="AU478" s="217" t="s">
        <v>81</v>
      </c>
      <c r="AY478" s="19" t="s">
        <v>114</v>
      </c>
      <c r="BE478" s="218">
        <f>IF(N478="základní",J478,0)</f>
        <v>0</v>
      </c>
      <c r="BF478" s="218">
        <f>IF(N478="snížená",J478,0)</f>
        <v>0</v>
      </c>
      <c r="BG478" s="218">
        <f>IF(N478="zákl. přenesená",J478,0)</f>
        <v>0</v>
      </c>
      <c r="BH478" s="218">
        <f>IF(N478="sníž. přenesená",J478,0)</f>
        <v>0</v>
      </c>
      <c r="BI478" s="218">
        <f>IF(N478="nulová",J478,0)</f>
        <v>0</v>
      </c>
      <c r="BJ478" s="19" t="s">
        <v>79</v>
      </c>
      <c r="BK478" s="218">
        <f>ROUND(I478*H478,2)</f>
        <v>0</v>
      </c>
      <c r="BL478" s="19" t="s">
        <v>139</v>
      </c>
      <c r="BM478" s="217" t="s">
        <v>645</v>
      </c>
    </row>
    <row r="479" s="2" customFormat="1">
      <c r="A479" s="40"/>
      <c r="B479" s="41"/>
      <c r="C479" s="42"/>
      <c r="D479" s="219" t="s">
        <v>124</v>
      </c>
      <c r="E479" s="42"/>
      <c r="F479" s="220" t="s">
        <v>646</v>
      </c>
      <c r="G479" s="42"/>
      <c r="H479" s="42"/>
      <c r="I479" s="221"/>
      <c r="J479" s="42"/>
      <c r="K479" s="42"/>
      <c r="L479" s="46"/>
      <c r="M479" s="222"/>
      <c r="N479" s="223"/>
      <c r="O479" s="86"/>
      <c r="P479" s="86"/>
      <c r="Q479" s="86"/>
      <c r="R479" s="86"/>
      <c r="S479" s="86"/>
      <c r="T479" s="87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T479" s="19" t="s">
        <v>124</v>
      </c>
      <c r="AU479" s="19" t="s">
        <v>81</v>
      </c>
    </row>
    <row r="480" s="13" customFormat="1">
      <c r="A480" s="13"/>
      <c r="B480" s="230"/>
      <c r="C480" s="231"/>
      <c r="D480" s="224" t="s">
        <v>225</v>
      </c>
      <c r="E480" s="232" t="s">
        <v>19</v>
      </c>
      <c r="F480" s="233" t="s">
        <v>550</v>
      </c>
      <c r="G480" s="231"/>
      <c r="H480" s="232" t="s">
        <v>19</v>
      </c>
      <c r="I480" s="234"/>
      <c r="J480" s="231"/>
      <c r="K480" s="231"/>
      <c r="L480" s="235"/>
      <c r="M480" s="236"/>
      <c r="N480" s="237"/>
      <c r="O480" s="237"/>
      <c r="P480" s="237"/>
      <c r="Q480" s="237"/>
      <c r="R480" s="237"/>
      <c r="S480" s="237"/>
      <c r="T480" s="238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39" t="s">
        <v>225</v>
      </c>
      <c r="AU480" s="239" t="s">
        <v>81</v>
      </c>
      <c r="AV480" s="13" t="s">
        <v>79</v>
      </c>
      <c r="AW480" s="13" t="s">
        <v>33</v>
      </c>
      <c r="AX480" s="13" t="s">
        <v>72</v>
      </c>
      <c r="AY480" s="239" t="s">
        <v>114</v>
      </c>
    </row>
    <row r="481" s="13" customFormat="1">
      <c r="A481" s="13"/>
      <c r="B481" s="230"/>
      <c r="C481" s="231"/>
      <c r="D481" s="224" t="s">
        <v>225</v>
      </c>
      <c r="E481" s="232" t="s">
        <v>19</v>
      </c>
      <c r="F481" s="233" t="s">
        <v>647</v>
      </c>
      <c r="G481" s="231"/>
      <c r="H481" s="232" t="s">
        <v>19</v>
      </c>
      <c r="I481" s="234"/>
      <c r="J481" s="231"/>
      <c r="K481" s="231"/>
      <c r="L481" s="235"/>
      <c r="M481" s="236"/>
      <c r="N481" s="237"/>
      <c r="O481" s="237"/>
      <c r="P481" s="237"/>
      <c r="Q481" s="237"/>
      <c r="R481" s="237"/>
      <c r="S481" s="237"/>
      <c r="T481" s="238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39" t="s">
        <v>225</v>
      </c>
      <c r="AU481" s="239" t="s">
        <v>81</v>
      </c>
      <c r="AV481" s="13" t="s">
        <v>79</v>
      </c>
      <c r="AW481" s="13" t="s">
        <v>33</v>
      </c>
      <c r="AX481" s="13" t="s">
        <v>72</v>
      </c>
      <c r="AY481" s="239" t="s">
        <v>114</v>
      </c>
    </row>
    <row r="482" s="13" customFormat="1">
      <c r="A482" s="13"/>
      <c r="B482" s="230"/>
      <c r="C482" s="231"/>
      <c r="D482" s="224" t="s">
        <v>225</v>
      </c>
      <c r="E482" s="232" t="s">
        <v>19</v>
      </c>
      <c r="F482" s="233" t="s">
        <v>648</v>
      </c>
      <c r="G482" s="231"/>
      <c r="H482" s="232" t="s">
        <v>19</v>
      </c>
      <c r="I482" s="234"/>
      <c r="J482" s="231"/>
      <c r="K482" s="231"/>
      <c r="L482" s="235"/>
      <c r="M482" s="236"/>
      <c r="N482" s="237"/>
      <c r="O482" s="237"/>
      <c r="P482" s="237"/>
      <c r="Q482" s="237"/>
      <c r="R482" s="237"/>
      <c r="S482" s="237"/>
      <c r="T482" s="238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39" t="s">
        <v>225</v>
      </c>
      <c r="AU482" s="239" t="s">
        <v>81</v>
      </c>
      <c r="AV482" s="13" t="s">
        <v>79</v>
      </c>
      <c r="AW482" s="13" t="s">
        <v>33</v>
      </c>
      <c r="AX482" s="13" t="s">
        <v>72</v>
      </c>
      <c r="AY482" s="239" t="s">
        <v>114</v>
      </c>
    </row>
    <row r="483" s="14" customFormat="1">
      <c r="A483" s="14"/>
      <c r="B483" s="240"/>
      <c r="C483" s="241"/>
      <c r="D483" s="224" t="s">
        <v>225</v>
      </c>
      <c r="E483" s="242" t="s">
        <v>19</v>
      </c>
      <c r="F483" s="243" t="s">
        <v>79</v>
      </c>
      <c r="G483" s="241"/>
      <c r="H483" s="244">
        <v>1</v>
      </c>
      <c r="I483" s="245"/>
      <c r="J483" s="241"/>
      <c r="K483" s="241"/>
      <c r="L483" s="246"/>
      <c r="M483" s="247"/>
      <c r="N483" s="248"/>
      <c r="O483" s="248"/>
      <c r="P483" s="248"/>
      <c r="Q483" s="248"/>
      <c r="R483" s="248"/>
      <c r="S483" s="248"/>
      <c r="T483" s="249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0" t="s">
        <v>225</v>
      </c>
      <c r="AU483" s="250" t="s">
        <v>81</v>
      </c>
      <c r="AV483" s="14" t="s">
        <v>81</v>
      </c>
      <c r="AW483" s="14" t="s">
        <v>33</v>
      </c>
      <c r="AX483" s="14" t="s">
        <v>72</v>
      </c>
      <c r="AY483" s="250" t="s">
        <v>114</v>
      </c>
    </row>
    <row r="484" s="13" customFormat="1">
      <c r="A484" s="13"/>
      <c r="B484" s="230"/>
      <c r="C484" s="231"/>
      <c r="D484" s="224" t="s">
        <v>225</v>
      </c>
      <c r="E484" s="232" t="s">
        <v>19</v>
      </c>
      <c r="F484" s="233" t="s">
        <v>550</v>
      </c>
      <c r="G484" s="231"/>
      <c r="H484" s="232" t="s">
        <v>19</v>
      </c>
      <c r="I484" s="234"/>
      <c r="J484" s="231"/>
      <c r="K484" s="231"/>
      <c r="L484" s="235"/>
      <c r="M484" s="236"/>
      <c r="N484" s="237"/>
      <c r="O484" s="237"/>
      <c r="P484" s="237"/>
      <c r="Q484" s="237"/>
      <c r="R484" s="237"/>
      <c r="S484" s="237"/>
      <c r="T484" s="238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39" t="s">
        <v>225</v>
      </c>
      <c r="AU484" s="239" t="s">
        <v>81</v>
      </c>
      <c r="AV484" s="13" t="s">
        <v>79</v>
      </c>
      <c r="AW484" s="13" t="s">
        <v>33</v>
      </c>
      <c r="AX484" s="13" t="s">
        <v>72</v>
      </c>
      <c r="AY484" s="239" t="s">
        <v>114</v>
      </c>
    </row>
    <row r="485" s="13" customFormat="1">
      <c r="A485" s="13"/>
      <c r="B485" s="230"/>
      <c r="C485" s="231"/>
      <c r="D485" s="224" t="s">
        <v>225</v>
      </c>
      <c r="E485" s="232" t="s">
        <v>19</v>
      </c>
      <c r="F485" s="233" t="s">
        <v>649</v>
      </c>
      <c r="G485" s="231"/>
      <c r="H485" s="232" t="s">
        <v>19</v>
      </c>
      <c r="I485" s="234"/>
      <c r="J485" s="231"/>
      <c r="K485" s="231"/>
      <c r="L485" s="235"/>
      <c r="M485" s="236"/>
      <c r="N485" s="237"/>
      <c r="O485" s="237"/>
      <c r="P485" s="237"/>
      <c r="Q485" s="237"/>
      <c r="R485" s="237"/>
      <c r="S485" s="237"/>
      <c r="T485" s="238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39" t="s">
        <v>225</v>
      </c>
      <c r="AU485" s="239" t="s">
        <v>81</v>
      </c>
      <c r="AV485" s="13" t="s">
        <v>79</v>
      </c>
      <c r="AW485" s="13" t="s">
        <v>33</v>
      </c>
      <c r="AX485" s="13" t="s">
        <v>72</v>
      </c>
      <c r="AY485" s="239" t="s">
        <v>114</v>
      </c>
    </row>
    <row r="486" s="13" customFormat="1">
      <c r="A486" s="13"/>
      <c r="B486" s="230"/>
      <c r="C486" s="231"/>
      <c r="D486" s="224" t="s">
        <v>225</v>
      </c>
      <c r="E486" s="232" t="s">
        <v>19</v>
      </c>
      <c r="F486" s="233" t="s">
        <v>650</v>
      </c>
      <c r="G486" s="231"/>
      <c r="H486" s="232" t="s">
        <v>19</v>
      </c>
      <c r="I486" s="234"/>
      <c r="J486" s="231"/>
      <c r="K486" s="231"/>
      <c r="L486" s="235"/>
      <c r="M486" s="236"/>
      <c r="N486" s="237"/>
      <c r="O486" s="237"/>
      <c r="P486" s="237"/>
      <c r="Q486" s="237"/>
      <c r="R486" s="237"/>
      <c r="S486" s="237"/>
      <c r="T486" s="238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39" t="s">
        <v>225</v>
      </c>
      <c r="AU486" s="239" t="s">
        <v>81</v>
      </c>
      <c r="AV486" s="13" t="s">
        <v>79</v>
      </c>
      <c r="AW486" s="13" t="s">
        <v>33</v>
      </c>
      <c r="AX486" s="13" t="s">
        <v>72</v>
      </c>
      <c r="AY486" s="239" t="s">
        <v>114</v>
      </c>
    </row>
    <row r="487" s="14" customFormat="1">
      <c r="A487" s="14"/>
      <c r="B487" s="240"/>
      <c r="C487" s="241"/>
      <c r="D487" s="224" t="s">
        <v>225</v>
      </c>
      <c r="E487" s="242" t="s">
        <v>19</v>
      </c>
      <c r="F487" s="243" t="s">
        <v>79</v>
      </c>
      <c r="G487" s="241"/>
      <c r="H487" s="244">
        <v>1</v>
      </c>
      <c r="I487" s="245"/>
      <c r="J487" s="241"/>
      <c r="K487" s="241"/>
      <c r="L487" s="246"/>
      <c r="M487" s="247"/>
      <c r="N487" s="248"/>
      <c r="O487" s="248"/>
      <c r="P487" s="248"/>
      <c r="Q487" s="248"/>
      <c r="R487" s="248"/>
      <c r="S487" s="248"/>
      <c r="T487" s="249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50" t="s">
        <v>225</v>
      </c>
      <c r="AU487" s="250" t="s">
        <v>81</v>
      </c>
      <c r="AV487" s="14" t="s">
        <v>81</v>
      </c>
      <c r="AW487" s="14" t="s">
        <v>33</v>
      </c>
      <c r="AX487" s="14" t="s">
        <v>72</v>
      </c>
      <c r="AY487" s="250" t="s">
        <v>114</v>
      </c>
    </row>
    <row r="488" s="15" customFormat="1">
      <c r="A488" s="15"/>
      <c r="B488" s="251"/>
      <c r="C488" s="252"/>
      <c r="D488" s="224" t="s">
        <v>225</v>
      </c>
      <c r="E488" s="253" t="s">
        <v>19</v>
      </c>
      <c r="F488" s="254" t="s">
        <v>263</v>
      </c>
      <c r="G488" s="252"/>
      <c r="H488" s="255">
        <v>2</v>
      </c>
      <c r="I488" s="256"/>
      <c r="J488" s="252"/>
      <c r="K488" s="252"/>
      <c r="L488" s="257"/>
      <c r="M488" s="258"/>
      <c r="N488" s="259"/>
      <c r="O488" s="259"/>
      <c r="P488" s="259"/>
      <c r="Q488" s="259"/>
      <c r="R488" s="259"/>
      <c r="S488" s="259"/>
      <c r="T488" s="260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T488" s="261" t="s">
        <v>225</v>
      </c>
      <c r="AU488" s="261" t="s">
        <v>81</v>
      </c>
      <c r="AV488" s="15" t="s">
        <v>139</v>
      </c>
      <c r="AW488" s="15" t="s">
        <v>33</v>
      </c>
      <c r="AX488" s="15" t="s">
        <v>79</v>
      </c>
      <c r="AY488" s="261" t="s">
        <v>114</v>
      </c>
    </row>
    <row r="489" s="2" customFormat="1" ht="16.5" customHeight="1">
      <c r="A489" s="40"/>
      <c r="B489" s="41"/>
      <c r="C489" s="262" t="s">
        <v>651</v>
      </c>
      <c r="D489" s="262" t="s">
        <v>345</v>
      </c>
      <c r="E489" s="263" t="s">
        <v>652</v>
      </c>
      <c r="F489" s="264" t="s">
        <v>653</v>
      </c>
      <c r="G489" s="265" t="s">
        <v>388</v>
      </c>
      <c r="H489" s="266">
        <v>1</v>
      </c>
      <c r="I489" s="267"/>
      <c r="J489" s="268">
        <f>ROUND(I489*H489,2)</f>
        <v>0</v>
      </c>
      <c r="K489" s="264" t="s">
        <v>177</v>
      </c>
      <c r="L489" s="269"/>
      <c r="M489" s="270" t="s">
        <v>19</v>
      </c>
      <c r="N489" s="271" t="s">
        <v>43</v>
      </c>
      <c r="O489" s="86"/>
      <c r="P489" s="215">
        <f>O489*H489</f>
        <v>0</v>
      </c>
      <c r="Q489" s="215">
        <v>0.0035000000000000001</v>
      </c>
      <c r="R489" s="215">
        <f>Q489*H489</f>
        <v>0.0035000000000000001</v>
      </c>
      <c r="S489" s="215">
        <v>0</v>
      </c>
      <c r="T489" s="216">
        <f>S489*H489</f>
        <v>0</v>
      </c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R489" s="217" t="s">
        <v>160</v>
      </c>
      <c r="AT489" s="217" t="s">
        <v>345</v>
      </c>
      <c r="AU489" s="217" t="s">
        <v>81</v>
      </c>
      <c r="AY489" s="19" t="s">
        <v>114</v>
      </c>
      <c r="BE489" s="218">
        <f>IF(N489="základní",J489,0)</f>
        <v>0</v>
      </c>
      <c r="BF489" s="218">
        <f>IF(N489="snížená",J489,0)</f>
        <v>0</v>
      </c>
      <c r="BG489" s="218">
        <f>IF(N489="zákl. přenesená",J489,0)</f>
        <v>0</v>
      </c>
      <c r="BH489" s="218">
        <f>IF(N489="sníž. přenesená",J489,0)</f>
        <v>0</v>
      </c>
      <c r="BI489" s="218">
        <f>IF(N489="nulová",J489,0)</f>
        <v>0</v>
      </c>
      <c r="BJ489" s="19" t="s">
        <v>79</v>
      </c>
      <c r="BK489" s="218">
        <f>ROUND(I489*H489,2)</f>
        <v>0</v>
      </c>
      <c r="BL489" s="19" t="s">
        <v>139</v>
      </c>
      <c r="BM489" s="217" t="s">
        <v>654</v>
      </c>
    </row>
    <row r="490" s="2" customFormat="1" ht="24.15" customHeight="1">
      <c r="A490" s="40"/>
      <c r="B490" s="41"/>
      <c r="C490" s="206" t="s">
        <v>655</v>
      </c>
      <c r="D490" s="206" t="s">
        <v>117</v>
      </c>
      <c r="E490" s="207" t="s">
        <v>656</v>
      </c>
      <c r="F490" s="208" t="s">
        <v>657</v>
      </c>
      <c r="G490" s="209" t="s">
        <v>222</v>
      </c>
      <c r="H490" s="210">
        <v>0.80000000000000004</v>
      </c>
      <c r="I490" s="211"/>
      <c r="J490" s="212">
        <f>ROUND(I490*H490,2)</f>
        <v>0</v>
      </c>
      <c r="K490" s="208" t="s">
        <v>177</v>
      </c>
      <c r="L490" s="46"/>
      <c r="M490" s="213" t="s">
        <v>19</v>
      </c>
      <c r="N490" s="214" t="s">
        <v>43</v>
      </c>
      <c r="O490" s="86"/>
      <c r="P490" s="215">
        <f>O490*H490</f>
        <v>0</v>
      </c>
      <c r="Q490" s="215">
        <v>1.0000000000000001E-05</v>
      </c>
      <c r="R490" s="215">
        <f>Q490*H490</f>
        <v>8.0000000000000013E-06</v>
      </c>
      <c r="S490" s="215">
        <v>0</v>
      </c>
      <c r="T490" s="216">
        <f>S490*H490</f>
        <v>0</v>
      </c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R490" s="217" t="s">
        <v>139</v>
      </c>
      <c r="AT490" s="217" t="s">
        <v>117</v>
      </c>
      <c r="AU490" s="217" t="s">
        <v>81</v>
      </c>
      <c r="AY490" s="19" t="s">
        <v>114</v>
      </c>
      <c r="BE490" s="218">
        <f>IF(N490="základní",J490,0)</f>
        <v>0</v>
      </c>
      <c r="BF490" s="218">
        <f>IF(N490="snížená",J490,0)</f>
        <v>0</v>
      </c>
      <c r="BG490" s="218">
        <f>IF(N490="zákl. přenesená",J490,0)</f>
        <v>0</v>
      </c>
      <c r="BH490" s="218">
        <f>IF(N490="sníž. přenesená",J490,0)</f>
        <v>0</v>
      </c>
      <c r="BI490" s="218">
        <f>IF(N490="nulová",J490,0)</f>
        <v>0</v>
      </c>
      <c r="BJ490" s="19" t="s">
        <v>79</v>
      </c>
      <c r="BK490" s="218">
        <f>ROUND(I490*H490,2)</f>
        <v>0</v>
      </c>
      <c r="BL490" s="19" t="s">
        <v>139</v>
      </c>
      <c r="BM490" s="217" t="s">
        <v>658</v>
      </c>
    </row>
    <row r="491" s="2" customFormat="1">
      <c r="A491" s="40"/>
      <c r="B491" s="41"/>
      <c r="C491" s="42"/>
      <c r="D491" s="219" t="s">
        <v>124</v>
      </c>
      <c r="E491" s="42"/>
      <c r="F491" s="220" t="s">
        <v>659</v>
      </c>
      <c r="G491" s="42"/>
      <c r="H491" s="42"/>
      <c r="I491" s="221"/>
      <c r="J491" s="42"/>
      <c r="K491" s="42"/>
      <c r="L491" s="46"/>
      <c r="M491" s="222"/>
      <c r="N491" s="223"/>
      <c r="O491" s="86"/>
      <c r="P491" s="86"/>
      <c r="Q491" s="86"/>
      <c r="R491" s="86"/>
      <c r="S491" s="86"/>
      <c r="T491" s="87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T491" s="19" t="s">
        <v>124</v>
      </c>
      <c r="AU491" s="19" t="s">
        <v>81</v>
      </c>
    </row>
    <row r="492" s="13" customFormat="1">
      <c r="A492" s="13"/>
      <c r="B492" s="230"/>
      <c r="C492" s="231"/>
      <c r="D492" s="224" t="s">
        <v>225</v>
      </c>
      <c r="E492" s="232" t="s">
        <v>19</v>
      </c>
      <c r="F492" s="233" t="s">
        <v>550</v>
      </c>
      <c r="G492" s="231"/>
      <c r="H492" s="232" t="s">
        <v>19</v>
      </c>
      <c r="I492" s="234"/>
      <c r="J492" s="231"/>
      <c r="K492" s="231"/>
      <c r="L492" s="235"/>
      <c r="M492" s="236"/>
      <c r="N492" s="237"/>
      <c r="O492" s="237"/>
      <c r="P492" s="237"/>
      <c r="Q492" s="237"/>
      <c r="R492" s="237"/>
      <c r="S492" s="237"/>
      <c r="T492" s="238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39" t="s">
        <v>225</v>
      </c>
      <c r="AU492" s="239" t="s">
        <v>81</v>
      </c>
      <c r="AV492" s="13" t="s">
        <v>79</v>
      </c>
      <c r="AW492" s="13" t="s">
        <v>33</v>
      </c>
      <c r="AX492" s="13" t="s">
        <v>72</v>
      </c>
      <c r="AY492" s="239" t="s">
        <v>114</v>
      </c>
    </row>
    <row r="493" s="13" customFormat="1">
      <c r="A493" s="13"/>
      <c r="B493" s="230"/>
      <c r="C493" s="231"/>
      <c r="D493" s="224" t="s">
        <v>225</v>
      </c>
      <c r="E493" s="232" t="s">
        <v>19</v>
      </c>
      <c r="F493" s="233" t="s">
        <v>660</v>
      </c>
      <c r="G493" s="231"/>
      <c r="H493" s="232" t="s">
        <v>19</v>
      </c>
      <c r="I493" s="234"/>
      <c r="J493" s="231"/>
      <c r="K493" s="231"/>
      <c r="L493" s="235"/>
      <c r="M493" s="236"/>
      <c r="N493" s="237"/>
      <c r="O493" s="237"/>
      <c r="P493" s="237"/>
      <c r="Q493" s="237"/>
      <c r="R493" s="237"/>
      <c r="S493" s="237"/>
      <c r="T493" s="238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39" t="s">
        <v>225</v>
      </c>
      <c r="AU493" s="239" t="s">
        <v>81</v>
      </c>
      <c r="AV493" s="13" t="s">
        <v>79</v>
      </c>
      <c r="AW493" s="13" t="s">
        <v>33</v>
      </c>
      <c r="AX493" s="13" t="s">
        <v>72</v>
      </c>
      <c r="AY493" s="239" t="s">
        <v>114</v>
      </c>
    </row>
    <row r="494" s="13" customFormat="1">
      <c r="A494" s="13"/>
      <c r="B494" s="230"/>
      <c r="C494" s="231"/>
      <c r="D494" s="224" t="s">
        <v>225</v>
      </c>
      <c r="E494" s="232" t="s">
        <v>19</v>
      </c>
      <c r="F494" s="233" t="s">
        <v>661</v>
      </c>
      <c r="G494" s="231"/>
      <c r="H494" s="232" t="s">
        <v>19</v>
      </c>
      <c r="I494" s="234"/>
      <c r="J494" s="231"/>
      <c r="K494" s="231"/>
      <c r="L494" s="235"/>
      <c r="M494" s="236"/>
      <c r="N494" s="237"/>
      <c r="O494" s="237"/>
      <c r="P494" s="237"/>
      <c r="Q494" s="237"/>
      <c r="R494" s="237"/>
      <c r="S494" s="237"/>
      <c r="T494" s="238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39" t="s">
        <v>225</v>
      </c>
      <c r="AU494" s="239" t="s">
        <v>81</v>
      </c>
      <c r="AV494" s="13" t="s">
        <v>79</v>
      </c>
      <c r="AW494" s="13" t="s">
        <v>33</v>
      </c>
      <c r="AX494" s="13" t="s">
        <v>72</v>
      </c>
      <c r="AY494" s="239" t="s">
        <v>114</v>
      </c>
    </row>
    <row r="495" s="14" customFormat="1">
      <c r="A495" s="14"/>
      <c r="B495" s="240"/>
      <c r="C495" s="241"/>
      <c r="D495" s="224" t="s">
        <v>225</v>
      </c>
      <c r="E495" s="242" t="s">
        <v>19</v>
      </c>
      <c r="F495" s="243" t="s">
        <v>662</v>
      </c>
      <c r="G495" s="241"/>
      <c r="H495" s="244">
        <v>0.80000000000000004</v>
      </c>
      <c r="I495" s="245"/>
      <c r="J495" s="241"/>
      <c r="K495" s="241"/>
      <c r="L495" s="246"/>
      <c r="M495" s="247"/>
      <c r="N495" s="248"/>
      <c r="O495" s="248"/>
      <c r="P495" s="248"/>
      <c r="Q495" s="248"/>
      <c r="R495" s="248"/>
      <c r="S495" s="248"/>
      <c r="T495" s="249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50" t="s">
        <v>225</v>
      </c>
      <c r="AU495" s="250" t="s">
        <v>81</v>
      </c>
      <c r="AV495" s="14" t="s">
        <v>81</v>
      </c>
      <c r="AW495" s="14" t="s">
        <v>33</v>
      </c>
      <c r="AX495" s="14" t="s">
        <v>79</v>
      </c>
      <c r="AY495" s="250" t="s">
        <v>114</v>
      </c>
    </row>
    <row r="496" s="2" customFormat="1" ht="16.5" customHeight="1">
      <c r="A496" s="40"/>
      <c r="B496" s="41"/>
      <c r="C496" s="206" t="s">
        <v>663</v>
      </c>
      <c r="D496" s="206" t="s">
        <v>117</v>
      </c>
      <c r="E496" s="207" t="s">
        <v>664</v>
      </c>
      <c r="F496" s="208" t="s">
        <v>665</v>
      </c>
      <c r="G496" s="209" t="s">
        <v>222</v>
      </c>
      <c r="H496" s="210">
        <v>0.80000000000000004</v>
      </c>
      <c r="I496" s="211"/>
      <c r="J496" s="212">
        <f>ROUND(I496*H496,2)</f>
        <v>0</v>
      </c>
      <c r="K496" s="208" t="s">
        <v>177</v>
      </c>
      <c r="L496" s="46"/>
      <c r="M496" s="213" t="s">
        <v>19</v>
      </c>
      <c r="N496" s="214" t="s">
        <v>43</v>
      </c>
      <c r="O496" s="86"/>
      <c r="P496" s="215">
        <f>O496*H496</f>
        <v>0</v>
      </c>
      <c r="Q496" s="215">
        <v>0.0011999999999999999</v>
      </c>
      <c r="R496" s="215">
        <f>Q496*H496</f>
        <v>0.00095999999999999992</v>
      </c>
      <c r="S496" s="215">
        <v>0</v>
      </c>
      <c r="T496" s="216">
        <f>S496*H496</f>
        <v>0</v>
      </c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R496" s="217" t="s">
        <v>139</v>
      </c>
      <c r="AT496" s="217" t="s">
        <v>117</v>
      </c>
      <c r="AU496" s="217" t="s">
        <v>81</v>
      </c>
      <c r="AY496" s="19" t="s">
        <v>114</v>
      </c>
      <c r="BE496" s="218">
        <f>IF(N496="základní",J496,0)</f>
        <v>0</v>
      </c>
      <c r="BF496" s="218">
        <f>IF(N496="snížená",J496,0)</f>
        <v>0</v>
      </c>
      <c r="BG496" s="218">
        <f>IF(N496="zákl. přenesená",J496,0)</f>
        <v>0</v>
      </c>
      <c r="BH496" s="218">
        <f>IF(N496="sníž. přenesená",J496,0)</f>
        <v>0</v>
      </c>
      <c r="BI496" s="218">
        <f>IF(N496="nulová",J496,0)</f>
        <v>0</v>
      </c>
      <c r="BJ496" s="19" t="s">
        <v>79</v>
      </c>
      <c r="BK496" s="218">
        <f>ROUND(I496*H496,2)</f>
        <v>0</v>
      </c>
      <c r="BL496" s="19" t="s">
        <v>139</v>
      </c>
      <c r="BM496" s="217" t="s">
        <v>666</v>
      </c>
    </row>
    <row r="497" s="2" customFormat="1">
      <c r="A497" s="40"/>
      <c r="B497" s="41"/>
      <c r="C497" s="42"/>
      <c r="D497" s="219" t="s">
        <v>124</v>
      </c>
      <c r="E497" s="42"/>
      <c r="F497" s="220" t="s">
        <v>667</v>
      </c>
      <c r="G497" s="42"/>
      <c r="H497" s="42"/>
      <c r="I497" s="221"/>
      <c r="J497" s="42"/>
      <c r="K497" s="42"/>
      <c r="L497" s="46"/>
      <c r="M497" s="222"/>
      <c r="N497" s="223"/>
      <c r="O497" s="86"/>
      <c r="P497" s="86"/>
      <c r="Q497" s="86"/>
      <c r="R497" s="86"/>
      <c r="S497" s="86"/>
      <c r="T497" s="87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T497" s="19" t="s">
        <v>124</v>
      </c>
      <c r="AU497" s="19" t="s">
        <v>81</v>
      </c>
    </row>
    <row r="498" s="13" customFormat="1">
      <c r="A498" s="13"/>
      <c r="B498" s="230"/>
      <c r="C498" s="231"/>
      <c r="D498" s="224" t="s">
        <v>225</v>
      </c>
      <c r="E498" s="232" t="s">
        <v>19</v>
      </c>
      <c r="F498" s="233" t="s">
        <v>550</v>
      </c>
      <c r="G498" s="231"/>
      <c r="H498" s="232" t="s">
        <v>19</v>
      </c>
      <c r="I498" s="234"/>
      <c r="J498" s="231"/>
      <c r="K498" s="231"/>
      <c r="L498" s="235"/>
      <c r="M498" s="236"/>
      <c r="N498" s="237"/>
      <c r="O498" s="237"/>
      <c r="P498" s="237"/>
      <c r="Q498" s="237"/>
      <c r="R498" s="237"/>
      <c r="S498" s="237"/>
      <c r="T498" s="238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39" t="s">
        <v>225</v>
      </c>
      <c r="AU498" s="239" t="s">
        <v>81</v>
      </c>
      <c r="AV498" s="13" t="s">
        <v>79</v>
      </c>
      <c r="AW498" s="13" t="s">
        <v>33</v>
      </c>
      <c r="AX498" s="13" t="s">
        <v>72</v>
      </c>
      <c r="AY498" s="239" t="s">
        <v>114</v>
      </c>
    </row>
    <row r="499" s="13" customFormat="1">
      <c r="A499" s="13"/>
      <c r="B499" s="230"/>
      <c r="C499" s="231"/>
      <c r="D499" s="224" t="s">
        <v>225</v>
      </c>
      <c r="E499" s="232" t="s">
        <v>19</v>
      </c>
      <c r="F499" s="233" t="s">
        <v>668</v>
      </c>
      <c r="G499" s="231"/>
      <c r="H499" s="232" t="s">
        <v>19</v>
      </c>
      <c r="I499" s="234"/>
      <c r="J499" s="231"/>
      <c r="K499" s="231"/>
      <c r="L499" s="235"/>
      <c r="M499" s="236"/>
      <c r="N499" s="237"/>
      <c r="O499" s="237"/>
      <c r="P499" s="237"/>
      <c r="Q499" s="237"/>
      <c r="R499" s="237"/>
      <c r="S499" s="237"/>
      <c r="T499" s="238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39" t="s">
        <v>225</v>
      </c>
      <c r="AU499" s="239" t="s">
        <v>81</v>
      </c>
      <c r="AV499" s="13" t="s">
        <v>79</v>
      </c>
      <c r="AW499" s="13" t="s">
        <v>33</v>
      </c>
      <c r="AX499" s="13" t="s">
        <v>72</v>
      </c>
      <c r="AY499" s="239" t="s">
        <v>114</v>
      </c>
    </row>
    <row r="500" s="13" customFormat="1">
      <c r="A500" s="13"/>
      <c r="B500" s="230"/>
      <c r="C500" s="231"/>
      <c r="D500" s="224" t="s">
        <v>225</v>
      </c>
      <c r="E500" s="232" t="s">
        <v>19</v>
      </c>
      <c r="F500" s="233" t="s">
        <v>661</v>
      </c>
      <c r="G500" s="231"/>
      <c r="H500" s="232" t="s">
        <v>19</v>
      </c>
      <c r="I500" s="234"/>
      <c r="J500" s="231"/>
      <c r="K500" s="231"/>
      <c r="L500" s="235"/>
      <c r="M500" s="236"/>
      <c r="N500" s="237"/>
      <c r="O500" s="237"/>
      <c r="P500" s="237"/>
      <c r="Q500" s="237"/>
      <c r="R500" s="237"/>
      <c r="S500" s="237"/>
      <c r="T500" s="238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39" t="s">
        <v>225</v>
      </c>
      <c r="AU500" s="239" t="s">
        <v>81</v>
      </c>
      <c r="AV500" s="13" t="s">
        <v>79</v>
      </c>
      <c r="AW500" s="13" t="s">
        <v>33</v>
      </c>
      <c r="AX500" s="13" t="s">
        <v>72</v>
      </c>
      <c r="AY500" s="239" t="s">
        <v>114</v>
      </c>
    </row>
    <row r="501" s="14" customFormat="1">
      <c r="A501" s="14"/>
      <c r="B501" s="240"/>
      <c r="C501" s="241"/>
      <c r="D501" s="224" t="s">
        <v>225</v>
      </c>
      <c r="E501" s="242" t="s">
        <v>19</v>
      </c>
      <c r="F501" s="243" t="s">
        <v>662</v>
      </c>
      <c r="G501" s="241"/>
      <c r="H501" s="244">
        <v>0.80000000000000004</v>
      </c>
      <c r="I501" s="245"/>
      <c r="J501" s="241"/>
      <c r="K501" s="241"/>
      <c r="L501" s="246"/>
      <c r="M501" s="247"/>
      <c r="N501" s="248"/>
      <c r="O501" s="248"/>
      <c r="P501" s="248"/>
      <c r="Q501" s="248"/>
      <c r="R501" s="248"/>
      <c r="S501" s="248"/>
      <c r="T501" s="249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50" t="s">
        <v>225</v>
      </c>
      <c r="AU501" s="250" t="s">
        <v>81</v>
      </c>
      <c r="AV501" s="14" t="s">
        <v>81</v>
      </c>
      <c r="AW501" s="14" t="s">
        <v>33</v>
      </c>
      <c r="AX501" s="14" t="s">
        <v>79</v>
      </c>
      <c r="AY501" s="250" t="s">
        <v>114</v>
      </c>
    </row>
    <row r="502" s="2" customFormat="1" ht="21.75" customHeight="1">
      <c r="A502" s="40"/>
      <c r="B502" s="41"/>
      <c r="C502" s="206" t="s">
        <v>669</v>
      </c>
      <c r="D502" s="206" t="s">
        <v>117</v>
      </c>
      <c r="E502" s="207" t="s">
        <v>670</v>
      </c>
      <c r="F502" s="208" t="s">
        <v>671</v>
      </c>
      <c r="G502" s="209" t="s">
        <v>222</v>
      </c>
      <c r="H502" s="210">
        <v>0.80000000000000004</v>
      </c>
      <c r="I502" s="211"/>
      <c r="J502" s="212">
        <f>ROUND(I502*H502,2)</f>
        <v>0</v>
      </c>
      <c r="K502" s="208" t="s">
        <v>177</v>
      </c>
      <c r="L502" s="46"/>
      <c r="M502" s="213" t="s">
        <v>19</v>
      </c>
      <c r="N502" s="214" t="s">
        <v>43</v>
      </c>
      <c r="O502" s="86"/>
      <c r="P502" s="215">
        <f>O502*H502</f>
        <v>0</v>
      </c>
      <c r="Q502" s="215">
        <v>0.0016000000000000001</v>
      </c>
      <c r="R502" s="215">
        <f>Q502*H502</f>
        <v>0.0012800000000000001</v>
      </c>
      <c r="S502" s="215">
        <v>0</v>
      </c>
      <c r="T502" s="216">
        <f>S502*H502</f>
        <v>0</v>
      </c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R502" s="217" t="s">
        <v>139</v>
      </c>
      <c r="AT502" s="217" t="s">
        <v>117</v>
      </c>
      <c r="AU502" s="217" t="s">
        <v>81</v>
      </c>
      <c r="AY502" s="19" t="s">
        <v>114</v>
      </c>
      <c r="BE502" s="218">
        <f>IF(N502="základní",J502,0)</f>
        <v>0</v>
      </c>
      <c r="BF502" s="218">
        <f>IF(N502="snížená",J502,0)</f>
        <v>0</v>
      </c>
      <c r="BG502" s="218">
        <f>IF(N502="zákl. přenesená",J502,0)</f>
        <v>0</v>
      </c>
      <c r="BH502" s="218">
        <f>IF(N502="sníž. přenesená",J502,0)</f>
        <v>0</v>
      </c>
      <c r="BI502" s="218">
        <f>IF(N502="nulová",J502,0)</f>
        <v>0</v>
      </c>
      <c r="BJ502" s="19" t="s">
        <v>79</v>
      </c>
      <c r="BK502" s="218">
        <f>ROUND(I502*H502,2)</f>
        <v>0</v>
      </c>
      <c r="BL502" s="19" t="s">
        <v>139</v>
      </c>
      <c r="BM502" s="217" t="s">
        <v>672</v>
      </c>
    </row>
    <row r="503" s="2" customFormat="1">
      <c r="A503" s="40"/>
      <c r="B503" s="41"/>
      <c r="C503" s="42"/>
      <c r="D503" s="219" t="s">
        <v>124</v>
      </c>
      <c r="E503" s="42"/>
      <c r="F503" s="220" t="s">
        <v>673</v>
      </c>
      <c r="G503" s="42"/>
      <c r="H503" s="42"/>
      <c r="I503" s="221"/>
      <c r="J503" s="42"/>
      <c r="K503" s="42"/>
      <c r="L503" s="46"/>
      <c r="M503" s="222"/>
      <c r="N503" s="223"/>
      <c r="O503" s="86"/>
      <c r="P503" s="86"/>
      <c r="Q503" s="86"/>
      <c r="R503" s="86"/>
      <c r="S503" s="86"/>
      <c r="T503" s="87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T503" s="19" t="s">
        <v>124</v>
      </c>
      <c r="AU503" s="19" t="s">
        <v>81</v>
      </c>
    </row>
    <row r="504" s="13" customFormat="1">
      <c r="A504" s="13"/>
      <c r="B504" s="230"/>
      <c r="C504" s="231"/>
      <c r="D504" s="224" t="s">
        <v>225</v>
      </c>
      <c r="E504" s="232" t="s">
        <v>19</v>
      </c>
      <c r="F504" s="233" t="s">
        <v>550</v>
      </c>
      <c r="G504" s="231"/>
      <c r="H504" s="232" t="s">
        <v>19</v>
      </c>
      <c r="I504" s="234"/>
      <c r="J504" s="231"/>
      <c r="K504" s="231"/>
      <c r="L504" s="235"/>
      <c r="M504" s="236"/>
      <c r="N504" s="237"/>
      <c r="O504" s="237"/>
      <c r="P504" s="237"/>
      <c r="Q504" s="237"/>
      <c r="R504" s="237"/>
      <c r="S504" s="237"/>
      <c r="T504" s="238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39" t="s">
        <v>225</v>
      </c>
      <c r="AU504" s="239" t="s">
        <v>81</v>
      </c>
      <c r="AV504" s="13" t="s">
        <v>79</v>
      </c>
      <c r="AW504" s="13" t="s">
        <v>33</v>
      </c>
      <c r="AX504" s="13" t="s">
        <v>72</v>
      </c>
      <c r="AY504" s="239" t="s">
        <v>114</v>
      </c>
    </row>
    <row r="505" s="13" customFormat="1">
      <c r="A505" s="13"/>
      <c r="B505" s="230"/>
      <c r="C505" s="231"/>
      <c r="D505" s="224" t="s">
        <v>225</v>
      </c>
      <c r="E505" s="232" t="s">
        <v>19</v>
      </c>
      <c r="F505" s="233" t="s">
        <v>674</v>
      </c>
      <c r="G505" s="231"/>
      <c r="H505" s="232" t="s">
        <v>19</v>
      </c>
      <c r="I505" s="234"/>
      <c r="J505" s="231"/>
      <c r="K505" s="231"/>
      <c r="L505" s="235"/>
      <c r="M505" s="236"/>
      <c r="N505" s="237"/>
      <c r="O505" s="237"/>
      <c r="P505" s="237"/>
      <c r="Q505" s="237"/>
      <c r="R505" s="237"/>
      <c r="S505" s="237"/>
      <c r="T505" s="238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39" t="s">
        <v>225</v>
      </c>
      <c r="AU505" s="239" t="s">
        <v>81</v>
      </c>
      <c r="AV505" s="13" t="s">
        <v>79</v>
      </c>
      <c r="AW505" s="13" t="s">
        <v>33</v>
      </c>
      <c r="AX505" s="13" t="s">
        <v>72</v>
      </c>
      <c r="AY505" s="239" t="s">
        <v>114</v>
      </c>
    </row>
    <row r="506" s="13" customFormat="1">
      <c r="A506" s="13"/>
      <c r="B506" s="230"/>
      <c r="C506" s="231"/>
      <c r="D506" s="224" t="s">
        <v>225</v>
      </c>
      <c r="E506" s="232" t="s">
        <v>19</v>
      </c>
      <c r="F506" s="233" t="s">
        <v>661</v>
      </c>
      <c r="G506" s="231"/>
      <c r="H506" s="232" t="s">
        <v>19</v>
      </c>
      <c r="I506" s="234"/>
      <c r="J506" s="231"/>
      <c r="K506" s="231"/>
      <c r="L506" s="235"/>
      <c r="M506" s="236"/>
      <c r="N506" s="237"/>
      <c r="O506" s="237"/>
      <c r="P506" s="237"/>
      <c r="Q506" s="237"/>
      <c r="R506" s="237"/>
      <c r="S506" s="237"/>
      <c r="T506" s="238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39" t="s">
        <v>225</v>
      </c>
      <c r="AU506" s="239" t="s">
        <v>81</v>
      </c>
      <c r="AV506" s="13" t="s">
        <v>79</v>
      </c>
      <c r="AW506" s="13" t="s">
        <v>33</v>
      </c>
      <c r="AX506" s="13" t="s">
        <v>72</v>
      </c>
      <c r="AY506" s="239" t="s">
        <v>114</v>
      </c>
    </row>
    <row r="507" s="14" customFormat="1">
      <c r="A507" s="14"/>
      <c r="B507" s="240"/>
      <c r="C507" s="241"/>
      <c r="D507" s="224" t="s">
        <v>225</v>
      </c>
      <c r="E507" s="242" t="s">
        <v>19</v>
      </c>
      <c r="F507" s="243" t="s">
        <v>662</v>
      </c>
      <c r="G507" s="241"/>
      <c r="H507" s="244">
        <v>0.80000000000000004</v>
      </c>
      <c r="I507" s="245"/>
      <c r="J507" s="241"/>
      <c r="K507" s="241"/>
      <c r="L507" s="246"/>
      <c r="M507" s="247"/>
      <c r="N507" s="248"/>
      <c r="O507" s="248"/>
      <c r="P507" s="248"/>
      <c r="Q507" s="248"/>
      <c r="R507" s="248"/>
      <c r="S507" s="248"/>
      <c r="T507" s="249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50" t="s">
        <v>225</v>
      </c>
      <c r="AU507" s="250" t="s">
        <v>81</v>
      </c>
      <c r="AV507" s="14" t="s">
        <v>81</v>
      </c>
      <c r="AW507" s="14" t="s">
        <v>33</v>
      </c>
      <c r="AX507" s="14" t="s">
        <v>79</v>
      </c>
      <c r="AY507" s="250" t="s">
        <v>114</v>
      </c>
    </row>
    <row r="508" s="12" customFormat="1" ht="22.8" customHeight="1">
      <c r="A508" s="12"/>
      <c r="B508" s="190"/>
      <c r="C508" s="191"/>
      <c r="D508" s="192" t="s">
        <v>71</v>
      </c>
      <c r="E508" s="204" t="s">
        <v>675</v>
      </c>
      <c r="F508" s="204" t="s">
        <v>676</v>
      </c>
      <c r="G508" s="191"/>
      <c r="H508" s="191"/>
      <c r="I508" s="194"/>
      <c r="J508" s="205">
        <f>BK508</f>
        <v>0</v>
      </c>
      <c r="K508" s="191"/>
      <c r="L508" s="196"/>
      <c r="M508" s="197"/>
      <c r="N508" s="198"/>
      <c r="O508" s="198"/>
      <c r="P508" s="199">
        <f>SUM(P509:P535)</f>
        <v>0</v>
      </c>
      <c r="Q508" s="198"/>
      <c r="R508" s="199">
        <f>SUM(R509:R535)</f>
        <v>0</v>
      </c>
      <c r="S508" s="198"/>
      <c r="T508" s="200">
        <f>SUM(T509:T535)</f>
        <v>0</v>
      </c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R508" s="201" t="s">
        <v>79</v>
      </c>
      <c r="AT508" s="202" t="s">
        <v>71</v>
      </c>
      <c r="AU508" s="202" t="s">
        <v>79</v>
      </c>
      <c r="AY508" s="201" t="s">
        <v>114</v>
      </c>
      <c r="BK508" s="203">
        <f>SUM(BK509:BK535)</f>
        <v>0</v>
      </c>
    </row>
    <row r="509" s="2" customFormat="1" ht="21.75" customHeight="1">
      <c r="A509" s="40"/>
      <c r="B509" s="41"/>
      <c r="C509" s="206" t="s">
        <v>677</v>
      </c>
      <c r="D509" s="206" t="s">
        <v>117</v>
      </c>
      <c r="E509" s="207" t="s">
        <v>678</v>
      </c>
      <c r="F509" s="208" t="s">
        <v>679</v>
      </c>
      <c r="G509" s="209" t="s">
        <v>300</v>
      </c>
      <c r="H509" s="210">
        <v>37.631999999999998</v>
      </c>
      <c r="I509" s="211"/>
      <c r="J509" s="212">
        <f>ROUND(I509*H509,2)</f>
        <v>0</v>
      </c>
      <c r="K509" s="208" t="s">
        <v>177</v>
      </c>
      <c r="L509" s="46"/>
      <c r="M509" s="213" t="s">
        <v>19</v>
      </c>
      <c r="N509" s="214" t="s">
        <v>43</v>
      </c>
      <c r="O509" s="86"/>
      <c r="P509" s="215">
        <f>O509*H509</f>
        <v>0</v>
      </c>
      <c r="Q509" s="215">
        <v>0</v>
      </c>
      <c r="R509" s="215">
        <f>Q509*H509</f>
        <v>0</v>
      </c>
      <c r="S509" s="215">
        <v>0</v>
      </c>
      <c r="T509" s="216">
        <f>S509*H509</f>
        <v>0</v>
      </c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R509" s="217" t="s">
        <v>139</v>
      </c>
      <c r="AT509" s="217" t="s">
        <v>117</v>
      </c>
      <c r="AU509" s="217" t="s">
        <v>81</v>
      </c>
      <c r="AY509" s="19" t="s">
        <v>114</v>
      </c>
      <c r="BE509" s="218">
        <f>IF(N509="základní",J509,0)</f>
        <v>0</v>
      </c>
      <c r="BF509" s="218">
        <f>IF(N509="snížená",J509,0)</f>
        <v>0</v>
      </c>
      <c r="BG509" s="218">
        <f>IF(N509="zákl. přenesená",J509,0)</f>
        <v>0</v>
      </c>
      <c r="BH509" s="218">
        <f>IF(N509="sníž. přenesená",J509,0)</f>
        <v>0</v>
      </c>
      <c r="BI509" s="218">
        <f>IF(N509="nulová",J509,0)</f>
        <v>0</v>
      </c>
      <c r="BJ509" s="19" t="s">
        <v>79</v>
      </c>
      <c r="BK509" s="218">
        <f>ROUND(I509*H509,2)</f>
        <v>0</v>
      </c>
      <c r="BL509" s="19" t="s">
        <v>139</v>
      </c>
      <c r="BM509" s="217" t="s">
        <v>680</v>
      </c>
    </row>
    <row r="510" s="2" customFormat="1">
      <c r="A510" s="40"/>
      <c r="B510" s="41"/>
      <c r="C510" s="42"/>
      <c r="D510" s="219" t="s">
        <v>124</v>
      </c>
      <c r="E510" s="42"/>
      <c r="F510" s="220" t="s">
        <v>681</v>
      </c>
      <c r="G510" s="42"/>
      <c r="H510" s="42"/>
      <c r="I510" s="221"/>
      <c r="J510" s="42"/>
      <c r="K510" s="42"/>
      <c r="L510" s="46"/>
      <c r="M510" s="222"/>
      <c r="N510" s="223"/>
      <c r="O510" s="86"/>
      <c r="P510" s="86"/>
      <c r="Q510" s="86"/>
      <c r="R510" s="86"/>
      <c r="S510" s="86"/>
      <c r="T510" s="87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T510" s="19" t="s">
        <v>124</v>
      </c>
      <c r="AU510" s="19" t="s">
        <v>81</v>
      </c>
    </row>
    <row r="511" s="2" customFormat="1" ht="24.15" customHeight="1">
      <c r="A511" s="40"/>
      <c r="B511" s="41"/>
      <c r="C511" s="206" t="s">
        <v>682</v>
      </c>
      <c r="D511" s="206" t="s">
        <v>117</v>
      </c>
      <c r="E511" s="207" t="s">
        <v>683</v>
      </c>
      <c r="F511" s="208" t="s">
        <v>684</v>
      </c>
      <c r="G511" s="209" t="s">
        <v>300</v>
      </c>
      <c r="H511" s="210">
        <v>334.74000000000001</v>
      </c>
      <c r="I511" s="211"/>
      <c r="J511" s="212">
        <f>ROUND(I511*H511,2)</f>
        <v>0</v>
      </c>
      <c r="K511" s="208" t="s">
        <v>177</v>
      </c>
      <c r="L511" s="46"/>
      <c r="M511" s="213" t="s">
        <v>19</v>
      </c>
      <c r="N511" s="214" t="s">
        <v>43</v>
      </c>
      <c r="O511" s="86"/>
      <c r="P511" s="215">
        <f>O511*H511</f>
        <v>0</v>
      </c>
      <c r="Q511" s="215">
        <v>0</v>
      </c>
      <c r="R511" s="215">
        <f>Q511*H511</f>
        <v>0</v>
      </c>
      <c r="S511" s="215">
        <v>0</v>
      </c>
      <c r="T511" s="216">
        <f>S511*H511</f>
        <v>0</v>
      </c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R511" s="217" t="s">
        <v>139</v>
      </c>
      <c r="AT511" s="217" t="s">
        <v>117</v>
      </c>
      <c r="AU511" s="217" t="s">
        <v>81</v>
      </c>
      <c r="AY511" s="19" t="s">
        <v>114</v>
      </c>
      <c r="BE511" s="218">
        <f>IF(N511="základní",J511,0)</f>
        <v>0</v>
      </c>
      <c r="BF511" s="218">
        <f>IF(N511="snížená",J511,0)</f>
        <v>0</v>
      </c>
      <c r="BG511" s="218">
        <f>IF(N511="zákl. přenesená",J511,0)</f>
        <v>0</v>
      </c>
      <c r="BH511" s="218">
        <f>IF(N511="sníž. přenesená",J511,0)</f>
        <v>0</v>
      </c>
      <c r="BI511" s="218">
        <f>IF(N511="nulová",J511,0)</f>
        <v>0</v>
      </c>
      <c r="BJ511" s="19" t="s">
        <v>79</v>
      </c>
      <c r="BK511" s="218">
        <f>ROUND(I511*H511,2)</f>
        <v>0</v>
      </c>
      <c r="BL511" s="19" t="s">
        <v>139</v>
      </c>
      <c r="BM511" s="217" t="s">
        <v>685</v>
      </c>
    </row>
    <row r="512" s="2" customFormat="1">
      <c r="A512" s="40"/>
      <c r="B512" s="41"/>
      <c r="C512" s="42"/>
      <c r="D512" s="219" t="s">
        <v>124</v>
      </c>
      <c r="E512" s="42"/>
      <c r="F512" s="220" t="s">
        <v>686</v>
      </c>
      <c r="G512" s="42"/>
      <c r="H512" s="42"/>
      <c r="I512" s="221"/>
      <c r="J512" s="42"/>
      <c r="K512" s="42"/>
      <c r="L512" s="46"/>
      <c r="M512" s="222"/>
      <c r="N512" s="223"/>
      <c r="O512" s="86"/>
      <c r="P512" s="86"/>
      <c r="Q512" s="86"/>
      <c r="R512" s="86"/>
      <c r="S512" s="86"/>
      <c r="T512" s="87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T512" s="19" t="s">
        <v>124</v>
      </c>
      <c r="AU512" s="19" t="s">
        <v>81</v>
      </c>
    </row>
    <row r="513" s="13" customFormat="1">
      <c r="A513" s="13"/>
      <c r="B513" s="230"/>
      <c r="C513" s="231"/>
      <c r="D513" s="224" t="s">
        <v>225</v>
      </c>
      <c r="E513" s="232" t="s">
        <v>19</v>
      </c>
      <c r="F513" s="233" t="s">
        <v>687</v>
      </c>
      <c r="G513" s="231"/>
      <c r="H513" s="232" t="s">
        <v>19</v>
      </c>
      <c r="I513" s="234"/>
      <c r="J513" s="231"/>
      <c r="K513" s="231"/>
      <c r="L513" s="235"/>
      <c r="M513" s="236"/>
      <c r="N513" s="237"/>
      <c r="O513" s="237"/>
      <c r="P513" s="237"/>
      <c r="Q513" s="237"/>
      <c r="R513" s="237"/>
      <c r="S513" s="237"/>
      <c r="T513" s="238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39" t="s">
        <v>225</v>
      </c>
      <c r="AU513" s="239" t="s">
        <v>81</v>
      </c>
      <c r="AV513" s="13" t="s">
        <v>79</v>
      </c>
      <c r="AW513" s="13" t="s">
        <v>33</v>
      </c>
      <c r="AX513" s="13" t="s">
        <v>72</v>
      </c>
      <c r="AY513" s="239" t="s">
        <v>114</v>
      </c>
    </row>
    <row r="514" s="14" customFormat="1">
      <c r="A514" s="14"/>
      <c r="B514" s="240"/>
      <c r="C514" s="241"/>
      <c r="D514" s="224" t="s">
        <v>225</v>
      </c>
      <c r="E514" s="242" t="s">
        <v>19</v>
      </c>
      <c r="F514" s="243" t="s">
        <v>688</v>
      </c>
      <c r="G514" s="241"/>
      <c r="H514" s="244">
        <v>2.5920000000000001</v>
      </c>
      <c r="I514" s="245"/>
      <c r="J514" s="241"/>
      <c r="K514" s="241"/>
      <c r="L514" s="246"/>
      <c r="M514" s="247"/>
      <c r="N514" s="248"/>
      <c r="O514" s="248"/>
      <c r="P514" s="248"/>
      <c r="Q514" s="248"/>
      <c r="R514" s="248"/>
      <c r="S514" s="248"/>
      <c r="T514" s="249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50" t="s">
        <v>225</v>
      </c>
      <c r="AU514" s="250" t="s">
        <v>81</v>
      </c>
      <c r="AV514" s="14" t="s">
        <v>81</v>
      </c>
      <c r="AW514" s="14" t="s">
        <v>33</v>
      </c>
      <c r="AX514" s="14" t="s">
        <v>72</v>
      </c>
      <c r="AY514" s="250" t="s">
        <v>114</v>
      </c>
    </row>
    <row r="515" s="13" customFormat="1">
      <c r="A515" s="13"/>
      <c r="B515" s="230"/>
      <c r="C515" s="231"/>
      <c r="D515" s="224" t="s">
        <v>225</v>
      </c>
      <c r="E515" s="232" t="s">
        <v>19</v>
      </c>
      <c r="F515" s="233" t="s">
        <v>689</v>
      </c>
      <c r="G515" s="231"/>
      <c r="H515" s="232" t="s">
        <v>19</v>
      </c>
      <c r="I515" s="234"/>
      <c r="J515" s="231"/>
      <c r="K515" s="231"/>
      <c r="L515" s="235"/>
      <c r="M515" s="236"/>
      <c r="N515" s="237"/>
      <c r="O515" s="237"/>
      <c r="P515" s="237"/>
      <c r="Q515" s="237"/>
      <c r="R515" s="237"/>
      <c r="S515" s="237"/>
      <c r="T515" s="238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39" t="s">
        <v>225</v>
      </c>
      <c r="AU515" s="239" t="s">
        <v>81</v>
      </c>
      <c r="AV515" s="13" t="s">
        <v>79</v>
      </c>
      <c r="AW515" s="13" t="s">
        <v>33</v>
      </c>
      <c r="AX515" s="13" t="s">
        <v>72</v>
      </c>
      <c r="AY515" s="239" t="s">
        <v>114</v>
      </c>
    </row>
    <row r="516" s="14" customFormat="1">
      <c r="A516" s="14"/>
      <c r="B516" s="240"/>
      <c r="C516" s="241"/>
      <c r="D516" s="224" t="s">
        <v>225</v>
      </c>
      <c r="E516" s="242" t="s">
        <v>19</v>
      </c>
      <c r="F516" s="243" t="s">
        <v>690</v>
      </c>
      <c r="G516" s="241"/>
      <c r="H516" s="244">
        <v>0.45000000000000001</v>
      </c>
      <c r="I516" s="245"/>
      <c r="J516" s="241"/>
      <c r="K516" s="241"/>
      <c r="L516" s="246"/>
      <c r="M516" s="247"/>
      <c r="N516" s="248"/>
      <c r="O516" s="248"/>
      <c r="P516" s="248"/>
      <c r="Q516" s="248"/>
      <c r="R516" s="248"/>
      <c r="S516" s="248"/>
      <c r="T516" s="249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0" t="s">
        <v>225</v>
      </c>
      <c r="AU516" s="250" t="s">
        <v>81</v>
      </c>
      <c r="AV516" s="14" t="s">
        <v>81</v>
      </c>
      <c r="AW516" s="14" t="s">
        <v>33</v>
      </c>
      <c r="AX516" s="14" t="s">
        <v>72</v>
      </c>
      <c r="AY516" s="250" t="s">
        <v>114</v>
      </c>
    </row>
    <row r="517" s="13" customFormat="1">
      <c r="A517" s="13"/>
      <c r="B517" s="230"/>
      <c r="C517" s="231"/>
      <c r="D517" s="224" t="s">
        <v>225</v>
      </c>
      <c r="E517" s="232" t="s">
        <v>19</v>
      </c>
      <c r="F517" s="233" t="s">
        <v>691</v>
      </c>
      <c r="G517" s="231"/>
      <c r="H517" s="232" t="s">
        <v>19</v>
      </c>
      <c r="I517" s="234"/>
      <c r="J517" s="231"/>
      <c r="K517" s="231"/>
      <c r="L517" s="235"/>
      <c r="M517" s="236"/>
      <c r="N517" s="237"/>
      <c r="O517" s="237"/>
      <c r="P517" s="237"/>
      <c r="Q517" s="237"/>
      <c r="R517" s="237"/>
      <c r="S517" s="237"/>
      <c r="T517" s="238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39" t="s">
        <v>225</v>
      </c>
      <c r="AU517" s="239" t="s">
        <v>81</v>
      </c>
      <c r="AV517" s="13" t="s">
        <v>79</v>
      </c>
      <c r="AW517" s="13" t="s">
        <v>33</v>
      </c>
      <c r="AX517" s="13" t="s">
        <v>72</v>
      </c>
      <c r="AY517" s="239" t="s">
        <v>114</v>
      </c>
    </row>
    <row r="518" s="14" customFormat="1">
      <c r="A518" s="14"/>
      <c r="B518" s="240"/>
      <c r="C518" s="241"/>
      <c r="D518" s="224" t="s">
        <v>225</v>
      </c>
      <c r="E518" s="242" t="s">
        <v>19</v>
      </c>
      <c r="F518" s="243" t="s">
        <v>692</v>
      </c>
      <c r="G518" s="241"/>
      <c r="H518" s="244">
        <v>33.93</v>
      </c>
      <c r="I518" s="245"/>
      <c r="J518" s="241"/>
      <c r="K518" s="241"/>
      <c r="L518" s="246"/>
      <c r="M518" s="247"/>
      <c r="N518" s="248"/>
      <c r="O518" s="248"/>
      <c r="P518" s="248"/>
      <c r="Q518" s="248"/>
      <c r="R518" s="248"/>
      <c r="S518" s="248"/>
      <c r="T518" s="249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50" t="s">
        <v>225</v>
      </c>
      <c r="AU518" s="250" t="s">
        <v>81</v>
      </c>
      <c r="AV518" s="14" t="s">
        <v>81</v>
      </c>
      <c r="AW518" s="14" t="s">
        <v>33</v>
      </c>
      <c r="AX518" s="14" t="s">
        <v>72</v>
      </c>
      <c r="AY518" s="250" t="s">
        <v>114</v>
      </c>
    </row>
    <row r="519" s="13" customFormat="1">
      <c r="A519" s="13"/>
      <c r="B519" s="230"/>
      <c r="C519" s="231"/>
      <c r="D519" s="224" t="s">
        <v>225</v>
      </c>
      <c r="E519" s="232" t="s">
        <v>19</v>
      </c>
      <c r="F519" s="233" t="s">
        <v>693</v>
      </c>
      <c r="G519" s="231"/>
      <c r="H519" s="232" t="s">
        <v>19</v>
      </c>
      <c r="I519" s="234"/>
      <c r="J519" s="231"/>
      <c r="K519" s="231"/>
      <c r="L519" s="235"/>
      <c r="M519" s="236"/>
      <c r="N519" s="237"/>
      <c r="O519" s="237"/>
      <c r="P519" s="237"/>
      <c r="Q519" s="237"/>
      <c r="R519" s="237"/>
      <c r="S519" s="237"/>
      <c r="T519" s="238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39" t="s">
        <v>225</v>
      </c>
      <c r="AU519" s="239" t="s">
        <v>81</v>
      </c>
      <c r="AV519" s="13" t="s">
        <v>79</v>
      </c>
      <c r="AW519" s="13" t="s">
        <v>33</v>
      </c>
      <c r="AX519" s="13" t="s">
        <v>72</v>
      </c>
      <c r="AY519" s="239" t="s">
        <v>114</v>
      </c>
    </row>
    <row r="520" s="14" customFormat="1">
      <c r="A520" s="14"/>
      <c r="B520" s="240"/>
      <c r="C520" s="241"/>
      <c r="D520" s="224" t="s">
        <v>225</v>
      </c>
      <c r="E520" s="242" t="s">
        <v>19</v>
      </c>
      <c r="F520" s="243" t="s">
        <v>694</v>
      </c>
      <c r="G520" s="241"/>
      <c r="H520" s="244">
        <v>5.4000000000000004</v>
      </c>
      <c r="I520" s="245"/>
      <c r="J520" s="241"/>
      <c r="K520" s="241"/>
      <c r="L520" s="246"/>
      <c r="M520" s="247"/>
      <c r="N520" s="248"/>
      <c r="O520" s="248"/>
      <c r="P520" s="248"/>
      <c r="Q520" s="248"/>
      <c r="R520" s="248"/>
      <c r="S520" s="248"/>
      <c r="T520" s="249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50" t="s">
        <v>225</v>
      </c>
      <c r="AU520" s="250" t="s">
        <v>81</v>
      </c>
      <c r="AV520" s="14" t="s">
        <v>81</v>
      </c>
      <c r="AW520" s="14" t="s">
        <v>33</v>
      </c>
      <c r="AX520" s="14" t="s">
        <v>72</v>
      </c>
      <c r="AY520" s="250" t="s">
        <v>114</v>
      </c>
    </row>
    <row r="521" s="13" customFormat="1">
      <c r="A521" s="13"/>
      <c r="B521" s="230"/>
      <c r="C521" s="231"/>
      <c r="D521" s="224" t="s">
        <v>225</v>
      </c>
      <c r="E521" s="232" t="s">
        <v>19</v>
      </c>
      <c r="F521" s="233" t="s">
        <v>695</v>
      </c>
      <c r="G521" s="231"/>
      <c r="H521" s="232" t="s">
        <v>19</v>
      </c>
      <c r="I521" s="234"/>
      <c r="J521" s="231"/>
      <c r="K521" s="231"/>
      <c r="L521" s="235"/>
      <c r="M521" s="236"/>
      <c r="N521" s="237"/>
      <c r="O521" s="237"/>
      <c r="P521" s="237"/>
      <c r="Q521" s="237"/>
      <c r="R521" s="237"/>
      <c r="S521" s="237"/>
      <c r="T521" s="238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39" t="s">
        <v>225</v>
      </c>
      <c r="AU521" s="239" t="s">
        <v>81</v>
      </c>
      <c r="AV521" s="13" t="s">
        <v>79</v>
      </c>
      <c r="AW521" s="13" t="s">
        <v>33</v>
      </c>
      <c r="AX521" s="13" t="s">
        <v>72</v>
      </c>
      <c r="AY521" s="239" t="s">
        <v>114</v>
      </c>
    </row>
    <row r="522" s="14" customFormat="1">
      <c r="A522" s="14"/>
      <c r="B522" s="240"/>
      <c r="C522" s="241"/>
      <c r="D522" s="224" t="s">
        <v>225</v>
      </c>
      <c r="E522" s="242" t="s">
        <v>19</v>
      </c>
      <c r="F522" s="243" t="s">
        <v>696</v>
      </c>
      <c r="G522" s="241"/>
      <c r="H522" s="244">
        <v>120.06</v>
      </c>
      <c r="I522" s="245"/>
      <c r="J522" s="241"/>
      <c r="K522" s="241"/>
      <c r="L522" s="246"/>
      <c r="M522" s="247"/>
      <c r="N522" s="248"/>
      <c r="O522" s="248"/>
      <c r="P522" s="248"/>
      <c r="Q522" s="248"/>
      <c r="R522" s="248"/>
      <c r="S522" s="248"/>
      <c r="T522" s="249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50" t="s">
        <v>225</v>
      </c>
      <c r="AU522" s="250" t="s">
        <v>81</v>
      </c>
      <c r="AV522" s="14" t="s">
        <v>81</v>
      </c>
      <c r="AW522" s="14" t="s">
        <v>33</v>
      </c>
      <c r="AX522" s="14" t="s">
        <v>72</v>
      </c>
      <c r="AY522" s="250" t="s">
        <v>114</v>
      </c>
    </row>
    <row r="523" s="13" customFormat="1">
      <c r="A523" s="13"/>
      <c r="B523" s="230"/>
      <c r="C523" s="231"/>
      <c r="D523" s="224" t="s">
        <v>225</v>
      </c>
      <c r="E523" s="232" t="s">
        <v>19</v>
      </c>
      <c r="F523" s="233" t="s">
        <v>697</v>
      </c>
      <c r="G523" s="231"/>
      <c r="H523" s="232" t="s">
        <v>19</v>
      </c>
      <c r="I523" s="234"/>
      <c r="J523" s="231"/>
      <c r="K523" s="231"/>
      <c r="L523" s="235"/>
      <c r="M523" s="236"/>
      <c r="N523" s="237"/>
      <c r="O523" s="237"/>
      <c r="P523" s="237"/>
      <c r="Q523" s="237"/>
      <c r="R523" s="237"/>
      <c r="S523" s="237"/>
      <c r="T523" s="238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39" t="s">
        <v>225</v>
      </c>
      <c r="AU523" s="239" t="s">
        <v>81</v>
      </c>
      <c r="AV523" s="13" t="s">
        <v>79</v>
      </c>
      <c r="AW523" s="13" t="s">
        <v>33</v>
      </c>
      <c r="AX523" s="13" t="s">
        <v>72</v>
      </c>
      <c r="AY523" s="239" t="s">
        <v>114</v>
      </c>
    </row>
    <row r="524" s="14" customFormat="1">
      <c r="A524" s="14"/>
      <c r="B524" s="240"/>
      <c r="C524" s="241"/>
      <c r="D524" s="224" t="s">
        <v>225</v>
      </c>
      <c r="E524" s="242" t="s">
        <v>19</v>
      </c>
      <c r="F524" s="243" t="s">
        <v>698</v>
      </c>
      <c r="G524" s="241"/>
      <c r="H524" s="244">
        <v>164.41200000000001</v>
      </c>
      <c r="I524" s="245"/>
      <c r="J524" s="241"/>
      <c r="K524" s="241"/>
      <c r="L524" s="246"/>
      <c r="M524" s="247"/>
      <c r="N524" s="248"/>
      <c r="O524" s="248"/>
      <c r="P524" s="248"/>
      <c r="Q524" s="248"/>
      <c r="R524" s="248"/>
      <c r="S524" s="248"/>
      <c r="T524" s="249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0" t="s">
        <v>225</v>
      </c>
      <c r="AU524" s="250" t="s">
        <v>81</v>
      </c>
      <c r="AV524" s="14" t="s">
        <v>81</v>
      </c>
      <c r="AW524" s="14" t="s">
        <v>33</v>
      </c>
      <c r="AX524" s="14" t="s">
        <v>72</v>
      </c>
      <c r="AY524" s="250" t="s">
        <v>114</v>
      </c>
    </row>
    <row r="525" s="13" customFormat="1">
      <c r="A525" s="13"/>
      <c r="B525" s="230"/>
      <c r="C525" s="231"/>
      <c r="D525" s="224" t="s">
        <v>225</v>
      </c>
      <c r="E525" s="232" t="s">
        <v>19</v>
      </c>
      <c r="F525" s="233" t="s">
        <v>699</v>
      </c>
      <c r="G525" s="231"/>
      <c r="H525" s="232" t="s">
        <v>19</v>
      </c>
      <c r="I525" s="234"/>
      <c r="J525" s="231"/>
      <c r="K525" s="231"/>
      <c r="L525" s="235"/>
      <c r="M525" s="236"/>
      <c r="N525" s="237"/>
      <c r="O525" s="237"/>
      <c r="P525" s="237"/>
      <c r="Q525" s="237"/>
      <c r="R525" s="237"/>
      <c r="S525" s="237"/>
      <c r="T525" s="238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39" t="s">
        <v>225</v>
      </c>
      <c r="AU525" s="239" t="s">
        <v>81</v>
      </c>
      <c r="AV525" s="13" t="s">
        <v>79</v>
      </c>
      <c r="AW525" s="13" t="s">
        <v>33</v>
      </c>
      <c r="AX525" s="13" t="s">
        <v>72</v>
      </c>
      <c r="AY525" s="239" t="s">
        <v>114</v>
      </c>
    </row>
    <row r="526" s="14" customFormat="1">
      <c r="A526" s="14"/>
      <c r="B526" s="240"/>
      <c r="C526" s="241"/>
      <c r="D526" s="224" t="s">
        <v>225</v>
      </c>
      <c r="E526" s="242" t="s">
        <v>19</v>
      </c>
      <c r="F526" s="243" t="s">
        <v>700</v>
      </c>
      <c r="G526" s="241"/>
      <c r="H526" s="244">
        <v>7.8959999999999999</v>
      </c>
      <c r="I526" s="245"/>
      <c r="J526" s="241"/>
      <c r="K526" s="241"/>
      <c r="L526" s="246"/>
      <c r="M526" s="247"/>
      <c r="N526" s="248"/>
      <c r="O526" s="248"/>
      <c r="P526" s="248"/>
      <c r="Q526" s="248"/>
      <c r="R526" s="248"/>
      <c r="S526" s="248"/>
      <c r="T526" s="249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50" t="s">
        <v>225</v>
      </c>
      <c r="AU526" s="250" t="s">
        <v>81</v>
      </c>
      <c r="AV526" s="14" t="s">
        <v>81</v>
      </c>
      <c r="AW526" s="14" t="s">
        <v>33</v>
      </c>
      <c r="AX526" s="14" t="s">
        <v>72</v>
      </c>
      <c r="AY526" s="250" t="s">
        <v>114</v>
      </c>
    </row>
    <row r="527" s="15" customFormat="1">
      <c r="A527" s="15"/>
      <c r="B527" s="251"/>
      <c r="C527" s="252"/>
      <c r="D527" s="224" t="s">
        <v>225</v>
      </c>
      <c r="E527" s="253" t="s">
        <v>19</v>
      </c>
      <c r="F527" s="254" t="s">
        <v>263</v>
      </c>
      <c r="G527" s="252"/>
      <c r="H527" s="255">
        <v>334.74000000000007</v>
      </c>
      <c r="I527" s="256"/>
      <c r="J527" s="252"/>
      <c r="K527" s="252"/>
      <c r="L527" s="257"/>
      <c r="M527" s="258"/>
      <c r="N527" s="259"/>
      <c r="O527" s="259"/>
      <c r="P527" s="259"/>
      <c r="Q527" s="259"/>
      <c r="R527" s="259"/>
      <c r="S527" s="259"/>
      <c r="T527" s="260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T527" s="261" t="s">
        <v>225</v>
      </c>
      <c r="AU527" s="261" t="s">
        <v>81</v>
      </c>
      <c r="AV527" s="15" t="s">
        <v>139</v>
      </c>
      <c r="AW527" s="15" t="s">
        <v>33</v>
      </c>
      <c r="AX527" s="15" t="s">
        <v>79</v>
      </c>
      <c r="AY527" s="261" t="s">
        <v>114</v>
      </c>
    </row>
    <row r="528" s="2" customFormat="1" ht="24.15" customHeight="1">
      <c r="A528" s="40"/>
      <c r="B528" s="41"/>
      <c r="C528" s="206" t="s">
        <v>701</v>
      </c>
      <c r="D528" s="206" t="s">
        <v>117</v>
      </c>
      <c r="E528" s="207" t="s">
        <v>702</v>
      </c>
      <c r="F528" s="208" t="s">
        <v>703</v>
      </c>
      <c r="G528" s="209" t="s">
        <v>300</v>
      </c>
      <c r="H528" s="210">
        <v>4.4199999999999999</v>
      </c>
      <c r="I528" s="211"/>
      <c r="J528" s="212">
        <f>ROUND(I528*H528,2)</f>
        <v>0</v>
      </c>
      <c r="K528" s="208" t="s">
        <v>177</v>
      </c>
      <c r="L528" s="46"/>
      <c r="M528" s="213" t="s">
        <v>19</v>
      </c>
      <c r="N528" s="214" t="s">
        <v>43</v>
      </c>
      <c r="O528" s="86"/>
      <c r="P528" s="215">
        <f>O528*H528</f>
        <v>0</v>
      </c>
      <c r="Q528" s="215">
        <v>0</v>
      </c>
      <c r="R528" s="215">
        <f>Q528*H528</f>
        <v>0</v>
      </c>
      <c r="S528" s="215">
        <v>0</v>
      </c>
      <c r="T528" s="216">
        <f>S528*H528</f>
        <v>0</v>
      </c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R528" s="217" t="s">
        <v>139</v>
      </c>
      <c r="AT528" s="217" t="s">
        <v>117</v>
      </c>
      <c r="AU528" s="217" t="s">
        <v>81</v>
      </c>
      <c r="AY528" s="19" t="s">
        <v>114</v>
      </c>
      <c r="BE528" s="218">
        <f>IF(N528="základní",J528,0)</f>
        <v>0</v>
      </c>
      <c r="BF528" s="218">
        <f>IF(N528="snížená",J528,0)</f>
        <v>0</v>
      </c>
      <c r="BG528" s="218">
        <f>IF(N528="zákl. přenesená",J528,0)</f>
        <v>0</v>
      </c>
      <c r="BH528" s="218">
        <f>IF(N528="sníž. přenesená",J528,0)</f>
        <v>0</v>
      </c>
      <c r="BI528" s="218">
        <f>IF(N528="nulová",J528,0)</f>
        <v>0</v>
      </c>
      <c r="BJ528" s="19" t="s">
        <v>79</v>
      </c>
      <c r="BK528" s="218">
        <f>ROUND(I528*H528,2)</f>
        <v>0</v>
      </c>
      <c r="BL528" s="19" t="s">
        <v>139</v>
      </c>
      <c r="BM528" s="217" t="s">
        <v>704</v>
      </c>
    </row>
    <row r="529" s="2" customFormat="1">
      <c r="A529" s="40"/>
      <c r="B529" s="41"/>
      <c r="C529" s="42"/>
      <c r="D529" s="219" t="s">
        <v>124</v>
      </c>
      <c r="E529" s="42"/>
      <c r="F529" s="220" t="s">
        <v>705</v>
      </c>
      <c r="G529" s="42"/>
      <c r="H529" s="42"/>
      <c r="I529" s="221"/>
      <c r="J529" s="42"/>
      <c r="K529" s="42"/>
      <c r="L529" s="46"/>
      <c r="M529" s="222"/>
      <c r="N529" s="223"/>
      <c r="O529" s="86"/>
      <c r="P529" s="86"/>
      <c r="Q529" s="86"/>
      <c r="R529" s="86"/>
      <c r="S529" s="86"/>
      <c r="T529" s="87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T529" s="19" t="s">
        <v>124</v>
      </c>
      <c r="AU529" s="19" t="s">
        <v>81</v>
      </c>
    </row>
    <row r="530" s="2" customFormat="1" ht="24.15" customHeight="1">
      <c r="A530" s="40"/>
      <c r="B530" s="41"/>
      <c r="C530" s="206" t="s">
        <v>430</v>
      </c>
      <c r="D530" s="206" t="s">
        <v>117</v>
      </c>
      <c r="E530" s="207" t="s">
        <v>706</v>
      </c>
      <c r="F530" s="208" t="s">
        <v>707</v>
      </c>
      <c r="G530" s="209" t="s">
        <v>300</v>
      </c>
      <c r="H530" s="210">
        <v>0.28799999999999998</v>
      </c>
      <c r="I530" s="211"/>
      <c r="J530" s="212">
        <f>ROUND(I530*H530,2)</f>
        <v>0</v>
      </c>
      <c r="K530" s="208" t="s">
        <v>177</v>
      </c>
      <c r="L530" s="46"/>
      <c r="M530" s="213" t="s">
        <v>19</v>
      </c>
      <c r="N530" s="214" t="s">
        <v>43</v>
      </c>
      <c r="O530" s="86"/>
      <c r="P530" s="215">
        <f>O530*H530</f>
        <v>0</v>
      </c>
      <c r="Q530" s="215">
        <v>0</v>
      </c>
      <c r="R530" s="215">
        <f>Q530*H530</f>
        <v>0</v>
      </c>
      <c r="S530" s="215">
        <v>0</v>
      </c>
      <c r="T530" s="216">
        <f>S530*H530</f>
        <v>0</v>
      </c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R530" s="217" t="s">
        <v>139</v>
      </c>
      <c r="AT530" s="217" t="s">
        <v>117</v>
      </c>
      <c r="AU530" s="217" t="s">
        <v>81</v>
      </c>
      <c r="AY530" s="19" t="s">
        <v>114</v>
      </c>
      <c r="BE530" s="218">
        <f>IF(N530="základní",J530,0)</f>
        <v>0</v>
      </c>
      <c r="BF530" s="218">
        <f>IF(N530="snížená",J530,0)</f>
        <v>0</v>
      </c>
      <c r="BG530" s="218">
        <f>IF(N530="zákl. přenesená",J530,0)</f>
        <v>0</v>
      </c>
      <c r="BH530" s="218">
        <f>IF(N530="sníž. přenesená",J530,0)</f>
        <v>0</v>
      </c>
      <c r="BI530" s="218">
        <f>IF(N530="nulová",J530,0)</f>
        <v>0</v>
      </c>
      <c r="BJ530" s="19" t="s">
        <v>79</v>
      </c>
      <c r="BK530" s="218">
        <f>ROUND(I530*H530,2)</f>
        <v>0</v>
      </c>
      <c r="BL530" s="19" t="s">
        <v>139</v>
      </c>
      <c r="BM530" s="217" t="s">
        <v>708</v>
      </c>
    </row>
    <row r="531" s="2" customFormat="1">
      <c r="A531" s="40"/>
      <c r="B531" s="41"/>
      <c r="C531" s="42"/>
      <c r="D531" s="219" t="s">
        <v>124</v>
      </c>
      <c r="E531" s="42"/>
      <c r="F531" s="220" t="s">
        <v>709</v>
      </c>
      <c r="G531" s="42"/>
      <c r="H531" s="42"/>
      <c r="I531" s="221"/>
      <c r="J531" s="42"/>
      <c r="K531" s="42"/>
      <c r="L531" s="46"/>
      <c r="M531" s="222"/>
      <c r="N531" s="223"/>
      <c r="O531" s="86"/>
      <c r="P531" s="86"/>
      <c r="Q531" s="86"/>
      <c r="R531" s="86"/>
      <c r="S531" s="86"/>
      <c r="T531" s="87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T531" s="19" t="s">
        <v>124</v>
      </c>
      <c r="AU531" s="19" t="s">
        <v>81</v>
      </c>
    </row>
    <row r="532" s="2" customFormat="1" ht="24.15" customHeight="1">
      <c r="A532" s="40"/>
      <c r="B532" s="41"/>
      <c r="C532" s="206" t="s">
        <v>600</v>
      </c>
      <c r="D532" s="206" t="s">
        <v>117</v>
      </c>
      <c r="E532" s="207" t="s">
        <v>710</v>
      </c>
      <c r="F532" s="208" t="s">
        <v>711</v>
      </c>
      <c r="G532" s="209" t="s">
        <v>300</v>
      </c>
      <c r="H532" s="210">
        <v>13.34</v>
      </c>
      <c r="I532" s="211"/>
      <c r="J532" s="212">
        <f>ROUND(I532*H532,2)</f>
        <v>0</v>
      </c>
      <c r="K532" s="208" t="s">
        <v>177</v>
      </c>
      <c r="L532" s="46"/>
      <c r="M532" s="213" t="s">
        <v>19</v>
      </c>
      <c r="N532" s="214" t="s">
        <v>43</v>
      </c>
      <c r="O532" s="86"/>
      <c r="P532" s="215">
        <f>O532*H532</f>
        <v>0</v>
      </c>
      <c r="Q532" s="215">
        <v>0</v>
      </c>
      <c r="R532" s="215">
        <f>Q532*H532</f>
        <v>0</v>
      </c>
      <c r="S532" s="215">
        <v>0</v>
      </c>
      <c r="T532" s="216">
        <f>S532*H532</f>
        <v>0</v>
      </c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R532" s="217" t="s">
        <v>139</v>
      </c>
      <c r="AT532" s="217" t="s">
        <v>117</v>
      </c>
      <c r="AU532" s="217" t="s">
        <v>81</v>
      </c>
      <c r="AY532" s="19" t="s">
        <v>114</v>
      </c>
      <c r="BE532" s="218">
        <f>IF(N532="základní",J532,0)</f>
        <v>0</v>
      </c>
      <c r="BF532" s="218">
        <f>IF(N532="snížená",J532,0)</f>
        <v>0</v>
      </c>
      <c r="BG532" s="218">
        <f>IF(N532="zákl. přenesená",J532,0)</f>
        <v>0</v>
      </c>
      <c r="BH532" s="218">
        <f>IF(N532="sníž. přenesená",J532,0)</f>
        <v>0</v>
      </c>
      <c r="BI532" s="218">
        <f>IF(N532="nulová",J532,0)</f>
        <v>0</v>
      </c>
      <c r="BJ532" s="19" t="s">
        <v>79</v>
      </c>
      <c r="BK532" s="218">
        <f>ROUND(I532*H532,2)</f>
        <v>0</v>
      </c>
      <c r="BL532" s="19" t="s">
        <v>139</v>
      </c>
      <c r="BM532" s="217" t="s">
        <v>712</v>
      </c>
    </row>
    <row r="533" s="2" customFormat="1">
      <c r="A533" s="40"/>
      <c r="B533" s="41"/>
      <c r="C533" s="42"/>
      <c r="D533" s="219" t="s">
        <v>124</v>
      </c>
      <c r="E533" s="42"/>
      <c r="F533" s="220" t="s">
        <v>713</v>
      </c>
      <c r="G533" s="42"/>
      <c r="H533" s="42"/>
      <c r="I533" s="221"/>
      <c r="J533" s="42"/>
      <c r="K533" s="42"/>
      <c r="L533" s="46"/>
      <c r="M533" s="222"/>
      <c r="N533" s="223"/>
      <c r="O533" s="86"/>
      <c r="P533" s="86"/>
      <c r="Q533" s="86"/>
      <c r="R533" s="86"/>
      <c r="S533" s="86"/>
      <c r="T533" s="87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T533" s="19" t="s">
        <v>124</v>
      </c>
      <c r="AU533" s="19" t="s">
        <v>81</v>
      </c>
    </row>
    <row r="534" s="2" customFormat="1" ht="24.15" customHeight="1">
      <c r="A534" s="40"/>
      <c r="B534" s="41"/>
      <c r="C534" s="206" t="s">
        <v>714</v>
      </c>
      <c r="D534" s="206" t="s">
        <v>117</v>
      </c>
      <c r="E534" s="207" t="s">
        <v>715</v>
      </c>
      <c r="F534" s="208" t="s">
        <v>716</v>
      </c>
      <c r="G534" s="209" t="s">
        <v>300</v>
      </c>
      <c r="H534" s="210">
        <v>18.268000000000001</v>
      </c>
      <c r="I534" s="211"/>
      <c r="J534" s="212">
        <f>ROUND(I534*H534,2)</f>
        <v>0</v>
      </c>
      <c r="K534" s="208" t="s">
        <v>177</v>
      </c>
      <c r="L534" s="46"/>
      <c r="M534" s="213" t="s">
        <v>19</v>
      </c>
      <c r="N534" s="214" t="s">
        <v>43</v>
      </c>
      <c r="O534" s="86"/>
      <c r="P534" s="215">
        <f>O534*H534</f>
        <v>0</v>
      </c>
      <c r="Q534" s="215">
        <v>0</v>
      </c>
      <c r="R534" s="215">
        <f>Q534*H534</f>
        <v>0</v>
      </c>
      <c r="S534" s="215">
        <v>0</v>
      </c>
      <c r="T534" s="216">
        <f>S534*H534</f>
        <v>0</v>
      </c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R534" s="217" t="s">
        <v>139</v>
      </c>
      <c r="AT534" s="217" t="s">
        <v>117</v>
      </c>
      <c r="AU534" s="217" t="s">
        <v>81</v>
      </c>
      <c r="AY534" s="19" t="s">
        <v>114</v>
      </c>
      <c r="BE534" s="218">
        <f>IF(N534="základní",J534,0)</f>
        <v>0</v>
      </c>
      <c r="BF534" s="218">
        <f>IF(N534="snížená",J534,0)</f>
        <v>0</v>
      </c>
      <c r="BG534" s="218">
        <f>IF(N534="zákl. přenesená",J534,0)</f>
        <v>0</v>
      </c>
      <c r="BH534" s="218">
        <f>IF(N534="sníž. přenesená",J534,0)</f>
        <v>0</v>
      </c>
      <c r="BI534" s="218">
        <f>IF(N534="nulová",J534,0)</f>
        <v>0</v>
      </c>
      <c r="BJ534" s="19" t="s">
        <v>79</v>
      </c>
      <c r="BK534" s="218">
        <f>ROUND(I534*H534,2)</f>
        <v>0</v>
      </c>
      <c r="BL534" s="19" t="s">
        <v>139</v>
      </c>
      <c r="BM534" s="217" t="s">
        <v>717</v>
      </c>
    </row>
    <row r="535" s="2" customFormat="1">
      <c r="A535" s="40"/>
      <c r="B535" s="41"/>
      <c r="C535" s="42"/>
      <c r="D535" s="219" t="s">
        <v>124</v>
      </c>
      <c r="E535" s="42"/>
      <c r="F535" s="220" t="s">
        <v>718</v>
      </c>
      <c r="G535" s="42"/>
      <c r="H535" s="42"/>
      <c r="I535" s="221"/>
      <c r="J535" s="42"/>
      <c r="K535" s="42"/>
      <c r="L535" s="46"/>
      <c r="M535" s="222"/>
      <c r="N535" s="223"/>
      <c r="O535" s="86"/>
      <c r="P535" s="86"/>
      <c r="Q535" s="86"/>
      <c r="R535" s="86"/>
      <c r="S535" s="86"/>
      <c r="T535" s="87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T535" s="19" t="s">
        <v>124</v>
      </c>
      <c r="AU535" s="19" t="s">
        <v>81</v>
      </c>
    </row>
    <row r="536" s="12" customFormat="1" ht="22.8" customHeight="1">
      <c r="A536" s="12"/>
      <c r="B536" s="190"/>
      <c r="C536" s="191"/>
      <c r="D536" s="192" t="s">
        <v>71</v>
      </c>
      <c r="E536" s="204" t="s">
        <v>719</v>
      </c>
      <c r="F536" s="204" t="s">
        <v>720</v>
      </c>
      <c r="G536" s="191"/>
      <c r="H536" s="191"/>
      <c r="I536" s="194"/>
      <c r="J536" s="205">
        <f>BK536</f>
        <v>0</v>
      </c>
      <c r="K536" s="191"/>
      <c r="L536" s="196"/>
      <c r="M536" s="197"/>
      <c r="N536" s="198"/>
      <c r="O536" s="198"/>
      <c r="P536" s="199">
        <f>SUM(P537:P538)</f>
        <v>0</v>
      </c>
      <c r="Q536" s="198"/>
      <c r="R536" s="199">
        <f>SUM(R537:R538)</f>
        <v>0</v>
      </c>
      <c r="S536" s="198"/>
      <c r="T536" s="200">
        <f>SUM(T537:T538)</f>
        <v>0</v>
      </c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R536" s="201" t="s">
        <v>79</v>
      </c>
      <c r="AT536" s="202" t="s">
        <v>71</v>
      </c>
      <c r="AU536" s="202" t="s">
        <v>79</v>
      </c>
      <c r="AY536" s="201" t="s">
        <v>114</v>
      </c>
      <c r="BK536" s="203">
        <f>SUM(BK537:BK538)</f>
        <v>0</v>
      </c>
    </row>
    <row r="537" s="2" customFormat="1" ht="24.15" customHeight="1">
      <c r="A537" s="40"/>
      <c r="B537" s="41"/>
      <c r="C537" s="206" t="s">
        <v>721</v>
      </c>
      <c r="D537" s="206" t="s">
        <v>117</v>
      </c>
      <c r="E537" s="207" t="s">
        <v>722</v>
      </c>
      <c r="F537" s="208" t="s">
        <v>723</v>
      </c>
      <c r="G537" s="209" t="s">
        <v>300</v>
      </c>
      <c r="H537" s="210">
        <v>150.887</v>
      </c>
      <c r="I537" s="211"/>
      <c r="J537" s="212">
        <f>ROUND(I537*H537,2)</f>
        <v>0</v>
      </c>
      <c r="K537" s="208" t="s">
        <v>177</v>
      </c>
      <c r="L537" s="46"/>
      <c r="M537" s="213" t="s">
        <v>19</v>
      </c>
      <c r="N537" s="214" t="s">
        <v>43</v>
      </c>
      <c r="O537" s="86"/>
      <c r="P537" s="215">
        <f>O537*H537</f>
        <v>0</v>
      </c>
      <c r="Q537" s="215">
        <v>0</v>
      </c>
      <c r="R537" s="215">
        <f>Q537*H537</f>
        <v>0</v>
      </c>
      <c r="S537" s="215">
        <v>0</v>
      </c>
      <c r="T537" s="216">
        <f>S537*H537</f>
        <v>0</v>
      </c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R537" s="217" t="s">
        <v>139</v>
      </c>
      <c r="AT537" s="217" t="s">
        <v>117</v>
      </c>
      <c r="AU537" s="217" t="s">
        <v>81</v>
      </c>
      <c r="AY537" s="19" t="s">
        <v>114</v>
      </c>
      <c r="BE537" s="218">
        <f>IF(N537="základní",J537,0)</f>
        <v>0</v>
      </c>
      <c r="BF537" s="218">
        <f>IF(N537="snížená",J537,0)</f>
        <v>0</v>
      </c>
      <c r="BG537" s="218">
        <f>IF(N537="zákl. přenesená",J537,0)</f>
        <v>0</v>
      </c>
      <c r="BH537" s="218">
        <f>IF(N537="sníž. přenesená",J537,0)</f>
        <v>0</v>
      </c>
      <c r="BI537" s="218">
        <f>IF(N537="nulová",J537,0)</f>
        <v>0</v>
      </c>
      <c r="BJ537" s="19" t="s">
        <v>79</v>
      </c>
      <c r="BK537" s="218">
        <f>ROUND(I537*H537,2)</f>
        <v>0</v>
      </c>
      <c r="BL537" s="19" t="s">
        <v>139</v>
      </c>
      <c r="BM537" s="217" t="s">
        <v>724</v>
      </c>
    </row>
    <row r="538" s="2" customFormat="1">
      <c r="A538" s="40"/>
      <c r="B538" s="41"/>
      <c r="C538" s="42"/>
      <c r="D538" s="219" t="s">
        <v>124</v>
      </c>
      <c r="E538" s="42"/>
      <c r="F538" s="220" t="s">
        <v>725</v>
      </c>
      <c r="G538" s="42"/>
      <c r="H538" s="42"/>
      <c r="I538" s="221"/>
      <c r="J538" s="42"/>
      <c r="K538" s="42"/>
      <c r="L538" s="46"/>
      <c r="M538" s="226"/>
      <c r="N538" s="227"/>
      <c r="O538" s="228"/>
      <c r="P538" s="228"/>
      <c r="Q538" s="228"/>
      <c r="R538" s="228"/>
      <c r="S538" s="228"/>
      <c r="T538" s="229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T538" s="19" t="s">
        <v>124</v>
      </c>
      <c r="AU538" s="19" t="s">
        <v>81</v>
      </c>
    </row>
    <row r="539" s="2" customFormat="1" ht="6.96" customHeight="1">
      <c r="A539" s="40"/>
      <c r="B539" s="61"/>
      <c r="C539" s="62"/>
      <c r="D539" s="62"/>
      <c r="E539" s="62"/>
      <c r="F539" s="62"/>
      <c r="G539" s="62"/>
      <c r="H539" s="62"/>
      <c r="I539" s="62"/>
      <c r="J539" s="62"/>
      <c r="K539" s="62"/>
      <c r="L539" s="46"/>
      <c r="M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</row>
  </sheetData>
  <sheetProtection sheet="1" autoFilter="0" formatColumns="0" formatRows="0" objects="1" scenarios="1" spinCount="100000" saltValue="sGxuvslr9TqdSDbeO4sQc2RDmwzoFOQu7EFanXkcGobea35quis8sDF3pw/hTtlmw2ch2Hdt7PSGXDgJ8CGMWA==" hashValue="oJ82zsbmkLSsNFOUkNJpft8zUatD+W8MzWJDik6A2+dI7w0dMpv1iva4G0zpLfFX/6tKnk3BfGsnLLvnw+Dq4w==" algorithmName="SHA-512" password="80EB"/>
  <autoFilter ref="C85:K538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0" r:id="rId1" display="https://podminky.urs.cz/item/CS_URS_2026_02/111301111"/>
    <hyperlink ref="F96" r:id="rId2" display="https://podminky.urs.cz/item/CS_URS_2026_02/113107224"/>
    <hyperlink ref="F103" r:id="rId3" display="https://podminky.urs.cz/item/CS_URS_2026_02/113107342"/>
    <hyperlink ref="F109" r:id="rId4" display="https://podminky.urs.cz/item/CS_URS_2026_02/113107343"/>
    <hyperlink ref="F115" r:id="rId5" display="https://podminky.urs.cz/item/CS_URS_2026_02/122151104"/>
    <hyperlink ref="F131" r:id="rId6" display="https://podminky.urs.cz/item/CS_URS_2026_02/129001101"/>
    <hyperlink ref="F146" r:id="rId7" display="https://podminky.urs.cz/item/CS_URS_2026_02/131111332"/>
    <hyperlink ref="F154" r:id="rId8" display="https://podminky.urs.cz/item/CS_URS_2026_02/162751117"/>
    <hyperlink ref="F157" r:id="rId9" display="https://podminky.urs.cz/item/CS_URS_2026_02/171251201"/>
    <hyperlink ref="F159" r:id="rId10" display="https://podminky.urs.cz/item/CS_URS_2026_02/171201231"/>
    <hyperlink ref="F162" r:id="rId11" display="https://podminky.urs.cz/item/CS_URS_2026_02/171151103"/>
    <hyperlink ref="F177" r:id="rId12" display="https://podminky.urs.cz/item/CS_URS_2026_02/181951112"/>
    <hyperlink ref="F204" r:id="rId13" display="https://podminky.urs.cz/item/CS_URS_2026_02/181351003"/>
    <hyperlink ref="F213" r:id="rId14" display="https://podminky.urs.cz/item/CS_URS_2026_02/183403153"/>
    <hyperlink ref="F219" r:id="rId15" display="https://podminky.urs.cz/item/CS_URS_2026_02/181411131"/>
    <hyperlink ref="F227" r:id="rId16" display="https://podminky.urs.cz/item/CS_URS_2026_02/184813521"/>
    <hyperlink ref="F233" r:id="rId17" display="https://podminky.urs.cz/item/CS_URS_2026_02/185803111"/>
    <hyperlink ref="F241" r:id="rId18" display="https://podminky.urs.cz/item/CS_URS_2026_02/338171123"/>
    <hyperlink ref="F253" r:id="rId19" display="https://podminky.urs.cz/item/CS_URS_2026_02/348101210"/>
    <hyperlink ref="F259" r:id="rId20" display="https://podminky.urs.cz/item/CS_URS_2026_02/348101220"/>
    <hyperlink ref="F265" r:id="rId21" display="https://podminky.urs.cz/item/CS_URS_2026_02/348401130"/>
    <hyperlink ref="F297" r:id="rId22" display="https://podminky.urs.cz/item/CS_URS_2026_02/564851011"/>
    <hyperlink ref="F310" r:id="rId23" display="https://podminky.urs.cz/item/CS_URS_2026_02/564861111"/>
    <hyperlink ref="F327" r:id="rId24" display="https://podminky.urs.cz/item/CS_URS_2026_02/577165012"/>
    <hyperlink ref="F333" r:id="rId25" display="https://podminky.urs.cz/item/CS_URS_2026_02/57323110/R"/>
    <hyperlink ref="F339" r:id="rId26" display="https://podminky.urs.cz/item/CS_URS_2026_02/577134011"/>
    <hyperlink ref="F345" r:id="rId27" display="https://podminky.urs.cz/item/CS_URS_2026_02/596211111"/>
    <hyperlink ref="F364" r:id="rId28" display="https://podminky.urs.cz/item/CS_URS_2026_02/596212212"/>
    <hyperlink ref="F384" r:id="rId29" display="https://podminky.urs.cz/item/CS_URS_2026_02/966006132"/>
    <hyperlink ref="F389" r:id="rId30" display="https://podminky.urs.cz/item/CS_URS_2026_02/966071711"/>
    <hyperlink ref="F399" r:id="rId31" display="https://podminky.urs.cz/item/CS_URS_2026_02/966071831"/>
    <hyperlink ref="F405" r:id="rId32" display="https://podminky.urs.cz/item/CS_URS_2026_02/966072811"/>
    <hyperlink ref="F411" r:id="rId33" display="https://podminky.urs.cz/item/CS_URS_2026_02/966073811"/>
    <hyperlink ref="F417" r:id="rId34" display="https://podminky.urs.cz/item/CS_URS_2026_02/961055111"/>
    <hyperlink ref="F437" r:id="rId35" display="https://podminky.urs.cz/item/CS_URS_2026_02/916131213"/>
    <hyperlink ref="F445" r:id="rId36" display="https://podminky.urs.cz/item/CS_URS_2026_02/916231213"/>
    <hyperlink ref="F453" r:id="rId37" display="https://podminky.urs.cz/item/CS_URS_2026_02/919112223"/>
    <hyperlink ref="F460" r:id="rId38" display="https://podminky.urs.cz/item/CS_URS_2026_02/919122122"/>
    <hyperlink ref="F467" r:id="rId39" display="https://podminky.urs.cz/item/CS_URS_2026_02/914511112"/>
    <hyperlink ref="F479" r:id="rId40" display="https://podminky.urs.cz/item/CS_URS_2026_02/914111111"/>
    <hyperlink ref="F491" r:id="rId41" display="https://podminky.urs.cz/item/CS_URS_2026_02/915621111"/>
    <hyperlink ref="F497" r:id="rId42" display="https://podminky.urs.cz/item/CS_URS_2026_02/915131111"/>
    <hyperlink ref="F503" r:id="rId43" display="https://podminky.urs.cz/item/CS_URS_2026_02/915231111"/>
    <hyperlink ref="F510" r:id="rId44" display="https://podminky.urs.cz/item/CS_URS_2026_02/997013501"/>
    <hyperlink ref="F512" r:id="rId45" display="https://podminky.urs.cz/item/CS_URS_2026_02/997013509"/>
    <hyperlink ref="F529" r:id="rId46" display="https://podminky.urs.cz/item/CS_URS_2026_02/997013861"/>
    <hyperlink ref="F531" r:id="rId47" display="https://podminky.urs.cz/item/CS_URS_2026_02/997013862"/>
    <hyperlink ref="F533" r:id="rId48" display="https://podminky.urs.cz/item/CS_URS_2026_02/997013873"/>
    <hyperlink ref="F535" r:id="rId49" display="https://podminky.urs.cz/item/CS_URS_2026_02/997013875"/>
    <hyperlink ref="F538" r:id="rId50" display="https://podminky.urs.cz/item/CS_URS_2026_02/9982230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72" customWidth="1"/>
    <col min="2" max="2" width="1.667969" style="272" customWidth="1"/>
    <col min="3" max="4" width="5" style="272" customWidth="1"/>
    <col min="5" max="5" width="11.66016" style="272" customWidth="1"/>
    <col min="6" max="6" width="9.160156" style="272" customWidth="1"/>
    <col min="7" max="7" width="5" style="272" customWidth="1"/>
    <col min="8" max="8" width="77.83203" style="272" customWidth="1"/>
    <col min="9" max="10" width="20" style="272" customWidth="1"/>
    <col min="11" max="11" width="1.667969" style="272" customWidth="1"/>
  </cols>
  <sheetData>
    <row r="1" s="1" customFormat="1" ht="37.5" customHeight="1"/>
    <row r="2" s="1" customFormat="1" ht="7.5" customHeight="1">
      <c r="B2" s="273"/>
      <c r="C2" s="274"/>
      <c r="D2" s="274"/>
      <c r="E2" s="274"/>
      <c r="F2" s="274"/>
      <c r="G2" s="274"/>
      <c r="H2" s="274"/>
      <c r="I2" s="274"/>
      <c r="J2" s="274"/>
      <c r="K2" s="275"/>
    </row>
    <row r="3" s="16" customFormat="1" ht="45" customHeight="1">
      <c r="B3" s="276"/>
      <c r="C3" s="277" t="s">
        <v>726</v>
      </c>
      <c r="D3" s="277"/>
      <c r="E3" s="277"/>
      <c r="F3" s="277"/>
      <c r="G3" s="277"/>
      <c r="H3" s="277"/>
      <c r="I3" s="277"/>
      <c r="J3" s="277"/>
      <c r="K3" s="278"/>
    </row>
    <row r="4" s="1" customFormat="1" ht="25.5" customHeight="1">
      <c r="B4" s="279"/>
      <c r="C4" s="280" t="s">
        <v>727</v>
      </c>
      <c r="D4" s="280"/>
      <c r="E4" s="280"/>
      <c r="F4" s="280"/>
      <c r="G4" s="280"/>
      <c r="H4" s="280"/>
      <c r="I4" s="280"/>
      <c r="J4" s="280"/>
      <c r="K4" s="281"/>
    </row>
    <row r="5" s="1" customFormat="1" ht="5.25" customHeight="1">
      <c r="B5" s="279"/>
      <c r="C5" s="282"/>
      <c r="D5" s="282"/>
      <c r="E5" s="282"/>
      <c r="F5" s="282"/>
      <c r="G5" s="282"/>
      <c r="H5" s="282"/>
      <c r="I5" s="282"/>
      <c r="J5" s="282"/>
      <c r="K5" s="281"/>
    </row>
    <row r="6" s="1" customFormat="1" ht="15" customHeight="1">
      <c r="B6" s="279"/>
      <c r="C6" s="283" t="s">
        <v>728</v>
      </c>
      <c r="D6" s="283"/>
      <c r="E6" s="283"/>
      <c r="F6" s="283"/>
      <c r="G6" s="283"/>
      <c r="H6" s="283"/>
      <c r="I6" s="283"/>
      <c r="J6" s="283"/>
      <c r="K6" s="281"/>
    </row>
    <row r="7" s="1" customFormat="1" ht="15" customHeight="1">
      <c r="B7" s="284"/>
      <c r="C7" s="283" t="s">
        <v>729</v>
      </c>
      <c r="D7" s="283"/>
      <c r="E7" s="283"/>
      <c r="F7" s="283"/>
      <c r="G7" s="283"/>
      <c r="H7" s="283"/>
      <c r="I7" s="283"/>
      <c r="J7" s="283"/>
      <c r="K7" s="281"/>
    </row>
    <row r="8" s="1" customFormat="1" ht="12.75" customHeight="1">
      <c r="B8" s="284"/>
      <c r="C8" s="283"/>
      <c r="D8" s="283"/>
      <c r="E8" s="283"/>
      <c r="F8" s="283"/>
      <c r="G8" s="283"/>
      <c r="H8" s="283"/>
      <c r="I8" s="283"/>
      <c r="J8" s="283"/>
      <c r="K8" s="281"/>
    </row>
    <row r="9" s="1" customFormat="1" ht="15" customHeight="1">
      <c r="B9" s="284"/>
      <c r="C9" s="283" t="s">
        <v>730</v>
      </c>
      <c r="D9" s="283"/>
      <c r="E9" s="283"/>
      <c r="F9" s="283"/>
      <c r="G9" s="283"/>
      <c r="H9" s="283"/>
      <c r="I9" s="283"/>
      <c r="J9" s="283"/>
      <c r="K9" s="281"/>
    </row>
    <row r="10" s="1" customFormat="1" ht="15" customHeight="1">
      <c r="B10" s="284"/>
      <c r="C10" s="283"/>
      <c r="D10" s="283" t="s">
        <v>731</v>
      </c>
      <c r="E10" s="283"/>
      <c r="F10" s="283"/>
      <c r="G10" s="283"/>
      <c r="H10" s="283"/>
      <c r="I10" s="283"/>
      <c r="J10" s="283"/>
      <c r="K10" s="281"/>
    </row>
    <row r="11" s="1" customFormat="1" ht="15" customHeight="1">
      <c r="B11" s="284"/>
      <c r="C11" s="285"/>
      <c r="D11" s="283" t="s">
        <v>732</v>
      </c>
      <c r="E11" s="283"/>
      <c r="F11" s="283"/>
      <c r="G11" s="283"/>
      <c r="H11" s="283"/>
      <c r="I11" s="283"/>
      <c r="J11" s="283"/>
      <c r="K11" s="281"/>
    </row>
    <row r="12" s="1" customFormat="1" ht="15" customHeight="1">
      <c r="B12" s="284"/>
      <c r="C12" s="285"/>
      <c r="D12" s="283"/>
      <c r="E12" s="283"/>
      <c r="F12" s="283"/>
      <c r="G12" s="283"/>
      <c r="H12" s="283"/>
      <c r="I12" s="283"/>
      <c r="J12" s="283"/>
      <c r="K12" s="281"/>
    </row>
    <row r="13" s="1" customFormat="1" ht="15" customHeight="1">
      <c r="B13" s="284"/>
      <c r="C13" s="285"/>
      <c r="D13" s="286" t="s">
        <v>733</v>
      </c>
      <c r="E13" s="283"/>
      <c r="F13" s="283"/>
      <c r="G13" s="283"/>
      <c r="H13" s="283"/>
      <c r="I13" s="283"/>
      <c r="J13" s="283"/>
      <c r="K13" s="281"/>
    </row>
    <row r="14" s="1" customFormat="1" ht="12.75" customHeight="1">
      <c r="B14" s="284"/>
      <c r="C14" s="285"/>
      <c r="D14" s="285"/>
      <c r="E14" s="285"/>
      <c r="F14" s="285"/>
      <c r="G14" s="285"/>
      <c r="H14" s="285"/>
      <c r="I14" s="285"/>
      <c r="J14" s="285"/>
      <c r="K14" s="281"/>
    </row>
    <row r="15" s="1" customFormat="1" ht="15" customHeight="1">
      <c r="B15" s="284"/>
      <c r="C15" s="285"/>
      <c r="D15" s="283" t="s">
        <v>734</v>
      </c>
      <c r="E15" s="283"/>
      <c r="F15" s="283"/>
      <c r="G15" s="283"/>
      <c r="H15" s="283"/>
      <c r="I15" s="283"/>
      <c r="J15" s="283"/>
      <c r="K15" s="281"/>
    </row>
    <row r="16" s="1" customFormat="1" ht="15" customHeight="1">
      <c r="B16" s="284"/>
      <c r="C16" s="285"/>
      <c r="D16" s="283" t="s">
        <v>735</v>
      </c>
      <c r="E16" s="283"/>
      <c r="F16" s="283"/>
      <c r="G16" s="283"/>
      <c r="H16" s="283"/>
      <c r="I16" s="283"/>
      <c r="J16" s="283"/>
      <c r="K16" s="281"/>
    </row>
    <row r="17" s="1" customFormat="1" ht="15" customHeight="1">
      <c r="B17" s="284"/>
      <c r="C17" s="285"/>
      <c r="D17" s="283" t="s">
        <v>736</v>
      </c>
      <c r="E17" s="283"/>
      <c r="F17" s="283"/>
      <c r="G17" s="283"/>
      <c r="H17" s="283"/>
      <c r="I17" s="283"/>
      <c r="J17" s="283"/>
      <c r="K17" s="281"/>
    </row>
    <row r="18" s="1" customFormat="1" ht="15" customHeight="1">
      <c r="B18" s="284"/>
      <c r="C18" s="285"/>
      <c r="D18" s="285"/>
      <c r="E18" s="287" t="s">
        <v>78</v>
      </c>
      <c r="F18" s="283" t="s">
        <v>737</v>
      </c>
      <c r="G18" s="283"/>
      <c r="H18" s="283"/>
      <c r="I18" s="283"/>
      <c r="J18" s="283"/>
      <c r="K18" s="281"/>
    </row>
    <row r="19" s="1" customFormat="1" ht="15" customHeight="1">
      <c r="B19" s="284"/>
      <c r="C19" s="285"/>
      <c r="D19" s="285"/>
      <c r="E19" s="287" t="s">
        <v>738</v>
      </c>
      <c r="F19" s="283" t="s">
        <v>739</v>
      </c>
      <c r="G19" s="283"/>
      <c r="H19" s="283"/>
      <c r="I19" s="283"/>
      <c r="J19" s="283"/>
      <c r="K19" s="281"/>
    </row>
    <row r="20" s="1" customFormat="1" ht="15" customHeight="1">
      <c r="B20" s="284"/>
      <c r="C20" s="285"/>
      <c r="D20" s="285"/>
      <c r="E20" s="287" t="s">
        <v>740</v>
      </c>
      <c r="F20" s="283" t="s">
        <v>741</v>
      </c>
      <c r="G20" s="283"/>
      <c r="H20" s="283"/>
      <c r="I20" s="283"/>
      <c r="J20" s="283"/>
      <c r="K20" s="281"/>
    </row>
    <row r="21" s="1" customFormat="1" ht="15" customHeight="1">
      <c r="B21" s="284"/>
      <c r="C21" s="285"/>
      <c r="D21" s="285"/>
      <c r="E21" s="287" t="s">
        <v>742</v>
      </c>
      <c r="F21" s="283" t="s">
        <v>743</v>
      </c>
      <c r="G21" s="283"/>
      <c r="H21" s="283"/>
      <c r="I21" s="283"/>
      <c r="J21" s="283"/>
      <c r="K21" s="281"/>
    </row>
    <row r="22" s="1" customFormat="1" ht="15" customHeight="1">
      <c r="B22" s="284"/>
      <c r="C22" s="285"/>
      <c r="D22" s="285"/>
      <c r="E22" s="287" t="s">
        <v>744</v>
      </c>
      <c r="F22" s="283" t="s">
        <v>745</v>
      </c>
      <c r="G22" s="283"/>
      <c r="H22" s="283"/>
      <c r="I22" s="283"/>
      <c r="J22" s="283"/>
      <c r="K22" s="281"/>
    </row>
    <row r="23" s="1" customFormat="1" ht="15" customHeight="1">
      <c r="B23" s="284"/>
      <c r="C23" s="285"/>
      <c r="D23" s="285"/>
      <c r="E23" s="287" t="s">
        <v>746</v>
      </c>
      <c r="F23" s="283" t="s">
        <v>747</v>
      </c>
      <c r="G23" s="283"/>
      <c r="H23" s="283"/>
      <c r="I23" s="283"/>
      <c r="J23" s="283"/>
      <c r="K23" s="281"/>
    </row>
    <row r="24" s="1" customFormat="1" ht="12.75" customHeight="1">
      <c r="B24" s="284"/>
      <c r="C24" s="285"/>
      <c r="D24" s="285"/>
      <c r="E24" s="285"/>
      <c r="F24" s="285"/>
      <c r="G24" s="285"/>
      <c r="H24" s="285"/>
      <c r="I24" s="285"/>
      <c r="J24" s="285"/>
      <c r="K24" s="281"/>
    </row>
    <row r="25" s="1" customFormat="1" ht="15" customHeight="1">
      <c r="B25" s="284"/>
      <c r="C25" s="283" t="s">
        <v>748</v>
      </c>
      <c r="D25" s="283"/>
      <c r="E25" s="283"/>
      <c r="F25" s="283"/>
      <c r="G25" s="283"/>
      <c r="H25" s="283"/>
      <c r="I25" s="283"/>
      <c r="J25" s="283"/>
      <c r="K25" s="281"/>
    </row>
    <row r="26" s="1" customFormat="1" ht="15" customHeight="1">
      <c r="B26" s="284"/>
      <c r="C26" s="283" t="s">
        <v>749</v>
      </c>
      <c r="D26" s="283"/>
      <c r="E26" s="283"/>
      <c r="F26" s="283"/>
      <c r="G26" s="283"/>
      <c r="H26" s="283"/>
      <c r="I26" s="283"/>
      <c r="J26" s="283"/>
      <c r="K26" s="281"/>
    </row>
    <row r="27" s="1" customFormat="1" ht="15" customHeight="1">
      <c r="B27" s="284"/>
      <c r="C27" s="283"/>
      <c r="D27" s="283" t="s">
        <v>750</v>
      </c>
      <c r="E27" s="283"/>
      <c r="F27" s="283"/>
      <c r="G27" s="283"/>
      <c r="H27" s="283"/>
      <c r="I27" s="283"/>
      <c r="J27" s="283"/>
      <c r="K27" s="281"/>
    </row>
    <row r="28" s="1" customFormat="1" ht="15" customHeight="1">
      <c r="B28" s="284"/>
      <c r="C28" s="285"/>
      <c r="D28" s="283" t="s">
        <v>751</v>
      </c>
      <c r="E28" s="283"/>
      <c r="F28" s="283"/>
      <c r="G28" s="283"/>
      <c r="H28" s="283"/>
      <c r="I28" s="283"/>
      <c r="J28" s="283"/>
      <c r="K28" s="281"/>
    </row>
    <row r="29" s="1" customFormat="1" ht="12.75" customHeight="1">
      <c r="B29" s="284"/>
      <c r="C29" s="285"/>
      <c r="D29" s="285"/>
      <c r="E29" s="285"/>
      <c r="F29" s="285"/>
      <c r="G29" s="285"/>
      <c r="H29" s="285"/>
      <c r="I29" s="285"/>
      <c r="J29" s="285"/>
      <c r="K29" s="281"/>
    </row>
    <row r="30" s="1" customFormat="1" ht="15" customHeight="1">
      <c r="B30" s="284"/>
      <c r="C30" s="285"/>
      <c r="D30" s="283" t="s">
        <v>752</v>
      </c>
      <c r="E30" s="283"/>
      <c r="F30" s="283"/>
      <c r="G30" s="283"/>
      <c r="H30" s="283"/>
      <c r="I30" s="283"/>
      <c r="J30" s="283"/>
      <c r="K30" s="281"/>
    </row>
    <row r="31" s="1" customFormat="1" ht="15" customHeight="1">
      <c r="B31" s="284"/>
      <c r="C31" s="285"/>
      <c r="D31" s="283" t="s">
        <v>753</v>
      </c>
      <c r="E31" s="283"/>
      <c r="F31" s="283"/>
      <c r="G31" s="283"/>
      <c r="H31" s="283"/>
      <c r="I31" s="283"/>
      <c r="J31" s="283"/>
      <c r="K31" s="281"/>
    </row>
    <row r="32" s="1" customFormat="1" ht="12.75" customHeight="1">
      <c r="B32" s="284"/>
      <c r="C32" s="285"/>
      <c r="D32" s="285"/>
      <c r="E32" s="285"/>
      <c r="F32" s="285"/>
      <c r="G32" s="285"/>
      <c r="H32" s="285"/>
      <c r="I32" s="285"/>
      <c r="J32" s="285"/>
      <c r="K32" s="281"/>
    </row>
    <row r="33" s="1" customFormat="1" ht="15" customHeight="1">
      <c r="B33" s="284"/>
      <c r="C33" s="285"/>
      <c r="D33" s="283" t="s">
        <v>754</v>
      </c>
      <c r="E33" s="283"/>
      <c r="F33" s="283"/>
      <c r="G33" s="283"/>
      <c r="H33" s="283"/>
      <c r="I33" s="283"/>
      <c r="J33" s="283"/>
      <c r="K33" s="281"/>
    </row>
    <row r="34" s="1" customFormat="1" ht="15" customHeight="1">
      <c r="B34" s="284"/>
      <c r="C34" s="285"/>
      <c r="D34" s="283" t="s">
        <v>755</v>
      </c>
      <c r="E34" s="283"/>
      <c r="F34" s="283"/>
      <c r="G34" s="283"/>
      <c r="H34" s="283"/>
      <c r="I34" s="283"/>
      <c r="J34" s="283"/>
      <c r="K34" s="281"/>
    </row>
    <row r="35" s="1" customFormat="1" ht="15" customHeight="1">
      <c r="B35" s="284"/>
      <c r="C35" s="285"/>
      <c r="D35" s="283" t="s">
        <v>756</v>
      </c>
      <c r="E35" s="283"/>
      <c r="F35" s="283"/>
      <c r="G35" s="283"/>
      <c r="H35" s="283"/>
      <c r="I35" s="283"/>
      <c r="J35" s="283"/>
      <c r="K35" s="281"/>
    </row>
    <row r="36" s="1" customFormat="1" ht="15" customHeight="1">
      <c r="B36" s="284"/>
      <c r="C36" s="285"/>
      <c r="D36" s="283"/>
      <c r="E36" s="286" t="s">
        <v>100</v>
      </c>
      <c r="F36" s="283"/>
      <c r="G36" s="283" t="s">
        <v>757</v>
      </c>
      <c r="H36" s="283"/>
      <c r="I36" s="283"/>
      <c r="J36" s="283"/>
      <c r="K36" s="281"/>
    </row>
    <row r="37" s="1" customFormat="1" ht="30.75" customHeight="1">
      <c r="B37" s="284"/>
      <c r="C37" s="285"/>
      <c r="D37" s="283"/>
      <c r="E37" s="286" t="s">
        <v>758</v>
      </c>
      <c r="F37" s="283"/>
      <c r="G37" s="283" t="s">
        <v>759</v>
      </c>
      <c r="H37" s="283"/>
      <c r="I37" s="283"/>
      <c r="J37" s="283"/>
      <c r="K37" s="281"/>
    </row>
    <row r="38" s="1" customFormat="1" ht="15" customHeight="1">
      <c r="B38" s="284"/>
      <c r="C38" s="285"/>
      <c r="D38" s="283"/>
      <c r="E38" s="286" t="s">
        <v>53</v>
      </c>
      <c r="F38" s="283"/>
      <c r="G38" s="283" t="s">
        <v>760</v>
      </c>
      <c r="H38" s="283"/>
      <c r="I38" s="283"/>
      <c r="J38" s="283"/>
      <c r="K38" s="281"/>
    </row>
    <row r="39" s="1" customFormat="1" ht="15" customHeight="1">
      <c r="B39" s="284"/>
      <c r="C39" s="285"/>
      <c r="D39" s="283"/>
      <c r="E39" s="286" t="s">
        <v>54</v>
      </c>
      <c r="F39" s="283"/>
      <c r="G39" s="283" t="s">
        <v>761</v>
      </c>
      <c r="H39" s="283"/>
      <c r="I39" s="283"/>
      <c r="J39" s="283"/>
      <c r="K39" s="281"/>
    </row>
    <row r="40" s="1" customFormat="1" ht="15" customHeight="1">
      <c r="B40" s="284"/>
      <c r="C40" s="285"/>
      <c r="D40" s="283"/>
      <c r="E40" s="286" t="s">
        <v>101</v>
      </c>
      <c r="F40" s="283"/>
      <c r="G40" s="283" t="s">
        <v>762</v>
      </c>
      <c r="H40" s="283"/>
      <c r="I40" s="283"/>
      <c r="J40" s="283"/>
      <c r="K40" s="281"/>
    </row>
    <row r="41" s="1" customFormat="1" ht="15" customHeight="1">
      <c r="B41" s="284"/>
      <c r="C41" s="285"/>
      <c r="D41" s="283"/>
      <c r="E41" s="286" t="s">
        <v>102</v>
      </c>
      <c r="F41" s="283"/>
      <c r="G41" s="283" t="s">
        <v>763</v>
      </c>
      <c r="H41" s="283"/>
      <c r="I41" s="283"/>
      <c r="J41" s="283"/>
      <c r="K41" s="281"/>
    </row>
    <row r="42" s="1" customFormat="1" ht="15" customHeight="1">
      <c r="B42" s="284"/>
      <c r="C42" s="285"/>
      <c r="D42" s="283"/>
      <c r="E42" s="286" t="s">
        <v>764</v>
      </c>
      <c r="F42" s="283"/>
      <c r="G42" s="283" t="s">
        <v>765</v>
      </c>
      <c r="H42" s="283"/>
      <c r="I42" s="283"/>
      <c r="J42" s="283"/>
      <c r="K42" s="281"/>
    </row>
    <row r="43" s="1" customFormat="1" ht="15" customHeight="1">
      <c r="B43" s="284"/>
      <c r="C43" s="285"/>
      <c r="D43" s="283"/>
      <c r="E43" s="286"/>
      <c r="F43" s="283"/>
      <c r="G43" s="283" t="s">
        <v>766</v>
      </c>
      <c r="H43" s="283"/>
      <c r="I43" s="283"/>
      <c r="J43" s="283"/>
      <c r="K43" s="281"/>
    </row>
    <row r="44" s="1" customFormat="1" ht="15" customHeight="1">
      <c r="B44" s="284"/>
      <c r="C44" s="285"/>
      <c r="D44" s="283"/>
      <c r="E44" s="286" t="s">
        <v>767</v>
      </c>
      <c r="F44" s="283"/>
      <c r="G44" s="283" t="s">
        <v>768</v>
      </c>
      <c r="H44" s="283"/>
      <c r="I44" s="283"/>
      <c r="J44" s="283"/>
      <c r="K44" s="281"/>
    </row>
    <row r="45" s="1" customFormat="1" ht="15" customHeight="1">
      <c r="B45" s="284"/>
      <c r="C45" s="285"/>
      <c r="D45" s="283"/>
      <c r="E45" s="286" t="s">
        <v>104</v>
      </c>
      <c r="F45" s="283"/>
      <c r="G45" s="283" t="s">
        <v>769</v>
      </c>
      <c r="H45" s="283"/>
      <c r="I45" s="283"/>
      <c r="J45" s="283"/>
      <c r="K45" s="281"/>
    </row>
    <row r="46" s="1" customFormat="1" ht="12.75" customHeight="1">
      <c r="B46" s="284"/>
      <c r="C46" s="285"/>
      <c r="D46" s="283"/>
      <c r="E46" s="283"/>
      <c r="F46" s="283"/>
      <c r="G46" s="283"/>
      <c r="H46" s="283"/>
      <c r="I46" s="283"/>
      <c r="J46" s="283"/>
      <c r="K46" s="281"/>
    </row>
    <row r="47" s="1" customFormat="1" ht="15" customHeight="1">
      <c r="B47" s="284"/>
      <c r="C47" s="285"/>
      <c r="D47" s="283" t="s">
        <v>770</v>
      </c>
      <c r="E47" s="283"/>
      <c r="F47" s="283"/>
      <c r="G47" s="283"/>
      <c r="H47" s="283"/>
      <c r="I47" s="283"/>
      <c r="J47" s="283"/>
      <c r="K47" s="281"/>
    </row>
    <row r="48" s="1" customFormat="1" ht="15" customHeight="1">
      <c r="B48" s="284"/>
      <c r="C48" s="285"/>
      <c r="D48" s="285"/>
      <c r="E48" s="283" t="s">
        <v>771</v>
      </c>
      <c r="F48" s="283"/>
      <c r="G48" s="283"/>
      <c r="H48" s="283"/>
      <c r="I48" s="283"/>
      <c r="J48" s="283"/>
      <c r="K48" s="281"/>
    </row>
    <row r="49" s="1" customFormat="1" ht="15" customHeight="1">
      <c r="B49" s="284"/>
      <c r="C49" s="285"/>
      <c r="D49" s="285"/>
      <c r="E49" s="283" t="s">
        <v>772</v>
      </c>
      <c r="F49" s="283"/>
      <c r="G49" s="283"/>
      <c r="H49" s="283"/>
      <c r="I49" s="283"/>
      <c r="J49" s="283"/>
      <c r="K49" s="281"/>
    </row>
    <row r="50" s="1" customFormat="1" ht="15" customHeight="1">
      <c r="B50" s="284"/>
      <c r="C50" s="285"/>
      <c r="D50" s="285"/>
      <c r="E50" s="283" t="s">
        <v>773</v>
      </c>
      <c r="F50" s="283"/>
      <c r="G50" s="283"/>
      <c r="H50" s="283"/>
      <c r="I50" s="283"/>
      <c r="J50" s="283"/>
      <c r="K50" s="281"/>
    </row>
    <row r="51" s="1" customFormat="1" ht="15" customHeight="1">
      <c r="B51" s="284"/>
      <c r="C51" s="285"/>
      <c r="D51" s="283" t="s">
        <v>774</v>
      </c>
      <c r="E51" s="283"/>
      <c r="F51" s="283"/>
      <c r="G51" s="283"/>
      <c r="H51" s="283"/>
      <c r="I51" s="283"/>
      <c r="J51" s="283"/>
      <c r="K51" s="281"/>
    </row>
    <row r="52" s="1" customFormat="1" ht="25.5" customHeight="1">
      <c r="B52" s="279"/>
      <c r="C52" s="280" t="s">
        <v>775</v>
      </c>
      <c r="D52" s="280"/>
      <c r="E52" s="280"/>
      <c r="F52" s="280"/>
      <c r="G52" s="280"/>
      <c r="H52" s="280"/>
      <c r="I52" s="280"/>
      <c r="J52" s="280"/>
      <c r="K52" s="281"/>
    </row>
    <row r="53" s="1" customFormat="1" ht="5.25" customHeight="1">
      <c r="B53" s="279"/>
      <c r="C53" s="282"/>
      <c r="D53" s="282"/>
      <c r="E53" s="282"/>
      <c r="F53" s="282"/>
      <c r="G53" s="282"/>
      <c r="H53" s="282"/>
      <c r="I53" s="282"/>
      <c r="J53" s="282"/>
      <c r="K53" s="281"/>
    </row>
    <row r="54" s="1" customFormat="1" ht="15" customHeight="1">
      <c r="B54" s="279"/>
      <c r="C54" s="283" t="s">
        <v>776</v>
      </c>
      <c r="D54" s="283"/>
      <c r="E54" s="283"/>
      <c r="F54" s="283"/>
      <c r="G54" s="283"/>
      <c r="H54" s="283"/>
      <c r="I54" s="283"/>
      <c r="J54" s="283"/>
      <c r="K54" s="281"/>
    </row>
    <row r="55" s="1" customFormat="1" ht="15" customHeight="1">
      <c r="B55" s="279"/>
      <c r="C55" s="283" t="s">
        <v>777</v>
      </c>
      <c r="D55" s="283"/>
      <c r="E55" s="283"/>
      <c r="F55" s="283"/>
      <c r="G55" s="283"/>
      <c r="H55" s="283"/>
      <c r="I55" s="283"/>
      <c r="J55" s="283"/>
      <c r="K55" s="281"/>
    </row>
    <row r="56" s="1" customFormat="1" ht="12.75" customHeight="1">
      <c r="B56" s="279"/>
      <c r="C56" s="283"/>
      <c r="D56" s="283"/>
      <c r="E56" s="283"/>
      <c r="F56" s="283"/>
      <c r="G56" s="283"/>
      <c r="H56" s="283"/>
      <c r="I56" s="283"/>
      <c r="J56" s="283"/>
      <c r="K56" s="281"/>
    </row>
    <row r="57" s="1" customFormat="1" ht="15" customHeight="1">
      <c r="B57" s="279"/>
      <c r="C57" s="283" t="s">
        <v>778</v>
      </c>
      <c r="D57" s="283"/>
      <c r="E57" s="283"/>
      <c r="F57" s="283"/>
      <c r="G57" s="283"/>
      <c r="H57" s="283"/>
      <c r="I57" s="283"/>
      <c r="J57" s="283"/>
      <c r="K57" s="281"/>
    </row>
    <row r="58" s="1" customFormat="1" ht="15" customHeight="1">
      <c r="B58" s="279"/>
      <c r="C58" s="285"/>
      <c r="D58" s="283" t="s">
        <v>779</v>
      </c>
      <c r="E58" s="283"/>
      <c r="F58" s="283"/>
      <c r="G58" s="283"/>
      <c r="H58" s="283"/>
      <c r="I58" s="283"/>
      <c r="J58" s="283"/>
      <c r="K58" s="281"/>
    </row>
    <row r="59" s="1" customFormat="1" ht="15" customHeight="1">
      <c r="B59" s="279"/>
      <c r="C59" s="285"/>
      <c r="D59" s="283" t="s">
        <v>780</v>
      </c>
      <c r="E59" s="283"/>
      <c r="F59" s="283"/>
      <c r="G59" s="283"/>
      <c r="H59" s="283"/>
      <c r="I59" s="283"/>
      <c r="J59" s="283"/>
      <c r="K59" s="281"/>
    </row>
    <row r="60" s="1" customFormat="1" ht="15" customHeight="1">
      <c r="B60" s="279"/>
      <c r="C60" s="285"/>
      <c r="D60" s="283" t="s">
        <v>781</v>
      </c>
      <c r="E60" s="283"/>
      <c r="F60" s="283"/>
      <c r="G60" s="283"/>
      <c r="H60" s="283"/>
      <c r="I60" s="283"/>
      <c r="J60" s="283"/>
      <c r="K60" s="281"/>
    </row>
    <row r="61" s="1" customFormat="1" ht="15" customHeight="1">
      <c r="B61" s="279"/>
      <c r="C61" s="285"/>
      <c r="D61" s="283" t="s">
        <v>782</v>
      </c>
      <c r="E61" s="283"/>
      <c r="F61" s="283"/>
      <c r="G61" s="283"/>
      <c r="H61" s="283"/>
      <c r="I61" s="283"/>
      <c r="J61" s="283"/>
      <c r="K61" s="281"/>
    </row>
    <row r="62" s="1" customFormat="1" ht="15" customHeight="1">
      <c r="B62" s="279"/>
      <c r="C62" s="285"/>
      <c r="D62" s="288" t="s">
        <v>783</v>
      </c>
      <c r="E62" s="288"/>
      <c r="F62" s="288"/>
      <c r="G62" s="288"/>
      <c r="H62" s="288"/>
      <c r="I62" s="288"/>
      <c r="J62" s="288"/>
      <c r="K62" s="281"/>
    </row>
    <row r="63" s="1" customFormat="1" ht="15" customHeight="1">
      <c r="B63" s="279"/>
      <c r="C63" s="285"/>
      <c r="D63" s="283" t="s">
        <v>784</v>
      </c>
      <c r="E63" s="283"/>
      <c r="F63" s="283"/>
      <c r="G63" s="283"/>
      <c r="H63" s="283"/>
      <c r="I63" s="283"/>
      <c r="J63" s="283"/>
      <c r="K63" s="281"/>
    </row>
    <row r="64" s="1" customFormat="1" ht="12.75" customHeight="1">
      <c r="B64" s="279"/>
      <c r="C64" s="285"/>
      <c r="D64" s="285"/>
      <c r="E64" s="289"/>
      <c r="F64" s="285"/>
      <c r="G64" s="285"/>
      <c r="H64" s="285"/>
      <c r="I64" s="285"/>
      <c r="J64" s="285"/>
      <c r="K64" s="281"/>
    </row>
    <row r="65" s="1" customFormat="1" ht="15" customHeight="1">
      <c r="B65" s="279"/>
      <c r="C65" s="285"/>
      <c r="D65" s="283" t="s">
        <v>785</v>
      </c>
      <c r="E65" s="283"/>
      <c r="F65" s="283"/>
      <c r="G65" s="283"/>
      <c r="H65" s="283"/>
      <c r="I65" s="283"/>
      <c r="J65" s="283"/>
      <c r="K65" s="281"/>
    </row>
    <row r="66" s="1" customFormat="1" ht="15" customHeight="1">
      <c r="B66" s="279"/>
      <c r="C66" s="285"/>
      <c r="D66" s="288" t="s">
        <v>786</v>
      </c>
      <c r="E66" s="288"/>
      <c r="F66" s="288"/>
      <c r="G66" s="288"/>
      <c r="H66" s="288"/>
      <c r="I66" s="288"/>
      <c r="J66" s="288"/>
      <c r="K66" s="281"/>
    </row>
    <row r="67" s="1" customFormat="1" ht="15" customHeight="1">
      <c r="B67" s="279"/>
      <c r="C67" s="285"/>
      <c r="D67" s="283" t="s">
        <v>787</v>
      </c>
      <c r="E67" s="283"/>
      <c r="F67" s="283"/>
      <c r="G67" s="283"/>
      <c r="H67" s="283"/>
      <c r="I67" s="283"/>
      <c r="J67" s="283"/>
      <c r="K67" s="281"/>
    </row>
    <row r="68" s="1" customFormat="1" ht="15" customHeight="1">
      <c r="B68" s="279"/>
      <c r="C68" s="285"/>
      <c r="D68" s="283" t="s">
        <v>788</v>
      </c>
      <c r="E68" s="283"/>
      <c r="F68" s="283"/>
      <c r="G68" s="283"/>
      <c r="H68" s="283"/>
      <c r="I68" s="283"/>
      <c r="J68" s="283"/>
      <c r="K68" s="281"/>
    </row>
    <row r="69" s="1" customFormat="1" ht="15" customHeight="1">
      <c r="B69" s="279"/>
      <c r="C69" s="285"/>
      <c r="D69" s="283" t="s">
        <v>789</v>
      </c>
      <c r="E69" s="283"/>
      <c r="F69" s="283"/>
      <c r="G69" s="283"/>
      <c r="H69" s="283"/>
      <c r="I69" s="283"/>
      <c r="J69" s="283"/>
      <c r="K69" s="281"/>
    </row>
    <row r="70" s="1" customFormat="1" ht="15" customHeight="1">
      <c r="B70" s="279"/>
      <c r="C70" s="285"/>
      <c r="D70" s="283" t="s">
        <v>790</v>
      </c>
      <c r="E70" s="283"/>
      <c r="F70" s="283"/>
      <c r="G70" s="283"/>
      <c r="H70" s="283"/>
      <c r="I70" s="283"/>
      <c r="J70" s="283"/>
      <c r="K70" s="281"/>
    </row>
    <row r="71" s="1" customFormat="1" ht="12.75" customHeight="1">
      <c r="B71" s="290"/>
      <c r="C71" s="291"/>
      <c r="D71" s="291"/>
      <c r="E71" s="291"/>
      <c r="F71" s="291"/>
      <c r="G71" s="291"/>
      <c r="H71" s="291"/>
      <c r="I71" s="291"/>
      <c r="J71" s="291"/>
      <c r="K71" s="292"/>
    </row>
    <row r="72" s="1" customFormat="1" ht="18.75" customHeight="1">
      <c r="B72" s="293"/>
      <c r="C72" s="293"/>
      <c r="D72" s="293"/>
      <c r="E72" s="293"/>
      <c r="F72" s="293"/>
      <c r="G72" s="293"/>
      <c r="H72" s="293"/>
      <c r="I72" s="293"/>
      <c r="J72" s="293"/>
      <c r="K72" s="294"/>
    </row>
    <row r="73" s="1" customFormat="1" ht="18.75" customHeight="1">
      <c r="B73" s="294"/>
      <c r="C73" s="294"/>
      <c r="D73" s="294"/>
      <c r="E73" s="294"/>
      <c r="F73" s="294"/>
      <c r="G73" s="294"/>
      <c r="H73" s="294"/>
      <c r="I73" s="294"/>
      <c r="J73" s="294"/>
      <c r="K73" s="294"/>
    </row>
    <row r="74" s="1" customFormat="1" ht="7.5" customHeight="1">
      <c r="B74" s="295"/>
      <c r="C74" s="296"/>
      <c r="D74" s="296"/>
      <c r="E74" s="296"/>
      <c r="F74" s="296"/>
      <c r="G74" s="296"/>
      <c r="H74" s="296"/>
      <c r="I74" s="296"/>
      <c r="J74" s="296"/>
      <c r="K74" s="297"/>
    </row>
    <row r="75" s="1" customFormat="1" ht="45" customHeight="1">
      <c r="B75" s="298"/>
      <c r="C75" s="299" t="s">
        <v>791</v>
      </c>
      <c r="D75" s="299"/>
      <c r="E75" s="299"/>
      <c r="F75" s="299"/>
      <c r="G75" s="299"/>
      <c r="H75" s="299"/>
      <c r="I75" s="299"/>
      <c r="J75" s="299"/>
      <c r="K75" s="300"/>
    </row>
    <row r="76" s="1" customFormat="1" ht="17.25" customHeight="1">
      <c r="B76" s="298"/>
      <c r="C76" s="301" t="s">
        <v>792</v>
      </c>
      <c r="D76" s="301"/>
      <c r="E76" s="301"/>
      <c r="F76" s="301" t="s">
        <v>793</v>
      </c>
      <c r="G76" s="302"/>
      <c r="H76" s="301" t="s">
        <v>54</v>
      </c>
      <c r="I76" s="301" t="s">
        <v>57</v>
      </c>
      <c r="J76" s="301" t="s">
        <v>794</v>
      </c>
      <c r="K76" s="300"/>
    </row>
    <row r="77" s="1" customFormat="1" ht="17.25" customHeight="1">
      <c r="B77" s="298"/>
      <c r="C77" s="303" t="s">
        <v>795</v>
      </c>
      <c r="D77" s="303"/>
      <c r="E77" s="303"/>
      <c r="F77" s="304" t="s">
        <v>796</v>
      </c>
      <c r="G77" s="305"/>
      <c r="H77" s="303"/>
      <c r="I77" s="303"/>
      <c r="J77" s="303" t="s">
        <v>797</v>
      </c>
      <c r="K77" s="300"/>
    </row>
    <row r="78" s="1" customFormat="1" ht="5.25" customHeight="1">
      <c r="B78" s="298"/>
      <c r="C78" s="306"/>
      <c r="D78" s="306"/>
      <c r="E78" s="306"/>
      <c r="F78" s="306"/>
      <c r="G78" s="307"/>
      <c r="H78" s="306"/>
      <c r="I78" s="306"/>
      <c r="J78" s="306"/>
      <c r="K78" s="300"/>
    </row>
    <row r="79" s="1" customFormat="1" ht="15" customHeight="1">
      <c r="B79" s="298"/>
      <c r="C79" s="286" t="s">
        <v>53</v>
      </c>
      <c r="D79" s="308"/>
      <c r="E79" s="308"/>
      <c r="F79" s="309" t="s">
        <v>798</v>
      </c>
      <c r="G79" s="310"/>
      <c r="H79" s="286" t="s">
        <v>799</v>
      </c>
      <c r="I79" s="286" t="s">
        <v>800</v>
      </c>
      <c r="J79" s="286">
        <v>20</v>
      </c>
      <c r="K79" s="300"/>
    </row>
    <row r="80" s="1" customFormat="1" ht="15" customHeight="1">
      <c r="B80" s="298"/>
      <c r="C80" s="286" t="s">
        <v>801</v>
      </c>
      <c r="D80" s="286"/>
      <c r="E80" s="286"/>
      <c r="F80" s="309" t="s">
        <v>798</v>
      </c>
      <c r="G80" s="310"/>
      <c r="H80" s="286" t="s">
        <v>802</v>
      </c>
      <c r="I80" s="286" t="s">
        <v>800</v>
      </c>
      <c r="J80" s="286">
        <v>120</v>
      </c>
      <c r="K80" s="300"/>
    </row>
    <row r="81" s="1" customFormat="1" ht="15" customHeight="1">
      <c r="B81" s="311"/>
      <c r="C81" s="286" t="s">
        <v>803</v>
      </c>
      <c r="D81" s="286"/>
      <c r="E81" s="286"/>
      <c r="F81" s="309" t="s">
        <v>804</v>
      </c>
      <c r="G81" s="310"/>
      <c r="H81" s="286" t="s">
        <v>805</v>
      </c>
      <c r="I81" s="286" t="s">
        <v>800</v>
      </c>
      <c r="J81" s="286">
        <v>50</v>
      </c>
      <c r="K81" s="300"/>
    </row>
    <row r="82" s="1" customFormat="1" ht="15" customHeight="1">
      <c r="B82" s="311"/>
      <c r="C82" s="286" t="s">
        <v>806</v>
      </c>
      <c r="D82" s="286"/>
      <c r="E82" s="286"/>
      <c r="F82" s="309" t="s">
        <v>798</v>
      </c>
      <c r="G82" s="310"/>
      <c r="H82" s="286" t="s">
        <v>807</v>
      </c>
      <c r="I82" s="286" t="s">
        <v>808</v>
      </c>
      <c r="J82" s="286"/>
      <c r="K82" s="300"/>
    </row>
    <row r="83" s="1" customFormat="1" ht="15" customHeight="1">
      <c r="B83" s="311"/>
      <c r="C83" s="312" t="s">
        <v>809</v>
      </c>
      <c r="D83" s="312"/>
      <c r="E83" s="312"/>
      <c r="F83" s="313" t="s">
        <v>804</v>
      </c>
      <c r="G83" s="312"/>
      <c r="H83" s="312" t="s">
        <v>810</v>
      </c>
      <c r="I83" s="312" t="s">
        <v>800</v>
      </c>
      <c r="J83" s="312">
        <v>15</v>
      </c>
      <c r="K83" s="300"/>
    </row>
    <row r="84" s="1" customFormat="1" ht="15" customHeight="1">
      <c r="B84" s="311"/>
      <c r="C84" s="312" t="s">
        <v>811</v>
      </c>
      <c r="D84" s="312"/>
      <c r="E84" s="312"/>
      <c r="F84" s="313" t="s">
        <v>804</v>
      </c>
      <c r="G84" s="312"/>
      <c r="H84" s="312" t="s">
        <v>812</v>
      </c>
      <c r="I84" s="312" t="s">
        <v>800</v>
      </c>
      <c r="J84" s="312">
        <v>15</v>
      </c>
      <c r="K84" s="300"/>
    </row>
    <row r="85" s="1" customFormat="1" ht="15" customHeight="1">
      <c r="B85" s="311"/>
      <c r="C85" s="312" t="s">
        <v>813</v>
      </c>
      <c r="D85" s="312"/>
      <c r="E85" s="312"/>
      <c r="F85" s="313" t="s">
        <v>804</v>
      </c>
      <c r="G85" s="312"/>
      <c r="H85" s="312" t="s">
        <v>814</v>
      </c>
      <c r="I85" s="312" t="s">
        <v>800</v>
      </c>
      <c r="J85" s="312">
        <v>20</v>
      </c>
      <c r="K85" s="300"/>
    </row>
    <row r="86" s="1" customFormat="1" ht="15" customHeight="1">
      <c r="B86" s="311"/>
      <c r="C86" s="312" t="s">
        <v>815</v>
      </c>
      <c r="D86" s="312"/>
      <c r="E86" s="312"/>
      <c r="F86" s="313" t="s">
        <v>804</v>
      </c>
      <c r="G86" s="312"/>
      <c r="H86" s="312" t="s">
        <v>816</v>
      </c>
      <c r="I86" s="312" t="s">
        <v>800</v>
      </c>
      <c r="J86" s="312">
        <v>20</v>
      </c>
      <c r="K86" s="300"/>
    </row>
    <row r="87" s="1" customFormat="1" ht="15" customHeight="1">
      <c r="B87" s="311"/>
      <c r="C87" s="286" t="s">
        <v>817</v>
      </c>
      <c r="D87" s="286"/>
      <c r="E87" s="286"/>
      <c r="F87" s="309" t="s">
        <v>804</v>
      </c>
      <c r="G87" s="310"/>
      <c r="H87" s="286" t="s">
        <v>818</v>
      </c>
      <c r="I87" s="286" t="s">
        <v>800</v>
      </c>
      <c r="J87" s="286">
        <v>50</v>
      </c>
      <c r="K87" s="300"/>
    </row>
    <row r="88" s="1" customFormat="1" ht="15" customHeight="1">
      <c r="B88" s="311"/>
      <c r="C88" s="286" t="s">
        <v>819</v>
      </c>
      <c r="D88" s="286"/>
      <c r="E88" s="286"/>
      <c r="F88" s="309" t="s">
        <v>804</v>
      </c>
      <c r="G88" s="310"/>
      <c r="H88" s="286" t="s">
        <v>820</v>
      </c>
      <c r="I88" s="286" t="s">
        <v>800</v>
      </c>
      <c r="J88" s="286">
        <v>20</v>
      </c>
      <c r="K88" s="300"/>
    </row>
    <row r="89" s="1" customFormat="1" ht="15" customHeight="1">
      <c r="B89" s="311"/>
      <c r="C89" s="286" t="s">
        <v>821</v>
      </c>
      <c r="D89" s="286"/>
      <c r="E89" s="286"/>
      <c r="F89" s="309" t="s">
        <v>804</v>
      </c>
      <c r="G89" s="310"/>
      <c r="H89" s="286" t="s">
        <v>822</v>
      </c>
      <c r="I89" s="286" t="s">
        <v>800</v>
      </c>
      <c r="J89" s="286">
        <v>20</v>
      </c>
      <c r="K89" s="300"/>
    </row>
    <row r="90" s="1" customFormat="1" ht="15" customHeight="1">
      <c r="B90" s="311"/>
      <c r="C90" s="286" t="s">
        <v>823</v>
      </c>
      <c r="D90" s="286"/>
      <c r="E90" s="286"/>
      <c r="F90" s="309" t="s">
        <v>804</v>
      </c>
      <c r="G90" s="310"/>
      <c r="H90" s="286" t="s">
        <v>824</v>
      </c>
      <c r="I90" s="286" t="s">
        <v>800</v>
      </c>
      <c r="J90" s="286">
        <v>50</v>
      </c>
      <c r="K90" s="300"/>
    </row>
    <row r="91" s="1" customFormat="1" ht="15" customHeight="1">
      <c r="B91" s="311"/>
      <c r="C91" s="286" t="s">
        <v>825</v>
      </c>
      <c r="D91" s="286"/>
      <c r="E91" s="286"/>
      <c r="F91" s="309" t="s">
        <v>804</v>
      </c>
      <c r="G91" s="310"/>
      <c r="H91" s="286" t="s">
        <v>825</v>
      </c>
      <c r="I91" s="286" t="s">
        <v>800</v>
      </c>
      <c r="J91" s="286">
        <v>50</v>
      </c>
      <c r="K91" s="300"/>
    </row>
    <row r="92" s="1" customFormat="1" ht="15" customHeight="1">
      <c r="B92" s="311"/>
      <c r="C92" s="286" t="s">
        <v>826</v>
      </c>
      <c r="D92" s="286"/>
      <c r="E92" s="286"/>
      <c r="F92" s="309" t="s">
        <v>804</v>
      </c>
      <c r="G92" s="310"/>
      <c r="H92" s="286" t="s">
        <v>827</v>
      </c>
      <c r="I92" s="286" t="s">
        <v>800</v>
      </c>
      <c r="J92" s="286">
        <v>255</v>
      </c>
      <c r="K92" s="300"/>
    </row>
    <row r="93" s="1" customFormat="1" ht="15" customHeight="1">
      <c r="B93" s="311"/>
      <c r="C93" s="286" t="s">
        <v>828</v>
      </c>
      <c r="D93" s="286"/>
      <c r="E93" s="286"/>
      <c r="F93" s="309" t="s">
        <v>798</v>
      </c>
      <c r="G93" s="310"/>
      <c r="H93" s="286" t="s">
        <v>829</v>
      </c>
      <c r="I93" s="286" t="s">
        <v>830</v>
      </c>
      <c r="J93" s="286"/>
      <c r="K93" s="300"/>
    </row>
    <row r="94" s="1" customFormat="1" ht="15" customHeight="1">
      <c r="B94" s="311"/>
      <c r="C94" s="286" t="s">
        <v>831</v>
      </c>
      <c r="D94" s="286"/>
      <c r="E94" s="286"/>
      <c r="F94" s="309" t="s">
        <v>798</v>
      </c>
      <c r="G94" s="310"/>
      <c r="H94" s="286" t="s">
        <v>832</v>
      </c>
      <c r="I94" s="286" t="s">
        <v>833</v>
      </c>
      <c r="J94" s="286"/>
      <c r="K94" s="300"/>
    </row>
    <row r="95" s="1" customFormat="1" ht="15" customHeight="1">
      <c r="B95" s="311"/>
      <c r="C95" s="286" t="s">
        <v>834</v>
      </c>
      <c r="D95" s="286"/>
      <c r="E95" s="286"/>
      <c r="F95" s="309" t="s">
        <v>798</v>
      </c>
      <c r="G95" s="310"/>
      <c r="H95" s="286" t="s">
        <v>834</v>
      </c>
      <c r="I95" s="286" t="s">
        <v>833</v>
      </c>
      <c r="J95" s="286"/>
      <c r="K95" s="300"/>
    </row>
    <row r="96" s="1" customFormat="1" ht="15" customHeight="1">
      <c r="B96" s="311"/>
      <c r="C96" s="286" t="s">
        <v>38</v>
      </c>
      <c r="D96" s="286"/>
      <c r="E96" s="286"/>
      <c r="F96" s="309" t="s">
        <v>798</v>
      </c>
      <c r="G96" s="310"/>
      <c r="H96" s="286" t="s">
        <v>835</v>
      </c>
      <c r="I96" s="286" t="s">
        <v>833</v>
      </c>
      <c r="J96" s="286"/>
      <c r="K96" s="300"/>
    </row>
    <row r="97" s="1" customFormat="1" ht="15" customHeight="1">
      <c r="B97" s="311"/>
      <c r="C97" s="286" t="s">
        <v>48</v>
      </c>
      <c r="D97" s="286"/>
      <c r="E97" s="286"/>
      <c r="F97" s="309" t="s">
        <v>798</v>
      </c>
      <c r="G97" s="310"/>
      <c r="H97" s="286" t="s">
        <v>836</v>
      </c>
      <c r="I97" s="286" t="s">
        <v>833</v>
      </c>
      <c r="J97" s="286"/>
      <c r="K97" s="300"/>
    </row>
    <row r="98" s="1" customFormat="1" ht="15" customHeight="1">
      <c r="B98" s="314"/>
      <c r="C98" s="315"/>
      <c r="D98" s="315"/>
      <c r="E98" s="315"/>
      <c r="F98" s="315"/>
      <c r="G98" s="315"/>
      <c r="H98" s="315"/>
      <c r="I98" s="315"/>
      <c r="J98" s="315"/>
      <c r="K98" s="316"/>
    </row>
    <row r="99" s="1" customFormat="1" ht="18.75" customHeight="1">
      <c r="B99" s="317"/>
      <c r="C99" s="318"/>
      <c r="D99" s="318"/>
      <c r="E99" s="318"/>
      <c r="F99" s="318"/>
      <c r="G99" s="318"/>
      <c r="H99" s="318"/>
      <c r="I99" s="318"/>
      <c r="J99" s="318"/>
      <c r="K99" s="317"/>
    </row>
    <row r="100" s="1" customFormat="1" ht="18.75" customHeight="1"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</row>
    <row r="101" s="1" customFormat="1" ht="7.5" customHeight="1">
      <c r="B101" s="295"/>
      <c r="C101" s="296"/>
      <c r="D101" s="296"/>
      <c r="E101" s="296"/>
      <c r="F101" s="296"/>
      <c r="G101" s="296"/>
      <c r="H101" s="296"/>
      <c r="I101" s="296"/>
      <c r="J101" s="296"/>
      <c r="K101" s="297"/>
    </row>
    <row r="102" s="1" customFormat="1" ht="45" customHeight="1">
      <c r="B102" s="298"/>
      <c r="C102" s="299" t="s">
        <v>837</v>
      </c>
      <c r="D102" s="299"/>
      <c r="E102" s="299"/>
      <c r="F102" s="299"/>
      <c r="G102" s="299"/>
      <c r="H102" s="299"/>
      <c r="I102" s="299"/>
      <c r="J102" s="299"/>
      <c r="K102" s="300"/>
    </row>
    <row r="103" s="1" customFormat="1" ht="17.25" customHeight="1">
      <c r="B103" s="298"/>
      <c r="C103" s="301" t="s">
        <v>792</v>
      </c>
      <c r="D103" s="301"/>
      <c r="E103" s="301"/>
      <c r="F103" s="301" t="s">
        <v>793</v>
      </c>
      <c r="G103" s="302"/>
      <c r="H103" s="301" t="s">
        <v>54</v>
      </c>
      <c r="I103" s="301" t="s">
        <v>57</v>
      </c>
      <c r="J103" s="301" t="s">
        <v>794</v>
      </c>
      <c r="K103" s="300"/>
    </row>
    <row r="104" s="1" customFormat="1" ht="17.25" customHeight="1">
      <c r="B104" s="298"/>
      <c r="C104" s="303" t="s">
        <v>795</v>
      </c>
      <c r="D104" s="303"/>
      <c r="E104" s="303"/>
      <c r="F104" s="304" t="s">
        <v>796</v>
      </c>
      <c r="G104" s="305"/>
      <c r="H104" s="303"/>
      <c r="I104" s="303"/>
      <c r="J104" s="303" t="s">
        <v>797</v>
      </c>
      <c r="K104" s="300"/>
    </row>
    <row r="105" s="1" customFormat="1" ht="5.25" customHeight="1">
      <c r="B105" s="298"/>
      <c r="C105" s="301"/>
      <c r="D105" s="301"/>
      <c r="E105" s="301"/>
      <c r="F105" s="301"/>
      <c r="G105" s="319"/>
      <c r="H105" s="301"/>
      <c r="I105" s="301"/>
      <c r="J105" s="301"/>
      <c r="K105" s="300"/>
    </row>
    <row r="106" s="1" customFormat="1" ht="15" customHeight="1">
      <c r="B106" s="298"/>
      <c r="C106" s="286" t="s">
        <v>53</v>
      </c>
      <c r="D106" s="308"/>
      <c r="E106" s="308"/>
      <c r="F106" s="309" t="s">
        <v>798</v>
      </c>
      <c r="G106" s="286"/>
      <c r="H106" s="286" t="s">
        <v>838</v>
      </c>
      <c r="I106" s="286" t="s">
        <v>800</v>
      </c>
      <c r="J106" s="286">
        <v>20</v>
      </c>
      <c r="K106" s="300"/>
    </row>
    <row r="107" s="1" customFormat="1" ht="15" customHeight="1">
      <c r="B107" s="298"/>
      <c r="C107" s="286" t="s">
        <v>801</v>
      </c>
      <c r="D107" s="286"/>
      <c r="E107" s="286"/>
      <c r="F107" s="309" t="s">
        <v>798</v>
      </c>
      <c r="G107" s="286"/>
      <c r="H107" s="286" t="s">
        <v>838</v>
      </c>
      <c r="I107" s="286" t="s">
        <v>800</v>
      </c>
      <c r="J107" s="286">
        <v>120</v>
      </c>
      <c r="K107" s="300"/>
    </row>
    <row r="108" s="1" customFormat="1" ht="15" customHeight="1">
      <c r="B108" s="311"/>
      <c r="C108" s="286" t="s">
        <v>803</v>
      </c>
      <c r="D108" s="286"/>
      <c r="E108" s="286"/>
      <c r="F108" s="309" t="s">
        <v>804</v>
      </c>
      <c r="G108" s="286"/>
      <c r="H108" s="286" t="s">
        <v>838</v>
      </c>
      <c r="I108" s="286" t="s">
        <v>800</v>
      </c>
      <c r="J108" s="286">
        <v>50</v>
      </c>
      <c r="K108" s="300"/>
    </row>
    <row r="109" s="1" customFormat="1" ht="15" customHeight="1">
      <c r="B109" s="311"/>
      <c r="C109" s="286" t="s">
        <v>806</v>
      </c>
      <c r="D109" s="286"/>
      <c r="E109" s="286"/>
      <c r="F109" s="309" t="s">
        <v>798</v>
      </c>
      <c r="G109" s="286"/>
      <c r="H109" s="286" t="s">
        <v>838</v>
      </c>
      <c r="I109" s="286" t="s">
        <v>808</v>
      </c>
      <c r="J109" s="286"/>
      <c r="K109" s="300"/>
    </row>
    <row r="110" s="1" customFormat="1" ht="15" customHeight="1">
      <c r="B110" s="311"/>
      <c r="C110" s="286" t="s">
        <v>817</v>
      </c>
      <c r="D110" s="286"/>
      <c r="E110" s="286"/>
      <c r="F110" s="309" t="s">
        <v>804</v>
      </c>
      <c r="G110" s="286"/>
      <c r="H110" s="286" t="s">
        <v>838</v>
      </c>
      <c r="I110" s="286" t="s">
        <v>800</v>
      </c>
      <c r="J110" s="286">
        <v>50</v>
      </c>
      <c r="K110" s="300"/>
    </row>
    <row r="111" s="1" customFormat="1" ht="15" customHeight="1">
      <c r="B111" s="311"/>
      <c r="C111" s="286" t="s">
        <v>825</v>
      </c>
      <c r="D111" s="286"/>
      <c r="E111" s="286"/>
      <c r="F111" s="309" t="s">
        <v>804</v>
      </c>
      <c r="G111" s="286"/>
      <c r="H111" s="286" t="s">
        <v>838</v>
      </c>
      <c r="I111" s="286" t="s">
        <v>800</v>
      </c>
      <c r="J111" s="286">
        <v>50</v>
      </c>
      <c r="K111" s="300"/>
    </row>
    <row r="112" s="1" customFormat="1" ht="15" customHeight="1">
      <c r="B112" s="311"/>
      <c r="C112" s="286" t="s">
        <v>823</v>
      </c>
      <c r="D112" s="286"/>
      <c r="E112" s="286"/>
      <c r="F112" s="309" t="s">
        <v>804</v>
      </c>
      <c r="G112" s="286"/>
      <c r="H112" s="286" t="s">
        <v>838</v>
      </c>
      <c r="I112" s="286" t="s">
        <v>800</v>
      </c>
      <c r="J112" s="286">
        <v>50</v>
      </c>
      <c r="K112" s="300"/>
    </row>
    <row r="113" s="1" customFormat="1" ht="15" customHeight="1">
      <c r="B113" s="311"/>
      <c r="C113" s="286" t="s">
        <v>53</v>
      </c>
      <c r="D113" s="286"/>
      <c r="E113" s="286"/>
      <c r="F113" s="309" t="s">
        <v>798</v>
      </c>
      <c r="G113" s="286"/>
      <c r="H113" s="286" t="s">
        <v>839</v>
      </c>
      <c r="I113" s="286" t="s">
        <v>800</v>
      </c>
      <c r="J113" s="286">
        <v>20</v>
      </c>
      <c r="K113" s="300"/>
    </row>
    <row r="114" s="1" customFormat="1" ht="15" customHeight="1">
      <c r="B114" s="311"/>
      <c r="C114" s="286" t="s">
        <v>840</v>
      </c>
      <c r="D114" s="286"/>
      <c r="E114" s="286"/>
      <c r="F114" s="309" t="s">
        <v>798</v>
      </c>
      <c r="G114" s="286"/>
      <c r="H114" s="286" t="s">
        <v>841</v>
      </c>
      <c r="I114" s="286" t="s">
        <v>800</v>
      </c>
      <c r="J114" s="286">
        <v>120</v>
      </c>
      <c r="K114" s="300"/>
    </row>
    <row r="115" s="1" customFormat="1" ht="15" customHeight="1">
      <c r="B115" s="311"/>
      <c r="C115" s="286" t="s">
        <v>38</v>
      </c>
      <c r="D115" s="286"/>
      <c r="E115" s="286"/>
      <c r="F115" s="309" t="s">
        <v>798</v>
      </c>
      <c r="G115" s="286"/>
      <c r="H115" s="286" t="s">
        <v>842</v>
      </c>
      <c r="I115" s="286" t="s">
        <v>833</v>
      </c>
      <c r="J115" s="286"/>
      <c r="K115" s="300"/>
    </row>
    <row r="116" s="1" customFormat="1" ht="15" customHeight="1">
      <c r="B116" s="311"/>
      <c r="C116" s="286" t="s">
        <v>48</v>
      </c>
      <c r="D116" s="286"/>
      <c r="E116" s="286"/>
      <c r="F116" s="309" t="s">
        <v>798</v>
      </c>
      <c r="G116" s="286"/>
      <c r="H116" s="286" t="s">
        <v>843</v>
      </c>
      <c r="I116" s="286" t="s">
        <v>833</v>
      </c>
      <c r="J116" s="286"/>
      <c r="K116" s="300"/>
    </row>
    <row r="117" s="1" customFormat="1" ht="15" customHeight="1">
      <c r="B117" s="311"/>
      <c r="C117" s="286" t="s">
        <v>57</v>
      </c>
      <c r="D117" s="286"/>
      <c r="E117" s="286"/>
      <c r="F117" s="309" t="s">
        <v>798</v>
      </c>
      <c r="G117" s="286"/>
      <c r="H117" s="286" t="s">
        <v>844</v>
      </c>
      <c r="I117" s="286" t="s">
        <v>845</v>
      </c>
      <c r="J117" s="286"/>
      <c r="K117" s="300"/>
    </row>
    <row r="118" s="1" customFormat="1" ht="15" customHeight="1">
      <c r="B118" s="314"/>
      <c r="C118" s="320"/>
      <c r="D118" s="320"/>
      <c r="E118" s="320"/>
      <c r="F118" s="320"/>
      <c r="G118" s="320"/>
      <c r="H118" s="320"/>
      <c r="I118" s="320"/>
      <c r="J118" s="320"/>
      <c r="K118" s="316"/>
    </row>
    <row r="119" s="1" customFormat="1" ht="18.75" customHeight="1">
      <c r="B119" s="321"/>
      <c r="C119" s="322"/>
      <c r="D119" s="322"/>
      <c r="E119" s="322"/>
      <c r="F119" s="323"/>
      <c r="G119" s="322"/>
      <c r="H119" s="322"/>
      <c r="I119" s="322"/>
      <c r="J119" s="322"/>
      <c r="K119" s="321"/>
    </row>
    <row r="120" s="1" customFormat="1" ht="18.75" customHeight="1">
      <c r="B120" s="294"/>
      <c r="C120" s="294"/>
      <c r="D120" s="294"/>
      <c r="E120" s="294"/>
      <c r="F120" s="294"/>
      <c r="G120" s="294"/>
      <c r="H120" s="294"/>
      <c r="I120" s="294"/>
      <c r="J120" s="294"/>
      <c r="K120" s="294"/>
    </row>
    <row r="121" s="1" customFormat="1" ht="7.5" customHeight="1">
      <c r="B121" s="324"/>
      <c r="C121" s="325"/>
      <c r="D121" s="325"/>
      <c r="E121" s="325"/>
      <c r="F121" s="325"/>
      <c r="G121" s="325"/>
      <c r="H121" s="325"/>
      <c r="I121" s="325"/>
      <c r="J121" s="325"/>
      <c r="K121" s="326"/>
    </row>
    <row r="122" s="1" customFormat="1" ht="45" customHeight="1">
      <c r="B122" s="327"/>
      <c r="C122" s="277" t="s">
        <v>846</v>
      </c>
      <c r="D122" s="277"/>
      <c r="E122" s="277"/>
      <c r="F122" s="277"/>
      <c r="G122" s="277"/>
      <c r="H122" s="277"/>
      <c r="I122" s="277"/>
      <c r="J122" s="277"/>
      <c r="K122" s="328"/>
    </row>
    <row r="123" s="1" customFormat="1" ht="17.25" customHeight="1">
      <c r="B123" s="329"/>
      <c r="C123" s="301" t="s">
        <v>792</v>
      </c>
      <c r="D123" s="301"/>
      <c r="E123" s="301"/>
      <c r="F123" s="301" t="s">
        <v>793</v>
      </c>
      <c r="G123" s="302"/>
      <c r="H123" s="301" t="s">
        <v>54</v>
      </c>
      <c r="I123" s="301" t="s">
        <v>57</v>
      </c>
      <c r="J123" s="301" t="s">
        <v>794</v>
      </c>
      <c r="K123" s="330"/>
    </row>
    <row r="124" s="1" customFormat="1" ht="17.25" customHeight="1">
      <c r="B124" s="329"/>
      <c r="C124" s="303" t="s">
        <v>795</v>
      </c>
      <c r="D124" s="303"/>
      <c r="E124" s="303"/>
      <c r="F124" s="304" t="s">
        <v>796</v>
      </c>
      <c r="G124" s="305"/>
      <c r="H124" s="303"/>
      <c r="I124" s="303"/>
      <c r="J124" s="303" t="s">
        <v>797</v>
      </c>
      <c r="K124" s="330"/>
    </row>
    <row r="125" s="1" customFormat="1" ht="5.25" customHeight="1">
      <c r="B125" s="331"/>
      <c r="C125" s="306"/>
      <c r="D125" s="306"/>
      <c r="E125" s="306"/>
      <c r="F125" s="306"/>
      <c r="G125" s="332"/>
      <c r="H125" s="306"/>
      <c r="I125" s="306"/>
      <c r="J125" s="306"/>
      <c r="K125" s="333"/>
    </row>
    <row r="126" s="1" customFormat="1" ht="15" customHeight="1">
      <c r="B126" s="331"/>
      <c r="C126" s="286" t="s">
        <v>801</v>
      </c>
      <c r="D126" s="308"/>
      <c r="E126" s="308"/>
      <c r="F126" s="309" t="s">
        <v>798</v>
      </c>
      <c r="G126" s="286"/>
      <c r="H126" s="286" t="s">
        <v>838</v>
      </c>
      <c r="I126" s="286" t="s">
        <v>800</v>
      </c>
      <c r="J126" s="286">
        <v>120</v>
      </c>
      <c r="K126" s="334"/>
    </row>
    <row r="127" s="1" customFormat="1" ht="15" customHeight="1">
      <c r="B127" s="331"/>
      <c r="C127" s="286" t="s">
        <v>847</v>
      </c>
      <c r="D127" s="286"/>
      <c r="E127" s="286"/>
      <c r="F127" s="309" t="s">
        <v>798</v>
      </c>
      <c r="G127" s="286"/>
      <c r="H127" s="286" t="s">
        <v>848</v>
      </c>
      <c r="I127" s="286" t="s">
        <v>800</v>
      </c>
      <c r="J127" s="286" t="s">
        <v>849</v>
      </c>
      <c r="K127" s="334"/>
    </row>
    <row r="128" s="1" customFormat="1" ht="15" customHeight="1">
      <c r="B128" s="331"/>
      <c r="C128" s="286" t="s">
        <v>746</v>
      </c>
      <c r="D128" s="286"/>
      <c r="E128" s="286"/>
      <c r="F128" s="309" t="s">
        <v>798</v>
      </c>
      <c r="G128" s="286"/>
      <c r="H128" s="286" t="s">
        <v>850</v>
      </c>
      <c r="I128" s="286" t="s">
        <v>800</v>
      </c>
      <c r="J128" s="286" t="s">
        <v>849</v>
      </c>
      <c r="K128" s="334"/>
    </row>
    <row r="129" s="1" customFormat="1" ht="15" customHeight="1">
      <c r="B129" s="331"/>
      <c r="C129" s="286" t="s">
        <v>809</v>
      </c>
      <c r="D129" s="286"/>
      <c r="E129" s="286"/>
      <c r="F129" s="309" t="s">
        <v>804</v>
      </c>
      <c r="G129" s="286"/>
      <c r="H129" s="286" t="s">
        <v>810</v>
      </c>
      <c r="I129" s="286" t="s">
        <v>800</v>
      </c>
      <c r="J129" s="286">
        <v>15</v>
      </c>
      <c r="K129" s="334"/>
    </row>
    <row r="130" s="1" customFormat="1" ht="15" customHeight="1">
      <c r="B130" s="331"/>
      <c r="C130" s="312" t="s">
        <v>811</v>
      </c>
      <c r="D130" s="312"/>
      <c r="E130" s="312"/>
      <c r="F130" s="313" t="s">
        <v>804</v>
      </c>
      <c r="G130" s="312"/>
      <c r="H130" s="312" t="s">
        <v>812</v>
      </c>
      <c r="I130" s="312" t="s">
        <v>800</v>
      </c>
      <c r="J130" s="312">
        <v>15</v>
      </c>
      <c r="K130" s="334"/>
    </row>
    <row r="131" s="1" customFormat="1" ht="15" customHeight="1">
      <c r="B131" s="331"/>
      <c r="C131" s="312" t="s">
        <v>813</v>
      </c>
      <c r="D131" s="312"/>
      <c r="E131" s="312"/>
      <c r="F131" s="313" t="s">
        <v>804</v>
      </c>
      <c r="G131" s="312"/>
      <c r="H131" s="312" t="s">
        <v>814</v>
      </c>
      <c r="I131" s="312" t="s">
        <v>800</v>
      </c>
      <c r="J131" s="312">
        <v>20</v>
      </c>
      <c r="K131" s="334"/>
    </row>
    <row r="132" s="1" customFormat="1" ht="15" customHeight="1">
      <c r="B132" s="331"/>
      <c r="C132" s="312" t="s">
        <v>815</v>
      </c>
      <c r="D132" s="312"/>
      <c r="E132" s="312"/>
      <c r="F132" s="313" t="s">
        <v>804</v>
      </c>
      <c r="G132" s="312"/>
      <c r="H132" s="312" t="s">
        <v>816</v>
      </c>
      <c r="I132" s="312" t="s">
        <v>800</v>
      </c>
      <c r="J132" s="312">
        <v>20</v>
      </c>
      <c r="K132" s="334"/>
    </row>
    <row r="133" s="1" customFormat="1" ht="15" customHeight="1">
      <c r="B133" s="331"/>
      <c r="C133" s="286" t="s">
        <v>803</v>
      </c>
      <c r="D133" s="286"/>
      <c r="E133" s="286"/>
      <c r="F133" s="309" t="s">
        <v>804</v>
      </c>
      <c r="G133" s="286"/>
      <c r="H133" s="286" t="s">
        <v>838</v>
      </c>
      <c r="I133" s="286" t="s">
        <v>800</v>
      </c>
      <c r="J133" s="286">
        <v>50</v>
      </c>
      <c r="K133" s="334"/>
    </row>
    <row r="134" s="1" customFormat="1" ht="15" customHeight="1">
      <c r="B134" s="331"/>
      <c r="C134" s="286" t="s">
        <v>817</v>
      </c>
      <c r="D134" s="286"/>
      <c r="E134" s="286"/>
      <c r="F134" s="309" t="s">
        <v>804</v>
      </c>
      <c r="G134" s="286"/>
      <c r="H134" s="286" t="s">
        <v>838</v>
      </c>
      <c r="I134" s="286" t="s">
        <v>800</v>
      </c>
      <c r="J134" s="286">
        <v>50</v>
      </c>
      <c r="K134" s="334"/>
    </row>
    <row r="135" s="1" customFormat="1" ht="15" customHeight="1">
      <c r="B135" s="331"/>
      <c r="C135" s="286" t="s">
        <v>823</v>
      </c>
      <c r="D135" s="286"/>
      <c r="E135" s="286"/>
      <c r="F135" s="309" t="s">
        <v>804</v>
      </c>
      <c r="G135" s="286"/>
      <c r="H135" s="286" t="s">
        <v>838</v>
      </c>
      <c r="I135" s="286" t="s">
        <v>800</v>
      </c>
      <c r="J135" s="286">
        <v>50</v>
      </c>
      <c r="K135" s="334"/>
    </row>
    <row r="136" s="1" customFormat="1" ht="15" customHeight="1">
      <c r="B136" s="331"/>
      <c r="C136" s="286" t="s">
        <v>825</v>
      </c>
      <c r="D136" s="286"/>
      <c r="E136" s="286"/>
      <c r="F136" s="309" t="s">
        <v>804</v>
      </c>
      <c r="G136" s="286"/>
      <c r="H136" s="286" t="s">
        <v>838</v>
      </c>
      <c r="I136" s="286" t="s">
        <v>800</v>
      </c>
      <c r="J136" s="286">
        <v>50</v>
      </c>
      <c r="K136" s="334"/>
    </row>
    <row r="137" s="1" customFormat="1" ht="15" customHeight="1">
      <c r="B137" s="331"/>
      <c r="C137" s="286" t="s">
        <v>826</v>
      </c>
      <c r="D137" s="286"/>
      <c r="E137" s="286"/>
      <c r="F137" s="309" t="s">
        <v>804</v>
      </c>
      <c r="G137" s="286"/>
      <c r="H137" s="286" t="s">
        <v>851</v>
      </c>
      <c r="I137" s="286" t="s">
        <v>800</v>
      </c>
      <c r="J137" s="286">
        <v>255</v>
      </c>
      <c r="K137" s="334"/>
    </row>
    <row r="138" s="1" customFormat="1" ht="15" customHeight="1">
      <c r="B138" s="331"/>
      <c r="C138" s="286" t="s">
        <v>828</v>
      </c>
      <c r="D138" s="286"/>
      <c r="E138" s="286"/>
      <c r="F138" s="309" t="s">
        <v>798</v>
      </c>
      <c r="G138" s="286"/>
      <c r="H138" s="286" t="s">
        <v>852</v>
      </c>
      <c r="I138" s="286" t="s">
        <v>830</v>
      </c>
      <c r="J138" s="286"/>
      <c r="K138" s="334"/>
    </row>
    <row r="139" s="1" customFormat="1" ht="15" customHeight="1">
      <c r="B139" s="331"/>
      <c r="C139" s="286" t="s">
        <v>831</v>
      </c>
      <c r="D139" s="286"/>
      <c r="E139" s="286"/>
      <c r="F139" s="309" t="s">
        <v>798</v>
      </c>
      <c r="G139" s="286"/>
      <c r="H139" s="286" t="s">
        <v>853</v>
      </c>
      <c r="I139" s="286" t="s">
        <v>833</v>
      </c>
      <c r="J139" s="286"/>
      <c r="K139" s="334"/>
    </row>
    <row r="140" s="1" customFormat="1" ht="15" customHeight="1">
      <c r="B140" s="331"/>
      <c r="C140" s="286" t="s">
        <v>834</v>
      </c>
      <c r="D140" s="286"/>
      <c r="E140" s="286"/>
      <c r="F140" s="309" t="s">
        <v>798</v>
      </c>
      <c r="G140" s="286"/>
      <c r="H140" s="286" t="s">
        <v>834</v>
      </c>
      <c r="I140" s="286" t="s">
        <v>833</v>
      </c>
      <c r="J140" s="286"/>
      <c r="K140" s="334"/>
    </row>
    <row r="141" s="1" customFormat="1" ht="15" customHeight="1">
      <c r="B141" s="331"/>
      <c r="C141" s="286" t="s">
        <v>38</v>
      </c>
      <c r="D141" s="286"/>
      <c r="E141" s="286"/>
      <c r="F141" s="309" t="s">
        <v>798</v>
      </c>
      <c r="G141" s="286"/>
      <c r="H141" s="286" t="s">
        <v>854</v>
      </c>
      <c r="I141" s="286" t="s">
        <v>833</v>
      </c>
      <c r="J141" s="286"/>
      <c r="K141" s="334"/>
    </row>
    <row r="142" s="1" customFormat="1" ht="15" customHeight="1">
      <c r="B142" s="331"/>
      <c r="C142" s="286" t="s">
        <v>855</v>
      </c>
      <c r="D142" s="286"/>
      <c r="E142" s="286"/>
      <c r="F142" s="309" t="s">
        <v>798</v>
      </c>
      <c r="G142" s="286"/>
      <c r="H142" s="286" t="s">
        <v>856</v>
      </c>
      <c r="I142" s="286" t="s">
        <v>833</v>
      </c>
      <c r="J142" s="286"/>
      <c r="K142" s="334"/>
    </row>
    <row r="143" s="1" customFormat="1" ht="15" customHeight="1">
      <c r="B143" s="335"/>
      <c r="C143" s="336"/>
      <c r="D143" s="336"/>
      <c r="E143" s="336"/>
      <c r="F143" s="336"/>
      <c r="G143" s="336"/>
      <c r="H143" s="336"/>
      <c r="I143" s="336"/>
      <c r="J143" s="336"/>
      <c r="K143" s="337"/>
    </row>
    <row r="144" s="1" customFormat="1" ht="18.75" customHeight="1">
      <c r="B144" s="322"/>
      <c r="C144" s="322"/>
      <c r="D144" s="322"/>
      <c r="E144" s="322"/>
      <c r="F144" s="323"/>
      <c r="G144" s="322"/>
      <c r="H144" s="322"/>
      <c r="I144" s="322"/>
      <c r="J144" s="322"/>
      <c r="K144" s="322"/>
    </row>
    <row r="145" s="1" customFormat="1" ht="18.75" customHeight="1">
      <c r="B145" s="294"/>
      <c r="C145" s="294"/>
      <c r="D145" s="294"/>
      <c r="E145" s="294"/>
      <c r="F145" s="294"/>
      <c r="G145" s="294"/>
      <c r="H145" s="294"/>
      <c r="I145" s="294"/>
      <c r="J145" s="294"/>
      <c r="K145" s="294"/>
    </row>
    <row r="146" s="1" customFormat="1" ht="7.5" customHeight="1">
      <c r="B146" s="295"/>
      <c r="C146" s="296"/>
      <c r="D146" s="296"/>
      <c r="E146" s="296"/>
      <c r="F146" s="296"/>
      <c r="G146" s="296"/>
      <c r="H146" s="296"/>
      <c r="I146" s="296"/>
      <c r="J146" s="296"/>
      <c r="K146" s="297"/>
    </row>
    <row r="147" s="1" customFormat="1" ht="45" customHeight="1">
      <c r="B147" s="298"/>
      <c r="C147" s="299" t="s">
        <v>857</v>
      </c>
      <c r="D147" s="299"/>
      <c r="E147" s="299"/>
      <c r="F147" s="299"/>
      <c r="G147" s="299"/>
      <c r="H147" s="299"/>
      <c r="I147" s="299"/>
      <c r="J147" s="299"/>
      <c r="K147" s="300"/>
    </row>
    <row r="148" s="1" customFormat="1" ht="17.25" customHeight="1">
      <c r="B148" s="298"/>
      <c r="C148" s="301" t="s">
        <v>792</v>
      </c>
      <c r="D148" s="301"/>
      <c r="E148" s="301"/>
      <c r="F148" s="301" t="s">
        <v>793</v>
      </c>
      <c r="G148" s="302"/>
      <c r="H148" s="301" t="s">
        <v>54</v>
      </c>
      <c r="I148" s="301" t="s">
        <v>57</v>
      </c>
      <c r="J148" s="301" t="s">
        <v>794</v>
      </c>
      <c r="K148" s="300"/>
    </row>
    <row r="149" s="1" customFormat="1" ht="17.25" customHeight="1">
      <c r="B149" s="298"/>
      <c r="C149" s="303" t="s">
        <v>795</v>
      </c>
      <c r="D149" s="303"/>
      <c r="E149" s="303"/>
      <c r="F149" s="304" t="s">
        <v>796</v>
      </c>
      <c r="G149" s="305"/>
      <c r="H149" s="303"/>
      <c r="I149" s="303"/>
      <c r="J149" s="303" t="s">
        <v>797</v>
      </c>
      <c r="K149" s="300"/>
    </row>
    <row r="150" s="1" customFormat="1" ht="5.25" customHeight="1">
      <c r="B150" s="311"/>
      <c r="C150" s="306"/>
      <c r="D150" s="306"/>
      <c r="E150" s="306"/>
      <c r="F150" s="306"/>
      <c r="G150" s="307"/>
      <c r="H150" s="306"/>
      <c r="I150" s="306"/>
      <c r="J150" s="306"/>
      <c r="K150" s="334"/>
    </row>
    <row r="151" s="1" customFormat="1" ht="15" customHeight="1">
      <c r="B151" s="311"/>
      <c r="C151" s="338" t="s">
        <v>801</v>
      </c>
      <c r="D151" s="286"/>
      <c r="E151" s="286"/>
      <c r="F151" s="339" t="s">
        <v>798</v>
      </c>
      <c r="G151" s="286"/>
      <c r="H151" s="338" t="s">
        <v>838</v>
      </c>
      <c r="I151" s="338" t="s">
        <v>800</v>
      </c>
      <c r="J151" s="338">
        <v>120</v>
      </c>
      <c r="K151" s="334"/>
    </row>
    <row r="152" s="1" customFormat="1" ht="15" customHeight="1">
      <c r="B152" s="311"/>
      <c r="C152" s="338" t="s">
        <v>847</v>
      </c>
      <c r="D152" s="286"/>
      <c r="E152" s="286"/>
      <c r="F152" s="339" t="s">
        <v>798</v>
      </c>
      <c r="G152" s="286"/>
      <c r="H152" s="338" t="s">
        <v>858</v>
      </c>
      <c r="I152" s="338" t="s">
        <v>800</v>
      </c>
      <c r="J152" s="338" t="s">
        <v>849</v>
      </c>
      <c r="K152" s="334"/>
    </row>
    <row r="153" s="1" customFormat="1" ht="15" customHeight="1">
      <c r="B153" s="311"/>
      <c r="C153" s="338" t="s">
        <v>746</v>
      </c>
      <c r="D153" s="286"/>
      <c r="E153" s="286"/>
      <c r="F153" s="339" t="s">
        <v>798</v>
      </c>
      <c r="G153" s="286"/>
      <c r="H153" s="338" t="s">
        <v>859</v>
      </c>
      <c r="I153" s="338" t="s">
        <v>800</v>
      </c>
      <c r="J153" s="338" t="s">
        <v>849</v>
      </c>
      <c r="K153" s="334"/>
    </row>
    <row r="154" s="1" customFormat="1" ht="15" customHeight="1">
      <c r="B154" s="311"/>
      <c r="C154" s="338" t="s">
        <v>803</v>
      </c>
      <c r="D154" s="286"/>
      <c r="E154" s="286"/>
      <c r="F154" s="339" t="s">
        <v>804</v>
      </c>
      <c r="G154" s="286"/>
      <c r="H154" s="338" t="s">
        <v>838</v>
      </c>
      <c r="I154" s="338" t="s">
        <v>800</v>
      </c>
      <c r="J154" s="338">
        <v>50</v>
      </c>
      <c r="K154" s="334"/>
    </row>
    <row r="155" s="1" customFormat="1" ht="15" customHeight="1">
      <c r="B155" s="311"/>
      <c r="C155" s="338" t="s">
        <v>806</v>
      </c>
      <c r="D155" s="286"/>
      <c r="E155" s="286"/>
      <c r="F155" s="339" t="s">
        <v>798</v>
      </c>
      <c r="G155" s="286"/>
      <c r="H155" s="338" t="s">
        <v>838</v>
      </c>
      <c r="I155" s="338" t="s">
        <v>808</v>
      </c>
      <c r="J155" s="338"/>
      <c r="K155" s="334"/>
    </row>
    <row r="156" s="1" customFormat="1" ht="15" customHeight="1">
      <c r="B156" s="311"/>
      <c r="C156" s="338" t="s">
        <v>817</v>
      </c>
      <c r="D156" s="286"/>
      <c r="E156" s="286"/>
      <c r="F156" s="339" t="s">
        <v>804</v>
      </c>
      <c r="G156" s="286"/>
      <c r="H156" s="338" t="s">
        <v>838</v>
      </c>
      <c r="I156" s="338" t="s">
        <v>800</v>
      </c>
      <c r="J156" s="338">
        <v>50</v>
      </c>
      <c r="K156" s="334"/>
    </row>
    <row r="157" s="1" customFormat="1" ht="15" customHeight="1">
      <c r="B157" s="311"/>
      <c r="C157" s="338" t="s">
        <v>825</v>
      </c>
      <c r="D157" s="286"/>
      <c r="E157" s="286"/>
      <c r="F157" s="339" t="s">
        <v>804</v>
      </c>
      <c r="G157" s="286"/>
      <c r="H157" s="338" t="s">
        <v>838</v>
      </c>
      <c r="I157" s="338" t="s">
        <v>800</v>
      </c>
      <c r="J157" s="338">
        <v>50</v>
      </c>
      <c r="K157" s="334"/>
    </row>
    <row r="158" s="1" customFormat="1" ht="15" customHeight="1">
      <c r="B158" s="311"/>
      <c r="C158" s="338" t="s">
        <v>823</v>
      </c>
      <c r="D158" s="286"/>
      <c r="E158" s="286"/>
      <c r="F158" s="339" t="s">
        <v>804</v>
      </c>
      <c r="G158" s="286"/>
      <c r="H158" s="338" t="s">
        <v>838</v>
      </c>
      <c r="I158" s="338" t="s">
        <v>800</v>
      </c>
      <c r="J158" s="338">
        <v>50</v>
      </c>
      <c r="K158" s="334"/>
    </row>
    <row r="159" s="1" customFormat="1" ht="15" customHeight="1">
      <c r="B159" s="311"/>
      <c r="C159" s="338" t="s">
        <v>89</v>
      </c>
      <c r="D159" s="286"/>
      <c r="E159" s="286"/>
      <c r="F159" s="339" t="s">
        <v>798</v>
      </c>
      <c r="G159" s="286"/>
      <c r="H159" s="338" t="s">
        <v>860</v>
      </c>
      <c r="I159" s="338" t="s">
        <v>800</v>
      </c>
      <c r="J159" s="338" t="s">
        <v>861</v>
      </c>
      <c r="K159" s="334"/>
    </row>
    <row r="160" s="1" customFormat="1" ht="15" customHeight="1">
      <c r="B160" s="311"/>
      <c r="C160" s="338" t="s">
        <v>862</v>
      </c>
      <c r="D160" s="286"/>
      <c r="E160" s="286"/>
      <c r="F160" s="339" t="s">
        <v>798</v>
      </c>
      <c r="G160" s="286"/>
      <c r="H160" s="338" t="s">
        <v>863</v>
      </c>
      <c r="I160" s="338" t="s">
        <v>833</v>
      </c>
      <c r="J160" s="338"/>
      <c r="K160" s="334"/>
    </row>
    <row r="161" s="1" customFormat="1" ht="15" customHeight="1">
      <c r="B161" s="340"/>
      <c r="C161" s="320"/>
      <c r="D161" s="320"/>
      <c r="E161" s="320"/>
      <c r="F161" s="320"/>
      <c r="G161" s="320"/>
      <c r="H161" s="320"/>
      <c r="I161" s="320"/>
      <c r="J161" s="320"/>
      <c r="K161" s="341"/>
    </row>
    <row r="162" s="1" customFormat="1" ht="18.75" customHeight="1">
      <c r="B162" s="322"/>
      <c r="C162" s="332"/>
      <c r="D162" s="332"/>
      <c r="E162" s="332"/>
      <c r="F162" s="342"/>
      <c r="G162" s="332"/>
      <c r="H162" s="332"/>
      <c r="I162" s="332"/>
      <c r="J162" s="332"/>
      <c r="K162" s="322"/>
    </row>
    <row r="163" s="1" customFormat="1" ht="18.75" customHeight="1">
      <c r="B163" s="294"/>
      <c r="C163" s="294"/>
      <c r="D163" s="294"/>
      <c r="E163" s="294"/>
      <c r="F163" s="294"/>
      <c r="G163" s="294"/>
      <c r="H163" s="294"/>
      <c r="I163" s="294"/>
      <c r="J163" s="294"/>
      <c r="K163" s="294"/>
    </row>
    <row r="164" s="1" customFormat="1" ht="7.5" customHeight="1">
      <c r="B164" s="273"/>
      <c r="C164" s="274"/>
      <c r="D164" s="274"/>
      <c r="E164" s="274"/>
      <c r="F164" s="274"/>
      <c r="G164" s="274"/>
      <c r="H164" s="274"/>
      <c r="I164" s="274"/>
      <c r="J164" s="274"/>
      <c r="K164" s="275"/>
    </row>
    <row r="165" s="1" customFormat="1" ht="45" customHeight="1">
      <c r="B165" s="276"/>
      <c r="C165" s="277" t="s">
        <v>864</v>
      </c>
      <c r="D165" s="277"/>
      <c r="E165" s="277"/>
      <c r="F165" s="277"/>
      <c r="G165" s="277"/>
      <c r="H165" s="277"/>
      <c r="I165" s="277"/>
      <c r="J165" s="277"/>
      <c r="K165" s="278"/>
    </row>
    <row r="166" s="1" customFormat="1" ht="17.25" customHeight="1">
      <c r="B166" s="276"/>
      <c r="C166" s="301" t="s">
        <v>792</v>
      </c>
      <c r="D166" s="301"/>
      <c r="E166" s="301"/>
      <c r="F166" s="301" t="s">
        <v>793</v>
      </c>
      <c r="G166" s="343"/>
      <c r="H166" s="344" t="s">
        <v>54</v>
      </c>
      <c r="I166" s="344" t="s">
        <v>57</v>
      </c>
      <c r="J166" s="301" t="s">
        <v>794</v>
      </c>
      <c r="K166" s="278"/>
    </row>
    <row r="167" s="1" customFormat="1" ht="17.25" customHeight="1">
      <c r="B167" s="279"/>
      <c r="C167" s="303" t="s">
        <v>795</v>
      </c>
      <c r="D167" s="303"/>
      <c r="E167" s="303"/>
      <c r="F167" s="304" t="s">
        <v>796</v>
      </c>
      <c r="G167" s="345"/>
      <c r="H167" s="346"/>
      <c r="I167" s="346"/>
      <c r="J167" s="303" t="s">
        <v>797</v>
      </c>
      <c r="K167" s="281"/>
    </row>
    <row r="168" s="1" customFormat="1" ht="5.25" customHeight="1">
      <c r="B168" s="311"/>
      <c r="C168" s="306"/>
      <c r="D168" s="306"/>
      <c r="E168" s="306"/>
      <c r="F168" s="306"/>
      <c r="G168" s="307"/>
      <c r="H168" s="306"/>
      <c r="I168" s="306"/>
      <c r="J168" s="306"/>
      <c r="K168" s="334"/>
    </row>
    <row r="169" s="1" customFormat="1" ht="15" customHeight="1">
      <c r="B169" s="311"/>
      <c r="C169" s="286" t="s">
        <v>801</v>
      </c>
      <c r="D169" s="286"/>
      <c r="E169" s="286"/>
      <c r="F169" s="309" t="s">
        <v>798</v>
      </c>
      <c r="G169" s="286"/>
      <c r="H169" s="286" t="s">
        <v>838</v>
      </c>
      <c r="I169" s="286" t="s">
        <v>800</v>
      </c>
      <c r="J169" s="286">
        <v>120</v>
      </c>
      <c r="K169" s="334"/>
    </row>
    <row r="170" s="1" customFormat="1" ht="15" customHeight="1">
      <c r="B170" s="311"/>
      <c r="C170" s="286" t="s">
        <v>847</v>
      </c>
      <c r="D170" s="286"/>
      <c r="E170" s="286"/>
      <c r="F170" s="309" t="s">
        <v>798</v>
      </c>
      <c r="G170" s="286"/>
      <c r="H170" s="286" t="s">
        <v>848</v>
      </c>
      <c r="I170" s="286" t="s">
        <v>800</v>
      </c>
      <c r="J170" s="286" t="s">
        <v>849</v>
      </c>
      <c r="K170" s="334"/>
    </row>
    <row r="171" s="1" customFormat="1" ht="15" customHeight="1">
      <c r="B171" s="311"/>
      <c r="C171" s="286" t="s">
        <v>746</v>
      </c>
      <c r="D171" s="286"/>
      <c r="E171" s="286"/>
      <c r="F171" s="309" t="s">
        <v>798</v>
      </c>
      <c r="G171" s="286"/>
      <c r="H171" s="286" t="s">
        <v>865</v>
      </c>
      <c r="I171" s="286" t="s">
        <v>800</v>
      </c>
      <c r="J171" s="286" t="s">
        <v>849</v>
      </c>
      <c r="K171" s="334"/>
    </row>
    <row r="172" s="1" customFormat="1" ht="15" customHeight="1">
      <c r="B172" s="311"/>
      <c r="C172" s="286" t="s">
        <v>803</v>
      </c>
      <c r="D172" s="286"/>
      <c r="E172" s="286"/>
      <c r="F172" s="309" t="s">
        <v>804</v>
      </c>
      <c r="G172" s="286"/>
      <c r="H172" s="286" t="s">
        <v>865</v>
      </c>
      <c r="I172" s="286" t="s">
        <v>800</v>
      </c>
      <c r="J172" s="286">
        <v>50</v>
      </c>
      <c r="K172" s="334"/>
    </row>
    <row r="173" s="1" customFormat="1" ht="15" customHeight="1">
      <c r="B173" s="311"/>
      <c r="C173" s="286" t="s">
        <v>806</v>
      </c>
      <c r="D173" s="286"/>
      <c r="E173" s="286"/>
      <c r="F173" s="309" t="s">
        <v>798</v>
      </c>
      <c r="G173" s="286"/>
      <c r="H173" s="286" t="s">
        <v>865</v>
      </c>
      <c r="I173" s="286" t="s">
        <v>808</v>
      </c>
      <c r="J173" s="286"/>
      <c r="K173" s="334"/>
    </row>
    <row r="174" s="1" customFormat="1" ht="15" customHeight="1">
      <c r="B174" s="311"/>
      <c r="C174" s="286" t="s">
        <v>817</v>
      </c>
      <c r="D174" s="286"/>
      <c r="E174" s="286"/>
      <c r="F174" s="309" t="s">
        <v>804</v>
      </c>
      <c r="G174" s="286"/>
      <c r="H174" s="286" t="s">
        <v>865</v>
      </c>
      <c r="I174" s="286" t="s">
        <v>800</v>
      </c>
      <c r="J174" s="286">
        <v>50</v>
      </c>
      <c r="K174" s="334"/>
    </row>
    <row r="175" s="1" customFormat="1" ht="15" customHeight="1">
      <c r="B175" s="311"/>
      <c r="C175" s="286" t="s">
        <v>825</v>
      </c>
      <c r="D175" s="286"/>
      <c r="E175" s="286"/>
      <c r="F175" s="309" t="s">
        <v>804</v>
      </c>
      <c r="G175" s="286"/>
      <c r="H175" s="286" t="s">
        <v>865</v>
      </c>
      <c r="I175" s="286" t="s">
        <v>800</v>
      </c>
      <c r="J175" s="286">
        <v>50</v>
      </c>
      <c r="K175" s="334"/>
    </row>
    <row r="176" s="1" customFormat="1" ht="15" customHeight="1">
      <c r="B176" s="311"/>
      <c r="C176" s="286" t="s">
        <v>823</v>
      </c>
      <c r="D176" s="286"/>
      <c r="E176" s="286"/>
      <c r="F176" s="309" t="s">
        <v>804</v>
      </c>
      <c r="G176" s="286"/>
      <c r="H176" s="286" t="s">
        <v>865</v>
      </c>
      <c r="I176" s="286" t="s">
        <v>800</v>
      </c>
      <c r="J176" s="286">
        <v>50</v>
      </c>
      <c r="K176" s="334"/>
    </row>
    <row r="177" s="1" customFormat="1" ht="15" customHeight="1">
      <c r="B177" s="311"/>
      <c r="C177" s="286" t="s">
        <v>100</v>
      </c>
      <c r="D177" s="286"/>
      <c r="E177" s="286"/>
      <c r="F177" s="309" t="s">
        <v>798</v>
      </c>
      <c r="G177" s="286"/>
      <c r="H177" s="286" t="s">
        <v>866</v>
      </c>
      <c r="I177" s="286" t="s">
        <v>867</v>
      </c>
      <c r="J177" s="286"/>
      <c r="K177" s="334"/>
    </row>
    <row r="178" s="1" customFormat="1" ht="15" customHeight="1">
      <c r="B178" s="311"/>
      <c r="C178" s="286" t="s">
        <v>57</v>
      </c>
      <c r="D178" s="286"/>
      <c r="E178" s="286"/>
      <c r="F178" s="309" t="s">
        <v>798</v>
      </c>
      <c r="G178" s="286"/>
      <c r="H178" s="286" t="s">
        <v>868</v>
      </c>
      <c r="I178" s="286" t="s">
        <v>869</v>
      </c>
      <c r="J178" s="286">
        <v>1</v>
      </c>
      <c r="K178" s="334"/>
    </row>
    <row r="179" s="1" customFormat="1" ht="15" customHeight="1">
      <c r="B179" s="311"/>
      <c r="C179" s="286" t="s">
        <v>53</v>
      </c>
      <c r="D179" s="286"/>
      <c r="E179" s="286"/>
      <c r="F179" s="309" t="s">
        <v>798</v>
      </c>
      <c r="G179" s="286"/>
      <c r="H179" s="286" t="s">
        <v>870</v>
      </c>
      <c r="I179" s="286" t="s">
        <v>800</v>
      </c>
      <c r="J179" s="286">
        <v>20</v>
      </c>
      <c r="K179" s="334"/>
    </row>
    <row r="180" s="1" customFormat="1" ht="15" customHeight="1">
      <c r="B180" s="311"/>
      <c r="C180" s="286" t="s">
        <v>54</v>
      </c>
      <c r="D180" s="286"/>
      <c r="E180" s="286"/>
      <c r="F180" s="309" t="s">
        <v>798</v>
      </c>
      <c r="G180" s="286"/>
      <c r="H180" s="286" t="s">
        <v>871</v>
      </c>
      <c r="I180" s="286" t="s">
        <v>800</v>
      </c>
      <c r="J180" s="286">
        <v>255</v>
      </c>
      <c r="K180" s="334"/>
    </row>
    <row r="181" s="1" customFormat="1" ht="15" customHeight="1">
      <c r="B181" s="311"/>
      <c r="C181" s="286" t="s">
        <v>101</v>
      </c>
      <c r="D181" s="286"/>
      <c r="E181" s="286"/>
      <c r="F181" s="309" t="s">
        <v>798</v>
      </c>
      <c r="G181" s="286"/>
      <c r="H181" s="286" t="s">
        <v>762</v>
      </c>
      <c r="I181" s="286" t="s">
        <v>800</v>
      </c>
      <c r="J181" s="286">
        <v>10</v>
      </c>
      <c r="K181" s="334"/>
    </row>
    <row r="182" s="1" customFormat="1" ht="15" customHeight="1">
      <c r="B182" s="311"/>
      <c r="C182" s="286" t="s">
        <v>102</v>
      </c>
      <c r="D182" s="286"/>
      <c r="E182" s="286"/>
      <c r="F182" s="309" t="s">
        <v>798</v>
      </c>
      <c r="G182" s="286"/>
      <c r="H182" s="286" t="s">
        <v>872</v>
      </c>
      <c r="I182" s="286" t="s">
        <v>833</v>
      </c>
      <c r="J182" s="286"/>
      <c r="K182" s="334"/>
    </row>
    <row r="183" s="1" customFormat="1" ht="15" customHeight="1">
      <c r="B183" s="311"/>
      <c r="C183" s="286" t="s">
        <v>873</v>
      </c>
      <c r="D183" s="286"/>
      <c r="E183" s="286"/>
      <c r="F183" s="309" t="s">
        <v>798</v>
      </c>
      <c r="G183" s="286"/>
      <c r="H183" s="286" t="s">
        <v>874</v>
      </c>
      <c r="I183" s="286" t="s">
        <v>833</v>
      </c>
      <c r="J183" s="286"/>
      <c r="K183" s="334"/>
    </row>
    <row r="184" s="1" customFormat="1" ht="15" customHeight="1">
      <c r="B184" s="311"/>
      <c r="C184" s="286" t="s">
        <v>862</v>
      </c>
      <c r="D184" s="286"/>
      <c r="E184" s="286"/>
      <c r="F184" s="309" t="s">
        <v>798</v>
      </c>
      <c r="G184" s="286"/>
      <c r="H184" s="286" t="s">
        <v>875</v>
      </c>
      <c r="I184" s="286" t="s">
        <v>833</v>
      </c>
      <c r="J184" s="286"/>
      <c r="K184" s="334"/>
    </row>
    <row r="185" s="1" customFormat="1" ht="15" customHeight="1">
      <c r="B185" s="311"/>
      <c r="C185" s="286" t="s">
        <v>104</v>
      </c>
      <c r="D185" s="286"/>
      <c r="E185" s="286"/>
      <c r="F185" s="309" t="s">
        <v>804</v>
      </c>
      <c r="G185" s="286"/>
      <c r="H185" s="286" t="s">
        <v>876</v>
      </c>
      <c r="I185" s="286" t="s">
        <v>800</v>
      </c>
      <c r="J185" s="286">
        <v>50</v>
      </c>
      <c r="K185" s="334"/>
    </row>
    <row r="186" s="1" customFormat="1" ht="15" customHeight="1">
      <c r="B186" s="311"/>
      <c r="C186" s="286" t="s">
        <v>877</v>
      </c>
      <c r="D186" s="286"/>
      <c r="E186" s="286"/>
      <c r="F186" s="309" t="s">
        <v>804</v>
      </c>
      <c r="G186" s="286"/>
      <c r="H186" s="286" t="s">
        <v>878</v>
      </c>
      <c r="I186" s="286" t="s">
        <v>879</v>
      </c>
      <c r="J186" s="286"/>
      <c r="K186" s="334"/>
    </row>
    <row r="187" s="1" customFormat="1" ht="15" customHeight="1">
      <c r="B187" s="311"/>
      <c r="C187" s="286" t="s">
        <v>880</v>
      </c>
      <c r="D187" s="286"/>
      <c r="E187" s="286"/>
      <c r="F187" s="309" t="s">
        <v>804</v>
      </c>
      <c r="G187" s="286"/>
      <c r="H187" s="286" t="s">
        <v>881</v>
      </c>
      <c r="I187" s="286" t="s">
        <v>879</v>
      </c>
      <c r="J187" s="286"/>
      <c r="K187" s="334"/>
    </row>
    <row r="188" s="1" customFormat="1" ht="15" customHeight="1">
      <c r="B188" s="311"/>
      <c r="C188" s="286" t="s">
        <v>882</v>
      </c>
      <c r="D188" s="286"/>
      <c r="E188" s="286"/>
      <c r="F188" s="309" t="s">
        <v>804</v>
      </c>
      <c r="G188" s="286"/>
      <c r="H188" s="286" t="s">
        <v>883</v>
      </c>
      <c r="I188" s="286" t="s">
        <v>879</v>
      </c>
      <c r="J188" s="286"/>
      <c r="K188" s="334"/>
    </row>
    <row r="189" s="1" customFormat="1" ht="15" customHeight="1">
      <c r="B189" s="311"/>
      <c r="C189" s="347" t="s">
        <v>884</v>
      </c>
      <c r="D189" s="286"/>
      <c r="E189" s="286"/>
      <c r="F189" s="309" t="s">
        <v>804</v>
      </c>
      <c r="G189" s="286"/>
      <c r="H189" s="286" t="s">
        <v>885</v>
      </c>
      <c r="I189" s="286" t="s">
        <v>886</v>
      </c>
      <c r="J189" s="348" t="s">
        <v>887</v>
      </c>
      <c r="K189" s="334"/>
    </row>
    <row r="190" s="17" customFormat="1" ht="15" customHeight="1">
      <c r="B190" s="349"/>
      <c r="C190" s="350" t="s">
        <v>888</v>
      </c>
      <c r="D190" s="351"/>
      <c r="E190" s="351"/>
      <c r="F190" s="352" t="s">
        <v>804</v>
      </c>
      <c r="G190" s="351"/>
      <c r="H190" s="351" t="s">
        <v>889</v>
      </c>
      <c r="I190" s="351" t="s">
        <v>886</v>
      </c>
      <c r="J190" s="353" t="s">
        <v>887</v>
      </c>
      <c r="K190" s="354"/>
    </row>
    <row r="191" s="1" customFormat="1" ht="15" customHeight="1">
      <c r="B191" s="311"/>
      <c r="C191" s="347" t="s">
        <v>42</v>
      </c>
      <c r="D191" s="286"/>
      <c r="E191" s="286"/>
      <c r="F191" s="309" t="s">
        <v>798</v>
      </c>
      <c r="G191" s="286"/>
      <c r="H191" s="283" t="s">
        <v>890</v>
      </c>
      <c r="I191" s="286" t="s">
        <v>891</v>
      </c>
      <c r="J191" s="286"/>
      <c r="K191" s="334"/>
    </row>
    <row r="192" s="1" customFormat="1" ht="15" customHeight="1">
      <c r="B192" s="311"/>
      <c r="C192" s="347" t="s">
        <v>892</v>
      </c>
      <c r="D192" s="286"/>
      <c r="E192" s="286"/>
      <c r="F192" s="309" t="s">
        <v>798</v>
      </c>
      <c r="G192" s="286"/>
      <c r="H192" s="286" t="s">
        <v>893</v>
      </c>
      <c r="I192" s="286" t="s">
        <v>833</v>
      </c>
      <c r="J192" s="286"/>
      <c r="K192" s="334"/>
    </row>
    <row r="193" s="1" customFormat="1" ht="15" customHeight="1">
      <c r="B193" s="311"/>
      <c r="C193" s="347" t="s">
        <v>894</v>
      </c>
      <c r="D193" s="286"/>
      <c r="E193" s="286"/>
      <c r="F193" s="309" t="s">
        <v>798</v>
      </c>
      <c r="G193" s="286"/>
      <c r="H193" s="286" t="s">
        <v>895</v>
      </c>
      <c r="I193" s="286" t="s">
        <v>833</v>
      </c>
      <c r="J193" s="286"/>
      <c r="K193" s="334"/>
    </row>
    <row r="194" s="1" customFormat="1" ht="15" customHeight="1">
      <c r="B194" s="311"/>
      <c r="C194" s="347" t="s">
        <v>896</v>
      </c>
      <c r="D194" s="286"/>
      <c r="E194" s="286"/>
      <c r="F194" s="309" t="s">
        <v>804</v>
      </c>
      <c r="G194" s="286"/>
      <c r="H194" s="286" t="s">
        <v>897</v>
      </c>
      <c r="I194" s="286" t="s">
        <v>833</v>
      </c>
      <c r="J194" s="286"/>
      <c r="K194" s="334"/>
    </row>
    <row r="195" s="1" customFormat="1" ht="15" customHeight="1">
      <c r="B195" s="340"/>
      <c r="C195" s="355"/>
      <c r="D195" s="320"/>
      <c r="E195" s="320"/>
      <c r="F195" s="320"/>
      <c r="G195" s="320"/>
      <c r="H195" s="320"/>
      <c r="I195" s="320"/>
      <c r="J195" s="320"/>
      <c r="K195" s="341"/>
    </row>
    <row r="196" s="1" customFormat="1" ht="18.75" customHeight="1">
      <c r="B196" s="322"/>
      <c r="C196" s="332"/>
      <c r="D196" s="332"/>
      <c r="E196" s="332"/>
      <c r="F196" s="342"/>
      <c r="G196" s="332"/>
      <c r="H196" s="332"/>
      <c r="I196" s="332"/>
      <c r="J196" s="332"/>
      <c r="K196" s="322"/>
    </row>
    <row r="197" s="1" customFormat="1" ht="18.75" customHeight="1">
      <c r="B197" s="322"/>
      <c r="C197" s="332"/>
      <c r="D197" s="332"/>
      <c r="E197" s="332"/>
      <c r="F197" s="342"/>
      <c r="G197" s="332"/>
      <c r="H197" s="332"/>
      <c r="I197" s="332"/>
      <c r="J197" s="332"/>
      <c r="K197" s="322"/>
    </row>
    <row r="198" s="1" customFormat="1" ht="18.75" customHeight="1">
      <c r="B198" s="294"/>
      <c r="C198" s="294"/>
      <c r="D198" s="294"/>
      <c r="E198" s="294"/>
      <c r="F198" s="294"/>
      <c r="G198" s="294"/>
      <c r="H198" s="294"/>
      <c r="I198" s="294"/>
      <c r="J198" s="294"/>
      <c r="K198" s="294"/>
    </row>
    <row r="199" s="1" customFormat="1" ht="13.5">
      <c r="B199" s="273"/>
      <c r="C199" s="274"/>
      <c r="D199" s="274"/>
      <c r="E199" s="274"/>
      <c r="F199" s="274"/>
      <c r="G199" s="274"/>
      <c r="H199" s="274"/>
      <c r="I199" s="274"/>
      <c r="J199" s="274"/>
      <c r="K199" s="275"/>
    </row>
    <row r="200" s="1" customFormat="1" ht="21">
      <c r="B200" s="276"/>
      <c r="C200" s="277" t="s">
        <v>898</v>
      </c>
      <c r="D200" s="277"/>
      <c r="E200" s="277"/>
      <c r="F200" s="277"/>
      <c r="G200" s="277"/>
      <c r="H200" s="277"/>
      <c r="I200" s="277"/>
      <c r="J200" s="277"/>
      <c r="K200" s="278"/>
    </row>
    <row r="201" s="1" customFormat="1" ht="25.5" customHeight="1">
      <c r="B201" s="276"/>
      <c r="C201" s="356" t="s">
        <v>899</v>
      </c>
      <c r="D201" s="356"/>
      <c r="E201" s="356"/>
      <c r="F201" s="356" t="s">
        <v>900</v>
      </c>
      <c r="G201" s="357"/>
      <c r="H201" s="356" t="s">
        <v>901</v>
      </c>
      <c r="I201" s="356"/>
      <c r="J201" s="356"/>
      <c r="K201" s="278"/>
    </row>
    <row r="202" s="1" customFormat="1" ht="5.25" customHeight="1">
      <c r="B202" s="311"/>
      <c r="C202" s="306"/>
      <c r="D202" s="306"/>
      <c r="E202" s="306"/>
      <c r="F202" s="306"/>
      <c r="G202" s="332"/>
      <c r="H202" s="306"/>
      <c r="I202" s="306"/>
      <c r="J202" s="306"/>
      <c r="K202" s="334"/>
    </row>
    <row r="203" s="1" customFormat="1" ht="15" customHeight="1">
      <c r="B203" s="311"/>
      <c r="C203" s="286" t="s">
        <v>891</v>
      </c>
      <c r="D203" s="286"/>
      <c r="E203" s="286"/>
      <c r="F203" s="309" t="s">
        <v>43</v>
      </c>
      <c r="G203" s="286"/>
      <c r="H203" s="286" t="s">
        <v>902</v>
      </c>
      <c r="I203" s="286"/>
      <c r="J203" s="286"/>
      <c r="K203" s="334"/>
    </row>
    <row r="204" s="1" customFormat="1" ht="15" customHeight="1">
      <c r="B204" s="311"/>
      <c r="C204" s="286"/>
      <c r="D204" s="286"/>
      <c r="E204" s="286"/>
      <c r="F204" s="309" t="s">
        <v>44</v>
      </c>
      <c r="G204" s="286"/>
      <c r="H204" s="286" t="s">
        <v>903</v>
      </c>
      <c r="I204" s="286"/>
      <c r="J204" s="286"/>
      <c r="K204" s="334"/>
    </row>
    <row r="205" s="1" customFormat="1" ht="15" customHeight="1">
      <c r="B205" s="311"/>
      <c r="C205" s="286"/>
      <c r="D205" s="286"/>
      <c r="E205" s="286"/>
      <c r="F205" s="309" t="s">
        <v>47</v>
      </c>
      <c r="G205" s="286"/>
      <c r="H205" s="286" t="s">
        <v>904</v>
      </c>
      <c r="I205" s="286"/>
      <c r="J205" s="286"/>
      <c r="K205" s="334"/>
    </row>
    <row r="206" s="1" customFormat="1" ht="15" customHeight="1">
      <c r="B206" s="311"/>
      <c r="C206" s="286"/>
      <c r="D206" s="286"/>
      <c r="E206" s="286"/>
      <c r="F206" s="309" t="s">
        <v>45</v>
      </c>
      <c r="G206" s="286"/>
      <c r="H206" s="286" t="s">
        <v>905</v>
      </c>
      <c r="I206" s="286"/>
      <c r="J206" s="286"/>
      <c r="K206" s="334"/>
    </row>
    <row r="207" s="1" customFormat="1" ht="15" customHeight="1">
      <c r="B207" s="311"/>
      <c r="C207" s="286"/>
      <c r="D207" s="286"/>
      <c r="E207" s="286"/>
      <c r="F207" s="309" t="s">
        <v>46</v>
      </c>
      <c r="G207" s="286"/>
      <c r="H207" s="286" t="s">
        <v>906</v>
      </c>
      <c r="I207" s="286"/>
      <c r="J207" s="286"/>
      <c r="K207" s="334"/>
    </row>
    <row r="208" s="1" customFormat="1" ht="15" customHeight="1">
      <c r="B208" s="311"/>
      <c r="C208" s="286"/>
      <c r="D208" s="286"/>
      <c r="E208" s="286"/>
      <c r="F208" s="309"/>
      <c r="G208" s="286"/>
      <c r="H208" s="286"/>
      <c r="I208" s="286"/>
      <c r="J208" s="286"/>
      <c r="K208" s="334"/>
    </row>
    <row r="209" s="1" customFormat="1" ht="15" customHeight="1">
      <c r="B209" s="311"/>
      <c r="C209" s="286" t="s">
        <v>845</v>
      </c>
      <c r="D209" s="286"/>
      <c r="E209" s="286"/>
      <c r="F209" s="309" t="s">
        <v>78</v>
      </c>
      <c r="G209" s="286"/>
      <c r="H209" s="286" t="s">
        <v>907</v>
      </c>
      <c r="I209" s="286"/>
      <c r="J209" s="286"/>
      <c r="K209" s="334"/>
    </row>
    <row r="210" s="1" customFormat="1" ht="15" customHeight="1">
      <c r="B210" s="311"/>
      <c r="C210" s="286"/>
      <c r="D210" s="286"/>
      <c r="E210" s="286"/>
      <c r="F210" s="309" t="s">
        <v>740</v>
      </c>
      <c r="G210" s="286"/>
      <c r="H210" s="286" t="s">
        <v>741</v>
      </c>
      <c r="I210" s="286"/>
      <c r="J210" s="286"/>
      <c r="K210" s="334"/>
    </row>
    <row r="211" s="1" customFormat="1" ht="15" customHeight="1">
      <c r="B211" s="311"/>
      <c r="C211" s="286"/>
      <c r="D211" s="286"/>
      <c r="E211" s="286"/>
      <c r="F211" s="309" t="s">
        <v>738</v>
      </c>
      <c r="G211" s="286"/>
      <c r="H211" s="286" t="s">
        <v>908</v>
      </c>
      <c r="I211" s="286"/>
      <c r="J211" s="286"/>
      <c r="K211" s="334"/>
    </row>
    <row r="212" s="1" customFormat="1" ht="15" customHeight="1">
      <c r="B212" s="358"/>
      <c r="C212" s="286"/>
      <c r="D212" s="286"/>
      <c r="E212" s="286"/>
      <c r="F212" s="309" t="s">
        <v>742</v>
      </c>
      <c r="G212" s="347"/>
      <c r="H212" s="338" t="s">
        <v>743</v>
      </c>
      <c r="I212" s="338"/>
      <c r="J212" s="338"/>
      <c r="K212" s="359"/>
    </row>
    <row r="213" s="1" customFormat="1" ht="15" customHeight="1">
      <c r="B213" s="358"/>
      <c r="C213" s="286"/>
      <c r="D213" s="286"/>
      <c r="E213" s="286"/>
      <c r="F213" s="309" t="s">
        <v>744</v>
      </c>
      <c r="G213" s="347"/>
      <c r="H213" s="338" t="s">
        <v>202</v>
      </c>
      <c r="I213" s="338"/>
      <c r="J213" s="338"/>
      <c r="K213" s="359"/>
    </row>
    <row r="214" s="1" customFormat="1" ht="15" customHeight="1">
      <c r="B214" s="358"/>
      <c r="C214" s="286"/>
      <c r="D214" s="286"/>
      <c r="E214" s="286"/>
      <c r="F214" s="309"/>
      <c r="G214" s="347"/>
      <c r="H214" s="338"/>
      <c r="I214" s="338"/>
      <c r="J214" s="338"/>
      <c r="K214" s="359"/>
    </row>
    <row r="215" s="1" customFormat="1" ht="15" customHeight="1">
      <c r="B215" s="358"/>
      <c r="C215" s="286" t="s">
        <v>869</v>
      </c>
      <c r="D215" s="286"/>
      <c r="E215" s="286"/>
      <c r="F215" s="309">
        <v>1</v>
      </c>
      <c r="G215" s="347"/>
      <c r="H215" s="338" t="s">
        <v>909</v>
      </c>
      <c r="I215" s="338"/>
      <c r="J215" s="338"/>
      <c r="K215" s="359"/>
    </row>
    <row r="216" s="1" customFormat="1" ht="15" customHeight="1">
      <c r="B216" s="358"/>
      <c r="C216" s="286"/>
      <c r="D216" s="286"/>
      <c r="E216" s="286"/>
      <c r="F216" s="309">
        <v>2</v>
      </c>
      <c r="G216" s="347"/>
      <c r="H216" s="338" t="s">
        <v>910</v>
      </c>
      <c r="I216" s="338"/>
      <c r="J216" s="338"/>
      <c r="K216" s="359"/>
    </row>
    <row r="217" s="1" customFormat="1" ht="15" customHeight="1">
      <c r="B217" s="358"/>
      <c r="C217" s="286"/>
      <c r="D217" s="286"/>
      <c r="E217" s="286"/>
      <c r="F217" s="309">
        <v>3</v>
      </c>
      <c r="G217" s="347"/>
      <c r="H217" s="338" t="s">
        <v>911</v>
      </c>
      <c r="I217" s="338"/>
      <c r="J217" s="338"/>
      <c r="K217" s="359"/>
    </row>
    <row r="218" s="1" customFormat="1" ht="15" customHeight="1">
      <c r="B218" s="358"/>
      <c r="C218" s="286"/>
      <c r="D218" s="286"/>
      <c r="E218" s="286"/>
      <c r="F218" s="309">
        <v>4</v>
      </c>
      <c r="G218" s="347"/>
      <c r="H218" s="338" t="s">
        <v>912</v>
      </c>
      <c r="I218" s="338"/>
      <c r="J218" s="338"/>
      <c r="K218" s="359"/>
    </row>
    <row r="219" s="1" customFormat="1" ht="12.75" customHeight="1">
      <c r="B219" s="360"/>
      <c r="C219" s="361"/>
      <c r="D219" s="361"/>
      <c r="E219" s="361"/>
      <c r="F219" s="361"/>
      <c r="G219" s="361"/>
      <c r="H219" s="361"/>
      <c r="I219" s="361"/>
      <c r="J219" s="361"/>
      <c r="K219" s="362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DESKTOP-PTA9VG3\Uživatel</dc:creator>
  <cp:lastModifiedBy>DESKTOP-PTA9VG3\Uživatel</cp:lastModifiedBy>
  <dcterms:created xsi:type="dcterms:W3CDTF">2026-09-07T07:25:54Z</dcterms:created>
  <dcterms:modified xsi:type="dcterms:W3CDTF">2026-09-07T07:25:56Z</dcterms:modified>
</cp:coreProperties>
</file>