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00 - Vedlejší a ostat..." sheetId="2" r:id="rId2"/>
    <sheet name="SO 101 - Komunikace" sheetId="3" r:id="rId3"/>
    <sheet name="SO 301 - Odvodnění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000 - Vedlejší a ostat...'!$C$84:$K$124</definedName>
    <definedName name="_xlnm.Print_Area" localSheetId="1">'SO 000 - Vedlejší a ostat...'!$C$4:$J$39,'SO 000 - Vedlejší a ostat...'!$C$45:$J$66,'SO 000 - Vedlejší a ostat...'!$C$72:$K$124</definedName>
    <definedName name="_xlnm.Print_Titles" localSheetId="1">'SO 000 - Vedlejší a ostat...'!$84:$84</definedName>
    <definedName name="_xlnm._FilterDatabase" localSheetId="2" hidden="1">'SO 101 - Komunikace'!$C$87:$K$771</definedName>
    <definedName name="_xlnm.Print_Area" localSheetId="2">'SO 101 - Komunikace'!$C$4:$J$39,'SO 101 - Komunikace'!$C$45:$J$69,'SO 101 - Komunikace'!$C$75:$K$771</definedName>
    <definedName name="_xlnm.Print_Titles" localSheetId="2">'SO 101 - Komunikace'!$87:$87</definedName>
    <definedName name="_xlnm._FilterDatabase" localSheetId="3" hidden="1">'SO 301 - Odvodnění'!$C$86:$K$286</definedName>
    <definedName name="_xlnm.Print_Area" localSheetId="3">'SO 301 - Odvodnění'!$C$4:$J$39,'SO 301 - Odvodnění'!$C$45:$J$68,'SO 301 - Odvodnění'!$C$74:$K$286</definedName>
    <definedName name="_xlnm.Print_Titles" localSheetId="3">'SO 301 - Odvodnění'!$86:$86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R280"/>
  <c r="P280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29"/>
  <c r="BH229"/>
  <c r="BG229"/>
  <c r="BF229"/>
  <c r="T229"/>
  <c r="R229"/>
  <c r="P229"/>
  <c r="BI222"/>
  <c r="BH222"/>
  <c r="BG222"/>
  <c r="BF222"/>
  <c r="T222"/>
  <c r="R222"/>
  <c r="P222"/>
  <c r="BI215"/>
  <c r="BH215"/>
  <c r="BG215"/>
  <c r="BF215"/>
  <c r="T215"/>
  <c r="R215"/>
  <c r="P215"/>
  <c r="BI213"/>
  <c r="BH213"/>
  <c r="BG213"/>
  <c r="BF213"/>
  <c r="T213"/>
  <c r="R213"/>
  <c r="P213"/>
  <c r="BI206"/>
  <c r="BH206"/>
  <c r="BG206"/>
  <c r="BF206"/>
  <c r="T206"/>
  <c r="R206"/>
  <c r="P206"/>
  <c r="BI205"/>
  <c r="BH205"/>
  <c r="BG205"/>
  <c r="BF205"/>
  <c r="T205"/>
  <c r="R205"/>
  <c r="P205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1"/>
  <c r="BH191"/>
  <c r="BG191"/>
  <c r="BF191"/>
  <c r="T191"/>
  <c r="R191"/>
  <c r="P191"/>
  <c r="BI189"/>
  <c r="BH189"/>
  <c r="BG189"/>
  <c r="BF189"/>
  <c r="T189"/>
  <c r="R189"/>
  <c r="P189"/>
  <c r="BI185"/>
  <c r="BH185"/>
  <c r="BG185"/>
  <c r="BF185"/>
  <c r="T185"/>
  <c r="R185"/>
  <c r="P185"/>
  <c r="BI181"/>
  <c r="BH181"/>
  <c r="BG181"/>
  <c r="BF181"/>
  <c r="T181"/>
  <c r="R181"/>
  <c r="P181"/>
  <c r="BI174"/>
  <c r="BH174"/>
  <c r="BG174"/>
  <c r="BF174"/>
  <c r="T174"/>
  <c r="R174"/>
  <c r="P174"/>
  <c r="BI171"/>
  <c r="BH171"/>
  <c r="BG171"/>
  <c r="BF171"/>
  <c r="T171"/>
  <c r="T170"/>
  <c r="R171"/>
  <c r="R170"/>
  <c r="P171"/>
  <c r="P170"/>
  <c r="BI168"/>
  <c r="BH168"/>
  <c r="BG168"/>
  <c r="BF168"/>
  <c r="T168"/>
  <c r="R168"/>
  <c r="P168"/>
  <c r="BI155"/>
  <c r="BH155"/>
  <c r="BG155"/>
  <c r="BF155"/>
  <c r="T155"/>
  <c r="R155"/>
  <c r="P155"/>
  <c r="BI153"/>
  <c r="BH153"/>
  <c r="BG153"/>
  <c r="BF153"/>
  <c r="T153"/>
  <c r="R153"/>
  <c r="P153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2"/>
  <c r="BH122"/>
  <c r="BG122"/>
  <c r="BF122"/>
  <c r="T122"/>
  <c r="R122"/>
  <c r="P122"/>
  <c r="BI114"/>
  <c r="BH114"/>
  <c r="BG114"/>
  <c r="BF114"/>
  <c r="T114"/>
  <c r="R114"/>
  <c r="P114"/>
  <c r="BI106"/>
  <c r="BH106"/>
  <c r="BG106"/>
  <c r="BF106"/>
  <c r="T106"/>
  <c r="R106"/>
  <c r="P106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48"/>
  <c i="3" r="J37"/>
  <c r="J36"/>
  <c i="1" r="AY56"/>
  <c i="3" r="J35"/>
  <c i="1" r="AX56"/>
  <c i="3" r="BI770"/>
  <c r="BH770"/>
  <c r="BG770"/>
  <c r="BF770"/>
  <c r="T770"/>
  <c r="T769"/>
  <c r="R770"/>
  <c r="R769"/>
  <c r="P770"/>
  <c r="P769"/>
  <c r="BI767"/>
  <c r="BH767"/>
  <c r="BG767"/>
  <c r="BF767"/>
  <c r="T767"/>
  <c r="R767"/>
  <c r="P767"/>
  <c r="BI765"/>
  <c r="BH765"/>
  <c r="BG765"/>
  <c r="BF765"/>
  <c r="T765"/>
  <c r="R765"/>
  <c r="P765"/>
  <c r="BI761"/>
  <c r="BH761"/>
  <c r="BG761"/>
  <c r="BF761"/>
  <c r="T761"/>
  <c r="R761"/>
  <c r="P761"/>
  <c r="BI759"/>
  <c r="BH759"/>
  <c r="BG759"/>
  <c r="BF759"/>
  <c r="T759"/>
  <c r="R759"/>
  <c r="P759"/>
  <c r="BI757"/>
  <c r="BH757"/>
  <c r="BG757"/>
  <c r="BF757"/>
  <c r="T757"/>
  <c r="R757"/>
  <c r="P757"/>
  <c r="BI748"/>
  <c r="BH748"/>
  <c r="BG748"/>
  <c r="BF748"/>
  <c r="T748"/>
  <c r="R748"/>
  <c r="P748"/>
  <c r="BI746"/>
  <c r="BH746"/>
  <c r="BG746"/>
  <c r="BF746"/>
  <c r="T746"/>
  <c r="R746"/>
  <c r="P746"/>
  <c r="BI740"/>
  <c r="BH740"/>
  <c r="BG740"/>
  <c r="BF740"/>
  <c r="T740"/>
  <c r="R740"/>
  <c r="P740"/>
  <c r="BI710"/>
  <c r="BH710"/>
  <c r="BG710"/>
  <c r="BF710"/>
  <c r="T710"/>
  <c r="R710"/>
  <c r="P710"/>
  <c r="BI706"/>
  <c r="BH706"/>
  <c r="BG706"/>
  <c r="BF706"/>
  <c r="T706"/>
  <c r="R706"/>
  <c r="P706"/>
  <c r="BI702"/>
  <c r="BH702"/>
  <c r="BG702"/>
  <c r="BF702"/>
  <c r="T702"/>
  <c r="R702"/>
  <c r="P702"/>
  <c r="BI700"/>
  <c r="BH700"/>
  <c r="BG700"/>
  <c r="BF700"/>
  <c r="T700"/>
  <c r="R700"/>
  <c r="P700"/>
  <c r="BI695"/>
  <c r="BH695"/>
  <c r="BG695"/>
  <c r="BF695"/>
  <c r="T695"/>
  <c r="R695"/>
  <c r="P695"/>
  <c r="BI693"/>
  <c r="BH693"/>
  <c r="BG693"/>
  <c r="BF693"/>
  <c r="T693"/>
  <c r="R693"/>
  <c r="P693"/>
  <c r="BI688"/>
  <c r="BH688"/>
  <c r="BG688"/>
  <c r="BF688"/>
  <c r="T688"/>
  <c r="R688"/>
  <c r="P688"/>
  <c r="BI686"/>
  <c r="BH686"/>
  <c r="BG686"/>
  <c r="BF686"/>
  <c r="T686"/>
  <c r="R686"/>
  <c r="P686"/>
  <c r="BI684"/>
  <c r="BH684"/>
  <c r="BG684"/>
  <c r="BF684"/>
  <c r="T684"/>
  <c r="R684"/>
  <c r="P684"/>
  <c r="BI679"/>
  <c r="BH679"/>
  <c r="BG679"/>
  <c r="BF679"/>
  <c r="T679"/>
  <c r="R679"/>
  <c r="P679"/>
  <c r="BI677"/>
  <c r="BH677"/>
  <c r="BG677"/>
  <c r="BF677"/>
  <c r="T677"/>
  <c r="R677"/>
  <c r="P677"/>
  <c r="BI675"/>
  <c r="BH675"/>
  <c r="BG675"/>
  <c r="BF675"/>
  <c r="T675"/>
  <c r="R675"/>
  <c r="P675"/>
  <c r="BI673"/>
  <c r="BH673"/>
  <c r="BG673"/>
  <c r="BF673"/>
  <c r="T673"/>
  <c r="R673"/>
  <c r="P673"/>
  <c r="BI661"/>
  <c r="BH661"/>
  <c r="BG661"/>
  <c r="BF661"/>
  <c r="T661"/>
  <c r="R661"/>
  <c r="P661"/>
  <c r="BI660"/>
  <c r="BH660"/>
  <c r="BG660"/>
  <c r="BF660"/>
  <c r="T660"/>
  <c r="R660"/>
  <c r="P660"/>
  <c r="BI655"/>
  <c r="BH655"/>
  <c r="BG655"/>
  <c r="BF655"/>
  <c r="T655"/>
  <c r="R655"/>
  <c r="P655"/>
  <c r="BI654"/>
  <c r="BH654"/>
  <c r="BG654"/>
  <c r="BF654"/>
  <c r="T654"/>
  <c r="R654"/>
  <c r="P654"/>
  <c r="BI653"/>
  <c r="BH653"/>
  <c r="BG653"/>
  <c r="BF653"/>
  <c r="T653"/>
  <c r="R653"/>
  <c r="P653"/>
  <c r="BI652"/>
  <c r="BH652"/>
  <c r="BG652"/>
  <c r="BF652"/>
  <c r="T652"/>
  <c r="R652"/>
  <c r="P652"/>
  <c r="BI645"/>
  <c r="BH645"/>
  <c r="BG645"/>
  <c r="BF645"/>
  <c r="T645"/>
  <c r="R645"/>
  <c r="P645"/>
  <c r="BI644"/>
  <c r="BH644"/>
  <c r="BG644"/>
  <c r="BF644"/>
  <c r="T644"/>
  <c r="R644"/>
  <c r="P644"/>
  <c r="BI639"/>
  <c r="BH639"/>
  <c r="BG639"/>
  <c r="BF639"/>
  <c r="T639"/>
  <c r="R639"/>
  <c r="P639"/>
  <c r="BI633"/>
  <c r="BH633"/>
  <c r="BG633"/>
  <c r="BF633"/>
  <c r="T633"/>
  <c r="R633"/>
  <c r="P633"/>
  <c r="BI631"/>
  <c r="BH631"/>
  <c r="BG631"/>
  <c r="BF631"/>
  <c r="T631"/>
  <c r="R631"/>
  <c r="P631"/>
  <c r="BI626"/>
  <c r="BH626"/>
  <c r="BG626"/>
  <c r="BF626"/>
  <c r="T626"/>
  <c r="R626"/>
  <c r="P626"/>
  <c r="BI621"/>
  <c r="BH621"/>
  <c r="BG621"/>
  <c r="BF621"/>
  <c r="T621"/>
  <c r="R621"/>
  <c r="P621"/>
  <c r="BI617"/>
  <c r="BH617"/>
  <c r="BG617"/>
  <c r="BF617"/>
  <c r="T617"/>
  <c r="R617"/>
  <c r="P617"/>
  <c r="BI613"/>
  <c r="BH613"/>
  <c r="BG613"/>
  <c r="BF613"/>
  <c r="T613"/>
  <c r="R613"/>
  <c r="P613"/>
  <c r="BI603"/>
  <c r="BH603"/>
  <c r="BG603"/>
  <c r="BF603"/>
  <c r="T603"/>
  <c r="R603"/>
  <c r="P603"/>
  <c r="BI601"/>
  <c r="BH601"/>
  <c r="BG601"/>
  <c r="BF601"/>
  <c r="T601"/>
  <c r="R601"/>
  <c r="P601"/>
  <c r="BI599"/>
  <c r="BH599"/>
  <c r="BG599"/>
  <c r="BF599"/>
  <c r="T599"/>
  <c r="R599"/>
  <c r="P599"/>
  <c r="BI588"/>
  <c r="BH588"/>
  <c r="BG588"/>
  <c r="BF588"/>
  <c r="T588"/>
  <c r="R588"/>
  <c r="P588"/>
  <c r="BI586"/>
  <c r="BH586"/>
  <c r="BG586"/>
  <c r="BF586"/>
  <c r="T586"/>
  <c r="R586"/>
  <c r="P586"/>
  <c r="BI580"/>
  <c r="BH580"/>
  <c r="BG580"/>
  <c r="BF580"/>
  <c r="T580"/>
  <c r="R580"/>
  <c r="P580"/>
  <c r="BI578"/>
  <c r="BH578"/>
  <c r="BG578"/>
  <c r="BF578"/>
  <c r="T578"/>
  <c r="R578"/>
  <c r="P578"/>
  <c r="BI567"/>
  <c r="BH567"/>
  <c r="BG567"/>
  <c r="BF567"/>
  <c r="T567"/>
  <c r="R567"/>
  <c r="P567"/>
  <c r="BI561"/>
  <c r="BH561"/>
  <c r="BG561"/>
  <c r="BF561"/>
  <c r="T561"/>
  <c r="R561"/>
  <c r="P561"/>
  <c r="BI555"/>
  <c r="BH555"/>
  <c r="BG555"/>
  <c r="BF555"/>
  <c r="T555"/>
  <c r="R555"/>
  <c r="P555"/>
  <c r="BI544"/>
  <c r="BH544"/>
  <c r="BG544"/>
  <c r="BF544"/>
  <c r="T544"/>
  <c r="R544"/>
  <c r="P544"/>
  <c r="BI538"/>
  <c r="BH538"/>
  <c r="BG538"/>
  <c r="BF538"/>
  <c r="T538"/>
  <c r="R538"/>
  <c r="P538"/>
  <c r="BI520"/>
  <c r="BH520"/>
  <c r="BG520"/>
  <c r="BF520"/>
  <c r="T520"/>
  <c r="R520"/>
  <c r="P520"/>
  <c r="BI502"/>
  <c r="BH502"/>
  <c r="BG502"/>
  <c r="BF502"/>
  <c r="T502"/>
  <c r="R502"/>
  <c r="P502"/>
  <c r="BI496"/>
  <c r="BH496"/>
  <c r="BG496"/>
  <c r="BF496"/>
  <c r="T496"/>
  <c r="R496"/>
  <c r="P496"/>
  <c r="BI490"/>
  <c r="BH490"/>
  <c r="BG490"/>
  <c r="BF490"/>
  <c r="T490"/>
  <c r="R490"/>
  <c r="P490"/>
  <c r="BI479"/>
  <c r="BH479"/>
  <c r="BG479"/>
  <c r="BF479"/>
  <c r="T479"/>
  <c r="R479"/>
  <c r="P479"/>
  <c r="BI468"/>
  <c r="BH468"/>
  <c r="BG468"/>
  <c r="BF468"/>
  <c r="T468"/>
  <c r="R468"/>
  <c r="P468"/>
  <c r="BI462"/>
  <c r="BH462"/>
  <c r="BG462"/>
  <c r="BF462"/>
  <c r="T462"/>
  <c r="R462"/>
  <c r="P462"/>
  <c r="BI436"/>
  <c r="BH436"/>
  <c r="BG436"/>
  <c r="BF436"/>
  <c r="T436"/>
  <c r="R436"/>
  <c r="P436"/>
  <c r="BI421"/>
  <c r="BH421"/>
  <c r="BG421"/>
  <c r="BF421"/>
  <c r="T421"/>
  <c r="R421"/>
  <c r="P421"/>
  <c r="BI416"/>
  <c r="BH416"/>
  <c r="BG416"/>
  <c r="BF416"/>
  <c r="T416"/>
  <c r="R416"/>
  <c r="P416"/>
  <c r="BI402"/>
  <c r="BH402"/>
  <c r="BG402"/>
  <c r="BF402"/>
  <c r="T402"/>
  <c r="R402"/>
  <c r="P402"/>
  <c r="BI399"/>
  <c r="BH399"/>
  <c r="BG399"/>
  <c r="BF399"/>
  <c r="T399"/>
  <c r="R399"/>
  <c r="P399"/>
  <c r="BI397"/>
  <c r="BH397"/>
  <c r="BG397"/>
  <c r="BF397"/>
  <c r="T397"/>
  <c r="R397"/>
  <c r="P397"/>
  <c r="BI386"/>
  <c r="BH386"/>
  <c r="BG386"/>
  <c r="BF386"/>
  <c r="T386"/>
  <c r="R386"/>
  <c r="P386"/>
  <c r="BI383"/>
  <c r="BH383"/>
  <c r="BG383"/>
  <c r="BF383"/>
  <c r="T383"/>
  <c r="R383"/>
  <c r="P383"/>
  <c r="BI378"/>
  <c r="BH378"/>
  <c r="BG378"/>
  <c r="BF378"/>
  <c r="T378"/>
  <c r="R378"/>
  <c r="P378"/>
  <c r="BI373"/>
  <c r="BH373"/>
  <c r="BG373"/>
  <c r="BF373"/>
  <c r="T373"/>
  <c r="R373"/>
  <c r="P373"/>
  <c r="BI371"/>
  <c r="BH371"/>
  <c r="BG371"/>
  <c r="BF371"/>
  <c r="T371"/>
  <c r="R371"/>
  <c r="P371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5"/>
  <c r="BH355"/>
  <c r="BG355"/>
  <c r="BF355"/>
  <c r="T355"/>
  <c r="R355"/>
  <c r="P355"/>
  <c r="BI352"/>
  <c r="BH352"/>
  <c r="BG352"/>
  <c r="BF352"/>
  <c r="T352"/>
  <c r="R352"/>
  <c r="P352"/>
  <c r="BI347"/>
  <c r="BH347"/>
  <c r="BG347"/>
  <c r="BF347"/>
  <c r="T347"/>
  <c r="R347"/>
  <c r="P347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278"/>
  <c r="BH278"/>
  <c r="BG278"/>
  <c r="BF278"/>
  <c r="T278"/>
  <c r="R278"/>
  <c r="P278"/>
  <c r="BI275"/>
  <c r="BH275"/>
  <c r="BG275"/>
  <c r="BF275"/>
  <c r="T275"/>
  <c r="R275"/>
  <c r="P275"/>
  <c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0"/>
  <c r="BH260"/>
  <c r="BG260"/>
  <c r="BF260"/>
  <c r="T260"/>
  <c r="R260"/>
  <c r="P260"/>
  <c r="BI256"/>
  <c r="BH256"/>
  <c r="BG256"/>
  <c r="BF256"/>
  <c r="T256"/>
  <c r="R256"/>
  <c r="P256"/>
  <c r="BI221"/>
  <c r="BH221"/>
  <c r="BG221"/>
  <c r="BF221"/>
  <c r="T221"/>
  <c r="R221"/>
  <c r="P221"/>
  <c r="BI183"/>
  <c r="BH183"/>
  <c r="BG183"/>
  <c r="BF183"/>
  <c r="T183"/>
  <c r="R183"/>
  <c r="P183"/>
  <c r="BI181"/>
  <c r="BH181"/>
  <c r="BG181"/>
  <c r="BF181"/>
  <c r="T181"/>
  <c r="R181"/>
  <c r="P181"/>
  <c r="BI176"/>
  <c r="BH176"/>
  <c r="BG176"/>
  <c r="BF176"/>
  <c r="T176"/>
  <c r="R176"/>
  <c r="P176"/>
  <c r="BI164"/>
  <c r="BH164"/>
  <c r="BG164"/>
  <c r="BF164"/>
  <c r="T164"/>
  <c r="R164"/>
  <c r="P164"/>
  <c r="BI159"/>
  <c r="BH159"/>
  <c r="BG159"/>
  <c r="BF159"/>
  <c r="T159"/>
  <c r="R159"/>
  <c r="P159"/>
  <c r="BI154"/>
  <c r="BH154"/>
  <c r="BG154"/>
  <c r="BF154"/>
  <c r="T154"/>
  <c r="R154"/>
  <c r="P154"/>
  <c r="BI149"/>
  <c r="BH149"/>
  <c r="BG149"/>
  <c r="BF149"/>
  <c r="T149"/>
  <c r="R149"/>
  <c r="P149"/>
  <c r="BI145"/>
  <c r="BH145"/>
  <c r="BG145"/>
  <c r="BF145"/>
  <c r="T145"/>
  <c r="R145"/>
  <c r="P145"/>
  <c r="BI136"/>
  <c r="BH136"/>
  <c r="BG136"/>
  <c r="BF136"/>
  <c r="T136"/>
  <c r="R136"/>
  <c r="P136"/>
  <c r="BI131"/>
  <c r="BH131"/>
  <c r="BG131"/>
  <c r="BF131"/>
  <c r="T131"/>
  <c r="R131"/>
  <c r="P131"/>
  <c r="BI126"/>
  <c r="BH126"/>
  <c r="BG126"/>
  <c r="BF126"/>
  <c r="T126"/>
  <c r="R126"/>
  <c r="P126"/>
  <c r="BI121"/>
  <c r="BH121"/>
  <c r="BG121"/>
  <c r="BF121"/>
  <c r="T121"/>
  <c r="R121"/>
  <c r="P121"/>
  <c r="BI111"/>
  <c r="BH111"/>
  <c r="BG111"/>
  <c r="BF111"/>
  <c r="T111"/>
  <c r="R111"/>
  <c r="P111"/>
  <c r="BI106"/>
  <c r="BH106"/>
  <c r="BG106"/>
  <c r="BF106"/>
  <c r="T106"/>
  <c r="R106"/>
  <c r="P106"/>
  <c r="BI101"/>
  <c r="BH101"/>
  <c r="BG101"/>
  <c r="BF101"/>
  <c r="T101"/>
  <c r="R101"/>
  <c r="P101"/>
  <c r="BI96"/>
  <c r="BH96"/>
  <c r="BG96"/>
  <c r="BF96"/>
  <c r="T96"/>
  <c r="R96"/>
  <c r="P96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85"/>
  <c r="J17"/>
  <c r="J12"/>
  <c r="J52"/>
  <c r="E7"/>
  <c r="E78"/>
  <c i="2" r="J37"/>
  <c r="J36"/>
  <c i="1" r="AY55"/>
  <c i="2" r="J35"/>
  <c i="1" r="AX55"/>
  <c i="2" r="BI123"/>
  <c r="BH123"/>
  <c r="BG123"/>
  <c r="BF123"/>
  <c r="T123"/>
  <c r="R123"/>
  <c r="P123"/>
  <c r="BI120"/>
  <c r="BH120"/>
  <c r="BG120"/>
  <c r="BF120"/>
  <c r="T120"/>
  <c r="R120"/>
  <c r="P120"/>
  <c r="BI116"/>
  <c r="BH116"/>
  <c r="BG116"/>
  <c r="BF116"/>
  <c r="T116"/>
  <c r="T115"/>
  <c r="R116"/>
  <c r="R115"/>
  <c r="P116"/>
  <c r="P115"/>
  <c r="BI112"/>
  <c r="BH112"/>
  <c r="BG112"/>
  <c r="BF112"/>
  <c r="T112"/>
  <c r="T111"/>
  <c r="R112"/>
  <c r="R111"/>
  <c r="P112"/>
  <c r="P111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75"/>
  <c i="1" r="L50"/>
  <c r="AM50"/>
  <c r="AM49"/>
  <c r="L49"/>
  <c r="AM47"/>
  <c r="L47"/>
  <c r="L45"/>
  <c r="L44"/>
  <c i="4" r="BK262"/>
  <c r="J258"/>
  <c r="BK245"/>
  <c r="J199"/>
  <c r="J128"/>
  <c r="J94"/>
  <c i="3" r="BK686"/>
  <c r="BK655"/>
  <c r="BK639"/>
  <c r="BK588"/>
  <c r="J399"/>
  <c r="J347"/>
  <c r="J164"/>
  <c r="J131"/>
  <c i="2" r="BK112"/>
  <c i="4" r="J277"/>
  <c r="BK248"/>
  <c r="J213"/>
  <c r="BK171"/>
  <c r="BK133"/>
  <c i="3" r="BK679"/>
  <c r="BK653"/>
  <c i="4" r="BK285"/>
  <c r="J265"/>
  <c r="BK189"/>
  <c r="BK140"/>
  <c r="BK128"/>
  <c r="J90"/>
  <c i="3" r="BK757"/>
  <c r="J679"/>
  <c r="J603"/>
  <c r="J479"/>
  <c r="J383"/>
  <c r="BK347"/>
  <c r="BK183"/>
  <c r="J126"/>
  <c i="2" r="J112"/>
  <c r="J91"/>
  <c i="4" r="BK271"/>
  <c r="J248"/>
  <c r="J206"/>
  <c r="BK168"/>
  <c i="3" r="J770"/>
  <c r="J746"/>
  <c r="BK673"/>
  <c r="BK621"/>
  <c r="J578"/>
  <c r="BK373"/>
  <c r="BK311"/>
  <c r="BK586"/>
  <c r="BK416"/>
  <c r="J313"/>
  <c r="J183"/>
  <c r="J149"/>
  <c i="2" r="BK102"/>
  <c i="4" r="BK206"/>
  <c r="J174"/>
  <c i="3" r="BK740"/>
  <c r="BK693"/>
  <c r="BK626"/>
  <c r="J586"/>
  <c r="J520"/>
  <c r="J436"/>
  <c r="J378"/>
  <c r="J311"/>
  <c r="BK149"/>
  <c r="J101"/>
  <c i="2" r="J104"/>
  <c i="4" r="J280"/>
  <c r="BK259"/>
  <c r="BK246"/>
  <c r="J222"/>
  <c r="BK174"/>
  <c r="J153"/>
  <c r="J114"/>
  <c i="3" r="BK765"/>
  <c r="BK684"/>
  <c r="BK654"/>
  <c r="BK613"/>
  <c r="J567"/>
  <c r="J502"/>
  <c r="BK383"/>
  <c r="BK278"/>
  <c r="BK145"/>
  <c r="J91"/>
  <c i="2" r="BK99"/>
  <c i="4" r="BK265"/>
  <c r="BK240"/>
  <c r="BK197"/>
  <c r="J143"/>
  <c r="J98"/>
  <c i="3" r="J675"/>
  <c r="BK645"/>
  <c i="4" r="J285"/>
  <c r="J273"/>
  <c r="J259"/>
  <c r="BK242"/>
  <c r="BK185"/>
  <c r="BK114"/>
  <c i="3" r="J761"/>
  <c r="J686"/>
  <c r="J621"/>
  <c r="J416"/>
  <c r="BK371"/>
  <c r="J275"/>
  <c r="J145"/>
  <c i="2" r="BK123"/>
  <c r="BK91"/>
  <c r="J88"/>
  <c i="4" r="J266"/>
  <c r="J260"/>
  <c r="J229"/>
  <c r="J171"/>
  <c r="BK94"/>
  <c i="3" r="J757"/>
  <c r="J740"/>
  <c r="BK633"/>
  <c r="BK544"/>
  <c r="BK364"/>
  <c r="BK313"/>
  <c r="J260"/>
  <c r="BK555"/>
  <c r="J366"/>
  <c r="J270"/>
  <c r="J121"/>
  <c i="2" r="J99"/>
  <c i="4" r="BK222"/>
  <c r="BK195"/>
  <c r="J136"/>
  <c i="3" r="J702"/>
  <c r="J655"/>
  <c r="J613"/>
  <c r="BK578"/>
  <c r="J490"/>
  <c r="BK399"/>
  <c r="J364"/>
  <c r="BK267"/>
  <c r="BK131"/>
  <c r="J106"/>
  <c i="2" r="BK109"/>
  <c r="J94"/>
  <c i="4" r="J264"/>
  <c r="BK254"/>
  <c r="BK249"/>
  <c r="J238"/>
  <c r="J168"/>
  <c r="J146"/>
  <c r="BK106"/>
  <c i="3" r="BK761"/>
  <c r="J684"/>
  <c r="J626"/>
  <c r="J555"/>
  <c r="BK490"/>
  <c r="BK378"/>
  <c r="BK309"/>
  <c r="J159"/>
  <c r="BK106"/>
  <c i="2" r="J106"/>
  <c i="4" r="J275"/>
  <c r="J246"/>
  <c r="J189"/>
  <c i="3" r="J660"/>
  <c r="BK631"/>
  <c i="4" r="BK277"/>
  <c r="BK258"/>
  <c r="BK215"/>
  <c r="J181"/>
  <c r="BK130"/>
  <c i="3" r="J759"/>
  <c r="BK702"/>
  <c r="BK675"/>
  <c r="J538"/>
  <c r="J386"/>
  <c r="BK355"/>
  <c r="BK256"/>
  <c r="BK176"/>
  <c r="BK96"/>
  <c i="2" r="BK104"/>
  <c r="BK88"/>
  <c i="4" r="BK261"/>
  <c r="BK251"/>
  <c r="BK238"/>
  <c r="J185"/>
  <c r="J106"/>
  <c i="3" r="BK748"/>
  <c r="J710"/>
  <c r="J661"/>
  <c r="BK601"/>
  <c r="BK468"/>
  <c r="J355"/>
  <c r="J599"/>
  <c r="J402"/>
  <c r="J278"/>
  <c r="BK181"/>
  <c r="J111"/>
  <c i="4" r="J245"/>
  <c r="BK199"/>
  <c r="BK143"/>
  <c i="3" r="BK746"/>
  <c r="BK700"/>
  <c r="J639"/>
  <c r="J601"/>
  <c r="J544"/>
  <c r="BK462"/>
  <c r="BK386"/>
  <c r="J360"/>
  <c r="BK154"/>
  <c r="BK111"/>
  <c i="2" r="J120"/>
  <c i="4" r="BK283"/>
  <c r="J261"/>
  <c r="BK252"/>
  <c r="J243"/>
  <c r="J205"/>
  <c r="J155"/>
  <c r="J126"/>
  <c i="3" r="J767"/>
  <c r="J693"/>
  <c r="J673"/>
  <c r="J653"/>
  <c r="BK580"/>
  <c r="BK520"/>
  <c r="BK260"/>
  <c r="BK136"/>
  <c i="2" r="J116"/>
  <c r="J97"/>
  <c i="4" r="J254"/>
  <c r="J215"/>
  <c r="J140"/>
  <c i="3" r="BK695"/>
  <c r="BK661"/>
  <c r="BK644"/>
  <c i="4" r="BK280"/>
  <c r="BK264"/>
  <c r="BK213"/>
  <c r="BK155"/>
  <c r="J133"/>
  <c r="BK126"/>
  <c i="3" r="J765"/>
  <c r="BK706"/>
  <c r="J631"/>
  <c r="BK496"/>
  <c r="BK402"/>
  <c r="BK368"/>
  <c r="BK352"/>
  <c r="BK221"/>
  <c r="J136"/>
  <c i="2" r="J102"/>
  <c i="1" r="AS54"/>
  <c i="4" r="J242"/>
  <c r="BK191"/>
  <c r="BK153"/>
  <c i="3" r="BK759"/>
  <c r="J677"/>
  <c r="J645"/>
  <c r="BK603"/>
  <c r="BK561"/>
  <c r="BK421"/>
  <c r="J362"/>
  <c r="BK275"/>
  <c r="J468"/>
  <c r="J371"/>
  <c r="BK273"/>
  <c r="BK164"/>
  <c i="2" r="BK116"/>
  <c i="4" r="BK236"/>
  <c r="J197"/>
  <c r="BK122"/>
  <c i="3" r="J706"/>
  <c r="J695"/>
  <c r="J633"/>
  <c r="J580"/>
  <c r="J496"/>
  <c r="J373"/>
  <c r="J352"/>
  <c r="J256"/>
  <c r="BK126"/>
  <c i="2" r="J123"/>
  <c r="BK97"/>
  <c i="4" r="BK266"/>
  <c r="BK260"/>
  <c r="J251"/>
  <c r="J240"/>
  <c r="J191"/>
  <c r="J138"/>
  <c r="BK90"/>
  <c i="3" r="J748"/>
  <c r="BK660"/>
  <c r="J644"/>
  <c r="BK599"/>
  <c r="BK538"/>
  <c r="BK479"/>
  <c r="J368"/>
  <c r="J267"/>
  <c r="J154"/>
  <c r="BK101"/>
  <c i="2" r="J109"/>
  <c i="4" r="BK273"/>
  <c r="J236"/>
  <c r="BK205"/>
  <c r="BK136"/>
  <c i="3" r="J688"/>
  <c r="J652"/>
  <c i="4" r="BK275"/>
  <c r="J271"/>
  <c r="J249"/>
  <c r="J195"/>
  <c r="BK138"/>
  <c r="J122"/>
  <c i="3" r="BK770"/>
  <c r="BK688"/>
  <c r="BK652"/>
  <c r="J561"/>
  <c r="BK397"/>
  <c r="BK366"/>
  <c r="BK270"/>
  <c r="J181"/>
  <c r="BK91"/>
  <c i="2" r="BK94"/>
  <c i="4" r="J283"/>
  <c r="J262"/>
  <c r="J252"/>
  <c r="BK243"/>
  <c r="BK181"/>
  <c r="J130"/>
  <c i="3" r="BK767"/>
  <c r="J700"/>
  <c r="J654"/>
  <c r="J617"/>
  <c r="J588"/>
  <c r="J462"/>
  <c r="BK360"/>
  <c r="J273"/>
  <c r="BK436"/>
  <c r="BK362"/>
  <c r="J221"/>
  <c r="J176"/>
  <c i="2" r="BK120"/>
  <c i="4" r="BK229"/>
  <c r="BK146"/>
  <c r="BK98"/>
  <c i="3" r="BK710"/>
  <c r="BK677"/>
  <c r="BK617"/>
  <c r="BK567"/>
  <c r="BK502"/>
  <c r="J421"/>
  <c r="J397"/>
  <c r="J309"/>
  <c r="BK159"/>
  <c r="BK121"/>
  <c r="J96"/>
  <c i="2" r="BK106"/>
  <c l="1" r="R87"/>
  <c r="R105"/>
  <c r="T119"/>
  <c i="3" r="R401"/>
  <c r="P632"/>
  <c r="P745"/>
  <c i="4" r="P173"/>
  <c r="T198"/>
  <c r="R270"/>
  <c i="2" r="P87"/>
  <c r="P105"/>
  <c r="BK119"/>
  <c r="J119"/>
  <c r="J65"/>
  <c i="4" r="BK89"/>
  <c r="J89"/>
  <c r="J61"/>
  <c r="BK173"/>
  <c r="J173"/>
  <c r="J63"/>
  <c r="P198"/>
  <c r="T270"/>
  <c i="3" r="T90"/>
  <c r="BK372"/>
  <c r="J372"/>
  <c r="J62"/>
  <c r="P372"/>
  <c r="R372"/>
  <c r="T372"/>
  <c r="BK385"/>
  <c r="J385"/>
  <c r="J63"/>
  <c r="P385"/>
  <c r="R385"/>
  <c r="T385"/>
  <c r="T632"/>
  <c i="4" r="P89"/>
  <c r="R173"/>
  <c r="T173"/>
  <c r="BK253"/>
  <c r="J253"/>
  <c r="J65"/>
  <c r="P270"/>
  <c r="P282"/>
  <c i="2" r="T87"/>
  <c r="P119"/>
  <c i="3" r="P90"/>
  <c r="T401"/>
  <c r="BK616"/>
  <c r="J616"/>
  <c r="J65"/>
  <c r="P616"/>
  <c r="R616"/>
  <c r="T616"/>
  <c r="BK745"/>
  <c r="J745"/>
  <c r="J67"/>
  <c i="4" r="R253"/>
  <c r="R282"/>
  <c i="3" r="BK90"/>
  <c r="J90"/>
  <c r="J61"/>
  <c r="BK401"/>
  <c r="J401"/>
  <c r="J64"/>
  <c r="R632"/>
  <c r="T745"/>
  <c i="4" r="R89"/>
  <c r="R198"/>
  <c r="T253"/>
  <c r="BK282"/>
  <c r="J282"/>
  <c r="J67"/>
  <c i="2" r="BK87"/>
  <c r="J87"/>
  <c r="J61"/>
  <c r="BK105"/>
  <c r="J105"/>
  <c r="J62"/>
  <c r="T105"/>
  <c r="R119"/>
  <c i="3" r="R90"/>
  <c r="R89"/>
  <c r="R88"/>
  <c r="P401"/>
  <c r="BK632"/>
  <c r="J632"/>
  <c r="J66"/>
  <c r="R745"/>
  <c i="4" r="T89"/>
  <c r="BK198"/>
  <c r="J198"/>
  <c r="J64"/>
  <c r="P253"/>
  <c r="BK270"/>
  <c r="J270"/>
  <c r="J66"/>
  <c r="T282"/>
  <c i="2" r="BE116"/>
  <c i="3" r="E48"/>
  <c r="BE145"/>
  <c r="BE159"/>
  <c r="BE164"/>
  <c r="BE176"/>
  <c r="BE183"/>
  <c r="BE260"/>
  <c r="BE278"/>
  <c r="BE347"/>
  <c r="BE355"/>
  <c r="BE362"/>
  <c r="BE371"/>
  <c r="BE378"/>
  <c r="BE421"/>
  <c r="BE468"/>
  <c r="BE538"/>
  <c r="BE621"/>
  <c r="BE654"/>
  <c r="BE684"/>
  <c i="4" r="BE133"/>
  <c r="BE138"/>
  <c r="BE153"/>
  <c r="BE168"/>
  <c r="BE171"/>
  <c r="BE189"/>
  <c r="BE249"/>
  <c i="2" r="BE91"/>
  <c r="BE97"/>
  <c r="BE104"/>
  <c r="BE109"/>
  <c r="BE112"/>
  <c i="3" r="F55"/>
  <c r="J82"/>
  <c r="BE106"/>
  <c r="BE131"/>
  <c r="BE136"/>
  <c r="BE256"/>
  <c r="BE267"/>
  <c r="BE311"/>
  <c r="BE360"/>
  <c r="BE364"/>
  <c r="BE368"/>
  <c r="BE373"/>
  <c r="BE386"/>
  <c r="BE479"/>
  <c r="BE588"/>
  <c r="BE270"/>
  <c r="BE309"/>
  <c r="BE352"/>
  <c r="BE383"/>
  <c r="BE397"/>
  <c r="BE399"/>
  <c r="BE402"/>
  <c r="BE416"/>
  <c r="BE436"/>
  <c r="BE490"/>
  <c r="BE502"/>
  <c r="BE580"/>
  <c r="BE586"/>
  <c r="BE599"/>
  <c r="BE626"/>
  <c r="BE644"/>
  <c r="BE653"/>
  <c r="BE660"/>
  <c r="BE675"/>
  <c r="BE693"/>
  <c r="BE695"/>
  <c r="BE700"/>
  <c r="BE757"/>
  <c r="BE761"/>
  <c r="BE765"/>
  <c r="BE770"/>
  <c i="4" r="E77"/>
  <c r="BE128"/>
  <c r="BE136"/>
  <c r="BE143"/>
  <c r="BE195"/>
  <c r="BE197"/>
  <c r="BE215"/>
  <c r="BE222"/>
  <c r="BE240"/>
  <c r="BE260"/>
  <c r="BE261"/>
  <c r="BE280"/>
  <c r="BK170"/>
  <c r="J170"/>
  <c r="J62"/>
  <c i="2" r="E48"/>
  <c r="J52"/>
  <c r="F55"/>
  <c r="BE88"/>
  <c r="BE94"/>
  <c r="BE99"/>
  <c r="BE102"/>
  <c r="BE106"/>
  <c r="BK111"/>
  <c r="J111"/>
  <c r="J63"/>
  <c r="BK115"/>
  <c r="J115"/>
  <c r="J64"/>
  <c i="3" r="BE101"/>
  <c r="BE149"/>
  <c r="BE154"/>
  <c r="BE273"/>
  <c r="BE462"/>
  <c r="BE520"/>
  <c r="BE555"/>
  <c r="BE567"/>
  <c r="BE578"/>
  <c r="BE603"/>
  <c r="BE613"/>
  <c r="BE617"/>
  <c r="BE633"/>
  <c r="BE645"/>
  <c r="BE655"/>
  <c r="BE677"/>
  <c r="BE710"/>
  <c r="BE740"/>
  <c r="BE748"/>
  <c r="BE767"/>
  <c r="BK769"/>
  <c r="J769"/>
  <c r="J68"/>
  <c i="4" r="J52"/>
  <c r="BE98"/>
  <c r="BE146"/>
  <c r="BE174"/>
  <c r="BE191"/>
  <c r="BE199"/>
  <c r="BE206"/>
  <c r="BE236"/>
  <c r="BE243"/>
  <c r="BE246"/>
  <c r="BE251"/>
  <c r="BE259"/>
  <c r="BE262"/>
  <c r="BE265"/>
  <c r="BE266"/>
  <c r="BE273"/>
  <c r="BE285"/>
  <c i="3" r="BE639"/>
  <c r="BE673"/>
  <c r="BE686"/>
  <c i="4" r="F55"/>
  <c r="BE90"/>
  <c r="BE94"/>
  <c r="BE106"/>
  <c r="BE114"/>
  <c r="BE126"/>
  <c r="BE181"/>
  <c r="BE185"/>
  <c r="BE229"/>
  <c r="BE238"/>
  <c r="BE245"/>
  <c r="BE252"/>
  <c r="BE275"/>
  <c r="BE277"/>
  <c r="BE283"/>
  <c i="2" r="BE120"/>
  <c r="BE123"/>
  <c i="3" r="BE91"/>
  <c r="BE96"/>
  <c r="BE111"/>
  <c r="BE121"/>
  <c r="BE126"/>
  <c r="BE181"/>
  <c r="BE221"/>
  <c r="BE275"/>
  <c r="BE313"/>
  <c r="BE366"/>
  <c r="BE496"/>
  <c r="BE544"/>
  <c r="BE561"/>
  <c r="BE601"/>
  <c r="BE631"/>
  <c r="BE652"/>
  <c r="BE661"/>
  <c r="BE679"/>
  <c r="BE688"/>
  <c r="BE702"/>
  <c r="BE706"/>
  <c r="BE746"/>
  <c r="BE759"/>
  <c i="4" r="BE122"/>
  <c r="BE130"/>
  <c r="BE140"/>
  <c r="BE155"/>
  <c r="BE205"/>
  <c r="BE213"/>
  <c r="BE242"/>
  <c r="BE248"/>
  <c r="BE254"/>
  <c r="BE258"/>
  <c r="BE264"/>
  <c r="BE271"/>
  <c i="2" r="F35"/>
  <c i="1" r="BB55"/>
  <c i="4" r="J34"/>
  <c i="1" r="AW57"/>
  <c i="4" r="F36"/>
  <c i="1" r="BC57"/>
  <c i="2" r="J34"/>
  <c i="1" r="AW55"/>
  <c i="2" r="F36"/>
  <c i="1" r="BC55"/>
  <c i="3" r="J34"/>
  <c i="1" r="AW56"/>
  <c i="3" r="F34"/>
  <c i="1" r="BA56"/>
  <c i="3" r="F37"/>
  <c i="1" r="BD56"/>
  <c i="4" r="F35"/>
  <c i="1" r="BB57"/>
  <c i="2" r="F34"/>
  <c i="1" r="BA55"/>
  <c i="4" r="F34"/>
  <c i="1" r="BA57"/>
  <c i="4" r="F37"/>
  <c i="1" r="BD57"/>
  <c i="3" r="F36"/>
  <c i="1" r="BC56"/>
  <c i="2" r="F37"/>
  <c i="1" r="BD55"/>
  <c i="3" r="F35"/>
  <c i="1" r="BB56"/>
  <c i="4" l="1" r="T88"/>
  <c r="T87"/>
  <c i="3" r="T89"/>
  <c r="T88"/>
  <c i="4" r="P88"/>
  <c r="P87"/>
  <c i="1" r="AU57"/>
  <c i="3" r="P89"/>
  <c r="P88"/>
  <c i="1" r="AU56"/>
  <c i="2" r="P86"/>
  <c r="P85"/>
  <c i="1" r="AU55"/>
  <c i="4" r="R88"/>
  <c r="R87"/>
  <c i="2" r="T86"/>
  <c r="T85"/>
  <c r="R86"/>
  <c r="R85"/>
  <c i="3" r="BK89"/>
  <c r="J89"/>
  <c r="J60"/>
  <c i="4" r="BK88"/>
  <c r="J88"/>
  <c r="J60"/>
  <c i="2" r="BK86"/>
  <c r="J86"/>
  <c r="J60"/>
  <c i="1" r="BD54"/>
  <c r="W33"/>
  <c r="BC54"/>
  <c r="W32"/>
  <c r="BB54"/>
  <c r="AX54"/>
  <c i="2" r="F33"/>
  <c i="1" r="AZ55"/>
  <c i="3" r="F33"/>
  <c i="1" r="AZ56"/>
  <c r="BA54"/>
  <c r="W30"/>
  <c i="2" r="J33"/>
  <c i="1" r="AV55"/>
  <c r="AT55"/>
  <c i="3" r="J33"/>
  <c i="1" r="AV56"/>
  <c r="AT56"/>
  <c i="4" r="J33"/>
  <c i="1" r="AV57"/>
  <c r="AT57"/>
  <c i="4" r="F33"/>
  <c i="1" r="AZ57"/>
  <c i="3" l="1" r="BK88"/>
  <c r="J88"/>
  <c r="J59"/>
  <c i="4" r="BK87"/>
  <c r="J87"/>
  <c r="J59"/>
  <c i="2" r="BK85"/>
  <c r="J85"/>
  <c r="J59"/>
  <c i="1" r="AZ54"/>
  <c r="AV54"/>
  <c r="AK29"/>
  <c r="W31"/>
  <c r="AY54"/>
  <c r="AU54"/>
  <c r="AW54"/>
  <c r="AK30"/>
  <c l="1" r="W29"/>
  <c i="2" r="J30"/>
  <c i="1" r="AG55"/>
  <c r="AN55"/>
  <c i="3" r="J30"/>
  <c i="1" r="AG56"/>
  <c r="AN56"/>
  <c i="4" r="J30"/>
  <c i="1" r="AG57"/>
  <c r="AN57"/>
  <c r="AT54"/>
  <c i="2" l="1" r="J39"/>
  <c i="3" r="J39"/>
  <c i="4" r="J39"/>
  <c i="1" r="AG54"/>
  <c r="AN54"/>
  <c l="1"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<sst xmlns="http://schemas.openxmlformats.org/spreadsheetml/2006/main">
  <si>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</si>
  <si>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</si>
  <si>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</si>
  <si>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</si>
  <si>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</si>
  <si>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{188c2cdd-5a79-4c6b-bd4c-14f5217a8649}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</si>
  <si>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</si>
  <si>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</si>
  <si>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</si>
  <si>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</si>
  <si>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</si>
  <si>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</si>
  <si>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</si>
  <si>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</si>
  <si>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</si>
  <si>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</si>
  <si>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</si>
  <si>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Kalovy Vary, ulice Cihelní - rekonstrukce</t>
  </si>
  <si>
    <t>KSO:</t>
  </si>
  <si>
    <t/>
  </si>
  <si>
    <t>CC-CZ:</t>
  </si>
  <si>
    <t>Místo:</t>
  </si>
  <si>
    <t>Karlovy Vary, ul. Cihelní</t>
  </si>
  <si>
    <t>Datum:</t>
  </si>
  <si>
    <t>26. 5. 2026</t>
  </si>
  <si>
    <t>Zadavatel:</t>
  </si>
  <si>
    <t>IČ:</t>
  </si>
  <si>
    <t>Statutární město Karlovy Vary</t>
  </si>
  <si>
    <t>DIČ:</t>
  </si>
  <si>
    <t>Účastník:</t>
  </si>
  <si>
    <t>Vyplň údaj</t>
  </si>
  <si>
    <t>Projektant:</t>
  </si>
  <si>
    <t>Ing. Tomáš Štembera Petráň</t>
  </si>
  <si>
    <t>True</t>
  </si>
  <si>
    <t>Zpracovatel:</t>
  </si>
  <si>
    <t>Ing. Tomáš Štembera Petráň a Michal Kubelka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</si>
  <si>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</si>
  <si>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</si>
  <si>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</si>
  <si>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</si>
  <si>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</si>
  <si>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</si>
  <si>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</si>
  <si>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</si>
  <si>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</si>
  <si>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</si>
  <si>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</si>
  <si>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</si>
  <si>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</si>
  <si>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</si>
  <si>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</si>
  <si>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</si>
  <si>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</si>
  <si>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</si>
  <si>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</si>
  <si>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</si>
  <si>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</si>
  <si>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</si>
  <si>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</si>
  <si>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</si>
  <si>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</si>
  <si>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</si>
  <si>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</si>
  <si>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</si>
  <si>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</si>
  <si>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</si>
  <si>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</si>
  <si>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</si>
  <si>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</si>
  <si>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</si>
  <si>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</si>
  <si>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</si>
  <si>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</si>
  <si>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</si>
  <si>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</si>
  <si>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</si>
  <si>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</si>
  <si>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000</t>
  </si>
  <si>
    <t>Vedlejší a ostatní náklady</t>
  </si>
  <si>
    <t>STA</t>
  </si>
  <si>
    <t>1</t>
  </si>
  <si>
    <t>{f1315617-a0a4-4e07-81b3-6ebe9d26e21e}</t>
  </si>
  <si>
    <t>2</t>
  </si>
  <si>
    <t>SO 101</t>
  </si>
  <si>
    <t>Komunikace</t>
  </si>
  <si>
    <t>{cacdd22b-0421-4c9d-90d7-32d66e9d6444}</t>
  </si>
  <si>
    <t>SO 301</t>
  </si>
  <si>
    <t>Odvodnění</t>
  </si>
  <si>
    <t>{977e1761-f585-40b7-9dca-663fd231b97c}</t>
  </si>
  <si>
    <t>KRYCÍ LIST SOUPISU PRACÍ</t>
  </si>
  <si>
    <t>Objekt:</t>
  </si>
  <si>
    <t>SO 000 - Vedlejší a ostatní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</si>
  <si>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</si>
  <si>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</si>
  <si>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</si>
  <si>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</si>
  <si>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</si>
  <si>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</si>
  <si>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</si>
  <si>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</si>
  <si>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</si>
  <si>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</si>
  <si>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</si>
  <si>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</si>
  <si>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</si>
  <si>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</si>
  <si>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</si>
  <si>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</si>
  <si>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</si>
  <si>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</si>
  <si>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</si>
  <si>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</si>
  <si>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</si>
  <si>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</si>
  <si>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</si>
  <si>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</si>
  <si>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</si>
  <si>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</si>
  <si>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</si>
  <si>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</si>
  <si>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zeměměřičské a projektové práce</t>
  </si>
  <si>
    <t>K</t>
  </si>
  <si>
    <t>012203000</t>
  </si>
  <si>
    <t>Zeměměřičské práce před výstavbou</t>
  </si>
  <si>
    <t>kpl</t>
  </si>
  <si>
    <t>CS ÚRS 2026 01</t>
  </si>
  <si>
    <t>1024</t>
  </si>
  <si>
    <t>863480199</t>
  </si>
  <si>
    <t>Online PSC</t>
  </si>
  <si>
    <t>https://podminky.urs.cz/item/CS_URS_2026_01/012203000</t>
  </si>
  <si>
    <t>P</t>
  </si>
  <si>
    <t>Poznámka k položce:_x000d_
Vytýčení stávajících inženýrských sítí včetně aktualizace stanovisek k existenci sítí</t>
  </si>
  <si>
    <t>012303000</t>
  </si>
  <si>
    <t>Zeměměřičské práce při provádění stavby</t>
  </si>
  <si>
    <t>2009125406</t>
  </si>
  <si>
    <t>https://podminky.urs.cz/item/CS_URS_2026_01/012303000</t>
  </si>
  <si>
    <t>Poznámka k položce:_x000d_
Vytýčení stavby</t>
  </si>
  <si>
    <t>3</t>
  </si>
  <si>
    <t>012403000</t>
  </si>
  <si>
    <t>Zeměměřičské práce po výstavbě</t>
  </si>
  <si>
    <t>-478117957</t>
  </si>
  <si>
    <t>https://podminky.urs.cz/item/CS_URS_2026_01/012403000</t>
  </si>
  <si>
    <t>Poznámka k položce:_x000d_
Vyhotovení geodetické části dokumentace skutečného provedení stavby nebo geodetického podkladu pro potřeby vedení Digitální technické mapy Statutárního města Karlovy Vary a Digitální technické mapy Karlovarského kraje, obsahující geometrické, polohové a výškové určení dokončené stavby nebo technologického zařízení, zpracované a předané v souladu s §5 a ve struktuře dle příloh č. 3 a 4 vyhlášky č. 393/2020 Sb., o digitální technické mapě (vyhláška DTM), v platném znění, v aktuálně platné verzi Jednotného výměnného formátu digitální technické mapy (JVF DTM)dle §6 vyhlášky DTM.		</t>
  </si>
  <si>
    <t>4</t>
  </si>
  <si>
    <t>01240300/R</t>
  </si>
  <si>
    <t>-954872740</t>
  </si>
  <si>
    <t>Poznámka k položce:_x000d_
geometrické plány</t>
  </si>
  <si>
    <t>013244000</t>
  </si>
  <si>
    <t>Dokumentace pro provádění stavby</t>
  </si>
  <si>
    <t>1451526744</t>
  </si>
  <si>
    <t>https://podminky.urs.cz/item/CS_URS_2026_01/013244000</t>
  </si>
  <si>
    <t>Poznámka k položce:_x000d_
RDS pro celou stavbu</t>
  </si>
  <si>
    <t>6</t>
  </si>
  <si>
    <t>013254000</t>
  </si>
  <si>
    <t>Dokumentace skutečného provedení stavby</t>
  </si>
  <si>
    <t>-423493550</t>
  </si>
  <si>
    <t>https://podminky.urs.cz/item/CS_URS_2026_01/013254000</t>
  </si>
  <si>
    <t>7</t>
  </si>
  <si>
    <t>VRN1-x1</t>
  </si>
  <si>
    <t>Fotodokumentace průběhu stavby</t>
  </si>
  <si>
    <t>1239934127</t>
  </si>
  <si>
    <t>VRN3</t>
  </si>
  <si>
    <t>Zařízení staveniště</t>
  </si>
  <si>
    <t>8</t>
  </si>
  <si>
    <t>030001000</t>
  </si>
  <si>
    <t>-1522974596</t>
  </si>
  <si>
    <t>https://podminky.urs.cz/item/CS_URS_2026_01/030001000</t>
  </si>
  <si>
    <t>Poznámka k položce:_x000d_
Zařízení staveniště včetně ochrany stavby z hlediska BOZP (např. stavební buňky, oplocení, ostraha, zajištění staveniště …)</t>
  </si>
  <si>
    <t>9</t>
  </si>
  <si>
    <t>VRN3-x1</t>
  </si>
  <si>
    <t>Označení stavby - informační tabule formátu A1</t>
  </si>
  <si>
    <t>2070091507</t>
  </si>
  <si>
    <t>Poznámka k položce:_x000d_
kompletní včetně kotvení, provedení dle požadavku objednatele</t>
  </si>
  <si>
    <t>VRN4</t>
  </si>
  <si>
    <t>Inženýrská činnost</t>
  </si>
  <si>
    <t>10</t>
  </si>
  <si>
    <t>043002000</t>
  </si>
  <si>
    <t>Zkoušky a ostatní měření</t>
  </si>
  <si>
    <t>1991652466</t>
  </si>
  <si>
    <t>https://podminky.urs.cz/item/CS_URS_2026_01/043002000</t>
  </si>
  <si>
    <t>Poznámka k položce:_x000d_
Náklady na zkoušky (hutnící, ostatní)
 v počtu dle TKP a požadavku TDS</t>
  </si>
  <si>
    <t>VRN6</t>
  </si>
  <si>
    <t>Územní vlivy</t>
  </si>
  <si>
    <t>11</t>
  </si>
  <si>
    <t>062503000</t>
  </si>
  <si>
    <t>Složitý terén staveniště</t>
  </si>
  <si>
    <t>-2083337303</t>
  </si>
  <si>
    <t>https://podminky.urs.cz/item/CS_URS_2026_01/062503000</t>
  </si>
  <si>
    <t>Poznámka k položce:_x000d_
Stísněná městská zástavba, velké podélné sklony staveniště</t>
  </si>
  <si>
    <t>VRN7</t>
  </si>
  <si>
    <t>Provozní vlivy</t>
  </si>
  <si>
    <t>072002000</t>
  </si>
  <si>
    <t>Silniční provoz</t>
  </si>
  <si>
    <t>-181240789</t>
  </si>
  <si>
    <t>https://podminky.urs.cz/item/CS_URS_2026_01/072002000</t>
  </si>
  <si>
    <t>Poznámka k položce:_x000d_
Dopravně inženýrská opatření v průběhu stavby._x000d_
Včetně nákladů na montáž, pronájem, demontáž DZ, dopravních tabulí, klemfixů, světel, plotových zábran, dopravného apod. po celou dobu realizace stavby s ohledem na etapizaci.
Zahrnuje i případný návrh a projednání DIO a stanovení přechodné úpravy.			</t>
  </si>
  <si>
    <t>13</t>
  </si>
  <si>
    <t>073002000</t>
  </si>
  <si>
    <t>Ztížený pohyb vozidel v centrech měst</t>
  </si>
  <si>
    <t>649146052</t>
  </si>
  <si>
    <t>https://podminky.urs.cz/item/CS_URS_2026_01/073002000</t>
  </si>
  <si>
    <t>SO 101 - Komunikace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</si>
  <si>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</si>
  <si>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</si>
  <si>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</si>
  <si>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</si>
  <si>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</si>
  <si>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</si>
  <si>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</si>
  <si>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</si>
  <si>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</si>
  <si>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HSV</t>
  </si>
  <si>
    <t>Práce a dodávky HSV</t>
  </si>
  <si>
    <t>Zemní práce</t>
  </si>
  <si>
    <t>111301111</t>
  </si>
  <si>
    <t>Sejmutí drnu tl. do 100 mm, v jakékoliv ploše</t>
  </si>
  <si>
    <t>m2</t>
  </si>
  <si>
    <t>-1717929723</t>
  </si>
  <si>
    <t>https://podminky.urs.cz/item/CS_URS_2026_01/111301111</t>
  </si>
  <si>
    <t>VV</t>
  </si>
  <si>
    <t>sejmutí travního drnu v rovině</t>
  </si>
  <si>
    <t>plocha odečtena digitálně ze situace</t>
  </si>
  <si>
    <t>310</t>
  </si>
  <si>
    <t>113106187</t>
  </si>
  <si>
    <t>Rozebrání dlažeb vozovek a ploch s přemístěním hmot na skládku na vzdálenost do 3 m nebo s naložením na dopravní prostředek, s jakoukoliv výplní spár strojně plochy jednotlivě do 50 m2 ze zámkové dlažby s ložem z kameniva</t>
  </si>
  <si>
    <t>1239755687</t>
  </si>
  <si>
    <t>https://podminky.urs.cz/item/CS_URS_2026_01/113106187</t>
  </si>
  <si>
    <t>vybourání betonové zámkové dlažby, tl. 0,08 m (vjezdy k nemovitostem)</t>
  </si>
  <si>
    <t>113106195</t>
  </si>
  <si>
    <t>Rozebrání dlažeb vozovek a ploch s přemístěním hmot na skládku na vzdálenost do 3 m nebo s naložením na dopravní prostředek, s jakoukoliv výplní spár strojně plochy jednotlivě do 50 m2 z vegetační dlažby s ložem z kameniva betonové</t>
  </si>
  <si>
    <t>-398261172</t>
  </si>
  <si>
    <t>https://podminky.urs.cz/item/CS_URS_2026_01/113106195</t>
  </si>
  <si>
    <t>vybourání betonové zatravňovací dlažby, tl. 0,08 m</t>
  </si>
  <si>
    <t>17</t>
  </si>
  <si>
    <t>113107221</t>
  </si>
  <si>
    <t>Odstranění podkladů nebo krytů strojně plochy jednotlivě přes 200 m2 s přemístěním hmot na skládku na vzdálenost do 20 m nebo s naložením na dopravní prostředek z kameniva hrubého drceného, o tl. vrstvy do 100 mm</t>
  </si>
  <si>
    <t>-1304528264</t>
  </si>
  <si>
    <t>https://podminky.urs.cz/item/CS_URS_2026_01/113107221</t>
  </si>
  <si>
    <t>bourání vrstev chodníku z kameniva</t>
  </si>
  <si>
    <t>plocha odečtena digitálně ze situace, předpokládaná prům tl. 100 mm</t>
  </si>
  <si>
    <t>210</t>
  </si>
  <si>
    <t>113107222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</si>
  <si>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</si>
  <si>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-389733382</t>
  </si>
  <si>
    <t>https://podminky.urs.cz/item/CS_URS_2026_01/113107222</t>
  </si>
  <si>
    <t>bourání vrstev vozovky z kameniva</t>
  </si>
  <si>
    <t>plocha odečtena digitálně ze situace, předpokládaná prům tl. 150 mm</t>
  </si>
  <si>
    <t>575</t>
  </si>
  <si>
    <t>vybourání krytu ze štěrkodrti, tl. 200 mm</t>
  </si>
  <si>
    <t>štěrkové vozovky, vjezdy</t>
  </si>
  <si>
    <t>145</t>
  </si>
  <si>
    <t>Součet</t>
  </si>
  <si>
    <t>113107241</t>
  </si>
  <si>
    <t>Odstranění podkladů nebo krytů strojně plochy jednotlivě přes 200 m2 s přemístěním hmot na skládku na vzdálenost do 20 m nebo s naložením na dopravní prostředek živičných, o tl. vrstvy do 50 mm</t>
  </si>
  <si>
    <t>1404759190</t>
  </si>
  <si>
    <t>https://podminky.urs.cz/item/CS_URS_2026_01/113107241</t>
  </si>
  <si>
    <t>bourání asfaltových vrstev chodníku</t>
  </si>
  <si>
    <t>plocha odečtena digitálně ze situace, předpokládaná prům tl. 50 mm</t>
  </si>
  <si>
    <t>113107242</t>
  </si>
  <si>
    <t>Odstranění podkladů nebo krytů strojně plochy jednotlivě přes 200 m2 s přemístěním hmot na skládku na vzdálenost do 20 m nebo s naložením na dopravní prostředek živičných, o tl. vrstvy přes 50 do 100 mm</t>
  </si>
  <si>
    <t>-160507852</t>
  </si>
  <si>
    <t>https://podminky.urs.cz/item/CS_URS_2026_01/113107242</t>
  </si>
  <si>
    <t>bourání asfaltových vrstev vozovky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</si>
  <si>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</si>
  <si>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</si>
  <si>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103954553</t>
  </si>
  <si>
    <t>https://podminky.urs.cz/item/CS_URS_2026_01/113107322</t>
  </si>
  <si>
    <t>bourání vrstev vjezdů z kameniva</t>
  </si>
  <si>
    <t>plocha odečtena digitálně ze situace, předpokládaná prům tl. 120 mm</t>
  </si>
  <si>
    <t>113107337</t>
  </si>
  <si>
    <t>Odstranění podkladů nebo krytů strojně plochy jednotlivě do 50 m2 s přemístěním hmot na skládku na vzdálenost do 3 m nebo s naložením na dopravní prostředek z betonu vyztuženého sítěmi, o tl. vrstvy přes 150 do 300 mm</t>
  </si>
  <si>
    <t>-377043185</t>
  </si>
  <si>
    <t>https://podminky.urs.cz/item/CS_URS_2026_01/113107337</t>
  </si>
  <si>
    <t>vybourání betonových ploch vyztužených sítí, tl. 200 mm</t>
  </si>
  <si>
    <t>vjezdy k nemovitostem</t>
  </si>
  <si>
    <t>30</t>
  </si>
  <si>
    <t>vybourání betonových panelů</t>
  </si>
  <si>
    <t>15</t>
  </si>
  <si>
    <t>11315452/R</t>
  </si>
  <si>
    <t>Frézování živičného podkladu nebo krytu s naložením hmot na dopravní prostředek plochy do 500 m2 pruhu šířky přes 0,5 m, tloušťky vrstvy 150 mm</t>
  </si>
  <si>
    <t>1166912752</t>
  </si>
  <si>
    <t>frézování asfaltových vrstev vozovky, tl. 150 mm</t>
  </si>
  <si>
    <t>113154522</t>
  </si>
  <si>
    <t>Frézování živičného podkladu nebo krytu s naložením hmot na dopravní prostředek plochy do 500 m2 pruhu šířky přes 0,5 m, tloušťky vrstvy 40 mm</t>
  </si>
  <si>
    <t>-1632382544</t>
  </si>
  <si>
    <t>https://podminky.urs.cz/item/CS_URS_2026_01/113154522</t>
  </si>
  <si>
    <t>frézování asfaltových vrstev vozovky, tl. 40 mm</t>
  </si>
  <si>
    <t>18,84</t>
  </si>
  <si>
    <t>113154524</t>
  </si>
  <si>
    <t>Frézování živičného podkladu nebo krytu s naložením hmot na dopravní prostředek plochy do 500 m2 pruhu šířky přes 0,5 m, tloušťky vrstvy 60 mm</t>
  </si>
  <si>
    <t>1136200449</t>
  </si>
  <si>
    <t>https://podminky.urs.cz/item/CS_URS_2026_01/113154524</t>
  </si>
  <si>
    <t>frézování asfaltových vrstev vozovky, tl. 60 mm</t>
  </si>
  <si>
    <t>12,56</t>
  </si>
  <si>
    <t>113154526</t>
  </si>
  <si>
    <t>Frézování živičného podkladu nebo krytu s naložením hmot na dopravní prostředek plochy do 500 m2 pruhu šířky přes 0,5 m, tloušťky vrstvy 80 mm</t>
  </si>
  <si>
    <t>898340544</t>
  </si>
  <si>
    <t>https://podminky.urs.cz/item/CS_URS_2026_01/113154526</t>
  </si>
  <si>
    <t>frézování asfaltových vrstev vozovky, tl. 80 mm</t>
  </si>
  <si>
    <t>6,28</t>
  </si>
  <si>
    <t>14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</si>
  <si>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</si>
  <si>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</si>
  <si>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</si>
  <si>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-480815488</t>
  </si>
  <si>
    <t>https://podminky.urs.cz/item/CS_URS_2026_01/113202111</t>
  </si>
  <si>
    <t>vybourání obrub - kamenných štípaných silničních</t>
  </si>
  <si>
    <t>délka odečtena digitálně ze situace, odvézt na skládku města v Lidické ul.</t>
  </si>
  <si>
    <t>24</t>
  </si>
  <si>
    <t>vybourání obrub - betonových silničních + odvoz na skládku</t>
  </si>
  <si>
    <t>délka odečtena digitálně ze situace</t>
  </si>
  <si>
    <t>130</t>
  </si>
  <si>
    <t>vybourání obrub - betonových záhonových + odvoz na skládku</t>
  </si>
  <si>
    <t>119003227</t>
  </si>
  <si>
    <t>Pomocné konstrukce při zabezpečení výkopu svislé ocelové mobilní oplocení, výšky přes 1,5 do 2,2 m panely vyplněné dráty zřízení</t>
  </si>
  <si>
    <t>1771416931</t>
  </si>
  <si>
    <t>https://podminky.urs.cz/item/CS_URS_2026_01/119003227</t>
  </si>
  <si>
    <t>ochranné oplocení stromů na staveništi - montáž, pronájem</t>
  </si>
  <si>
    <t>16</t>
  </si>
  <si>
    <t>119003228</t>
  </si>
  <si>
    <t>Pomocné konstrukce při zabezpečení výkopu svislé ocelové mobilní oplocení, výšky přes 1,5 do 2,2 m panely vyplněné dráty odstranění</t>
  </si>
  <si>
    <t>-680528496</t>
  </si>
  <si>
    <t>https://podminky.urs.cz/item/CS_URS_2026_01/119003228</t>
  </si>
  <si>
    <t>122251105</t>
  </si>
  <si>
    <t>Odkopávky a prokopávky nezapažené strojně v hornině třídy těžitelnosti I skupiny 3 přes 500 do 1 000 m3</t>
  </si>
  <si>
    <t>m3</t>
  </si>
  <si>
    <t>999874793</t>
  </si>
  <si>
    <t>https://podminky.urs.cz/item/CS_URS_2026_01/122251105</t>
  </si>
  <si>
    <t>obytná zóna - vozovka</t>
  </si>
  <si>
    <t>výkop zeminy pro AZ - odvézt na skládku, bude čerpáno pouze se souhlasem TDS</t>
  </si>
  <si>
    <t>výměra viz nová aktivní zóna</t>
  </si>
  <si>
    <t>446,2</t>
  </si>
  <si>
    <t>obytná zóna - parkovací stání</t>
  </si>
  <si>
    <t>74,22</t>
  </si>
  <si>
    <t>obytná zóna - pobytový prostor</t>
  </si>
  <si>
    <t>33</t>
  </si>
  <si>
    <t>obytná zóna - vjezdy na pozemky</t>
  </si>
  <si>
    <t>15,9</t>
  </si>
  <si>
    <t>vjezd do obytné zóny - kamenný práh</t>
  </si>
  <si>
    <t>4.6</t>
  </si>
  <si>
    <t>chodníkový přejezd – vjezd do obytné zóny</t>
  </si>
  <si>
    <t>8,5</t>
  </si>
  <si>
    <t>chodník</t>
  </si>
  <si>
    <t>12,11</t>
  </si>
  <si>
    <t>zemní práce</t>
  </si>
  <si>
    <t>výkop zeminy - odvézt na skládku</t>
  </si>
  <si>
    <t>kubatura odečtena z příčných řezů (viz výkaz kubatur)</t>
  </si>
  <si>
    <t>osa 101 = 189,6 m3</t>
  </si>
  <si>
    <t>osa 102 = 102,2 m3</t>
  </si>
  <si>
    <t>osa 103 = 33,8 m3</t>
  </si>
  <si>
    <t>325,6</t>
  </si>
  <si>
    <t>18</t>
  </si>
  <si>
    <t>129001101</t>
  </si>
  <si>
    <t>Příplatek k cenám vykopávek za ztížení vykopávky v blízkosti podzemního vedení nebo výbušnin v horninách jakékoliv třídy</t>
  </si>
  <si>
    <t>1114152555</t>
  </si>
  <si>
    <t>https://podminky.urs.cz/item/CS_URS_2026_01/129001101</t>
  </si>
  <si>
    <t>příplatek za výkop v blízkosti IS, bude čerpáno pouze se souhlasem TDS</t>
  </si>
  <si>
    <t>výkopy pro AZ (vozovka kce A) = 40 % z celkové kubatury</t>
  </si>
  <si>
    <t>178,48</t>
  </si>
  <si>
    <t>výkopy pro AZ = 50 % z celkové kubatury</t>
  </si>
  <si>
    <t>37,11</t>
  </si>
  <si>
    <t>výkopy pro AZ = 30 % z celkové kubatury</t>
  </si>
  <si>
    <t>9,9</t>
  </si>
  <si>
    <t>výkopy pro AZ = 25 % z celkové kubatury</t>
  </si>
  <si>
    <t>3,98</t>
  </si>
  <si>
    <t>výkopy pro AZ = 10 % z celkové kubatury</t>
  </si>
  <si>
    <t>0,46</t>
  </si>
  <si>
    <t>výkopy pro AZ = 100 % z celkové kubatury</t>
  </si>
  <si>
    <t>výkopy pro AZ = 90 % z celkové kubatury</t>
  </si>
  <si>
    <t>10,9</t>
  </si>
  <si>
    <t>60 % z celkové kubatury</t>
  </si>
  <si>
    <t>325,6*0,6</t>
  </si>
  <si>
    <t>19</t>
  </si>
  <si>
    <t>131251100</t>
  </si>
  <si>
    <t>Hloubení nezapažených jam a zářezů strojně s urovnáním dna do předepsaného profilu a spádu v hornině třídy těžitelnosti I skupiny 3 do 20 m3</t>
  </si>
  <si>
    <t>-1010921196</t>
  </si>
  <si>
    <t>https://podminky.urs.cz/item/CS_URS_2026_01/131251100</t>
  </si>
  <si>
    <t>vsakovací prostor (osa 103) - výkop</t>
  </si>
  <si>
    <t>0,5*0,3</t>
  </si>
  <si>
    <t>20</t>
  </si>
  <si>
    <t>132251101</t>
  </si>
  <si>
    <t>Hloubení nezapažených rýh šířky do 800 mm strojně s urovnáním dna do předepsaného profilu a spádu v hornině třídy těžitelnosti I skupiny 3 do 20 m3</t>
  </si>
  <si>
    <t>152285729</t>
  </si>
  <si>
    <t>https://podminky.urs.cz/item/CS_URS_2026_01/132251101</t>
  </si>
  <si>
    <t>výkop pro palisádovou zeď</t>
  </si>
  <si>
    <t>plocha z řezu * délka zdi</t>
  </si>
  <si>
    <t>palisáda výšky 0,6 m = 0,48 * 4,8 m</t>
  </si>
  <si>
    <t>palisáda výšky 0,8 m = 0,62 * 1,92 m</t>
  </si>
  <si>
    <t>3,49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</si>
  <si>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</si>
  <si>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</si>
  <si>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1965198870</t>
  </si>
  <si>
    <t>https://podminky.urs.cz/item/CS_URS_2026_01/162751117</t>
  </si>
  <si>
    <t>310*0,1+920,13+249,33+0,15+3,49+0,3*0,3*0,3*3</t>
  </si>
  <si>
    <t>22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</si>
  <si>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</si>
  <si>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</si>
  <si>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284076496</t>
  </si>
  <si>
    <t>https://podminky.urs.cz/item/CS_URS_2026_01/162751119</t>
  </si>
  <si>
    <t>1204,181*2</t>
  </si>
  <si>
    <t>23</t>
  </si>
  <si>
    <t>171251201</t>
  </si>
  <si>
    <t>Uložení sypaniny na skládky nebo meziskládky bez hutnění s upravením uložené sypaniny do předepsaného tvaru</t>
  </si>
  <si>
    <t>562137146</t>
  </si>
  <si>
    <t>https://podminky.urs.cz/item/CS_URS_2026_01/171251201</t>
  </si>
  <si>
    <t>171201231</t>
  </si>
  <si>
    <t>Poplatek za předání zeminy a kamení recyklačnímu zařízení zatříděné do Katalogu odpadů pod kódem 17 05 04</t>
  </si>
  <si>
    <t>t</t>
  </si>
  <si>
    <t>1784752941</t>
  </si>
  <si>
    <t>https://podminky.urs.cz/item/CS_URS_2026_01/171201231</t>
  </si>
  <si>
    <t>1204,181*1,8</t>
  </si>
  <si>
    <t>25</t>
  </si>
  <si>
    <t>171151103</t>
  </si>
  <si>
    <t>Uložení sypanin do násypů strojně s rozprostřením sypaniny ve vrstvách a s hrubým urovnáním zhutněných z hornin soudržných jakékoliv třídy těžitelnosti</t>
  </si>
  <si>
    <t>-607045293</t>
  </si>
  <si>
    <t>https://podminky.urs.cz/item/CS_URS_2026_01/171151103</t>
  </si>
  <si>
    <t>Aktivní zóna, tl. 0,5 m - materiál min. podmínečně vhodný do AZ dle ČSN 73 6133, bude čerpáno pouze se souhlasem TDS</t>
  </si>
  <si>
    <t xml:space="preserve">osa 101 = 281 m3 </t>
  </si>
  <si>
    <t>osa 102 = 124,1 m3</t>
  </si>
  <si>
    <t>osa 103 = 41,1 m3</t>
  </si>
  <si>
    <t>plocha pláně x tl. aktivní zóny</t>
  </si>
  <si>
    <t>4,6</t>
  </si>
  <si>
    <t>Mezisoučet</t>
  </si>
  <si>
    <t>násyp z nakupovaného materiálu - materiál vhodný do násypu dle ČSN 73 6133</t>
  </si>
  <si>
    <t>osa 101 = 29,2 m3</t>
  </si>
  <si>
    <t>osa 102 = 4,2 m3</t>
  </si>
  <si>
    <t>osa 103 = 3,6 m3</t>
  </si>
  <si>
    <t>37</t>
  </si>
  <si>
    <t>26</t>
  </si>
  <si>
    <t>M</t>
  </si>
  <si>
    <t>5833760/R</t>
  </si>
  <si>
    <t>materiál min. podmínečně vhodný do AZ dle ČSN 73 6133</t>
  </si>
  <si>
    <t>-1733541833</t>
  </si>
  <si>
    <t>533,52*2 'Přepočtené koeficientem množství</t>
  </si>
  <si>
    <t>27</t>
  </si>
  <si>
    <t>5833760/R2</t>
  </si>
  <si>
    <t>materiál vhodný do násypu dle ČSN 73 6133</t>
  </si>
  <si>
    <t>175862813</t>
  </si>
  <si>
    <t>37*2 'Přepočtené koeficientem množství</t>
  </si>
  <si>
    <t>28</t>
  </si>
  <si>
    <t>181951112</t>
  </si>
  <si>
    <t>Úprava pláně vyrovnáním výškových rozdílů strojně v hornině třídy těžitelnosti I, skupiny 1 až 3 se zhutněním</t>
  </si>
  <si>
    <t>-1134068024</t>
  </si>
  <si>
    <t>https://podminky.urs.cz/item/CS_URS_2026_01/181951112</t>
  </si>
  <si>
    <t>úprava pláně</t>
  </si>
  <si>
    <t>plocha odečtena z příčných řezů (viz výkaz kubatur)</t>
  </si>
  <si>
    <t>osa 101 = 588 m2</t>
  </si>
  <si>
    <t>osa 102 = 254 m2</t>
  </si>
  <si>
    <t>osa 103 = 84 m2</t>
  </si>
  <si>
    <t>926</t>
  </si>
  <si>
    <t>plocha odečtena digitálně ze situace + rozšíření pod obrubou</t>
  </si>
  <si>
    <t>148,43</t>
  </si>
  <si>
    <t>110</t>
  </si>
  <si>
    <t>53</t>
  </si>
  <si>
    <t>9,2</t>
  </si>
  <si>
    <t>plocha odečtena digitálně ze situace + rozšíření pod obrubu</t>
  </si>
  <si>
    <t>40,38</t>
  </si>
  <si>
    <t>29</t>
  </si>
  <si>
    <t>181351103</t>
  </si>
  <si>
    <t>Rozprostření a urovnání ornice v rovině nebo ve svahu sklonu do 1:5 strojně při souvislé ploše přes 100 do 500 m2, tl. vrstvy do 200 mm</t>
  </si>
  <si>
    <t>936125266</t>
  </si>
  <si>
    <t>https://podminky.urs.cz/item/CS_URS_2026_01/181351103</t>
  </si>
  <si>
    <t>rozprostření ornice v tl. 100 mm</t>
  </si>
  <si>
    <t>150</t>
  </si>
  <si>
    <t>10364101</t>
  </si>
  <si>
    <t>zemina pro terénní úpravy - ornice</t>
  </si>
  <si>
    <t>-502618746</t>
  </si>
  <si>
    <t>150*0,1</t>
  </si>
  <si>
    <t>15*1,6 'Přepočtené koeficientem množství</t>
  </si>
  <si>
    <t>31</t>
  </si>
  <si>
    <t>181411131</t>
  </si>
  <si>
    <t>Založení trávníku na půdě předem připravené plochy do 1000 m2 výsevem včetně utažení parkového v rovině nebo na svahu do 1:5</t>
  </si>
  <si>
    <t>1723585726</t>
  </si>
  <si>
    <t>https://podminky.urs.cz/item/CS_URS_2026_01/181411131</t>
  </si>
  <si>
    <t>založení trávníku - osetí travní směsí</t>
  </si>
  <si>
    <t>32</t>
  </si>
  <si>
    <t>00572410</t>
  </si>
  <si>
    <t>osivo směs travní parková</t>
  </si>
  <si>
    <t>kg</t>
  </si>
  <si>
    <t>-1870688831</t>
  </si>
  <si>
    <t>150*0,02 'Přepočtené koeficientem množství</t>
  </si>
  <si>
    <t>183403153</t>
  </si>
  <si>
    <t>Obdělání půdy hrabáním v rovině nebo na svahu do 1:5</t>
  </si>
  <si>
    <t>-231312650</t>
  </si>
  <si>
    <t>https://podminky.urs.cz/item/CS_URS_2026_01/183403153</t>
  </si>
  <si>
    <t>34</t>
  </si>
  <si>
    <t>183403161</t>
  </si>
  <si>
    <t>Obdělání půdy válením v rovině nebo na svahu do 1:5</t>
  </si>
  <si>
    <t>-1414245894</t>
  </si>
  <si>
    <t>https://podminky.urs.cz/item/CS_URS_2026_01/183403161</t>
  </si>
  <si>
    <t>35</t>
  </si>
  <si>
    <t>184813521</t>
  </si>
  <si>
    <t>Chemické odplevelení po založení kultury ručně postřikem na široko v rovině nebo na svahu do 1:5</t>
  </si>
  <si>
    <t>-1968313343</t>
  </si>
  <si>
    <t>https://podminky.urs.cz/item/CS_URS_2026_01/184813521</t>
  </si>
  <si>
    <t>36</t>
  </si>
  <si>
    <t>185803111</t>
  </si>
  <si>
    <t>Ošetření trávníku jednorázové v rovině nebo na svahu do 1:5</t>
  </si>
  <si>
    <t>-1706490343</t>
  </si>
  <si>
    <t>https://podminky.urs.cz/item/CS_URS_2026_01/185803111</t>
  </si>
  <si>
    <t>Poznámka k položce:_x000d_
Posekání a shrabání trávníku</t>
  </si>
  <si>
    <t>001-x1</t>
  </si>
  <si>
    <t>Odvoz a likvidace posekané traviny</t>
  </si>
  <si>
    <t>soubor</t>
  </si>
  <si>
    <t>961565298</t>
  </si>
  <si>
    <t>Zakládání</t>
  </si>
  <si>
    <t>38</t>
  </si>
  <si>
    <t>211531111</t>
  </si>
  <si>
    <t>Výplň kamenivem do rýh odvodňovacích žeber nebo trativodů bez zhutnění, s úpravou povrchu výplně kamenivem hrubým drceným frakce 16 až 63 mm</t>
  </si>
  <si>
    <t>349385427</t>
  </si>
  <si>
    <t>https://podminky.urs.cz/item/CS_URS_2026_01/211531111</t>
  </si>
  <si>
    <t>vsakovací prostor (osa 103)</t>
  </si>
  <si>
    <t>drcené ostrohranné kamenivo fr. 32/63, tloušťka vrstvy 0,3 m</t>
  </si>
  <si>
    <t>39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</si>
  <si>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</si>
  <si>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</si>
  <si>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1159087930</t>
  </si>
  <si>
    <t>https://podminky.urs.cz/item/CS_URS_2026_01/211971121</t>
  </si>
  <si>
    <t>geotextilie</t>
  </si>
  <si>
    <t>0,5*2+0,5*4*0,3</t>
  </si>
  <si>
    <t>40</t>
  </si>
  <si>
    <t>69311082</t>
  </si>
  <si>
    <t>geotextilie netkaná separační, ochranná, filtrační, drenážní PP 500g/m2</t>
  </si>
  <si>
    <t>185308106</t>
  </si>
  <si>
    <t>1,6*1,2 'Přepočtené koeficientem množství</t>
  </si>
  <si>
    <t>Svislé a kompletní konstrukce</t>
  </si>
  <si>
    <t>41</t>
  </si>
  <si>
    <t>339921132</t>
  </si>
  <si>
    <t>Osazování palisád betonových v řadě se zabetonováním výšky palisády přes 500 do 1000 mm</t>
  </si>
  <si>
    <t>-1707845560</t>
  </si>
  <si>
    <t>https://podminky.urs.cz/item/CS_URS_2026_01/339921132</t>
  </si>
  <si>
    <t>palisádová zeď včetně betonového základu</t>
  </si>
  <si>
    <t>30 x čtvercová palisáda 160x160 mm, výška 600 mm, barva šedá / přírodní</t>
  </si>
  <si>
    <t>odečteno digitálně ze situace</t>
  </si>
  <si>
    <t>4,8</t>
  </si>
  <si>
    <t>12 x čtvercová palisáda 160x160 mm, výška 800 mm, barva šedá / přírodní</t>
  </si>
  <si>
    <t>1,92</t>
  </si>
  <si>
    <t>42</t>
  </si>
  <si>
    <t>59229007</t>
  </si>
  <si>
    <t>palisáda hranatá betonová 160x160mm v 600mm přírodní</t>
  </si>
  <si>
    <t>kus</t>
  </si>
  <si>
    <t>-1724573847</t>
  </si>
  <si>
    <t>30*1,02 'Přepočtené koeficientem množství</t>
  </si>
  <si>
    <t>43</t>
  </si>
  <si>
    <t>5922901/R</t>
  </si>
  <si>
    <t>palisáda hranatá betonová 160x160mm v 800mm přírodní</t>
  </si>
  <si>
    <t>-1491984818</t>
  </si>
  <si>
    <t>12*1,02 'Přepočtené koeficientem množství</t>
  </si>
  <si>
    <t>Komunikace pozemní</t>
  </si>
  <si>
    <t>44</t>
  </si>
  <si>
    <t>56428111/R</t>
  </si>
  <si>
    <t>D+M Aktivní zóna, tl. 0,3 m - materiál min. podmínečně vhodný do AZ dle ČSN 73 6133</t>
  </si>
  <si>
    <t>-458045491</t>
  </si>
  <si>
    <t>Aktivní zóna, tl. 0,3 m - materiál min. podmínečně vhodný do AZ dle ČSN 73 6133, bude čerpáno pouze se souhlasem TDS</t>
  </si>
  <si>
    <t>45</t>
  </si>
  <si>
    <t>564730101</t>
  </si>
  <si>
    <t>Podklad nebo kryt z kameniva hrubého drceného vel. 16-32 mm s rozprostřením a zhutněním plochy jednotlivě do 100 m2, po zhutnění tl. 100 mm</t>
  </si>
  <si>
    <t>530956950</t>
  </si>
  <si>
    <t>https://podminky.urs.cz/item/CS_URS_2026_01/564730101</t>
  </si>
  <si>
    <t>zpevnění plochy drceným kamenivem</t>
  </si>
  <si>
    <t>drcené ostrohranné kamenivo fr. 16/32, tloušťka vrstvy 0,1 m</t>
  </si>
  <si>
    <t>46</t>
  </si>
  <si>
    <t>564851111</t>
  </si>
  <si>
    <t>Podklad ze štěrkodrti ŠD s rozprostřením a zhutněním plochy přes 100 m2, po zhutnění tl. 150 mm</t>
  </si>
  <si>
    <t>-465157236</t>
  </si>
  <si>
    <t>https://podminky.urs.cz/item/CS_URS_2026_01/564851111</t>
  </si>
  <si>
    <t>ŠDA, 0/32,tl. 150 mm (horní podkladní vrstva)</t>
  </si>
  <si>
    <t>125</t>
  </si>
  <si>
    <t>ŠDA, 0/32, tl. min. 150 mm (spodní podkladní vrstva)</t>
  </si>
  <si>
    <t>38,5</t>
  </si>
  <si>
    <t>47</t>
  </si>
  <si>
    <t>564861111</t>
  </si>
  <si>
    <t>Podklad ze štěrkodrti ŠD s rozprostřením a zhutněním plochy přes 100 m2, po zhutnění tl. 200 mm</t>
  </si>
  <si>
    <t>-2047558025</t>
  </si>
  <si>
    <t>https://podminky.urs.cz/item/CS_URS_2026_01/564861111</t>
  </si>
  <si>
    <t>ŠDA, 0/32, tl. min. 200 mm (spodní podkladní vrstva)</t>
  </si>
  <si>
    <t>kubatura odečtena z příčných řezů (viz výkaz kubatur) / průměrná tl. 0,2 m</t>
  </si>
  <si>
    <t xml:space="preserve">osa 101 = 121 m3 </t>
  </si>
  <si>
    <t>osa 102 = 53,3 m3</t>
  </si>
  <si>
    <t>osa 103 = 16,7 m3</t>
  </si>
  <si>
    <t>955</t>
  </si>
  <si>
    <t>48</t>
  </si>
  <si>
    <t>564910411</t>
  </si>
  <si>
    <t>Podklad nebo podsyp z asfaltového recyklátu s rozprostřením a zhutněním plochy jednotlivě do 100 m2, po zhutnění tl. 50 mm</t>
  </si>
  <si>
    <t>1470820011</t>
  </si>
  <si>
    <t>https://podminky.urs.cz/item/CS_URS_2026_01/564910411</t>
  </si>
  <si>
    <t>Asfaltový recyklát 0/22, tl. 50 mm</t>
  </si>
  <si>
    <t>49</t>
  </si>
  <si>
    <t>564952111</t>
  </si>
  <si>
    <t>Podklad z mechanicky zpevněného kameniva MZK (minerální beton) s rozprostřením a s hutněním, po zhutnění tl. 150 mm</t>
  </si>
  <si>
    <t>2091777706</t>
  </si>
  <si>
    <t>https://podminky.urs.cz/item/CS_URS_2026_01/564952111</t>
  </si>
  <si>
    <t>MZK, tl. 150 mm (horní podkladní vrstva)</t>
  </si>
  <si>
    <t>698</t>
  </si>
  <si>
    <t>50</t>
  </si>
  <si>
    <t>565155021</t>
  </si>
  <si>
    <t>Asfaltový beton vrstva podkladní ACP 16 z nemodifikovaného asfaltu s rozprostřením a zhutněním ACP 16 + v pruhu šířky přes 3 m, po zhutnění tl. 70 mm</t>
  </si>
  <si>
    <t>2046789131</t>
  </si>
  <si>
    <t>https://podminky.urs.cz/item/CS_URS_2026_01/565155021</t>
  </si>
  <si>
    <t>ACP 16+ (50/70), tl. 70 mm</t>
  </si>
  <si>
    <t>690</t>
  </si>
  <si>
    <t>51</t>
  </si>
  <si>
    <t>565165001</t>
  </si>
  <si>
    <t>Asfaltový beton vrstva podkladní ACP 16 z nemodifikovaného asfaltu s rozprostřením a zhutněním ACP 16 + v pruhu šířky do 1,5 m, po zhutnění tl. 80 mm</t>
  </si>
  <si>
    <t>-281902003</t>
  </si>
  <si>
    <t>https://podminky.urs.cz/item/CS_URS_2026_01/565165001</t>
  </si>
  <si>
    <t>oprava vozovky Starorolská</t>
  </si>
  <si>
    <t>ACP 16+ (50/70), tl. 80 mm</t>
  </si>
  <si>
    <t>délka x šířka (31,4 x 0,2)</t>
  </si>
  <si>
    <t>52</t>
  </si>
  <si>
    <t>567123112</t>
  </si>
  <si>
    <t>Podklad ze směsi stmelené cementem SC bez dilatačních spár, s rozprostřením a zhutněním SC C 5/6, po zhutnění tl. 130 mm</t>
  </si>
  <si>
    <t>699369253</t>
  </si>
  <si>
    <t>https://podminky.urs.cz/item/CS_URS_2026_01/567123112</t>
  </si>
  <si>
    <t>směs stmelená cementem SC C5/6, tl. 130 mm</t>
  </si>
  <si>
    <t>57311111/R</t>
  </si>
  <si>
    <t>D+M PI-C, infiltrační postřik, 1,00 kg/m2</t>
  </si>
  <si>
    <t>-1700099591</t>
  </si>
  <si>
    <t>PI-C, infiltrační postřik, 1,00 kg/m2</t>
  </si>
  <si>
    <t>výměra viz vrstva ACP 22+</t>
  </si>
  <si>
    <t>výměra viz vrstva ACP 16+</t>
  </si>
  <si>
    <t>výměra viz vrstva ACO 8CH</t>
  </si>
  <si>
    <t>54</t>
  </si>
  <si>
    <t>57323110/R</t>
  </si>
  <si>
    <t>D+M PS-C, spojovací postřik, 0,35 kg/m2</t>
  </si>
  <si>
    <t>2026624134</t>
  </si>
  <si>
    <t>PS-C, spojovací postřik, 0,35 kg/m2</t>
  </si>
  <si>
    <t>výměra viz vrstva ACO 11</t>
  </si>
  <si>
    <t>výměra viz vrstva ACL 16+</t>
  </si>
  <si>
    <t>55</t>
  </si>
  <si>
    <t>577134021</t>
  </si>
  <si>
    <t>Asfaltový beton vrstva obrusná ACO 11 z nemodifikovaného asfaltu s rozprostřením a se zhutněním ACO 11 v pruhu šířky do 1,5 m, po zhutnění tl. 40 mm</t>
  </si>
  <si>
    <t>388799026</t>
  </si>
  <si>
    <t>https://podminky.urs.cz/item/CS_URS_2026_01/577134021</t>
  </si>
  <si>
    <t>ACO 11 (50/70), tl. 40 mm</t>
  </si>
  <si>
    <t>délka x šířka (31,4 x 0,6)</t>
  </si>
  <si>
    <t>56</t>
  </si>
  <si>
    <t>577134221</t>
  </si>
  <si>
    <t>Asfaltový beton vrstva obrusná ACO 11 z nemodifikovaného asfaltu s rozprostřením a se zhutněním ACO 11 v pruhu šířky přes 3 m, po zhutnění tl. 40 mm</t>
  </si>
  <si>
    <t>970084668</t>
  </si>
  <si>
    <t>https://podminky.urs.cz/item/CS_URS_2026_01/577134221</t>
  </si>
  <si>
    <t>57</t>
  </si>
  <si>
    <t>577143112</t>
  </si>
  <si>
    <t>Asfaltový beton vrstva obrusná ACO 8 z nemodifikovaného asfaltu s rozprostřením a se zhutněním ACO 8 CH v pruhu šířky přes 1,5 do 3 m, po zhutnění tl. 50 mm</t>
  </si>
  <si>
    <t>-1208716521</t>
  </si>
  <si>
    <t>https://podminky.urs.cz/item/CS_URS_2026_01/577143112</t>
  </si>
  <si>
    <t>ACO 8CH (50/70), tl. 50 mm</t>
  </si>
  <si>
    <t>58</t>
  </si>
  <si>
    <t>577155012</t>
  </si>
  <si>
    <t>Asfaltový beton vrstva ložní ACL 16 z nemodifikovaného asfaltu s rozprostřením a zhutněním ACL 16 + v pruhu šířky do 1,5 m, po zhutnění tl. 60 mm</t>
  </si>
  <si>
    <t>1144377654</t>
  </si>
  <si>
    <t>https://podminky.urs.cz/item/CS_URS_2026_01/577155012</t>
  </si>
  <si>
    <t>ACL 16+ (50/70), tl. 60 mm</t>
  </si>
  <si>
    <t>délka x šířka (31,4 x 0,4)</t>
  </si>
  <si>
    <t>59</t>
  </si>
  <si>
    <t>591241111</t>
  </si>
  <si>
    <t>Kladení dlažby z kostek s provedením lože do tl. 50 mm, s vyplněním spár, s dvojím beraněním a se smetením přebytečného materiálu na krajnici drobných z kamene, do lože z cementové malty</t>
  </si>
  <si>
    <t>-328813738</t>
  </si>
  <si>
    <t>https://podminky.urs.cz/item/CS_URS_2026_01/591241111</t>
  </si>
  <si>
    <t>Kamenná dlažba drobná včetně betonového lože a spárovací malty (podrobná specifikace lože a malty viz Technická zpráva)</t>
  </si>
  <si>
    <t>60</t>
  </si>
  <si>
    <t>58381007</t>
  </si>
  <si>
    <t>kostka štípaná dlažební žula drobná 8/10</t>
  </si>
  <si>
    <t>1981193613</t>
  </si>
  <si>
    <t>131*1,02 'Přepočtené koeficientem množství</t>
  </si>
  <si>
    <t>61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</si>
  <si>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</si>
  <si>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</si>
  <si>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30968149</t>
  </si>
  <si>
    <t>https://podminky.urs.cz/item/CS_URS_2026_01/596211110</t>
  </si>
  <si>
    <t>Betonová dlažba obdélníková (100x200), reliéfní do betonového lože, tl. 60 mm (barva červená) - bezbariérové prvky</t>
  </si>
  <si>
    <t>1,5</t>
  </si>
  <si>
    <t>62</t>
  </si>
  <si>
    <t>59245006</t>
  </si>
  <si>
    <t>dlažba pro nevidomé betonová 200x100mm tl 60mm barevná</t>
  </si>
  <si>
    <t>-1039422401</t>
  </si>
  <si>
    <t>1,5*1,03 'Přepočtené koeficientem množství</t>
  </si>
  <si>
    <t>63</t>
  </si>
  <si>
    <t>596211212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</si>
  <si>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100 do 300 m2</t>
  </si>
  <si>
    <t>118023950</t>
  </si>
  <si>
    <t>https://podminky.urs.cz/item/CS_URS_2026_01/596211212</t>
  </si>
  <si>
    <t>betonová dlažba - 200x100x80 (šedá /přírodní) včetně lože z kameniva</t>
  </si>
  <si>
    <t>betonová dlažba - 200x100x80 (černá / antracit) včetně lože z kameniva</t>
  </si>
  <si>
    <t>64</t>
  </si>
  <si>
    <t>59245020</t>
  </si>
  <si>
    <t>dlažba skladebná betonová 200x100mm tl 80mm přírodní</t>
  </si>
  <si>
    <t>-1310713494</t>
  </si>
  <si>
    <t>118*1,02 'Přepočtené koeficientem množství</t>
  </si>
  <si>
    <t>65</t>
  </si>
  <si>
    <t>59245005</t>
  </si>
  <si>
    <t>dlažba skladebná betonová 200x100mm tl 80mm barevná</t>
  </si>
  <si>
    <t>1032030288</t>
  </si>
  <si>
    <t>53*1,03 'Přepočtené koeficientem množství</t>
  </si>
  <si>
    <t>66</t>
  </si>
  <si>
    <t>59621121/R</t>
  </si>
  <si>
    <t>Kladení dlažby z betonových zámkových dlaždic komunikací pro pěší ručně s ložem z betonu tl. 80 mm, s vyplněním spár s dvojitým hutněním, vibrováním a se smetením přebytečného materiálu na krajnici tl. 80 mm skupiny A, pro plochy do 50 m2</t>
  </si>
  <si>
    <t>848696854</t>
  </si>
  <si>
    <t>Betonová dlažba obdélníková (100x200), reliéfní do betonového lože, tl. 80 mm (barva červená) - bezbariérové prvky</t>
  </si>
  <si>
    <t>67</t>
  </si>
  <si>
    <t>59245226</t>
  </si>
  <si>
    <t>dlažba pro nevidomé betonová 200x100mm tl 80mm barevná</t>
  </si>
  <si>
    <t>-2050692266</t>
  </si>
  <si>
    <t>8+4</t>
  </si>
  <si>
    <t>12*1,03 'Přepočtené koeficientem množství</t>
  </si>
  <si>
    <t>Vedení trubní dálková a přípojná</t>
  </si>
  <si>
    <t>68</t>
  </si>
  <si>
    <t>008-x2</t>
  </si>
  <si>
    <t>Vybourání přípojky uliční vpusti kompletní včetně zaslepení na kanalizačním řadu + výkop a zpětný zásyp po výkopu - cena vč. likvidace odpadu</t>
  </si>
  <si>
    <t>909803716</t>
  </si>
  <si>
    <t>vybourání přípojek uličních vpustí kompletních včetně zaslepení na kanalizačním řadu + výkop a zpětný zásyp po výkopu</t>
  </si>
  <si>
    <t>délka odečtena digitálně ze situace, předpokládaná hloubka uložení 1,5 m</t>
  </si>
  <si>
    <t>2.5</t>
  </si>
  <si>
    <t>69</t>
  </si>
  <si>
    <t>899132121</t>
  </si>
  <si>
    <t>Výměna (výšková úprava) poklopu kanalizačního s rámem pevným s ošetřením podkladních vrstev hloubky do 25 cm</t>
  </si>
  <si>
    <t>-510975971</t>
  </si>
  <si>
    <t>https://podminky.urs.cz/item/CS_URS_2026_01/899132121</t>
  </si>
  <si>
    <t>výšková úprava šachet ve vozovce</t>
  </si>
  <si>
    <t>70</t>
  </si>
  <si>
    <t>899132212</t>
  </si>
  <si>
    <t>Výměna (výšková úprava) poklopu vodovodního samonivelačního nebo pevného šoupátkového</t>
  </si>
  <si>
    <t>1990631547</t>
  </si>
  <si>
    <t>https://podminky.urs.cz/item/CS_URS_2026_01/899132212</t>
  </si>
  <si>
    <t>výšková úprava šoupat ve vozovce</t>
  </si>
  <si>
    <t>71</t>
  </si>
  <si>
    <t>008-x1</t>
  </si>
  <si>
    <t>Vybourání kompletní uliční vpusti vč. likvidace odpadu</t>
  </si>
  <si>
    <t>-1860514245</t>
  </si>
  <si>
    <t>Ostatní konstrukce a práce, bourání</t>
  </si>
  <si>
    <t>72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</si>
  <si>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</si>
  <si>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</si>
  <si>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1023708968</t>
  </si>
  <si>
    <t>https://podminky.urs.cz/item/CS_URS_2026_01/966006132</t>
  </si>
  <si>
    <t>Svislé dopravní značení, trvalé zrušení - odvoz na skládku</t>
  </si>
  <si>
    <t>P2 + 1x sloupek</t>
  </si>
  <si>
    <t>P4 + 1x sloupek</t>
  </si>
  <si>
    <t>73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</si>
  <si>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</si>
  <si>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</si>
  <si>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2142358500</t>
  </si>
  <si>
    <t>https://podminky.urs.cz/item/CS_URS_2026_01/966006211</t>
  </si>
  <si>
    <t>E2b</t>
  </si>
  <si>
    <t>74</t>
  </si>
  <si>
    <t>009-x1</t>
  </si>
  <si>
    <t>Odstranění betonového přístřešku vč. likvidace odpadu</t>
  </si>
  <si>
    <t>1180096250</t>
  </si>
  <si>
    <t>75</t>
  </si>
  <si>
    <t>914111111</t>
  </si>
  <si>
    <t>Montáž svislé dopravní značky základní velikosti do 1 m2 objímkami na sloupky nebo konzoly</t>
  </si>
  <si>
    <t>2064480468</t>
  </si>
  <si>
    <t>https://podminky.urs.cz/item/CS_URS_2026_01/914111111</t>
  </si>
  <si>
    <t>Svislé dopravní značení, nové - značka</t>
  </si>
  <si>
    <t>B16 - 1x</t>
  </si>
  <si>
    <t>E3a - 1x</t>
  </si>
  <si>
    <t>IZ5a,b - 6x</t>
  </si>
  <si>
    <t>76</t>
  </si>
  <si>
    <t>40445620</t>
  </si>
  <si>
    <t>zákazové, příkazové dopravní značky B1-B34, C1-15 700mm</t>
  </si>
  <si>
    <t>-609023071</t>
  </si>
  <si>
    <t>77</t>
  </si>
  <si>
    <t>40445649</t>
  </si>
  <si>
    <t>dodatkové tabulky E3-E5, E8, E14-E16 500x150mm</t>
  </si>
  <si>
    <t>1584911276</t>
  </si>
  <si>
    <t>78</t>
  </si>
  <si>
    <t>40445654</t>
  </si>
  <si>
    <t>informativní značky zónové IZ5 1000x750mm</t>
  </si>
  <si>
    <t>1783435713</t>
  </si>
  <si>
    <t>79</t>
  </si>
  <si>
    <t>914511112</t>
  </si>
  <si>
    <t>Montáž sloupku dopravních značek délky do 3,5 m do hliníkové patky pro sloupek D 60 mm</t>
  </si>
  <si>
    <t>526088264</t>
  </si>
  <si>
    <t>https://podminky.urs.cz/item/CS_URS_2026_01/914511112</t>
  </si>
  <si>
    <t>Svislé dopravní značení, nové - sloupek</t>
  </si>
  <si>
    <t>počet odečten digitálně ze situace</t>
  </si>
  <si>
    <t>80</t>
  </si>
  <si>
    <t>40445225</t>
  </si>
  <si>
    <t>sloupek pro dopravní značku Zn D 60mm v 3,5m</t>
  </si>
  <si>
    <t>-511191532</t>
  </si>
  <si>
    <t>81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</si>
  <si>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</si>
  <si>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</si>
  <si>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-1960752092</t>
  </si>
  <si>
    <t>https://podminky.urs.cz/item/CS_URS_2026_01/916131213</t>
  </si>
  <si>
    <t>silniční betonový obrubník 150x250x1000</t>
  </si>
  <si>
    <t>260</t>
  </si>
  <si>
    <t>nájezdový betonový obrubník 150x150x1000</t>
  </si>
  <si>
    <t>nájezdový betonový obrubník - přechodový díl 150x150x1000</t>
  </si>
  <si>
    <t>82</t>
  </si>
  <si>
    <t>59217031</t>
  </si>
  <si>
    <t>obrubník silniční betonový 1000x150x250mm</t>
  </si>
  <si>
    <t>39508011</t>
  </si>
  <si>
    <t>260*1,05 'Přepočtené koeficientem množství</t>
  </si>
  <si>
    <t>83</t>
  </si>
  <si>
    <t>59217029</t>
  </si>
  <si>
    <t>obrubník silniční betonový nájezdový 1000x150x150mm</t>
  </si>
  <si>
    <t>1546137559</t>
  </si>
  <si>
    <t>13*1,05 'Přepočtené koeficientem množství</t>
  </si>
  <si>
    <t>84</t>
  </si>
  <si>
    <t>59217030</t>
  </si>
  <si>
    <t>obrubník silniční betonový přechodový 1000x150x150-250mm</t>
  </si>
  <si>
    <t>-1801625975</t>
  </si>
  <si>
    <t>8*1,05 'Přepočtené koeficientem množství</t>
  </si>
  <si>
    <t>85</t>
  </si>
  <si>
    <t>916133112</t>
  </si>
  <si>
    <t>Osazení silničního obrubníku ke kruhovým objezdům se zřízením lože tl. do 150 mm, s vyplněním a zatřením spár cementovou maltou betonového, do lože z betonu prostého s boční opěrou</t>
  </si>
  <si>
    <t>920754158</t>
  </si>
  <si>
    <t>https://podminky.urs.cz/item/CS_URS_2026_01/916133112</t>
  </si>
  <si>
    <t>zkosený betonový obrubník 300x200x600</t>
  </si>
  <si>
    <t>délka odečtena digitálně ze situace (včetně přechodových dílů - 2 ks)</t>
  </si>
  <si>
    <t>6,6</t>
  </si>
  <si>
    <t>86</t>
  </si>
  <si>
    <t>59217057</t>
  </si>
  <si>
    <t>obrubník betonový pro kruhový objezd přímý 200x600x300mm</t>
  </si>
  <si>
    <t>407655138</t>
  </si>
  <si>
    <t>5,4*1,02 'Přepočtené koeficientem množství</t>
  </si>
  <si>
    <t>87</t>
  </si>
  <si>
    <t>59217056</t>
  </si>
  <si>
    <t>obrubník betonový pro kruhový objezd přechodový R0,5 200x600x300mm</t>
  </si>
  <si>
    <t>180681546</t>
  </si>
  <si>
    <t>1,2*1,02 'Přepočtené koeficientem množství</t>
  </si>
  <si>
    <t>88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</si>
  <si>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</si>
  <si>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</si>
  <si>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-1770972531</t>
  </si>
  <si>
    <t>https://podminky.urs.cz/item/CS_URS_2026_01/916231213</t>
  </si>
  <si>
    <t>záhonový betonový obrubník 80x250x1000</t>
  </si>
  <si>
    <t>1075</t>
  </si>
  <si>
    <t>89</t>
  </si>
  <si>
    <t>59217016</t>
  </si>
  <si>
    <t>obrubník betonový chodníkový 1000x80x250mm</t>
  </si>
  <si>
    <t>1750240920</t>
  </si>
  <si>
    <t>1075*1,05 'Přepočtené koeficientem množství</t>
  </si>
  <si>
    <t>90</t>
  </si>
  <si>
    <t>916241213</t>
  </si>
  <si>
    <t>Osazení obrubníku kamenného se zřízením lože, s vyplněním a zatřením spár cementovou maltou stojatého s boční opěrou z betonu prostého, do lože z betonu prostého</t>
  </si>
  <si>
    <t>263150778</t>
  </si>
  <si>
    <t>https://podminky.urs.cz/item/CS_URS_2026_01/916241213</t>
  </si>
  <si>
    <t>kamenný obrubník štípaný 160x200x1000</t>
  </si>
  <si>
    <t>91</t>
  </si>
  <si>
    <t>58380006</t>
  </si>
  <si>
    <t>obrubník kamenný štípaný 1000x160x200mm</t>
  </si>
  <si>
    <t>1881122843</t>
  </si>
  <si>
    <t>12*1,05 'Přepočtené koeficientem množství</t>
  </si>
  <si>
    <t>92</t>
  </si>
  <si>
    <t>91911222/R</t>
  </si>
  <si>
    <t>Řezání dilatačních spár v živičném krytu vytvoření komůrky pro těsnící zálivku šířky 12 mm, hloubky 50 mm</t>
  </si>
  <si>
    <t>422603421</t>
  </si>
  <si>
    <t>řezání spár pro vytvoření komůrky</t>
  </si>
  <si>
    <t>32,6</t>
  </si>
  <si>
    <t>93</t>
  </si>
  <si>
    <t>91912212/R</t>
  </si>
  <si>
    <t>Utěsnění dilatačních spár zálivkou za tepla v cementobetonovém nebo živičném krytu včetně adhezního nátěru s těsnicím profilem pod zálivkou, pro komůrky šířky 12 mm, hloubky 50 mm</t>
  </si>
  <si>
    <t>-748844800</t>
  </si>
  <si>
    <t xml:space="preserve">asfaltová zálivka v místě napojení na stávající asfaltové vozovky  + těsnění spár asfaltovou zálivkou za tepla N2</t>
  </si>
  <si>
    <t>94</t>
  </si>
  <si>
    <t>91972612/R</t>
  </si>
  <si>
    <t>D+M Geotextilie netkaná pro ochranu, separaci nebo filtraci typ S2 dle TP 97</t>
  </si>
  <si>
    <t>-2103847880</t>
  </si>
  <si>
    <t>netkaná separační geotextilie typ S2 dle TP 97, bude čerpáno pouze se souhlasem TDS</t>
  </si>
  <si>
    <t>výměra viz úprava pláně</t>
  </si>
  <si>
    <t>95</t>
  </si>
  <si>
    <t>919726123</t>
  </si>
  <si>
    <t>Geotextilie netkaná pro ochranu, separaci nebo filtraci měrná hmotnost přes 300 do 500 g/m2</t>
  </si>
  <si>
    <t>1223106104</t>
  </si>
  <si>
    <t>https://podminky.urs.cz/item/CS_URS_2026_01/919726123</t>
  </si>
  <si>
    <t>997</t>
  </si>
  <si>
    <t>Doprava suti a vybouraných hmot</t>
  </si>
  <si>
    <t>96</t>
  </si>
  <si>
    <t>997013501</t>
  </si>
  <si>
    <t>Odvoz suti a vybouraných hmot na skládku nebo meziskládku se složením, na vzdálenost do 1 km</t>
  </si>
  <si>
    <t>2136924411</t>
  </si>
  <si>
    <t>https://podminky.urs.cz/item/CS_URS_2026_01/997013501</t>
  </si>
  <si>
    <t>97</t>
  </si>
  <si>
    <t>997013509</t>
  </si>
  <si>
    <t>Odvoz suti a vybouraných hmot na skládku nebo meziskládku se složením, na vzdálenost Příplatek k ceně za každý další započatý 1 km přes 1 km</t>
  </si>
  <si>
    <t>38284253</t>
  </si>
  <si>
    <t>https://podminky.urs.cz/item/CS_URS_2026_01/997013509</t>
  </si>
  <si>
    <t>Ocel do kovošrotu</t>
  </si>
  <si>
    <t>(0,164+0,004)*4</t>
  </si>
  <si>
    <t>Kamenné obrubníky na městskou skládku v Lidické ulici</t>
  </si>
  <si>
    <t>4,92*6</t>
  </si>
  <si>
    <t>Zbytek odpadu na recyklační skládku</t>
  </si>
  <si>
    <t>(37,675+28,35+3,24+250,59+155,152)*11</t>
  </si>
  <si>
    <t>98</t>
  </si>
  <si>
    <t>997013861</t>
  </si>
  <si>
    <t>Poplatek za předání stavebního odpadu recyklačnímu zařízení z prostého betonu zatříděného do Katalogu odpadů pod kódem 17 01 01</t>
  </si>
  <si>
    <t>1782364756</t>
  </si>
  <si>
    <t>https://podminky.urs.cz/item/CS_URS_2026_01/997013861</t>
  </si>
  <si>
    <t>99</t>
  </si>
  <si>
    <t>997013862</t>
  </si>
  <si>
    <t>Poplatek za předání stavebního odpadu recyklačnímu zařízení z armovaného betonu zatříděného do Katalogu odpadů pod kódem 17 01 01</t>
  </si>
  <si>
    <t>-223474249</t>
  </si>
  <si>
    <t>https://podminky.urs.cz/item/CS_URS_2026_01/997013862</t>
  </si>
  <si>
    <t>100</t>
  </si>
  <si>
    <t>997013871</t>
  </si>
  <si>
    <t>Poplatek za předání stavebního odpadu recyklačnímu zařízení směsného stavebního a demoličního zatříděného do Katalogu odpadů pod kódem 17 09 04</t>
  </si>
  <si>
    <t>900430298</t>
  </si>
  <si>
    <t>https://podminky.urs.cz/item/CS_URS_2026_01/997013871</t>
  </si>
  <si>
    <t>Odpad z výškové úpravy poklopů šachet a šoupat</t>
  </si>
  <si>
    <t>3,24</t>
  </si>
  <si>
    <t>101</t>
  </si>
  <si>
    <t>997013873</t>
  </si>
  <si>
    <t>Poplatek za předání stavebního odpadu recyklačnímu zařízení zeminy a kamení zatříděného do Katalogu odpadů pod kódem 17 05 04</t>
  </si>
  <si>
    <t>-308917774</t>
  </si>
  <si>
    <t>https://podminky.urs.cz/item/CS_URS_2026_01/997013873</t>
  </si>
  <si>
    <t>102</t>
  </si>
  <si>
    <t>997013875</t>
  </si>
  <si>
    <t>Poplatek za předání stavebního odpadu recyklačnímu zařízení asfaltového bez obsahu dehtu zatříděného do Katalogu odpadů pod kódem 17 03 02</t>
  </si>
  <si>
    <t>-1635757520</t>
  </si>
  <si>
    <t>https://podminky.urs.cz/item/CS_URS_2026_01/997013875</t>
  </si>
  <si>
    <t>998</t>
  </si>
  <si>
    <t>Přesun hmot</t>
  </si>
  <si>
    <t>103</t>
  </si>
  <si>
    <t>998225111</t>
  </si>
  <si>
    <t>Přesun hmot pro komunikace s krytem z kameniva, monolitickým betonovým nebo živičným dopravní vzdálenost do 200 m jakékoliv délky objektu</t>
  </si>
  <si>
    <t>832815102</t>
  </si>
  <si>
    <t>https://podminky.urs.cz/item/CS_URS_2026_01/998225111</t>
  </si>
  <si>
    <t>SO 301 - Odvodnění</t>
  </si>
  <si>
    <t xml:space="preserve">    4 - Vodorovné konstrukce</t>
  </si>
  <si>
    <t>131251201</t>
  </si>
  <si>
    <t>Hloubení zapažených jam a zářezů strojně s urovnáním dna do předepsaného profilu a spádu v hornině třídy těžitelnosti I skupiny 3 do 20 m3</t>
  </si>
  <si>
    <t>-116604320</t>
  </si>
  <si>
    <t>https://podminky.urs.cz/item/CS_URS_2026_01/131251201</t>
  </si>
  <si>
    <t>Betonové vpusti</t>
  </si>
  <si>
    <t>1,5*1,5*1,275*2/2</t>
  </si>
  <si>
    <t>131351201</t>
  </si>
  <si>
    <t>Hloubení zapažených jam a zářezů strojně s urovnáním dna do předepsaného profilu a spádu v hornině třídy těžitelnosti II skupiny 4 do 20 m3</t>
  </si>
  <si>
    <t>632363090</t>
  </si>
  <si>
    <t>https://podminky.urs.cz/item/CS_URS_2026_01/131351201</t>
  </si>
  <si>
    <t>132254201</t>
  </si>
  <si>
    <t>Hloubení zapažených rýh šířky přes 800 do 2 000 mm strojně s urovnáním dna do předepsaného profilu a spádu v hornině třídy těžitelnosti I skupiny 3 do 20 m3</t>
  </si>
  <si>
    <t>-2040802381</t>
  </si>
  <si>
    <t>https://podminky.urs.cz/item/CS_URS_2026_01/132254201</t>
  </si>
  <si>
    <t>Potrubí uličních pustí</t>
  </si>
  <si>
    <t>(3+3)*(1*1,42)/2</t>
  </si>
  <si>
    <t>Potrubí odvodňovacích žlabů</t>
  </si>
  <si>
    <t>2*1*1,31/2</t>
  </si>
  <si>
    <t>12*1*1,32/2</t>
  </si>
  <si>
    <t>132354201</t>
  </si>
  <si>
    <t>Hloubení zapažených rýh šířky přes 800 do 2 000 mm strojně s urovnáním dna do předepsaného profilu a spádu v hornině třídy těžitelnosti II skupiny 4 do 20 m3</t>
  </si>
  <si>
    <t>-1834758370</t>
  </si>
  <si>
    <t>https://podminky.urs.cz/item/CS_URS_2026_01/132354201</t>
  </si>
  <si>
    <t>151811131</t>
  </si>
  <si>
    <t>Zřízení pažicích boxů pro pažení a rozepření stěn rýh podzemního vedení hloubka výkopu do 4 m, šířka do 1,2 m</t>
  </si>
  <si>
    <t>-1360131824</t>
  </si>
  <si>
    <t>https://podminky.urs.cz/item/CS_URS_2026_01/151811131</t>
  </si>
  <si>
    <t>(3+3)*(2*1,42)</t>
  </si>
  <si>
    <t>2*2*1,31</t>
  </si>
  <si>
    <t>12*2*1,32</t>
  </si>
  <si>
    <t>151811132</t>
  </si>
  <si>
    <t>Zřízení pažicích boxů pro pažení a rozepření stěn rýh podzemního vedení hloubka výkopu do 4 m, šířka přes 1,2 do 2,5 m</t>
  </si>
  <si>
    <t>-701607793</t>
  </si>
  <si>
    <t>https://podminky.urs.cz/item/CS_URS_2026_01/151811132</t>
  </si>
  <si>
    <t>1,5*4*1,275*2</t>
  </si>
  <si>
    <t>151811231</t>
  </si>
  <si>
    <t>Odstranění pažicích boxů pro pažení a rozepření stěn rýh podzemního vedení hloubka výkopu do 4 m, šířka do 1,2 m</t>
  </si>
  <si>
    <t>-561457455</t>
  </si>
  <si>
    <t>https://podminky.urs.cz/item/CS_URS_2026_01/151811231</t>
  </si>
  <si>
    <t>151811232</t>
  </si>
  <si>
    <t>Odstranění pažicích boxů pro pažení a rozepření stěn rýh podzemního vedení hloubka výkopu do 4 m, šířka přes 1,2 do 2,5 m</t>
  </si>
  <si>
    <t>-1824382321</t>
  </si>
  <si>
    <t>https://podminky.urs.cz/item/CS_URS_2026_01/151811232</t>
  </si>
  <si>
    <t>2071632390</t>
  </si>
  <si>
    <t>2,869+13,49</t>
  </si>
  <si>
    <t>-1406336148</t>
  </si>
  <si>
    <t>16,359*2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</si>
  <si>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</si>
  <si>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</si>
  <si>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-1947429340</t>
  </si>
  <si>
    <t>https://podminky.urs.cz/item/CS_URS_2026_01/162751137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</si>
  <si>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</si>
  <si>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</si>
  <si>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483667028</t>
  </si>
  <si>
    <t>https://podminky.urs.cz/item/CS_URS_2026_01/162751139</t>
  </si>
  <si>
    <t>2003402944</t>
  </si>
  <si>
    <t>2,869*2+13,49*2</t>
  </si>
  <si>
    <t>-781677203</t>
  </si>
  <si>
    <t>32,718*1,8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</si>
  <si>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</si>
  <si>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</si>
  <si>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2039875516</t>
  </si>
  <si>
    <t>https://podminky.urs.cz/item/CS_URS_2026_01/175151101</t>
  </si>
  <si>
    <t>Potrubí vpustí</t>
  </si>
  <si>
    <t>(3+3)*1*0,45</t>
  </si>
  <si>
    <t>(2+12)*1*0,45</t>
  </si>
  <si>
    <t>58337331</t>
  </si>
  <si>
    <t>štěrkopísek frakce 0/22</t>
  </si>
  <si>
    <t>1861519173</t>
  </si>
  <si>
    <t>9*2 'Přepočtené koeficientem množství</t>
  </si>
  <si>
    <t>174151101</t>
  </si>
  <si>
    <t>Zásyp sypaninou z jakékoliv horniny strojně s uložením výkopku ve vrstvách se zhutněním jam, šachet, rýh nebo kolem objektů v těchto vykopávkách</t>
  </si>
  <si>
    <t>1035384618</t>
  </si>
  <si>
    <t>https://podminky.urs.cz/item/CS_URS_2026_01/174151101</t>
  </si>
  <si>
    <t>(3+3)*0,87</t>
  </si>
  <si>
    <t>1,5*1,5*1,275*2</t>
  </si>
  <si>
    <t>-1*1*0,1*2</t>
  </si>
  <si>
    <t>-0,75*0,75*0,1*2</t>
  </si>
  <si>
    <t>-1,075*0,2*2</t>
  </si>
  <si>
    <t>2*1*0,76</t>
  </si>
  <si>
    <t>12*1*0,77</t>
  </si>
  <si>
    <t>601705794</t>
  </si>
  <si>
    <t>20,975*2 'Přepočtené koeficientem množství</t>
  </si>
  <si>
    <t>359901211</t>
  </si>
  <si>
    <t>Monitoring stok (kamerový systém) jakékoli výšky nová kanalizace</t>
  </si>
  <si>
    <t>1527962014</t>
  </si>
  <si>
    <t>https://podminky.urs.cz/item/CS_URS_2026_01/359901211</t>
  </si>
  <si>
    <t>Vodorovné konstrukce</t>
  </si>
  <si>
    <t>451572111</t>
  </si>
  <si>
    <t>Lože pod potrubí, stoky a drobné objekty v otevřeném výkopu z kameniva drobného těženého 0 až 4 mm</t>
  </si>
  <si>
    <t>-2087284955</t>
  </si>
  <si>
    <t>https://podminky.urs.cz/item/CS_URS_2026_01/451572111</t>
  </si>
  <si>
    <t>(3+3)*1*0,1</t>
  </si>
  <si>
    <t>(2+12)*1*0,1</t>
  </si>
  <si>
    <t>451573111</t>
  </si>
  <si>
    <t>Lože pod potrubí, stoky a drobné objekty v otevřeném výkopu z písku a štěrkopísku do 63 mm</t>
  </si>
  <si>
    <t>-1604325014</t>
  </si>
  <si>
    <t>https://podminky.urs.cz/item/CS_URS_2026_01/451573111</t>
  </si>
  <si>
    <t>1*1*0,1*2</t>
  </si>
  <si>
    <t>452351111</t>
  </si>
  <si>
    <t>Bednění podkladních a zajišťovacích konstrukcí v otevřeném výkopu desek nebo sedlových loží pod potrubí, stoky a drobné objekty zřízení</t>
  </si>
  <si>
    <t>108081218</t>
  </si>
  <si>
    <t>https://podminky.urs.cz/item/CS_URS_2026_01/452351111</t>
  </si>
  <si>
    <t>0,75*4*0,1*2</t>
  </si>
  <si>
    <t>452351112</t>
  </si>
  <si>
    <t>Bednění podkladních a zajišťovacích konstrukcí v otevřeném výkopu desek nebo sedlových loží pod potrubí, stoky a drobné objekty odstranění</t>
  </si>
  <si>
    <t>1873832233</t>
  </si>
  <si>
    <t>https://podminky.urs.cz/item/CS_URS_2026_01/452351112</t>
  </si>
  <si>
    <t>452311151</t>
  </si>
  <si>
    <t>Podkladní a zajišťovací konstrukce z betonu prostého v otevřeném výkopu bez zvýšených nároků na prostředí desky pod potrubí, stoky a drobné objekty z betonu tř. C 20/25</t>
  </si>
  <si>
    <t>-688076848</t>
  </si>
  <si>
    <t>https://podminky.urs.cz/item/CS_URS_2026_01/452311151</t>
  </si>
  <si>
    <t>0,75*0,75*0,1*2</t>
  </si>
  <si>
    <t>452112111</t>
  </si>
  <si>
    <t>Osazení betonových dílců prstenců nebo rámů pod poklopy a mříže na sucho, výšky do 100 mm</t>
  </si>
  <si>
    <t>638072193</t>
  </si>
  <si>
    <t>https://podminky.urs.cz/item/CS_URS_2026_01/452112111</t>
  </si>
  <si>
    <t>59223864</t>
  </si>
  <si>
    <t>prstenec pro uliční vpusť vyrovnávací betonový 390x60x130mm</t>
  </si>
  <si>
    <t>1950845898</t>
  </si>
  <si>
    <t>83737512/R</t>
  </si>
  <si>
    <t>Výsek a montáž kameninové odbočné tvarovky na betonovém potrubí DN 300</t>
  </si>
  <si>
    <t>-207046117</t>
  </si>
  <si>
    <t>Vpusti</t>
  </si>
  <si>
    <t>OŽ2</t>
  </si>
  <si>
    <t>D+M+PH Šachtový těsnící prvek pro kameninové potrubí DN 150 - napojení OŽ1 na šachtu</t>
  </si>
  <si>
    <t>-919005518</t>
  </si>
  <si>
    <t>831312121</t>
  </si>
  <si>
    <t>Montáž potrubí z trub kameninových hrdlových s integrovaným těsněním v otevřeném výkopu ve sklonu do 20 % DN 150</t>
  </si>
  <si>
    <t>35494095</t>
  </si>
  <si>
    <t>https://podminky.urs.cz/item/CS_URS_2026_01/831312121</t>
  </si>
  <si>
    <t>3+3</t>
  </si>
  <si>
    <t>OŽ1 + OŽ2</t>
  </si>
  <si>
    <t>2+12</t>
  </si>
  <si>
    <t>59710632</t>
  </si>
  <si>
    <t>trouba kameninová glazovaná DN 150 dl 1,00m spojovací systém F</t>
  </si>
  <si>
    <t>1788211316</t>
  </si>
  <si>
    <t>20*1,015 'Přepočtené koeficientem množství</t>
  </si>
  <si>
    <t>837312221</t>
  </si>
  <si>
    <t>Montáž kameninových tvarovek na potrubí z trub kameninových v otevřeném výkopu s integrovaným těsněním jednoosých DN 150</t>
  </si>
  <si>
    <t>-490014487</t>
  </si>
  <si>
    <t>https://podminky.urs.cz/item/CS_URS_2026_01/837312221</t>
  </si>
  <si>
    <t>2+2</t>
  </si>
  <si>
    <t>5971096/R</t>
  </si>
  <si>
    <t>koleno kameninové glazované DN 150 spojovací systém F - koleno u vpustí a žlabů - úhel dle potřeby</t>
  </si>
  <si>
    <t>-436666320</t>
  </si>
  <si>
    <t>4*1,015 'Přepočtené koeficientem množství</t>
  </si>
  <si>
    <t>59710984</t>
  </si>
  <si>
    <t>koleno kameninové glazované DN 150 45° spojovací systém F</t>
  </si>
  <si>
    <t>-963668876</t>
  </si>
  <si>
    <t>892351111</t>
  </si>
  <si>
    <t>Tlakové zkoušky vodou na potrubí DN 150 nebo 200</t>
  </si>
  <si>
    <t>-211386554</t>
  </si>
  <si>
    <t>https://podminky.urs.cz/item/CS_URS_2026_01/892351111</t>
  </si>
  <si>
    <t>892372111</t>
  </si>
  <si>
    <t>Tlakové zkoušky vodou zabezpečení konců potrubí při tlakových zkouškách DN do 300</t>
  </si>
  <si>
    <t>1936747725</t>
  </si>
  <si>
    <t>https://podminky.urs.cz/item/CS_URS_2026_01/892372111</t>
  </si>
  <si>
    <t>895941302</t>
  </si>
  <si>
    <t>Osazení vpusti uliční z betonových dílců DN 450 dno s kalištěm</t>
  </si>
  <si>
    <t>-1074357665</t>
  </si>
  <si>
    <t>https://podminky.urs.cz/item/CS_URS_2026_01/895941302</t>
  </si>
  <si>
    <t>59223332</t>
  </si>
  <si>
    <t>vpusť uliční DN 450 kaliště 450/300x50mm</t>
  </si>
  <si>
    <t>-1087847495</t>
  </si>
  <si>
    <t>895941331</t>
  </si>
  <si>
    <t>Osazení vpusti uliční z betonových dílců DN 450 skruž průběžná s výtokem</t>
  </si>
  <si>
    <t>-1404790749</t>
  </si>
  <si>
    <t>https://podminky.urs.cz/item/CS_URS_2026_01/895941331</t>
  </si>
  <si>
    <t>59223854</t>
  </si>
  <si>
    <t>skruž betonová s odtokem 150mm PVC pro uliční vpusť 450x350x50mm</t>
  </si>
  <si>
    <t>-1173046170</t>
  </si>
  <si>
    <t>895941312</t>
  </si>
  <si>
    <t>Osazení vpusti uliční z betonových dílců DN 450 skruž horní 195 mm</t>
  </si>
  <si>
    <t>-758698991</t>
  </si>
  <si>
    <t>https://podminky.urs.cz/item/CS_URS_2026_01/895941312</t>
  </si>
  <si>
    <t>59223856</t>
  </si>
  <si>
    <t>skruž betonová horní pro uliční vpusť 450x195x50mm</t>
  </si>
  <si>
    <t>722413616</t>
  </si>
  <si>
    <t>899204112</t>
  </si>
  <si>
    <t>Osazení mříží litinových včetně rámů a košů na bahno pro třídu zatížení D400, E600</t>
  </si>
  <si>
    <t>290210081</t>
  </si>
  <si>
    <t>https://podminky.urs.cz/item/CS_URS_2026_01/899204112</t>
  </si>
  <si>
    <t>59224481</t>
  </si>
  <si>
    <t>mříž vtoková s rámem pro uliční vpusť 500x500, zatížení 40 tun</t>
  </si>
  <si>
    <t>2016756344</t>
  </si>
  <si>
    <t>5524100/R</t>
  </si>
  <si>
    <t>koš kalový pod čtvercovou mříž - těžký</t>
  </si>
  <si>
    <t>-1744223194</t>
  </si>
  <si>
    <t>935113111</t>
  </si>
  <si>
    <t>Osazení odvodňovacího žlabu s krycím roštem polymerbetonového šířky do 210 mm</t>
  </si>
  <si>
    <t>-2004458334</t>
  </si>
  <si>
    <t>https://podminky.urs.cz/item/CS_URS_2026_01/935113111</t>
  </si>
  <si>
    <t>OŽ1 - OŽ3</t>
  </si>
  <si>
    <t>6,8+4,5+5-0,66*2-0,5*3</t>
  </si>
  <si>
    <t>59227113</t>
  </si>
  <si>
    <t>žlab odvodňovací s roštem bez spádu dna monolitický z polymerbetonu š 100mm</t>
  </si>
  <si>
    <t>1699090546</t>
  </si>
  <si>
    <t>59227122</t>
  </si>
  <si>
    <t>čelo plné na začátek a konec odvodňovacího žlabu monolitického z polymerbetonu š 100mm</t>
  </si>
  <si>
    <t>184299315</t>
  </si>
  <si>
    <t>59227127</t>
  </si>
  <si>
    <t>žlab odvodňovací s roštem bez spádu dna monolitický z polymerbetonu pro vysoké zatížení š 200mm</t>
  </si>
  <si>
    <t>-490164853</t>
  </si>
  <si>
    <t>59227133</t>
  </si>
  <si>
    <t>čelo plné na začátek a konec odvodňovacího žlabu monolitického z polymerbetonu pro vysoké zatížení š 200mm</t>
  </si>
  <si>
    <t>-1753596092</t>
  </si>
  <si>
    <t>935923216</t>
  </si>
  <si>
    <t>Osazení odvodňovacího žlabu s krycím roštem vpusti pro žlab šířky do 210 mm</t>
  </si>
  <si>
    <t>-329979142</t>
  </si>
  <si>
    <t>https://podminky.urs.cz/item/CS_URS_2026_01/935923216</t>
  </si>
  <si>
    <t>59223075</t>
  </si>
  <si>
    <t>vpusť odtoková polymerbetonová s integrovaným těsněním a můstkovým litinovým roštem pro horizontální připojení potrubí 500x150x500</t>
  </si>
  <si>
    <t>677787144</t>
  </si>
  <si>
    <t>59223079</t>
  </si>
  <si>
    <t>vpusť odtoková polymerbetonová s integrovaným těsněním a můstkovým litinovým roštem pro horizontální připojení potrubí horní díl 660x250x360</t>
  </si>
  <si>
    <t>-127888740</t>
  </si>
  <si>
    <t>977151125</t>
  </si>
  <si>
    <t>Jádrové vrty diamantovými korunkami do stavebních materiálů (železobetonu, betonu, cihel, obkladů, dlažeb, kamene) průměru přes 180 do 200 mm</t>
  </si>
  <si>
    <t>71461253</t>
  </si>
  <si>
    <t>https://podminky.urs.cz/item/CS_URS_2026_01/977151125</t>
  </si>
  <si>
    <t>Do stávající kanalizační šachty pro připojení OŽ1</t>
  </si>
  <si>
    <t>0,15</t>
  </si>
  <si>
    <t>997002611</t>
  </si>
  <si>
    <t>Nakládání suti a vybouraných hmot na dopravní prostředek pro vodorovné přemístění</t>
  </si>
  <si>
    <t>-1895866299</t>
  </si>
  <si>
    <t>https://podminky.urs.cz/item/CS_URS_2026_01/997002611</t>
  </si>
  <si>
    <t>997013111</t>
  </si>
  <si>
    <t>Vnitrostaveništní doprava suti a vybouraných hmot vodorovně do 50 m s naložením základní pro budovy a haly výšky do 6 m</t>
  </si>
  <si>
    <t>684776272</t>
  </si>
  <si>
    <t>https://podminky.urs.cz/item/CS_URS_2026_01/997013111</t>
  </si>
  <si>
    <t>1159204943</t>
  </si>
  <si>
    <t>1473256752</t>
  </si>
  <si>
    <t>0,01*11</t>
  </si>
  <si>
    <t>-1147937895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</si>
  <si>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</si>
  <si>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</si>
  <si>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-878785012</t>
  </si>
  <si>
    <t>https://podminky.urs.cz/item/CS_URS_2026_01/998276101</t>
  </si>
  <si>
    <t>998276124</t>
  </si>
  <si>
    <t>Přesun hmot pro trubní vedení hloubené z trub z plastických hmot nebo sklolaminátových Příplatek k cenám za zvětšený přesun přes vymezenou dopravní vzdálenost do 500 m</t>
  </si>
  <si>
    <t>-1212061524</t>
  </si>
  <si>
    <t>https://podminky.urs.cz/item/CS_URS_2026_01/998276124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</si>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</sst>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012203000" TargetMode="External" /><Relationship Id="rId2" Type="http://schemas.openxmlformats.org/officeDocument/2006/relationships/hyperlink" Target="https://podminky.urs.cz/item/CS_URS_2026_01/012303000" TargetMode="External" /><Relationship Id="rId3" Type="http://schemas.openxmlformats.org/officeDocument/2006/relationships/hyperlink" Target="https://podminky.urs.cz/item/CS_URS_2026_01/012403000" TargetMode="External" /><Relationship Id="rId4" Type="http://schemas.openxmlformats.org/officeDocument/2006/relationships/hyperlink" Target="https://podminky.urs.cz/item/CS_URS_2026_01/013244000" TargetMode="External" /><Relationship Id="rId5" Type="http://schemas.openxmlformats.org/officeDocument/2006/relationships/hyperlink" Target="https://podminky.urs.cz/item/CS_URS_2026_01/013254000" TargetMode="External" /><Relationship Id="rId6" Type="http://schemas.openxmlformats.org/officeDocument/2006/relationships/hyperlink" Target="https://podminky.urs.cz/item/CS_URS_2026_01/030001000" TargetMode="External" /><Relationship Id="rId7" Type="http://schemas.openxmlformats.org/officeDocument/2006/relationships/hyperlink" Target="https://podminky.urs.cz/item/CS_URS_2026_01/043002000" TargetMode="External" /><Relationship Id="rId8" Type="http://schemas.openxmlformats.org/officeDocument/2006/relationships/hyperlink" Target="https://podminky.urs.cz/item/CS_URS_2026_01/062503000" TargetMode="External" /><Relationship Id="rId9" Type="http://schemas.openxmlformats.org/officeDocument/2006/relationships/hyperlink" Target="https://podminky.urs.cz/item/CS_URS_2026_01/072002000" TargetMode="External" /><Relationship Id="rId10" Type="http://schemas.openxmlformats.org/officeDocument/2006/relationships/hyperlink" Target="https://podminky.urs.cz/item/CS_URS_2026_01/073002000" TargetMode="External" /><Relationship Id="rId1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1301111" TargetMode="External" /><Relationship Id="rId2" Type="http://schemas.openxmlformats.org/officeDocument/2006/relationships/hyperlink" Target="https://podminky.urs.cz/item/CS_URS_2026_01/113106187" TargetMode="External" /><Relationship Id="rId3" Type="http://schemas.openxmlformats.org/officeDocument/2006/relationships/hyperlink" Target="https://podminky.urs.cz/item/CS_URS_2026_01/113106195" TargetMode="External" /><Relationship Id="rId4" Type="http://schemas.openxmlformats.org/officeDocument/2006/relationships/hyperlink" Target="https://podminky.urs.cz/item/CS_URS_2026_01/113107221" TargetMode="External" /><Relationship Id="rId5" Type="http://schemas.openxmlformats.org/officeDocument/2006/relationships/hyperlink" Target="https://podminky.urs.cz/item/CS_URS_2026_01/113107222" TargetMode="External" /><Relationship Id="rId6" Type="http://schemas.openxmlformats.org/officeDocument/2006/relationships/hyperlink" Target="https://podminky.urs.cz/item/CS_URS_2026_01/113107241" TargetMode="External" /><Relationship Id="rId7" Type="http://schemas.openxmlformats.org/officeDocument/2006/relationships/hyperlink" Target="https://podminky.urs.cz/item/CS_URS_2026_01/113107242" TargetMode="External" /><Relationship Id="rId8" Type="http://schemas.openxmlformats.org/officeDocument/2006/relationships/hyperlink" Target="https://podminky.urs.cz/item/CS_URS_2026_01/113107322" TargetMode="External" /><Relationship Id="rId9" Type="http://schemas.openxmlformats.org/officeDocument/2006/relationships/hyperlink" Target="https://podminky.urs.cz/item/CS_URS_2026_01/113107337" TargetMode="External" /><Relationship Id="rId10" Type="http://schemas.openxmlformats.org/officeDocument/2006/relationships/hyperlink" Target="https://podminky.urs.cz/item/CS_URS_2026_01/113154522" TargetMode="External" /><Relationship Id="rId11" Type="http://schemas.openxmlformats.org/officeDocument/2006/relationships/hyperlink" Target="https://podminky.urs.cz/item/CS_URS_2026_01/113154524" TargetMode="External" /><Relationship Id="rId12" Type="http://schemas.openxmlformats.org/officeDocument/2006/relationships/hyperlink" Target="https://podminky.urs.cz/item/CS_URS_2026_01/113154526" TargetMode="External" /><Relationship Id="rId13" Type="http://schemas.openxmlformats.org/officeDocument/2006/relationships/hyperlink" Target="https://podminky.urs.cz/item/CS_URS_2026_01/113202111" TargetMode="External" /><Relationship Id="rId14" Type="http://schemas.openxmlformats.org/officeDocument/2006/relationships/hyperlink" Target="https://podminky.urs.cz/item/CS_URS_2026_01/119003227" TargetMode="External" /><Relationship Id="rId15" Type="http://schemas.openxmlformats.org/officeDocument/2006/relationships/hyperlink" Target="https://podminky.urs.cz/item/CS_URS_2026_01/119003228" TargetMode="External" /><Relationship Id="rId16" Type="http://schemas.openxmlformats.org/officeDocument/2006/relationships/hyperlink" Target="https://podminky.urs.cz/item/CS_URS_2026_01/122251105" TargetMode="External" /><Relationship Id="rId17" Type="http://schemas.openxmlformats.org/officeDocument/2006/relationships/hyperlink" Target="https://podminky.urs.cz/item/CS_URS_2026_01/129001101" TargetMode="External" /><Relationship Id="rId18" Type="http://schemas.openxmlformats.org/officeDocument/2006/relationships/hyperlink" Target="https://podminky.urs.cz/item/CS_URS_2026_01/131251100" TargetMode="External" /><Relationship Id="rId19" Type="http://schemas.openxmlformats.org/officeDocument/2006/relationships/hyperlink" Target="https://podminky.urs.cz/item/CS_URS_2026_01/132251101" TargetMode="External" /><Relationship Id="rId20" Type="http://schemas.openxmlformats.org/officeDocument/2006/relationships/hyperlink" Target="https://podminky.urs.cz/item/CS_URS_2026_01/162751117" TargetMode="External" /><Relationship Id="rId21" Type="http://schemas.openxmlformats.org/officeDocument/2006/relationships/hyperlink" Target="https://podminky.urs.cz/item/CS_URS_2026_01/162751119" TargetMode="External" /><Relationship Id="rId22" Type="http://schemas.openxmlformats.org/officeDocument/2006/relationships/hyperlink" Target="https://podminky.urs.cz/item/CS_URS_2026_01/171251201" TargetMode="External" /><Relationship Id="rId23" Type="http://schemas.openxmlformats.org/officeDocument/2006/relationships/hyperlink" Target="https://podminky.urs.cz/item/CS_URS_2026_01/171201231" TargetMode="External" /><Relationship Id="rId24" Type="http://schemas.openxmlformats.org/officeDocument/2006/relationships/hyperlink" Target="https://podminky.urs.cz/item/CS_URS_2026_01/171151103" TargetMode="External" /><Relationship Id="rId25" Type="http://schemas.openxmlformats.org/officeDocument/2006/relationships/hyperlink" Target="https://podminky.urs.cz/item/CS_URS_2026_01/181951112" TargetMode="External" /><Relationship Id="rId26" Type="http://schemas.openxmlformats.org/officeDocument/2006/relationships/hyperlink" Target="https://podminky.urs.cz/item/CS_URS_2026_01/181351103" TargetMode="External" /><Relationship Id="rId27" Type="http://schemas.openxmlformats.org/officeDocument/2006/relationships/hyperlink" Target="https://podminky.urs.cz/item/CS_URS_2026_01/181411131" TargetMode="External" /><Relationship Id="rId28" Type="http://schemas.openxmlformats.org/officeDocument/2006/relationships/hyperlink" Target="https://podminky.urs.cz/item/CS_URS_2026_01/183403153" TargetMode="External" /><Relationship Id="rId29" Type="http://schemas.openxmlformats.org/officeDocument/2006/relationships/hyperlink" Target="https://podminky.urs.cz/item/CS_URS_2026_01/183403161" TargetMode="External" /><Relationship Id="rId30" Type="http://schemas.openxmlformats.org/officeDocument/2006/relationships/hyperlink" Target="https://podminky.urs.cz/item/CS_URS_2026_01/184813521" TargetMode="External" /><Relationship Id="rId31" Type="http://schemas.openxmlformats.org/officeDocument/2006/relationships/hyperlink" Target="https://podminky.urs.cz/item/CS_URS_2026_01/185803111" TargetMode="External" /><Relationship Id="rId32" Type="http://schemas.openxmlformats.org/officeDocument/2006/relationships/hyperlink" Target="https://podminky.urs.cz/item/CS_URS_2026_01/211531111" TargetMode="External" /><Relationship Id="rId33" Type="http://schemas.openxmlformats.org/officeDocument/2006/relationships/hyperlink" Target="https://podminky.urs.cz/item/CS_URS_2026_01/211971121" TargetMode="External" /><Relationship Id="rId34" Type="http://schemas.openxmlformats.org/officeDocument/2006/relationships/hyperlink" Target="https://podminky.urs.cz/item/CS_URS_2026_01/339921132" TargetMode="External" /><Relationship Id="rId35" Type="http://schemas.openxmlformats.org/officeDocument/2006/relationships/hyperlink" Target="https://podminky.urs.cz/item/CS_URS_2026_01/564730101" TargetMode="External" /><Relationship Id="rId36" Type="http://schemas.openxmlformats.org/officeDocument/2006/relationships/hyperlink" Target="https://podminky.urs.cz/item/CS_URS_2026_01/564851111" TargetMode="External" /><Relationship Id="rId37" Type="http://schemas.openxmlformats.org/officeDocument/2006/relationships/hyperlink" Target="https://podminky.urs.cz/item/CS_URS_2026_01/564861111" TargetMode="External" /><Relationship Id="rId38" Type="http://schemas.openxmlformats.org/officeDocument/2006/relationships/hyperlink" Target="https://podminky.urs.cz/item/CS_URS_2026_01/564910411" TargetMode="External" /><Relationship Id="rId39" Type="http://schemas.openxmlformats.org/officeDocument/2006/relationships/hyperlink" Target="https://podminky.urs.cz/item/CS_URS_2026_01/564952111" TargetMode="External" /><Relationship Id="rId40" Type="http://schemas.openxmlformats.org/officeDocument/2006/relationships/hyperlink" Target="https://podminky.urs.cz/item/CS_URS_2026_01/565155021" TargetMode="External" /><Relationship Id="rId41" Type="http://schemas.openxmlformats.org/officeDocument/2006/relationships/hyperlink" Target="https://podminky.urs.cz/item/CS_URS_2026_01/565165001" TargetMode="External" /><Relationship Id="rId42" Type="http://schemas.openxmlformats.org/officeDocument/2006/relationships/hyperlink" Target="https://podminky.urs.cz/item/CS_URS_2026_01/567123112" TargetMode="External" /><Relationship Id="rId43" Type="http://schemas.openxmlformats.org/officeDocument/2006/relationships/hyperlink" Target="https://podminky.urs.cz/item/CS_URS_2026_01/577134021" TargetMode="External" /><Relationship Id="rId44" Type="http://schemas.openxmlformats.org/officeDocument/2006/relationships/hyperlink" Target="https://podminky.urs.cz/item/CS_URS_2026_01/577134221" TargetMode="External" /><Relationship Id="rId45" Type="http://schemas.openxmlformats.org/officeDocument/2006/relationships/hyperlink" Target="https://podminky.urs.cz/item/CS_URS_2026_01/577143112" TargetMode="External" /><Relationship Id="rId46" Type="http://schemas.openxmlformats.org/officeDocument/2006/relationships/hyperlink" Target="https://podminky.urs.cz/item/CS_URS_2026_01/577155012" TargetMode="External" /><Relationship Id="rId47" Type="http://schemas.openxmlformats.org/officeDocument/2006/relationships/hyperlink" Target="https://podminky.urs.cz/item/CS_URS_2026_01/591241111" TargetMode="External" /><Relationship Id="rId48" Type="http://schemas.openxmlformats.org/officeDocument/2006/relationships/hyperlink" Target="https://podminky.urs.cz/item/CS_URS_2026_01/596211110" TargetMode="External" /><Relationship Id="rId49" Type="http://schemas.openxmlformats.org/officeDocument/2006/relationships/hyperlink" Target="https://podminky.urs.cz/item/CS_URS_2026_01/596211212" TargetMode="External" /><Relationship Id="rId50" Type="http://schemas.openxmlformats.org/officeDocument/2006/relationships/hyperlink" Target="https://podminky.urs.cz/item/CS_URS_2026_01/899132121" TargetMode="External" /><Relationship Id="rId51" Type="http://schemas.openxmlformats.org/officeDocument/2006/relationships/hyperlink" Target="https://podminky.urs.cz/item/CS_URS_2026_01/899132212" TargetMode="External" /><Relationship Id="rId52" Type="http://schemas.openxmlformats.org/officeDocument/2006/relationships/hyperlink" Target="https://podminky.urs.cz/item/CS_URS_2026_01/966006132" TargetMode="External" /><Relationship Id="rId53" Type="http://schemas.openxmlformats.org/officeDocument/2006/relationships/hyperlink" Target="https://podminky.urs.cz/item/CS_URS_2026_01/966006211" TargetMode="External" /><Relationship Id="rId54" Type="http://schemas.openxmlformats.org/officeDocument/2006/relationships/hyperlink" Target="https://podminky.urs.cz/item/CS_URS_2026_01/914111111" TargetMode="External" /><Relationship Id="rId55" Type="http://schemas.openxmlformats.org/officeDocument/2006/relationships/hyperlink" Target="https://podminky.urs.cz/item/CS_URS_2026_01/914511112" TargetMode="External" /><Relationship Id="rId56" Type="http://schemas.openxmlformats.org/officeDocument/2006/relationships/hyperlink" Target="https://podminky.urs.cz/item/CS_URS_2026_01/916131213" TargetMode="External" /><Relationship Id="rId57" Type="http://schemas.openxmlformats.org/officeDocument/2006/relationships/hyperlink" Target="https://podminky.urs.cz/item/CS_URS_2026_01/916133112" TargetMode="External" /><Relationship Id="rId58" Type="http://schemas.openxmlformats.org/officeDocument/2006/relationships/hyperlink" Target="https://podminky.urs.cz/item/CS_URS_2026_01/916231213" TargetMode="External" /><Relationship Id="rId59" Type="http://schemas.openxmlformats.org/officeDocument/2006/relationships/hyperlink" Target="https://podminky.urs.cz/item/CS_URS_2026_01/916241213" TargetMode="External" /><Relationship Id="rId60" Type="http://schemas.openxmlformats.org/officeDocument/2006/relationships/hyperlink" Target="https://podminky.urs.cz/item/CS_URS_2026_01/919726123" TargetMode="External" /><Relationship Id="rId61" Type="http://schemas.openxmlformats.org/officeDocument/2006/relationships/hyperlink" Target="https://podminky.urs.cz/item/CS_URS_2026_01/997013501" TargetMode="External" /><Relationship Id="rId62" Type="http://schemas.openxmlformats.org/officeDocument/2006/relationships/hyperlink" Target="https://podminky.urs.cz/item/CS_URS_2026_01/997013509" TargetMode="External" /><Relationship Id="rId63" Type="http://schemas.openxmlformats.org/officeDocument/2006/relationships/hyperlink" Target="https://podminky.urs.cz/item/CS_URS_2026_01/997013861" TargetMode="External" /><Relationship Id="rId64" Type="http://schemas.openxmlformats.org/officeDocument/2006/relationships/hyperlink" Target="https://podminky.urs.cz/item/CS_URS_2026_01/997013862" TargetMode="External" /><Relationship Id="rId65" Type="http://schemas.openxmlformats.org/officeDocument/2006/relationships/hyperlink" Target="https://podminky.urs.cz/item/CS_URS_2026_01/997013871" TargetMode="External" /><Relationship Id="rId66" Type="http://schemas.openxmlformats.org/officeDocument/2006/relationships/hyperlink" Target="https://podminky.urs.cz/item/CS_URS_2026_01/997013873" TargetMode="External" /><Relationship Id="rId67" Type="http://schemas.openxmlformats.org/officeDocument/2006/relationships/hyperlink" Target="https://podminky.urs.cz/item/CS_URS_2026_01/997013875" TargetMode="External" /><Relationship Id="rId68" Type="http://schemas.openxmlformats.org/officeDocument/2006/relationships/hyperlink" Target="https://podminky.urs.cz/item/CS_URS_2026_01/998225111" TargetMode="External" /><Relationship Id="rId6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31251201" TargetMode="External" /><Relationship Id="rId2" Type="http://schemas.openxmlformats.org/officeDocument/2006/relationships/hyperlink" Target="https://podminky.urs.cz/item/CS_URS_2026_01/131351201" TargetMode="External" /><Relationship Id="rId3" Type="http://schemas.openxmlformats.org/officeDocument/2006/relationships/hyperlink" Target="https://podminky.urs.cz/item/CS_URS_2026_01/132254201" TargetMode="External" /><Relationship Id="rId4" Type="http://schemas.openxmlformats.org/officeDocument/2006/relationships/hyperlink" Target="https://podminky.urs.cz/item/CS_URS_2026_01/132354201" TargetMode="External" /><Relationship Id="rId5" Type="http://schemas.openxmlformats.org/officeDocument/2006/relationships/hyperlink" Target="https://podminky.urs.cz/item/CS_URS_2026_01/151811131" TargetMode="External" /><Relationship Id="rId6" Type="http://schemas.openxmlformats.org/officeDocument/2006/relationships/hyperlink" Target="https://podminky.urs.cz/item/CS_URS_2026_01/151811132" TargetMode="External" /><Relationship Id="rId7" Type="http://schemas.openxmlformats.org/officeDocument/2006/relationships/hyperlink" Target="https://podminky.urs.cz/item/CS_URS_2026_01/151811231" TargetMode="External" /><Relationship Id="rId8" Type="http://schemas.openxmlformats.org/officeDocument/2006/relationships/hyperlink" Target="https://podminky.urs.cz/item/CS_URS_2026_01/151811232" TargetMode="External" /><Relationship Id="rId9" Type="http://schemas.openxmlformats.org/officeDocument/2006/relationships/hyperlink" Target="https://podminky.urs.cz/item/CS_URS_2026_01/162751117" TargetMode="External" /><Relationship Id="rId10" Type="http://schemas.openxmlformats.org/officeDocument/2006/relationships/hyperlink" Target="https://podminky.urs.cz/item/CS_URS_2026_01/162751119" TargetMode="External" /><Relationship Id="rId11" Type="http://schemas.openxmlformats.org/officeDocument/2006/relationships/hyperlink" Target="https://podminky.urs.cz/item/CS_URS_2026_01/162751137" TargetMode="External" /><Relationship Id="rId12" Type="http://schemas.openxmlformats.org/officeDocument/2006/relationships/hyperlink" Target="https://podminky.urs.cz/item/CS_URS_2026_01/162751139" TargetMode="External" /><Relationship Id="rId13" Type="http://schemas.openxmlformats.org/officeDocument/2006/relationships/hyperlink" Target="https://podminky.urs.cz/item/CS_URS_2026_01/171251201" TargetMode="External" /><Relationship Id="rId14" Type="http://schemas.openxmlformats.org/officeDocument/2006/relationships/hyperlink" Target="https://podminky.urs.cz/item/CS_URS_2026_01/171201231" TargetMode="External" /><Relationship Id="rId15" Type="http://schemas.openxmlformats.org/officeDocument/2006/relationships/hyperlink" Target="https://podminky.urs.cz/item/CS_URS_2026_01/175151101" TargetMode="External" /><Relationship Id="rId16" Type="http://schemas.openxmlformats.org/officeDocument/2006/relationships/hyperlink" Target="https://podminky.urs.cz/item/CS_URS_2026_01/174151101" TargetMode="External" /><Relationship Id="rId17" Type="http://schemas.openxmlformats.org/officeDocument/2006/relationships/hyperlink" Target="https://podminky.urs.cz/item/CS_URS_2026_01/359901211" TargetMode="External" /><Relationship Id="rId18" Type="http://schemas.openxmlformats.org/officeDocument/2006/relationships/hyperlink" Target="https://podminky.urs.cz/item/CS_URS_2026_01/451572111" TargetMode="External" /><Relationship Id="rId19" Type="http://schemas.openxmlformats.org/officeDocument/2006/relationships/hyperlink" Target="https://podminky.urs.cz/item/CS_URS_2026_01/451573111" TargetMode="External" /><Relationship Id="rId20" Type="http://schemas.openxmlformats.org/officeDocument/2006/relationships/hyperlink" Target="https://podminky.urs.cz/item/CS_URS_2026_01/452351111" TargetMode="External" /><Relationship Id="rId21" Type="http://schemas.openxmlformats.org/officeDocument/2006/relationships/hyperlink" Target="https://podminky.urs.cz/item/CS_URS_2026_01/452351112" TargetMode="External" /><Relationship Id="rId22" Type="http://schemas.openxmlformats.org/officeDocument/2006/relationships/hyperlink" Target="https://podminky.urs.cz/item/CS_URS_2026_01/452311151" TargetMode="External" /><Relationship Id="rId23" Type="http://schemas.openxmlformats.org/officeDocument/2006/relationships/hyperlink" Target="https://podminky.urs.cz/item/CS_URS_2026_01/452112111" TargetMode="External" /><Relationship Id="rId24" Type="http://schemas.openxmlformats.org/officeDocument/2006/relationships/hyperlink" Target="https://podminky.urs.cz/item/CS_URS_2026_01/831312121" TargetMode="External" /><Relationship Id="rId25" Type="http://schemas.openxmlformats.org/officeDocument/2006/relationships/hyperlink" Target="https://podminky.urs.cz/item/CS_URS_2026_01/837312221" TargetMode="External" /><Relationship Id="rId26" Type="http://schemas.openxmlformats.org/officeDocument/2006/relationships/hyperlink" Target="https://podminky.urs.cz/item/CS_URS_2026_01/892351111" TargetMode="External" /><Relationship Id="rId27" Type="http://schemas.openxmlformats.org/officeDocument/2006/relationships/hyperlink" Target="https://podminky.urs.cz/item/CS_URS_2026_01/892372111" TargetMode="External" /><Relationship Id="rId28" Type="http://schemas.openxmlformats.org/officeDocument/2006/relationships/hyperlink" Target="https://podminky.urs.cz/item/CS_URS_2026_01/895941302" TargetMode="External" /><Relationship Id="rId29" Type="http://schemas.openxmlformats.org/officeDocument/2006/relationships/hyperlink" Target="https://podminky.urs.cz/item/CS_URS_2026_01/895941331" TargetMode="External" /><Relationship Id="rId30" Type="http://schemas.openxmlformats.org/officeDocument/2006/relationships/hyperlink" Target="https://podminky.urs.cz/item/CS_URS_2026_01/895941312" TargetMode="External" /><Relationship Id="rId31" Type="http://schemas.openxmlformats.org/officeDocument/2006/relationships/hyperlink" Target="https://podminky.urs.cz/item/CS_URS_2026_01/899204112" TargetMode="External" /><Relationship Id="rId32" Type="http://schemas.openxmlformats.org/officeDocument/2006/relationships/hyperlink" Target="https://podminky.urs.cz/item/CS_URS_2026_01/935113111" TargetMode="External" /><Relationship Id="rId33" Type="http://schemas.openxmlformats.org/officeDocument/2006/relationships/hyperlink" Target="https://podminky.urs.cz/item/CS_URS_2026_01/935923216" TargetMode="External" /><Relationship Id="rId34" Type="http://schemas.openxmlformats.org/officeDocument/2006/relationships/hyperlink" Target="https://podminky.urs.cz/item/CS_URS_2026_01/977151125" TargetMode="External" /><Relationship Id="rId35" Type="http://schemas.openxmlformats.org/officeDocument/2006/relationships/hyperlink" Target="https://podminky.urs.cz/item/CS_URS_2026_01/997002611" TargetMode="External" /><Relationship Id="rId36" Type="http://schemas.openxmlformats.org/officeDocument/2006/relationships/hyperlink" Target="https://podminky.urs.cz/item/CS_URS_2026_01/997013111" TargetMode="External" /><Relationship Id="rId37" Type="http://schemas.openxmlformats.org/officeDocument/2006/relationships/hyperlink" Target="https://podminky.urs.cz/item/CS_URS_2026_01/997013501" TargetMode="External" /><Relationship Id="rId38" Type="http://schemas.openxmlformats.org/officeDocument/2006/relationships/hyperlink" Target="https://podminky.urs.cz/item/CS_URS_2026_01/997013509" TargetMode="External" /><Relationship Id="rId39" Type="http://schemas.openxmlformats.org/officeDocument/2006/relationships/hyperlink" Target="https://podminky.urs.cz/item/CS_URS_2026_01/997013861" TargetMode="External" /><Relationship Id="rId40" Type="http://schemas.openxmlformats.org/officeDocument/2006/relationships/hyperlink" Target="https://podminky.urs.cz/item/CS_URS_2026_01/998276101" TargetMode="External" /><Relationship Id="rId41" Type="http://schemas.openxmlformats.org/officeDocument/2006/relationships/hyperlink" Target="https://podminky.urs.cz/item/CS_URS_2026_01/998276124" TargetMode="External" /><Relationship Id="rId4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33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39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40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41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42</v>
      </c>
      <c r="E29" s="50"/>
      <c r="F29" s="35" t="s">
        <v>43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44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45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46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47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48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49</v>
      </c>
      <c r="U35" s="57"/>
      <c r="V35" s="57"/>
      <c r="W35" s="57"/>
      <c r="X35" s="59" t="s">
        <v>50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00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Kalovy Vary, ulice Cihelní - rekonstrukce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Karlovy Vary, ul. Cihelní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26. 5. 2026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Statutární město Karlovy Vary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Ing. Tomáš Štembera Petráň</v>
      </c>
      <c r="AN49" s="67"/>
      <c r="AO49" s="67"/>
      <c r="AP49" s="67"/>
      <c r="AQ49" s="43"/>
      <c r="AR49" s="47"/>
      <c r="AS49" s="77" t="s">
        <v>52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25.6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34</v>
      </c>
      <c r="AJ50" s="43"/>
      <c r="AK50" s="43"/>
      <c r="AL50" s="43"/>
      <c r="AM50" s="76" t="str">
        <f>IF(E20="","",E20)</f>
        <v>Ing. Tomáš Štembera Petráň a Michal Kubelka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53</v>
      </c>
      <c r="D52" s="90"/>
      <c r="E52" s="90"/>
      <c r="F52" s="90"/>
      <c r="G52" s="90"/>
      <c r="H52" s="91"/>
      <c r="I52" s="92" t="s">
        <v>54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55</v>
      </c>
      <c r="AH52" s="90"/>
      <c r="AI52" s="90"/>
      <c r="AJ52" s="90"/>
      <c r="AK52" s="90"/>
      <c r="AL52" s="90"/>
      <c r="AM52" s="90"/>
      <c r="AN52" s="92" t="s">
        <v>56</v>
      </c>
      <c r="AO52" s="90"/>
      <c r="AP52" s="90"/>
      <c r="AQ52" s="94" t="s">
        <v>57</v>
      </c>
      <c r="AR52" s="47"/>
      <c r="AS52" s="95" t="s">
        <v>58</v>
      </c>
      <c r="AT52" s="96" t="s">
        <v>59</v>
      </c>
      <c r="AU52" s="96" t="s">
        <v>60</v>
      </c>
      <c r="AV52" s="96" t="s">
        <v>61</v>
      </c>
      <c r="AW52" s="96" t="s">
        <v>62</v>
      </c>
      <c r="AX52" s="96" t="s">
        <v>63</v>
      </c>
      <c r="AY52" s="96" t="s">
        <v>64</v>
      </c>
      <c r="AZ52" s="96" t="s">
        <v>65</v>
      </c>
      <c r="BA52" s="96" t="s">
        <v>66</v>
      </c>
      <c r="BB52" s="96" t="s">
        <v>67</v>
      </c>
      <c r="BC52" s="96" t="s">
        <v>68</v>
      </c>
      <c r="BD52" s="97" t="s">
        <v>69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ROUND(SUM(AG55:AG57),2)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ROUND(SUM(AS55:AS57),2)</f>
        <v>0</v>
      </c>
      <c r="AT54" s="109">
        <f>ROUND(SUM(AV54:AW54),2)</f>
        <v>0</v>
      </c>
      <c r="AU54" s="110">
        <f>ROUND(SUM(AU55:AU57),5)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ROUND(SUM(AZ55:AZ57),2)</f>
        <v>0</v>
      </c>
      <c r="BA54" s="109">
        <f>ROUND(SUM(BA55:BA57),2)</f>
        <v>0</v>
      </c>
      <c r="BB54" s="109">
        <f>ROUND(SUM(BB55:BB57),2)</f>
        <v>0</v>
      </c>
      <c r="BC54" s="109">
        <f>ROUND(SUM(BC55:BC57),2)</f>
        <v>0</v>
      </c>
      <c r="BD54" s="111">
        <f>ROUND(SUM(BD55:BD57),2)</f>
        <v>0</v>
      </c>
      <c r="BE54" s="6"/>
      <c r="BS54" s="112" t="s">
        <v>71</v>
      </c>
      <c r="BT54" s="112" t="s">
        <v>72</v>
      </c>
      <c r="BU54" s="113" t="s">
        <v>73</v>
      </c>
      <c r="BV54" s="112" t="s">
        <v>74</v>
      </c>
      <c r="BW54" s="112" t="s">
        <v>5</v>
      </c>
      <c r="BX54" s="112" t="s">
        <v>75</v>
      </c>
      <c r="CL54" s="112" t="s">
        <v>19</v>
      </c>
    </row>
    <row r="55" s="7" customFormat="1" ht="16.5" customHeight="1">
      <c r="A55" s="114" t="s">
        <v>76</v>
      </c>
      <c r="B55" s="115"/>
      <c r="C55" s="116"/>
      <c r="D55" s="117" t="s">
        <v>77</v>
      </c>
      <c r="E55" s="117"/>
      <c r="F55" s="117"/>
      <c r="G55" s="117"/>
      <c r="H55" s="117"/>
      <c r="I55" s="118"/>
      <c r="J55" s="117" t="s">
        <v>78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 000 - Vedlejší a ostat...'!J30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79</v>
      </c>
      <c r="AR55" s="121"/>
      <c r="AS55" s="122">
        <v>0</v>
      </c>
      <c r="AT55" s="123">
        <f>ROUND(SUM(AV55:AW55),2)</f>
        <v>0</v>
      </c>
      <c r="AU55" s="124">
        <f>'SO 000 - Vedlejší a ostat...'!P85</f>
        <v>0</v>
      </c>
      <c r="AV55" s="123">
        <f>'SO 000 - Vedlejší a ostat...'!J33</f>
        <v>0</v>
      </c>
      <c r="AW55" s="123">
        <f>'SO 000 - Vedlejší a ostat...'!J34</f>
        <v>0</v>
      </c>
      <c r="AX55" s="123">
        <f>'SO 000 - Vedlejší a ostat...'!J35</f>
        <v>0</v>
      </c>
      <c r="AY55" s="123">
        <f>'SO 000 - Vedlejší a ostat...'!J36</f>
        <v>0</v>
      </c>
      <c r="AZ55" s="123">
        <f>'SO 000 - Vedlejší a ostat...'!F33</f>
        <v>0</v>
      </c>
      <c r="BA55" s="123">
        <f>'SO 000 - Vedlejší a ostat...'!F34</f>
        <v>0</v>
      </c>
      <c r="BB55" s="123">
        <f>'SO 000 - Vedlejší a ostat...'!F35</f>
        <v>0</v>
      </c>
      <c r="BC55" s="123">
        <f>'SO 000 - Vedlejší a ostat...'!F36</f>
        <v>0</v>
      </c>
      <c r="BD55" s="125">
        <f>'SO 000 - Vedlejší a ostat...'!F37</f>
        <v>0</v>
      </c>
      <c r="BE55" s="7"/>
      <c r="BT55" s="126" t="s">
        <v>80</v>
      </c>
      <c r="BV55" s="126" t="s">
        <v>74</v>
      </c>
      <c r="BW55" s="126" t="s">
        <v>81</v>
      </c>
      <c r="BX55" s="126" t="s">
        <v>5</v>
      </c>
      <c r="CL55" s="126" t="s">
        <v>19</v>
      </c>
      <c r="CM55" s="126" t="s">
        <v>82</v>
      </c>
    </row>
    <row r="56" s="7" customFormat="1" ht="16.5" customHeight="1">
      <c r="A56" s="114" t="s">
        <v>76</v>
      </c>
      <c r="B56" s="115"/>
      <c r="C56" s="116"/>
      <c r="D56" s="117" t="s">
        <v>83</v>
      </c>
      <c r="E56" s="117"/>
      <c r="F56" s="117"/>
      <c r="G56" s="117"/>
      <c r="H56" s="117"/>
      <c r="I56" s="118"/>
      <c r="J56" s="117" t="s">
        <v>84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'SO 101 - Komunikace'!J30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79</v>
      </c>
      <c r="AR56" s="121"/>
      <c r="AS56" s="122">
        <v>0</v>
      </c>
      <c r="AT56" s="123">
        <f>ROUND(SUM(AV56:AW56),2)</f>
        <v>0</v>
      </c>
      <c r="AU56" s="124">
        <f>'SO 101 - Komunikace'!P88</f>
        <v>0</v>
      </c>
      <c r="AV56" s="123">
        <f>'SO 101 - Komunikace'!J33</f>
        <v>0</v>
      </c>
      <c r="AW56" s="123">
        <f>'SO 101 - Komunikace'!J34</f>
        <v>0</v>
      </c>
      <c r="AX56" s="123">
        <f>'SO 101 - Komunikace'!J35</f>
        <v>0</v>
      </c>
      <c r="AY56" s="123">
        <f>'SO 101 - Komunikace'!J36</f>
        <v>0</v>
      </c>
      <c r="AZ56" s="123">
        <f>'SO 101 - Komunikace'!F33</f>
        <v>0</v>
      </c>
      <c r="BA56" s="123">
        <f>'SO 101 - Komunikace'!F34</f>
        <v>0</v>
      </c>
      <c r="BB56" s="123">
        <f>'SO 101 - Komunikace'!F35</f>
        <v>0</v>
      </c>
      <c r="BC56" s="123">
        <f>'SO 101 - Komunikace'!F36</f>
        <v>0</v>
      </c>
      <c r="BD56" s="125">
        <f>'SO 101 - Komunikace'!F37</f>
        <v>0</v>
      </c>
      <c r="BE56" s="7"/>
      <c r="BT56" s="126" t="s">
        <v>80</v>
      </c>
      <c r="BV56" s="126" t="s">
        <v>74</v>
      </c>
      <c r="BW56" s="126" t="s">
        <v>85</v>
      </c>
      <c r="BX56" s="126" t="s">
        <v>5</v>
      </c>
      <c r="CL56" s="126" t="s">
        <v>19</v>
      </c>
      <c r="CM56" s="126" t="s">
        <v>82</v>
      </c>
    </row>
    <row r="57" s="7" customFormat="1" ht="16.5" customHeight="1">
      <c r="A57" s="114" t="s">
        <v>76</v>
      </c>
      <c r="B57" s="115"/>
      <c r="C57" s="116"/>
      <c r="D57" s="117" t="s">
        <v>86</v>
      </c>
      <c r="E57" s="117"/>
      <c r="F57" s="117"/>
      <c r="G57" s="117"/>
      <c r="H57" s="117"/>
      <c r="I57" s="118"/>
      <c r="J57" s="117" t="s">
        <v>87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'SO 301 - Odvodnění'!J30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79</v>
      </c>
      <c r="AR57" s="121"/>
      <c r="AS57" s="127">
        <v>0</v>
      </c>
      <c r="AT57" s="128">
        <f>ROUND(SUM(AV57:AW57),2)</f>
        <v>0</v>
      </c>
      <c r="AU57" s="129">
        <f>'SO 301 - Odvodnění'!P87</f>
        <v>0</v>
      </c>
      <c r="AV57" s="128">
        <f>'SO 301 - Odvodnění'!J33</f>
        <v>0</v>
      </c>
      <c r="AW57" s="128">
        <f>'SO 301 - Odvodnění'!J34</f>
        <v>0</v>
      </c>
      <c r="AX57" s="128">
        <f>'SO 301 - Odvodnění'!J35</f>
        <v>0</v>
      </c>
      <c r="AY57" s="128">
        <f>'SO 301 - Odvodnění'!J36</f>
        <v>0</v>
      </c>
      <c r="AZ57" s="128">
        <f>'SO 301 - Odvodnění'!F33</f>
        <v>0</v>
      </c>
      <c r="BA57" s="128">
        <f>'SO 301 - Odvodnění'!F34</f>
        <v>0</v>
      </c>
      <c r="BB57" s="128">
        <f>'SO 301 - Odvodnění'!F35</f>
        <v>0</v>
      </c>
      <c r="BC57" s="128">
        <f>'SO 301 - Odvodnění'!F36</f>
        <v>0</v>
      </c>
      <c r="BD57" s="130">
        <f>'SO 301 - Odvodnění'!F37</f>
        <v>0</v>
      </c>
      <c r="BE57" s="7"/>
      <c r="BT57" s="126" t="s">
        <v>80</v>
      </c>
      <c r="BV57" s="126" t="s">
        <v>74</v>
      </c>
      <c r="BW57" s="126" t="s">
        <v>88</v>
      </c>
      <c r="BX57" s="126" t="s">
        <v>5</v>
      </c>
      <c r="CL57" s="126" t="s">
        <v>19</v>
      </c>
      <c r="CM57" s="126" t="s">
        <v>82</v>
      </c>
    </row>
    <row r="58" s="2" customFormat="1" ht="30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="2" customFormat="1" ht="6.96" customHeight="1">
      <c r="A59" s="41"/>
      <c r="B59" s="62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47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</sheetData>
  <sheetProtection sheet="1" formatColumns="0" formatRows="0" objects="1" scenarios="1" spinCount="100000" saltValue="eUFmcKX7beBNQDNuSoliDTj/BQfCUyl8qnVemnuPcpQI0j3cZcehU0axSfjFODaZqt9P8g//PqxkliPaWjZbUQ==" hashValue="3f5efRe57kwoFxA6UhVLJ/sDRFVVghrGMd0kJzR0iQS+gyECk9zx2yCJNWoi1mXOxsbM7QTCJXrGs/5tQ/8sZA==" algorithmName="SHA-512" password="80EB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 000 - Vedlejší a ostat...'!C2" display="/"/>
    <hyperlink ref="A56" location="'SO 101 - Komunikace'!C2" display="/"/>
    <hyperlink ref="A57" location="'SO 301 - Odvodnění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89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Kalovy Vary, ulice Cihelní - rekonstrukce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90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26. 5. 2026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ROUND((SUM(BE85:BE124)),  2)</f>
        <v>0</v>
      </c>
      <c r="G33" s="41"/>
      <c r="H33" s="41"/>
      <c r="I33" s="151">
        <v>0.20999999999999999</v>
      </c>
      <c r="J33" s="150">
        <f>ROUND(((SUM(BE85:BE124))*I33),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ROUND((SUM(BF85:BF124)),  2)</f>
        <v>0</v>
      </c>
      <c r="G34" s="41"/>
      <c r="H34" s="41"/>
      <c r="I34" s="151">
        <v>0.12</v>
      </c>
      <c r="J34" s="150">
        <f>ROUND(((SUM(BF85:BF124))*I34),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ROUND((SUM(BG85:BG124)),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ROUND((SUM(BH85:BH124)),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ROUND((SUM(BI85:BI124)),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92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Kalovy Vary, ulice Cihelní - rekonstrukce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90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000 - Vedlejší a ostatní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Karlovy Vary, ul. Cihelní</v>
      </c>
      <c r="G52" s="43"/>
      <c r="H52" s="43"/>
      <c r="I52" s="35" t="s">
        <v>23</v>
      </c>
      <c r="J52" s="75" t="str">
        <f>IF(J12="","",J12)</f>
        <v>26. 5. 2026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Statutární město Karlovy Vary</v>
      </c>
      <c r="G54" s="43"/>
      <c r="H54" s="43"/>
      <c r="I54" s="35" t="s">
        <v>31</v>
      </c>
      <c r="J54" s="39" t="str">
        <f>E21</f>
        <v>Ing. Tomáš Štembera Petráň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40.0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Ing. Tomáš Štembera Petráň a Michal Kubelka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93</v>
      </c>
      <c r="D57" s="165"/>
      <c r="E57" s="165"/>
      <c r="F57" s="165"/>
      <c r="G57" s="165"/>
      <c r="H57" s="165"/>
      <c r="I57" s="165"/>
      <c r="J57" s="166" t="s">
        <v>94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95</v>
      </c>
    </row>
    <row r="60" s="9" customFormat="1" ht="24.96" customHeight="1">
      <c r="A60" s="9"/>
      <c r="B60" s="168"/>
      <c r="C60" s="169"/>
      <c r="D60" s="170" t="s">
        <v>96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97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98</v>
      </c>
      <c r="E62" s="177"/>
      <c r="F62" s="177"/>
      <c r="G62" s="177"/>
      <c r="H62" s="177"/>
      <c r="I62" s="177"/>
      <c r="J62" s="178">
        <f>J105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99</v>
      </c>
      <c r="E63" s="177"/>
      <c r="F63" s="177"/>
      <c r="G63" s="177"/>
      <c r="H63" s="177"/>
      <c r="I63" s="177"/>
      <c r="J63" s="178">
        <f>J111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100</v>
      </c>
      <c r="E64" s="177"/>
      <c r="F64" s="177"/>
      <c r="G64" s="177"/>
      <c r="H64" s="177"/>
      <c r="I64" s="177"/>
      <c r="J64" s="178">
        <f>J115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101</v>
      </c>
      <c r="E65" s="177"/>
      <c r="F65" s="177"/>
      <c r="G65" s="177"/>
      <c r="H65" s="177"/>
      <c r="I65" s="177"/>
      <c r="J65" s="178">
        <f>J119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102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Kalovy Vary, ulice Cihelní - rekonstrukce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90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SO 000 - Vedlejší a ostatní náklady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>Karlovy Vary, ul. Cihelní</v>
      </c>
      <c r="G79" s="43"/>
      <c r="H79" s="43"/>
      <c r="I79" s="35" t="s">
        <v>23</v>
      </c>
      <c r="J79" s="75" t="str">
        <f>IF(J12="","",J12)</f>
        <v>26. 5. 2026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5.65" customHeight="1">
      <c r="A81" s="41"/>
      <c r="B81" s="42"/>
      <c r="C81" s="35" t="s">
        <v>25</v>
      </c>
      <c r="D81" s="43"/>
      <c r="E81" s="43"/>
      <c r="F81" s="30" t="str">
        <f>E15</f>
        <v>Statutární město Karlovy Vary</v>
      </c>
      <c r="G81" s="43"/>
      <c r="H81" s="43"/>
      <c r="I81" s="35" t="s">
        <v>31</v>
      </c>
      <c r="J81" s="39" t="str">
        <f>E21</f>
        <v>Ing. Tomáš Štembera Petráň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40.05" customHeight="1">
      <c r="A82" s="41"/>
      <c r="B82" s="42"/>
      <c r="C82" s="35" t="s">
        <v>29</v>
      </c>
      <c r="D82" s="43"/>
      <c r="E82" s="43"/>
      <c r="F82" s="30" t="str">
        <f>IF(E18="","",E18)</f>
        <v>Vyplň údaj</v>
      </c>
      <c r="G82" s="43"/>
      <c r="H82" s="43"/>
      <c r="I82" s="35" t="s">
        <v>34</v>
      </c>
      <c r="J82" s="39" t="str">
        <f>E24</f>
        <v>Ing. Tomáš Štembera Petráň a Michal Kubelka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103</v>
      </c>
      <c r="D84" s="183" t="s">
        <v>57</v>
      </c>
      <c r="E84" s="183" t="s">
        <v>53</v>
      </c>
      <c r="F84" s="183" t="s">
        <v>54</v>
      </c>
      <c r="G84" s="183" t="s">
        <v>104</v>
      </c>
      <c r="H84" s="183" t="s">
        <v>105</v>
      </c>
      <c r="I84" s="183" t="s">
        <v>106</v>
      </c>
      <c r="J84" s="183" t="s">
        <v>94</v>
      </c>
      <c r="K84" s="184" t="s">
        <v>107</v>
      </c>
      <c r="L84" s="185"/>
      <c r="M84" s="95" t="s">
        <v>19</v>
      </c>
      <c r="N84" s="96" t="s">
        <v>42</v>
      </c>
      <c r="O84" s="96" t="s">
        <v>108</v>
      </c>
      <c r="P84" s="96" t="s">
        <v>109</v>
      </c>
      <c r="Q84" s="96" t="s">
        <v>110</v>
      </c>
      <c r="R84" s="96" t="s">
        <v>111</v>
      </c>
      <c r="S84" s="96" t="s">
        <v>112</v>
      </c>
      <c r="T84" s="97" t="s">
        <v>113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114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</f>
        <v>0</v>
      </c>
      <c r="Q85" s="99"/>
      <c r="R85" s="188">
        <f>R86</f>
        <v>0</v>
      </c>
      <c r="S85" s="99"/>
      <c r="T85" s="189">
        <f>T86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71</v>
      </c>
      <c r="AU85" s="20" t="s">
        <v>95</v>
      </c>
      <c r="BK85" s="190">
        <f>BK86</f>
        <v>0</v>
      </c>
    </row>
    <row r="86" s="12" customFormat="1" ht="25.92" customHeight="1">
      <c r="A86" s="12"/>
      <c r="B86" s="191"/>
      <c r="C86" s="192"/>
      <c r="D86" s="193" t="s">
        <v>71</v>
      </c>
      <c r="E86" s="194" t="s">
        <v>115</v>
      </c>
      <c r="F86" s="194" t="s">
        <v>116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P87+P105+P111+P115+P119</f>
        <v>0</v>
      </c>
      <c r="Q86" s="199"/>
      <c r="R86" s="200">
        <f>R87+R105+R111+R115+R119</f>
        <v>0</v>
      </c>
      <c r="S86" s="199"/>
      <c r="T86" s="201">
        <f>T87+T105+T111+T115+T119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117</v>
      </c>
      <c r="AT86" s="203" t="s">
        <v>71</v>
      </c>
      <c r="AU86" s="203" t="s">
        <v>72</v>
      </c>
      <c r="AY86" s="202" t="s">
        <v>118</v>
      </c>
      <c r="BK86" s="204">
        <f>BK87+BK105+BK111+BK115+BK119</f>
        <v>0</v>
      </c>
    </row>
    <row r="87" s="12" customFormat="1" ht="22.8" customHeight="1">
      <c r="A87" s="12"/>
      <c r="B87" s="191"/>
      <c r="C87" s="192"/>
      <c r="D87" s="193" t="s">
        <v>71</v>
      </c>
      <c r="E87" s="205" t="s">
        <v>119</v>
      </c>
      <c r="F87" s="205" t="s">
        <v>120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SUM(P88:P104)</f>
        <v>0</v>
      </c>
      <c r="Q87" s="199"/>
      <c r="R87" s="200">
        <f>SUM(R88:R104)</f>
        <v>0</v>
      </c>
      <c r="S87" s="199"/>
      <c r="T87" s="201">
        <f>SUM(T88:T104)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117</v>
      </c>
      <c r="AT87" s="203" t="s">
        <v>71</v>
      </c>
      <c r="AU87" s="203" t="s">
        <v>80</v>
      </c>
      <c r="AY87" s="202" t="s">
        <v>118</v>
      </c>
      <c r="BK87" s="204">
        <f>SUM(BK88:BK104)</f>
        <v>0</v>
      </c>
    </row>
    <row r="88" s="2" customFormat="1" ht="16.5" customHeight="1">
      <c r="A88" s="41"/>
      <c r="B88" s="42"/>
      <c r="C88" s="207" t="s">
        <v>80</v>
      </c>
      <c r="D88" s="207" t="s">
        <v>121</v>
      </c>
      <c r="E88" s="208" t="s">
        <v>122</v>
      </c>
      <c r="F88" s="209" t="s">
        <v>123</v>
      </c>
      <c r="G88" s="210" t="s">
        <v>124</v>
      </c>
      <c r="H88" s="211">
        <v>1</v>
      </c>
      <c r="I88" s="212"/>
      <c r="J88" s="213">
        <f>ROUND(I88*H88,2)</f>
        <v>0</v>
      </c>
      <c r="K88" s="209" t="s">
        <v>125</v>
      </c>
      <c r="L88" s="47"/>
      <c r="M88" s="214" t="s">
        <v>19</v>
      </c>
      <c r="N88" s="215" t="s">
        <v>43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126</v>
      </c>
      <c r="AT88" s="218" t="s">
        <v>121</v>
      </c>
      <c r="AU88" s="218" t="s">
        <v>82</v>
      </c>
      <c r="AY88" s="20" t="s">
        <v>118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80</v>
      </c>
      <c r="BK88" s="219">
        <f>ROUND(I88*H88,2)</f>
        <v>0</v>
      </c>
      <c r="BL88" s="20" t="s">
        <v>126</v>
      </c>
      <c r="BM88" s="218" t="s">
        <v>127</v>
      </c>
    </row>
    <row r="89" s="2" customFormat="1">
      <c r="A89" s="41"/>
      <c r="B89" s="42"/>
      <c r="C89" s="43"/>
      <c r="D89" s="220" t="s">
        <v>128</v>
      </c>
      <c r="E89" s="43"/>
      <c r="F89" s="221" t="s">
        <v>129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128</v>
      </c>
      <c r="AU89" s="20" t="s">
        <v>82</v>
      </c>
    </row>
    <row r="90" s="2" customFormat="1">
      <c r="A90" s="41"/>
      <c r="B90" s="42"/>
      <c r="C90" s="43"/>
      <c r="D90" s="225" t="s">
        <v>130</v>
      </c>
      <c r="E90" s="43"/>
      <c r="F90" s="226" t="s">
        <v>131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130</v>
      </c>
      <c r="AU90" s="20" t="s">
        <v>82</v>
      </c>
    </row>
    <row r="91" s="2" customFormat="1" ht="16.5" customHeight="1">
      <c r="A91" s="41"/>
      <c r="B91" s="42"/>
      <c r="C91" s="207" t="s">
        <v>82</v>
      </c>
      <c r="D91" s="207" t="s">
        <v>121</v>
      </c>
      <c r="E91" s="208" t="s">
        <v>132</v>
      </c>
      <c r="F91" s="209" t="s">
        <v>133</v>
      </c>
      <c r="G91" s="210" t="s">
        <v>124</v>
      </c>
      <c r="H91" s="211">
        <v>1</v>
      </c>
      <c r="I91" s="212"/>
      <c r="J91" s="213">
        <f>ROUND(I91*H91,2)</f>
        <v>0</v>
      </c>
      <c r="K91" s="209" t="s">
        <v>125</v>
      </c>
      <c r="L91" s="47"/>
      <c r="M91" s="214" t="s">
        <v>19</v>
      </c>
      <c r="N91" s="215" t="s">
        <v>43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126</v>
      </c>
      <c r="AT91" s="218" t="s">
        <v>121</v>
      </c>
      <c r="AU91" s="218" t="s">
        <v>82</v>
      </c>
      <c r="AY91" s="20" t="s">
        <v>118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80</v>
      </c>
      <c r="BK91" s="219">
        <f>ROUND(I91*H91,2)</f>
        <v>0</v>
      </c>
      <c r="BL91" s="20" t="s">
        <v>126</v>
      </c>
      <c r="BM91" s="218" t="s">
        <v>134</v>
      </c>
    </row>
    <row r="92" s="2" customFormat="1">
      <c r="A92" s="41"/>
      <c r="B92" s="42"/>
      <c r="C92" s="43"/>
      <c r="D92" s="220" t="s">
        <v>128</v>
      </c>
      <c r="E92" s="43"/>
      <c r="F92" s="221" t="s">
        <v>135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128</v>
      </c>
      <c r="AU92" s="20" t="s">
        <v>82</v>
      </c>
    </row>
    <row r="93" s="2" customFormat="1">
      <c r="A93" s="41"/>
      <c r="B93" s="42"/>
      <c r="C93" s="43"/>
      <c r="D93" s="225" t="s">
        <v>130</v>
      </c>
      <c r="E93" s="43"/>
      <c r="F93" s="226" t="s">
        <v>136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130</v>
      </c>
      <c r="AU93" s="20" t="s">
        <v>82</v>
      </c>
    </row>
    <row r="94" s="2" customFormat="1" ht="16.5" customHeight="1">
      <c r="A94" s="41"/>
      <c r="B94" s="42"/>
      <c r="C94" s="207" t="s">
        <v>137</v>
      </c>
      <c r="D94" s="207" t="s">
        <v>121</v>
      </c>
      <c r="E94" s="208" t="s">
        <v>138</v>
      </c>
      <c r="F94" s="209" t="s">
        <v>139</v>
      </c>
      <c r="G94" s="210" t="s">
        <v>124</v>
      </c>
      <c r="H94" s="211">
        <v>1</v>
      </c>
      <c r="I94" s="212"/>
      <c r="J94" s="213">
        <f>ROUND(I94*H94,2)</f>
        <v>0</v>
      </c>
      <c r="K94" s="209" t="s">
        <v>125</v>
      </c>
      <c r="L94" s="47"/>
      <c r="M94" s="214" t="s">
        <v>19</v>
      </c>
      <c r="N94" s="215" t="s">
        <v>43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126</v>
      </c>
      <c r="AT94" s="218" t="s">
        <v>121</v>
      </c>
      <c r="AU94" s="218" t="s">
        <v>82</v>
      </c>
      <c r="AY94" s="20" t="s">
        <v>118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126</v>
      </c>
      <c r="BM94" s="218" t="s">
        <v>140</v>
      </c>
    </row>
    <row r="95" s="2" customFormat="1">
      <c r="A95" s="41"/>
      <c r="B95" s="42"/>
      <c r="C95" s="43"/>
      <c r="D95" s="220" t="s">
        <v>128</v>
      </c>
      <c r="E95" s="43"/>
      <c r="F95" s="221" t="s">
        <v>141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128</v>
      </c>
      <c r="AU95" s="20" t="s">
        <v>82</v>
      </c>
    </row>
    <row r="96" s="2" customFormat="1">
      <c r="A96" s="41"/>
      <c r="B96" s="42"/>
      <c r="C96" s="43"/>
      <c r="D96" s="225" t="s">
        <v>130</v>
      </c>
      <c r="E96" s="43"/>
      <c r="F96" s="226" t="s">
        <v>142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130</v>
      </c>
      <c r="AU96" s="20" t="s">
        <v>82</v>
      </c>
    </row>
    <row r="97" s="2" customFormat="1" ht="16.5" customHeight="1">
      <c r="A97" s="41"/>
      <c r="B97" s="42"/>
      <c r="C97" s="207" t="s">
        <v>143</v>
      </c>
      <c r="D97" s="207" t="s">
        <v>121</v>
      </c>
      <c r="E97" s="208" t="s">
        <v>144</v>
      </c>
      <c r="F97" s="209" t="s">
        <v>139</v>
      </c>
      <c r="G97" s="210" t="s">
        <v>124</v>
      </c>
      <c r="H97" s="211">
        <v>1</v>
      </c>
      <c r="I97" s="212"/>
      <c r="J97" s="213">
        <f>ROUND(I97*H97,2)</f>
        <v>0</v>
      </c>
      <c r="K97" s="209" t="s">
        <v>19</v>
      </c>
      <c r="L97" s="47"/>
      <c r="M97" s="214" t="s">
        <v>19</v>
      </c>
      <c r="N97" s="215" t="s">
        <v>43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126</v>
      </c>
      <c r="AT97" s="218" t="s">
        <v>121</v>
      </c>
      <c r="AU97" s="218" t="s">
        <v>82</v>
      </c>
      <c r="AY97" s="20" t="s">
        <v>118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80</v>
      </c>
      <c r="BK97" s="219">
        <f>ROUND(I97*H97,2)</f>
        <v>0</v>
      </c>
      <c r="BL97" s="20" t="s">
        <v>126</v>
      </c>
      <c r="BM97" s="218" t="s">
        <v>145</v>
      </c>
    </row>
    <row r="98" s="2" customFormat="1">
      <c r="A98" s="41"/>
      <c r="B98" s="42"/>
      <c r="C98" s="43"/>
      <c r="D98" s="225" t="s">
        <v>130</v>
      </c>
      <c r="E98" s="43"/>
      <c r="F98" s="226" t="s">
        <v>146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130</v>
      </c>
      <c r="AU98" s="20" t="s">
        <v>82</v>
      </c>
    </row>
    <row r="99" s="2" customFormat="1" ht="16.5" customHeight="1">
      <c r="A99" s="41"/>
      <c r="B99" s="42"/>
      <c r="C99" s="207" t="s">
        <v>117</v>
      </c>
      <c r="D99" s="207" t="s">
        <v>121</v>
      </c>
      <c r="E99" s="208" t="s">
        <v>147</v>
      </c>
      <c r="F99" s="209" t="s">
        <v>148</v>
      </c>
      <c r="G99" s="210" t="s">
        <v>124</v>
      </c>
      <c r="H99" s="211">
        <v>1</v>
      </c>
      <c r="I99" s="212"/>
      <c r="J99" s="213">
        <f>ROUND(I99*H99,2)</f>
        <v>0</v>
      </c>
      <c r="K99" s="209" t="s">
        <v>125</v>
      </c>
      <c r="L99" s="47"/>
      <c r="M99" s="214" t="s">
        <v>19</v>
      </c>
      <c r="N99" s="215" t="s">
        <v>43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126</v>
      </c>
      <c r="AT99" s="218" t="s">
        <v>121</v>
      </c>
      <c r="AU99" s="218" t="s">
        <v>82</v>
      </c>
      <c r="AY99" s="20" t="s">
        <v>118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126</v>
      </c>
      <c r="BM99" s="218" t="s">
        <v>149</v>
      </c>
    </row>
    <row r="100" s="2" customFormat="1">
      <c r="A100" s="41"/>
      <c r="B100" s="42"/>
      <c r="C100" s="43"/>
      <c r="D100" s="220" t="s">
        <v>128</v>
      </c>
      <c r="E100" s="43"/>
      <c r="F100" s="221" t="s">
        <v>150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128</v>
      </c>
      <c r="AU100" s="20" t="s">
        <v>82</v>
      </c>
    </row>
    <row r="101" s="2" customFormat="1">
      <c r="A101" s="41"/>
      <c r="B101" s="42"/>
      <c r="C101" s="43"/>
      <c r="D101" s="225" t="s">
        <v>130</v>
      </c>
      <c r="E101" s="43"/>
      <c r="F101" s="226" t="s">
        <v>151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130</v>
      </c>
      <c r="AU101" s="20" t="s">
        <v>82</v>
      </c>
    </row>
    <row r="102" s="2" customFormat="1" ht="16.5" customHeight="1">
      <c r="A102" s="41"/>
      <c r="B102" s="42"/>
      <c r="C102" s="207" t="s">
        <v>152</v>
      </c>
      <c r="D102" s="207" t="s">
        <v>121</v>
      </c>
      <c r="E102" s="208" t="s">
        <v>153</v>
      </c>
      <c r="F102" s="209" t="s">
        <v>154</v>
      </c>
      <c r="G102" s="210" t="s">
        <v>124</v>
      </c>
      <c r="H102" s="211">
        <v>1</v>
      </c>
      <c r="I102" s="212"/>
      <c r="J102" s="213">
        <f>ROUND(I102*H102,2)</f>
        <v>0</v>
      </c>
      <c r="K102" s="209" t="s">
        <v>125</v>
      </c>
      <c r="L102" s="47"/>
      <c r="M102" s="214" t="s">
        <v>19</v>
      </c>
      <c r="N102" s="215" t="s">
        <v>43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126</v>
      </c>
      <c r="AT102" s="218" t="s">
        <v>121</v>
      </c>
      <c r="AU102" s="218" t="s">
        <v>82</v>
      </c>
      <c r="AY102" s="20" t="s">
        <v>118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80</v>
      </c>
      <c r="BK102" s="219">
        <f>ROUND(I102*H102,2)</f>
        <v>0</v>
      </c>
      <c r="BL102" s="20" t="s">
        <v>126</v>
      </c>
      <c r="BM102" s="218" t="s">
        <v>155</v>
      </c>
    </row>
    <row r="103" s="2" customFormat="1">
      <c r="A103" s="41"/>
      <c r="B103" s="42"/>
      <c r="C103" s="43"/>
      <c r="D103" s="220" t="s">
        <v>128</v>
      </c>
      <c r="E103" s="43"/>
      <c r="F103" s="221" t="s">
        <v>156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128</v>
      </c>
      <c r="AU103" s="20" t="s">
        <v>82</v>
      </c>
    </row>
    <row r="104" s="2" customFormat="1" ht="16.5" customHeight="1">
      <c r="A104" s="41"/>
      <c r="B104" s="42"/>
      <c r="C104" s="207" t="s">
        <v>157</v>
      </c>
      <c r="D104" s="207" t="s">
        <v>121</v>
      </c>
      <c r="E104" s="208" t="s">
        <v>158</v>
      </c>
      <c r="F104" s="209" t="s">
        <v>159</v>
      </c>
      <c r="G104" s="210" t="s">
        <v>124</v>
      </c>
      <c r="H104" s="211">
        <v>1</v>
      </c>
      <c r="I104" s="212"/>
      <c r="J104" s="213">
        <f>ROUND(I104*H104,2)</f>
        <v>0</v>
      </c>
      <c r="K104" s="209" t="s">
        <v>19</v>
      </c>
      <c r="L104" s="47"/>
      <c r="M104" s="214" t="s">
        <v>19</v>
      </c>
      <c r="N104" s="215" t="s">
        <v>43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126</v>
      </c>
      <c r="AT104" s="218" t="s">
        <v>121</v>
      </c>
      <c r="AU104" s="218" t="s">
        <v>82</v>
      </c>
      <c r="AY104" s="20" t="s">
        <v>118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126</v>
      </c>
      <c r="BM104" s="218" t="s">
        <v>160</v>
      </c>
    </row>
    <row r="105" s="12" customFormat="1" ht="22.8" customHeight="1">
      <c r="A105" s="12"/>
      <c r="B105" s="191"/>
      <c r="C105" s="192"/>
      <c r="D105" s="193" t="s">
        <v>71</v>
      </c>
      <c r="E105" s="205" t="s">
        <v>161</v>
      </c>
      <c r="F105" s="205" t="s">
        <v>162</v>
      </c>
      <c r="G105" s="192"/>
      <c r="H105" s="192"/>
      <c r="I105" s="195"/>
      <c r="J105" s="206">
        <f>BK105</f>
        <v>0</v>
      </c>
      <c r="K105" s="192"/>
      <c r="L105" s="197"/>
      <c r="M105" s="198"/>
      <c r="N105" s="199"/>
      <c r="O105" s="199"/>
      <c r="P105" s="200">
        <f>SUM(P106:P110)</f>
        <v>0</v>
      </c>
      <c r="Q105" s="199"/>
      <c r="R105" s="200">
        <f>SUM(R106:R110)</f>
        <v>0</v>
      </c>
      <c r="S105" s="199"/>
      <c r="T105" s="201">
        <f>SUM(T106:T110)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2" t="s">
        <v>117</v>
      </c>
      <c r="AT105" s="203" t="s">
        <v>71</v>
      </c>
      <c r="AU105" s="203" t="s">
        <v>80</v>
      </c>
      <c r="AY105" s="202" t="s">
        <v>118</v>
      </c>
      <c r="BK105" s="204">
        <f>SUM(BK106:BK110)</f>
        <v>0</v>
      </c>
    </row>
    <row r="106" s="2" customFormat="1" ht="16.5" customHeight="1">
      <c r="A106" s="41"/>
      <c r="B106" s="42"/>
      <c r="C106" s="207" t="s">
        <v>163</v>
      </c>
      <c r="D106" s="207" t="s">
        <v>121</v>
      </c>
      <c r="E106" s="208" t="s">
        <v>164</v>
      </c>
      <c r="F106" s="209" t="s">
        <v>162</v>
      </c>
      <c r="G106" s="210" t="s">
        <v>124</v>
      </c>
      <c r="H106" s="211">
        <v>1</v>
      </c>
      <c r="I106" s="212"/>
      <c r="J106" s="213">
        <f>ROUND(I106*H106,2)</f>
        <v>0</v>
      </c>
      <c r="K106" s="209" t="s">
        <v>125</v>
      </c>
      <c r="L106" s="47"/>
      <c r="M106" s="214" t="s">
        <v>19</v>
      </c>
      <c r="N106" s="215" t="s">
        <v>43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126</v>
      </c>
      <c r="AT106" s="218" t="s">
        <v>121</v>
      </c>
      <c r="AU106" s="218" t="s">
        <v>82</v>
      </c>
      <c r="AY106" s="20" t="s">
        <v>118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80</v>
      </c>
      <c r="BK106" s="219">
        <f>ROUND(I106*H106,2)</f>
        <v>0</v>
      </c>
      <c r="BL106" s="20" t="s">
        <v>126</v>
      </c>
      <c r="BM106" s="218" t="s">
        <v>165</v>
      </c>
    </row>
    <row r="107" s="2" customFormat="1">
      <c r="A107" s="41"/>
      <c r="B107" s="42"/>
      <c r="C107" s="43"/>
      <c r="D107" s="220" t="s">
        <v>128</v>
      </c>
      <c r="E107" s="43"/>
      <c r="F107" s="221" t="s">
        <v>166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128</v>
      </c>
      <c r="AU107" s="20" t="s">
        <v>82</v>
      </c>
    </row>
    <row r="108" s="2" customFormat="1">
      <c r="A108" s="41"/>
      <c r="B108" s="42"/>
      <c r="C108" s="43"/>
      <c r="D108" s="225" t="s">
        <v>130</v>
      </c>
      <c r="E108" s="43"/>
      <c r="F108" s="226" t="s">
        <v>167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130</v>
      </c>
      <c r="AU108" s="20" t="s">
        <v>82</v>
      </c>
    </row>
    <row r="109" s="2" customFormat="1" ht="16.5" customHeight="1">
      <c r="A109" s="41"/>
      <c r="B109" s="42"/>
      <c r="C109" s="207" t="s">
        <v>168</v>
      </c>
      <c r="D109" s="207" t="s">
        <v>121</v>
      </c>
      <c r="E109" s="208" t="s">
        <v>169</v>
      </c>
      <c r="F109" s="209" t="s">
        <v>170</v>
      </c>
      <c r="G109" s="210" t="s">
        <v>124</v>
      </c>
      <c r="H109" s="211">
        <v>1</v>
      </c>
      <c r="I109" s="212"/>
      <c r="J109" s="213">
        <f>ROUND(I109*H109,2)</f>
        <v>0</v>
      </c>
      <c r="K109" s="209" t="s">
        <v>19</v>
      </c>
      <c r="L109" s="47"/>
      <c r="M109" s="214" t="s">
        <v>19</v>
      </c>
      <c r="N109" s="215" t="s">
        <v>43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126</v>
      </c>
      <c r="AT109" s="218" t="s">
        <v>121</v>
      </c>
      <c r="AU109" s="218" t="s">
        <v>82</v>
      </c>
      <c r="AY109" s="20" t="s">
        <v>118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80</v>
      </c>
      <c r="BK109" s="219">
        <f>ROUND(I109*H109,2)</f>
        <v>0</v>
      </c>
      <c r="BL109" s="20" t="s">
        <v>126</v>
      </c>
      <c r="BM109" s="218" t="s">
        <v>171</v>
      </c>
    </row>
    <row r="110" s="2" customFormat="1">
      <c r="A110" s="41"/>
      <c r="B110" s="42"/>
      <c r="C110" s="43"/>
      <c r="D110" s="225" t="s">
        <v>130</v>
      </c>
      <c r="E110" s="43"/>
      <c r="F110" s="226" t="s">
        <v>172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130</v>
      </c>
      <c r="AU110" s="20" t="s">
        <v>82</v>
      </c>
    </row>
    <row r="111" s="12" customFormat="1" ht="22.8" customHeight="1">
      <c r="A111" s="12"/>
      <c r="B111" s="191"/>
      <c r="C111" s="192"/>
      <c r="D111" s="193" t="s">
        <v>71</v>
      </c>
      <c r="E111" s="205" t="s">
        <v>173</v>
      </c>
      <c r="F111" s="205" t="s">
        <v>174</v>
      </c>
      <c r="G111" s="192"/>
      <c r="H111" s="192"/>
      <c r="I111" s="195"/>
      <c r="J111" s="206">
        <f>BK111</f>
        <v>0</v>
      </c>
      <c r="K111" s="192"/>
      <c r="L111" s="197"/>
      <c r="M111" s="198"/>
      <c r="N111" s="199"/>
      <c r="O111" s="199"/>
      <c r="P111" s="200">
        <f>SUM(P112:P114)</f>
        <v>0</v>
      </c>
      <c r="Q111" s="199"/>
      <c r="R111" s="200">
        <f>SUM(R112:R114)</f>
        <v>0</v>
      </c>
      <c r="S111" s="199"/>
      <c r="T111" s="201">
        <f>SUM(T112:T114)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2" t="s">
        <v>117</v>
      </c>
      <c r="AT111" s="203" t="s">
        <v>71</v>
      </c>
      <c r="AU111" s="203" t="s">
        <v>80</v>
      </c>
      <c r="AY111" s="202" t="s">
        <v>118</v>
      </c>
      <c r="BK111" s="204">
        <f>SUM(BK112:BK114)</f>
        <v>0</v>
      </c>
    </row>
    <row r="112" s="2" customFormat="1" ht="16.5" customHeight="1">
      <c r="A112" s="41"/>
      <c r="B112" s="42"/>
      <c r="C112" s="207" t="s">
        <v>175</v>
      </c>
      <c r="D112" s="207" t="s">
        <v>121</v>
      </c>
      <c r="E112" s="208" t="s">
        <v>176</v>
      </c>
      <c r="F112" s="209" t="s">
        <v>177</v>
      </c>
      <c r="G112" s="210" t="s">
        <v>124</v>
      </c>
      <c r="H112" s="211">
        <v>1</v>
      </c>
      <c r="I112" s="212"/>
      <c r="J112" s="213">
        <f>ROUND(I112*H112,2)</f>
        <v>0</v>
      </c>
      <c r="K112" s="209" t="s">
        <v>125</v>
      </c>
      <c r="L112" s="47"/>
      <c r="M112" s="214" t="s">
        <v>19</v>
      </c>
      <c r="N112" s="215" t="s">
        <v>43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126</v>
      </c>
      <c r="AT112" s="218" t="s">
        <v>121</v>
      </c>
      <c r="AU112" s="218" t="s">
        <v>82</v>
      </c>
      <c r="AY112" s="20" t="s">
        <v>118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80</v>
      </c>
      <c r="BK112" s="219">
        <f>ROUND(I112*H112,2)</f>
        <v>0</v>
      </c>
      <c r="BL112" s="20" t="s">
        <v>126</v>
      </c>
      <c r="BM112" s="218" t="s">
        <v>178</v>
      </c>
    </row>
    <row r="113" s="2" customFormat="1">
      <c r="A113" s="41"/>
      <c r="B113" s="42"/>
      <c r="C113" s="43"/>
      <c r="D113" s="220" t="s">
        <v>128</v>
      </c>
      <c r="E113" s="43"/>
      <c r="F113" s="221" t="s">
        <v>179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128</v>
      </c>
      <c r="AU113" s="20" t="s">
        <v>82</v>
      </c>
    </row>
    <row r="114" s="2" customFormat="1">
      <c r="A114" s="41"/>
      <c r="B114" s="42"/>
      <c r="C114" s="43"/>
      <c r="D114" s="225" t="s">
        <v>130</v>
      </c>
      <c r="E114" s="43"/>
      <c r="F114" s="226" t="s">
        <v>180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130</v>
      </c>
      <c r="AU114" s="20" t="s">
        <v>82</v>
      </c>
    </row>
    <row r="115" s="12" customFormat="1" ht="22.8" customHeight="1">
      <c r="A115" s="12"/>
      <c r="B115" s="191"/>
      <c r="C115" s="192"/>
      <c r="D115" s="193" t="s">
        <v>71</v>
      </c>
      <c r="E115" s="205" t="s">
        <v>181</v>
      </c>
      <c r="F115" s="205" t="s">
        <v>182</v>
      </c>
      <c r="G115" s="192"/>
      <c r="H115" s="192"/>
      <c r="I115" s="195"/>
      <c r="J115" s="206">
        <f>BK115</f>
        <v>0</v>
      </c>
      <c r="K115" s="192"/>
      <c r="L115" s="197"/>
      <c r="M115" s="198"/>
      <c r="N115" s="199"/>
      <c r="O115" s="199"/>
      <c r="P115" s="200">
        <f>SUM(P116:P118)</f>
        <v>0</v>
      </c>
      <c r="Q115" s="199"/>
      <c r="R115" s="200">
        <f>SUM(R116:R118)</f>
        <v>0</v>
      </c>
      <c r="S115" s="199"/>
      <c r="T115" s="201">
        <f>SUM(T116:T118)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2" t="s">
        <v>117</v>
      </c>
      <c r="AT115" s="203" t="s">
        <v>71</v>
      </c>
      <c r="AU115" s="203" t="s">
        <v>80</v>
      </c>
      <c r="AY115" s="202" t="s">
        <v>118</v>
      </c>
      <c r="BK115" s="204">
        <f>SUM(BK116:BK118)</f>
        <v>0</v>
      </c>
    </row>
    <row r="116" s="2" customFormat="1" ht="16.5" customHeight="1">
      <c r="A116" s="41"/>
      <c r="B116" s="42"/>
      <c r="C116" s="207" t="s">
        <v>183</v>
      </c>
      <c r="D116" s="207" t="s">
        <v>121</v>
      </c>
      <c r="E116" s="208" t="s">
        <v>184</v>
      </c>
      <c r="F116" s="209" t="s">
        <v>185</v>
      </c>
      <c r="G116" s="210" t="s">
        <v>124</v>
      </c>
      <c r="H116" s="211">
        <v>1</v>
      </c>
      <c r="I116" s="212"/>
      <c r="J116" s="213">
        <f>ROUND(I116*H116,2)</f>
        <v>0</v>
      </c>
      <c r="K116" s="209" t="s">
        <v>125</v>
      </c>
      <c r="L116" s="47"/>
      <c r="M116" s="214" t="s">
        <v>19</v>
      </c>
      <c r="N116" s="215" t="s">
        <v>43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126</v>
      </c>
      <c r="AT116" s="218" t="s">
        <v>121</v>
      </c>
      <c r="AU116" s="218" t="s">
        <v>82</v>
      </c>
      <c r="AY116" s="20" t="s">
        <v>118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126</v>
      </c>
      <c r="BM116" s="218" t="s">
        <v>186</v>
      </c>
    </row>
    <row r="117" s="2" customFormat="1">
      <c r="A117" s="41"/>
      <c r="B117" s="42"/>
      <c r="C117" s="43"/>
      <c r="D117" s="220" t="s">
        <v>128</v>
      </c>
      <c r="E117" s="43"/>
      <c r="F117" s="221" t="s">
        <v>187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128</v>
      </c>
      <c r="AU117" s="20" t="s">
        <v>82</v>
      </c>
    </row>
    <row r="118" s="2" customFormat="1">
      <c r="A118" s="41"/>
      <c r="B118" s="42"/>
      <c r="C118" s="43"/>
      <c r="D118" s="225" t="s">
        <v>130</v>
      </c>
      <c r="E118" s="43"/>
      <c r="F118" s="226" t="s">
        <v>188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130</v>
      </c>
      <c r="AU118" s="20" t="s">
        <v>82</v>
      </c>
    </row>
    <row r="119" s="12" customFormat="1" ht="22.8" customHeight="1">
      <c r="A119" s="12"/>
      <c r="B119" s="191"/>
      <c r="C119" s="192"/>
      <c r="D119" s="193" t="s">
        <v>71</v>
      </c>
      <c r="E119" s="205" t="s">
        <v>189</v>
      </c>
      <c r="F119" s="205" t="s">
        <v>190</v>
      </c>
      <c r="G119" s="192"/>
      <c r="H119" s="192"/>
      <c r="I119" s="195"/>
      <c r="J119" s="206">
        <f>BK119</f>
        <v>0</v>
      </c>
      <c r="K119" s="192"/>
      <c r="L119" s="197"/>
      <c r="M119" s="198"/>
      <c r="N119" s="199"/>
      <c r="O119" s="199"/>
      <c r="P119" s="200">
        <f>SUM(P120:P124)</f>
        <v>0</v>
      </c>
      <c r="Q119" s="199"/>
      <c r="R119" s="200">
        <f>SUM(R120:R124)</f>
        <v>0</v>
      </c>
      <c r="S119" s="199"/>
      <c r="T119" s="201">
        <f>SUM(T120:T124)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2" t="s">
        <v>117</v>
      </c>
      <c r="AT119" s="203" t="s">
        <v>71</v>
      </c>
      <c r="AU119" s="203" t="s">
        <v>80</v>
      </c>
      <c r="AY119" s="202" t="s">
        <v>118</v>
      </c>
      <c r="BK119" s="204">
        <f>SUM(BK120:BK124)</f>
        <v>0</v>
      </c>
    </row>
    <row r="120" s="2" customFormat="1" ht="16.5" customHeight="1">
      <c r="A120" s="41"/>
      <c r="B120" s="42"/>
      <c r="C120" s="207" t="s">
        <v>8</v>
      </c>
      <c r="D120" s="207" t="s">
        <v>121</v>
      </c>
      <c r="E120" s="208" t="s">
        <v>191</v>
      </c>
      <c r="F120" s="209" t="s">
        <v>192</v>
      </c>
      <c r="G120" s="210" t="s">
        <v>124</v>
      </c>
      <c r="H120" s="211">
        <v>1</v>
      </c>
      <c r="I120" s="212"/>
      <c r="J120" s="213">
        <f>ROUND(I120*H120,2)</f>
        <v>0</v>
      </c>
      <c r="K120" s="209" t="s">
        <v>125</v>
      </c>
      <c r="L120" s="47"/>
      <c r="M120" s="214" t="s">
        <v>19</v>
      </c>
      <c r="N120" s="215" t="s">
        <v>43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126</v>
      </c>
      <c r="AT120" s="218" t="s">
        <v>121</v>
      </c>
      <c r="AU120" s="218" t="s">
        <v>82</v>
      </c>
      <c r="AY120" s="20" t="s">
        <v>118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80</v>
      </c>
      <c r="BK120" s="219">
        <f>ROUND(I120*H120,2)</f>
        <v>0</v>
      </c>
      <c r="BL120" s="20" t="s">
        <v>126</v>
      </c>
      <c r="BM120" s="218" t="s">
        <v>193</v>
      </c>
    </row>
    <row r="121" s="2" customFormat="1">
      <c r="A121" s="41"/>
      <c r="B121" s="42"/>
      <c r="C121" s="43"/>
      <c r="D121" s="220" t="s">
        <v>128</v>
      </c>
      <c r="E121" s="43"/>
      <c r="F121" s="221" t="s">
        <v>194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128</v>
      </c>
      <c r="AU121" s="20" t="s">
        <v>82</v>
      </c>
    </row>
    <row r="122" s="2" customFormat="1">
      <c r="A122" s="41"/>
      <c r="B122" s="42"/>
      <c r="C122" s="43"/>
      <c r="D122" s="225" t="s">
        <v>130</v>
      </c>
      <c r="E122" s="43"/>
      <c r="F122" s="226" t="s">
        <v>195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130</v>
      </c>
      <c r="AU122" s="20" t="s">
        <v>82</v>
      </c>
    </row>
    <row r="123" s="2" customFormat="1" ht="16.5" customHeight="1">
      <c r="A123" s="41"/>
      <c r="B123" s="42"/>
      <c r="C123" s="207" t="s">
        <v>196</v>
      </c>
      <c r="D123" s="207" t="s">
        <v>121</v>
      </c>
      <c r="E123" s="208" t="s">
        <v>197</v>
      </c>
      <c r="F123" s="209" t="s">
        <v>198</v>
      </c>
      <c r="G123" s="210" t="s">
        <v>124</v>
      </c>
      <c r="H123" s="211">
        <v>1</v>
      </c>
      <c r="I123" s="212"/>
      <c r="J123" s="213">
        <f>ROUND(I123*H123,2)</f>
        <v>0</v>
      </c>
      <c r="K123" s="209" t="s">
        <v>125</v>
      </c>
      <c r="L123" s="47"/>
      <c r="M123" s="214" t="s">
        <v>19</v>
      </c>
      <c r="N123" s="215" t="s">
        <v>43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126</v>
      </c>
      <c r="AT123" s="218" t="s">
        <v>121</v>
      </c>
      <c r="AU123" s="218" t="s">
        <v>82</v>
      </c>
      <c r="AY123" s="20" t="s">
        <v>118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80</v>
      </c>
      <c r="BK123" s="219">
        <f>ROUND(I123*H123,2)</f>
        <v>0</v>
      </c>
      <c r="BL123" s="20" t="s">
        <v>126</v>
      </c>
      <c r="BM123" s="218" t="s">
        <v>199</v>
      </c>
    </row>
    <row r="124" s="2" customFormat="1">
      <c r="A124" s="41"/>
      <c r="B124" s="42"/>
      <c r="C124" s="43"/>
      <c r="D124" s="220" t="s">
        <v>128</v>
      </c>
      <c r="E124" s="43"/>
      <c r="F124" s="221" t="s">
        <v>200</v>
      </c>
      <c r="G124" s="43"/>
      <c r="H124" s="43"/>
      <c r="I124" s="222"/>
      <c r="J124" s="43"/>
      <c r="K124" s="43"/>
      <c r="L124" s="47"/>
      <c r="M124" s="227"/>
      <c r="N124" s="228"/>
      <c r="O124" s="229"/>
      <c r="P124" s="229"/>
      <c r="Q124" s="229"/>
      <c r="R124" s="229"/>
      <c r="S124" s="229"/>
      <c r="T124" s="230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128</v>
      </c>
      <c r="AU124" s="20" t="s">
        <v>82</v>
      </c>
    </row>
    <row r="125" s="2" customFormat="1" ht="6.96" customHeight="1">
      <c r="A125" s="41"/>
      <c r="B125" s="62"/>
      <c r="C125" s="63"/>
      <c r="D125" s="63"/>
      <c r="E125" s="63"/>
      <c r="F125" s="63"/>
      <c r="G125" s="63"/>
      <c r="H125" s="63"/>
      <c r="I125" s="63"/>
      <c r="J125" s="63"/>
      <c r="K125" s="63"/>
      <c r="L125" s="47"/>
      <c r="M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</sheetData>
  <sheetProtection sheet="1" autoFilter="0" formatColumns="0" formatRows="0" objects="1" scenarios="1" spinCount="100000" saltValue="mZZS+8uEeFKDgX6RAcDFDSk3KdwNsWzMET0eViPFX2P1g3Fq9SXbAb00CcegnpsGJGkeIiE8cVFbLLdc8Hc7fA==" hashValue="hBL6+Sy6bVD+NqCS/3dbxZfXTEIhvFpfmeD7jmFIqne15/kPr7XFxmaCtiJ4SVBKJoW9JgEnHKarOO/vBphHiQ==" algorithmName="SHA-512" password="80EB"/>
  <autoFilter ref="C84:K124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6_01/012203000"/>
    <hyperlink ref="F92" r:id="rId2" display="https://podminky.urs.cz/item/CS_URS_2026_01/012303000"/>
    <hyperlink ref="F95" r:id="rId3" display="https://podminky.urs.cz/item/CS_URS_2026_01/012403000"/>
    <hyperlink ref="F100" r:id="rId4" display="https://podminky.urs.cz/item/CS_URS_2026_01/013244000"/>
    <hyperlink ref="F103" r:id="rId5" display="https://podminky.urs.cz/item/CS_URS_2026_01/013254000"/>
    <hyperlink ref="F107" r:id="rId6" display="https://podminky.urs.cz/item/CS_URS_2026_01/030001000"/>
    <hyperlink ref="F113" r:id="rId7" display="https://podminky.urs.cz/item/CS_URS_2026_01/043002000"/>
    <hyperlink ref="F117" r:id="rId8" display="https://podminky.urs.cz/item/CS_URS_2026_01/062503000"/>
    <hyperlink ref="F121" r:id="rId9" display="https://podminky.urs.cz/item/CS_URS_2026_01/072002000"/>
    <hyperlink ref="F124" r:id="rId10" display="https://podminky.urs.cz/item/CS_URS_2026_01/073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89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Kalovy Vary, ulice Cihelní - rekonstrukce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90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201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26. 5. 2026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ROUND(J88,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ROUND((SUM(BE88:BE771)),  2)</f>
        <v>0</v>
      </c>
      <c r="G33" s="41"/>
      <c r="H33" s="41"/>
      <c r="I33" s="151">
        <v>0.20999999999999999</v>
      </c>
      <c r="J33" s="150">
        <f>ROUND(((SUM(BE88:BE771))*I33),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ROUND((SUM(BF88:BF771)),  2)</f>
        <v>0</v>
      </c>
      <c r="G34" s="41"/>
      <c r="H34" s="41"/>
      <c r="I34" s="151">
        <v>0.12</v>
      </c>
      <c r="J34" s="150">
        <f>ROUND(((SUM(BF88:BF771))*I34),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ROUND((SUM(BG88:BG771)),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ROUND((SUM(BH88:BH771)),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ROUND((SUM(BI88:BI771)),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92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Kalovy Vary, ulice Cihelní - rekonstrukce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90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101 - Komunikace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Karlovy Vary, ul. Cihelní</v>
      </c>
      <c r="G52" s="43"/>
      <c r="H52" s="43"/>
      <c r="I52" s="35" t="s">
        <v>23</v>
      </c>
      <c r="J52" s="75" t="str">
        <f>IF(J12="","",J12)</f>
        <v>26. 5. 2026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Statutární město Karlovy Vary</v>
      </c>
      <c r="G54" s="43"/>
      <c r="H54" s="43"/>
      <c r="I54" s="35" t="s">
        <v>31</v>
      </c>
      <c r="J54" s="39" t="str">
        <f>E21</f>
        <v>Ing. Tomáš Štembera Petráň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40.0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Ing. Tomáš Štembera Petráň a Michal Kubelka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93</v>
      </c>
      <c r="D57" s="165"/>
      <c r="E57" s="165"/>
      <c r="F57" s="165"/>
      <c r="G57" s="165"/>
      <c r="H57" s="165"/>
      <c r="I57" s="165"/>
      <c r="J57" s="166" t="s">
        <v>94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95</v>
      </c>
    </row>
    <row r="60" s="9" customFormat="1" ht="24.96" customHeight="1">
      <c r="A60" s="9"/>
      <c r="B60" s="168"/>
      <c r="C60" s="169"/>
      <c r="D60" s="170" t="s">
        <v>202</v>
      </c>
      <c r="E60" s="171"/>
      <c r="F60" s="171"/>
      <c r="G60" s="171"/>
      <c r="H60" s="171"/>
      <c r="I60" s="171"/>
      <c r="J60" s="172">
        <f>J89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203</v>
      </c>
      <c r="E61" s="177"/>
      <c r="F61" s="177"/>
      <c r="G61" s="177"/>
      <c r="H61" s="177"/>
      <c r="I61" s="177"/>
      <c r="J61" s="178">
        <f>J90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204</v>
      </c>
      <c r="E62" s="177"/>
      <c r="F62" s="177"/>
      <c r="G62" s="177"/>
      <c r="H62" s="177"/>
      <c r="I62" s="177"/>
      <c r="J62" s="178">
        <f>J372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205</v>
      </c>
      <c r="E63" s="177"/>
      <c r="F63" s="177"/>
      <c r="G63" s="177"/>
      <c r="H63" s="177"/>
      <c r="I63" s="177"/>
      <c r="J63" s="178">
        <f>J385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206</v>
      </c>
      <c r="E64" s="177"/>
      <c r="F64" s="177"/>
      <c r="G64" s="177"/>
      <c r="H64" s="177"/>
      <c r="I64" s="177"/>
      <c r="J64" s="178">
        <f>J401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207</v>
      </c>
      <c r="E65" s="177"/>
      <c r="F65" s="177"/>
      <c r="G65" s="177"/>
      <c r="H65" s="177"/>
      <c r="I65" s="177"/>
      <c r="J65" s="178">
        <f>J616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208</v>
      </c>
      <c r="E66" s="177"/>
      <c r="F66" s="177"/>
      <c r="G66" s="177"/>
      <c r="H66" s="177"/>
      <c r="I66" s="177"/>
      <c r="J66" s="178">
        <f>J632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209</v>
      </c>
      <c r="E67" s="177"/>
      <c r="F67" s="177"/>
      <c r="G67" s="177"/>
      <c r="H67" s="177"/>
      <c r="I67" s="177"/>
      <c r="J67" s="178">
        <f>J745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210</v>
      </c>
      <c r="E68" s="177"/>
      <c r="F68" s="177"/>
      <c r="G68" s="177"/>
      <c r="H68" s="177"/>
      <c r="I68" s="177"/>
      <c r="J68" s="178">
        <f>J769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102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63" t="str">
        <f>E7</f>
        <v>Kalovy Vary, ulice Cihelní - rekonstrukce</v>
      </c>
      <c r="F78" s="35"/>
      <c r="G78" s="35"/>
      <c r="H78" s="35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90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SO 101 - Komunikace</v>
      </c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F12</f>
        <v>Karlovy Vary, ul. Cihelní</v>
      </c>
      <c r="G82" s="43"/>
      <c r="H82" s="43"/>
      <c r="I82" s="35" t="s">
        <v>23</v>
      </c>
      <c r="J82" s="75" t="str">
        <f>IF(J12="","",J12)</f>
        <v>26. 5. 2026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5.65" customHeight="1">
      <c r="A84" s="41"/>
      <c r="B84" s="42"/>
      <c r="C84" s="35" t="s">
        <v>25</v>
      </c>
      <c r="D84" s="43"/>
      <c r="E84" s="43"/>
      <c r="F84" s="30" t="str">
        <f>E15</f>
        <v>Statutární město Karlovy Vary</v>
      </c>
      <c r="G84" s="43"/>
      <c r="H84" s="43"/>
      <c r="I84" s="35" t="s">
        <v>31</v>
      </c>
      <c r="J84" s="39" t="str">
        <f>E21</f>
        <v>Ing. Tomáš Štembera Petráň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40.05" customHeight="1">
      <c r="A85" s="41"/>
      <c r="B85" s="42"/>
      <c r="C85" s="35" t="s">
        <v>29</v>
      </c>
      <c r="D85" s="43"/>
      <c r="E85" s="43"/>
      <c r="F85" s="30" t="str">
        <f>IF(E18="","",E18)</f>
        <v>Vyplň údaj</v>
      </c>
      <c r="G85" s="43"/>
      <c r="H85" s="43"/>
      <c r="I85" s="35" t="s">
        <v>34</v>
      </c>
      <c r="J85" s="39" t="str">
        <f>E24</f>
        <v>Ing. Tomáš Štembera Petráň a Michal Kubelka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0"/>
      <c r="B87" s="181"/>
      <c r="C87" s="182" t="s">
        <v>103</v>
      </c>
      <c r="D87" s="183" t="s">
        <v>57</v>
      </c>
      <c r="E87" s="183" t="s">
        <v>53</v>
      </c>
      <c r="F87" s="183" t="s">
        <v>54</v>
      </c>
      <c r="G87" s="183" t="s">
        <v>104</v>
      </c>
      <c r="H87" s="183" t="s">
        <v>105</v>
      </c>
      <c r="I87" s="183" t="s">
        <v>106</v>
      </c>
      <c r="J87" s="183" t="s">
        <v>94</v>
      </c>
      <c r="K87" s="184" t="s">
        <v>107</v>
      </c>
      <c r="L87" s="185"/>
      <c r="M87" s="95" t="s">
        <v>19</v>
      </c>
      <c r="N87" s="96" t="s">
        <v>42</v>
      </c>
      <c r="O87" s="96" t="s">
        <v>108</v>
      </c>
      <c r="P87" s="96" t="s">
        <v>109</v>
      </c>
      <c r="Q87" s="96" t="s">
        <v>110</v>
      </c>
      <c r="R87" s="96" t="s">
        <v>111</v>
      </c>
      <c r="S87" s="96" t="s">
        <v>112</v>
      </c>
      <c r="T87" s="97" t="s">
        <v>113</v>
      </c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</row>
    <row r="88" s="2" customFormat="1" ht="22.8" customHeight="1">
      <c r="A88" s="41"/>
      <c r="B88" s="42"/>
      <c r="C88" s="102" t="s">
        <v>114</v>
      </c>
      <c r="D88" s="43"/>
      <c r="E88" s="43"/>
      <c r="F88" s="43"/>
      <c r="G88" s="43"/>
      <c r="H88" s="43"/>
      <c r="I88" s="43"/>
      <c r="J88" s="186">
        <f>BK88</f>
        <v>0</v>
      </c>
      <c r="K88" s="43"/>
      <c r="L88" s="47"/>
      <c r="M88" s="98"/>
      <c r="N88" s="187"/>
      <c r="O88" s="99"/>
      <c r="P88" s="188">
        <f>P89</f>
        <v>0</v>
      </c>
      <c r="Q88" s="99"/>
      <c r="R88" s="188">
        <f>R89</f>
        <v>1555.3885468599999</v>
      </c>
      <c r="S88" s="99"/>
      <c r="T88" s="189">
        <f>T89</f>
        <v>480.09508000000005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71</v>
      </c>
      <c r="AU88" s="20" t="s">
        <v>95</v>
      </c>
      <c r="BK88" s="190">
        <f>BK89</f>
        <v>0</v>
      </c>
    </row>
    <row r="89" s="12" customFormat="1" ht="25.92" customHeight="1">
      <c r="A89" s="12"/>
      <c r="B89" s="191"/>
      <c r="C89" s="192"/>
      <c r="D89" s="193" t="s">
        <v>71</v>
      </c>
      <c r="E89" s="194" t="s">
        <v>211</v>
      </c>
      <c r="F89" s="194" t="s">
        <v>212</v>
      </c>
      <c r="G89" s="192"/>
      <c r="H89" s="192"/>
      <c r="I89" s="195"/>
      <c r="J89" s="196">
        <f>BK89</f>
        <v>0</v>
      </c>
      <c r="K89" s="192"/>
      <c r="L89" s="197"/>
      <c r="M89" s="198"/>
      <c r="N89" s="199"/>
      <c r="O89" s="199"/>
      <c r="P89" s="200">
        <f>P90+P372+P385+P401+P616+P632+P745+P769</f>
        <v>0</v>
      </c>
      <c r="Q89" s="199"/>
      <c r="R89" s="200">
        <f>R90+R372+R385+R401+R616+R632+R745+R769</f>
        <v>1555.3885468599999</v>
      </c>
      <c r="S89" s="199"/>
      <c r="T89" s="201">
        <f>T90+T372+T385+T401+T616+T632+T745+T769</f>
        <v>480.09508000000005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80</v>
      </c>
      <c r="AT89" s="203" t="s">
        <v>71</v>
      </c>
      <c r="AU89" s="203" t="s">
        <v>72</v>
      </c>
      <c r="AY89" s="202" t="s">
        <v>118</v>
      </c>
      <c r="BK89" s="204">
        <f>BK90+BK372+BK385+BK401+BK616+BK632+BK745+BK769</f>
        <v>0</v>
      </c>
    </row>
    <row r="90" s="12" customFormat="1" ht="22.8" customHeight="1">
      <c r="A90" s="12"/>
      <c r="B90" s="191"/>
      <c r="C90" s="192"/>
      <c r="D90" s="193" t="s">
        <v>71</v>
      </c>
      <c r="E90" s="205" t="s">
        <v>80</v>
      </c>
      <c r="F90" s="205" t="s">
        <v>213</v>
      </c>
      <c r="G90" s="192"/>
      <c r="H90" s="192"/>
      <c r="I90" s="195"/>
      <c r="J90" s="206">
        <f>BK90</f>
        <v>0</v>
      </c>
      <c r="K90" s="192"/>
      <c r="L90" s="197"/>
      <c r="M90" s="198"/>
      <c r="N90" s="199"/>
      <c r="O90" s="199"/>
      <c r="P90" s="200">
        <f>SUM(P91:P371)</f>
        <v>0</v>
      </c>
      <c r="Q90" s="199"/>
      <c r="R90" s="200">
        <f>SUM(R91:R371)</f>
        <v>1165.0514151999998</v>
      </c>
      <c r="S90" s="199"/>
      <c r="T90" s="201">
        <f>SUM(T91:T371)</f>
        <v>476.68708000000004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80</v>
      </c>
      <c r="AT90" s="203" t="s">
        <v>71</v>
      </c>
      <c r="AU90" s="203" t="s">
        <v>80</v>
      </c>
      <c r="AY90" s="202" t="s">
        <v>118</v>
      </c>
      <c r="BK90" s="204">
        <f>SUM(BK91:BK371)</f>
        <v>0</v>
      </c>
    </row>
    <row r="91" s="2" customFormat="1" ht="16.5" customHeight="1">
      <c r="A91" s="41"/>
      <c r="B91" s="42"/>
      <c r="C91" s="207" t="s">
        <v>80</v>
      </c>
      <c r="D91" s="207" t="s">
        <v>121</v>
      </c>
      <c r="E91" s="208" t="s">
        <v>214</v>
      </c>
      <c r="F91" s="209" t="s">
        <v>215</v>
      </c>
      <c r="G91" s="210" t="s">
        <v>216</v>
      </c>
      <c r="H91" s="211">
        <v>310</v>
      </c>
      <c r="I91" s="212"/>
      <c r="J91" s="213">
        <f>ROUND(I91*H91,2)</f>
        <v>0</v>
      </c>
      <c r="K91" s="209" t="s">
        <v>125</v>
      </c>
      <c r="L91" s="47"/>
      <c r="M91" s="214" t="s">
        <v>19</v>
      </c>
      <c r="N91" s="215" t="s">
        <v>43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143</v>
      </c>
      <c r="AT91" s="218" t="s">
        <v>121</v>
      </c>
      <c r="AU91" s="218" t="s">
        <v>82</v>
      </c>
      <c r="AY91" s="20" t="s">
        <v>118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80</v>
      </c>
      <c r="BK91" s="219">
        <f>ROUND(I91*H91,2)</f>
        <v>0</v>
      </c>
      <c r="BL91" s="20" t="s">
        <v>143</v>
      </c>
      <c r="BM91" s="218" t="s">
        <v>217</v>
      </c>
    </row>
    <row r="92" s="2" customFormat="1">
      <c r="A92" s="41"/>
      <c r="B92" s="42"/>
      <c r="C92" s="43"/>
      <c r="D92" s="220" t="s">
        <v>128</v>
      </c>
      <c r="E92" s="43"/>
      <c r="F92" s="221" t="s">
        <v>218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128</v>
      </c>
      <c r="AU92" s="20" t="s">
        <v>82</v>
      </c>
    </row>
    <row r="93" s="13" customFormat="1">
      <c r="A93" s="13"/>
      <c r="B93" s="231"/>
      <c r="C93" s="232"/>
      <c r="D93" s="225" t="s">
        <v>219</v>
      </c>
      <c r="E93" s="233" t="s">
        <v>19</v>
      </c>
      <c r="F93" s="234" t="s">
        <v>220</v>
      </c>
      <c r="G93" s="232"/>
      <c r="H93" s="233" t="s">
        <v>19</v>
      </c>
      <c r="I93" s="235"/>
      <c r="J93" s="232"/>
      <c r="K93" s="232"/>
      <c r="L93" s="236"/>
      <c r="M93" s="237"/>
      <c r="N93" s="238"/>
      <c r="O93" s="238"/>
      <c r="P93" s="238"/>
      <c r="Q93" s="238"/>
      <c r="R93" s="238"/>
      <c r="S93" s="238"/>
      <c r="T93" s="239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0" t="s">
        <v>219</v>
      </c>
      <c r="AU93" s="240" t="s">
        <v>82</v>
      </c>
      <c r="AV93" s="13" t="s">
        <v>80</v>
      </c>
      <c r="AW93" s="13" t="s">
        <v>33</v>
      </c>
      <c r="AX93" s="13" t="s">
        <v>72</v>
      </c>
      <c r="AY93" s="240" t="s">
        <v>118</v>
      </c>
    </row>
    <row r="94" s="13" customFormat="1">
      <c r="A94" s="13"/>
      <c r="B94" s="231"/>
      <c r="C94" s="232"/>
      <c r="D94" s="225" t="s">
        <v>219</v>
      </c>
      <c r="E94" s="233" t="s">
        <v>19</v>
      </c>
      <c r="F94" s="234" t="s">
        <v>221</v>
      </c>
      <c r="G94" s="232"/>
      <c r="H94" s="233" t="s">
        <v>19</v>
      </c>
      <c r="I94" s="235"/>
      <c r="J94" s="232"/>
      <c r="K94" s="232"/>
      <c r="L94" s="236"/>
      <c r="M94" s="237"/>
      <c r="N94" s="238"/>
      <c r="O94" s="238"/>
      <c r="P94" s="238"/>
      <c r="Q94" s="238"/>
      <c r="R94" s="238"/>
      <c r="S94" s="238"/>
      <c r="T94" s="239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0" t="s">
        <v>219</v>
      </c>
      <c r="AU94" s="240" t="s">
        <v>82</v>
      </c>
      <c r="AV94" s="13" t="s">
        <v>80</v>
      </c>
      <c r="AW94" s="13" t="s">
        <v>33</v>
      </c>
      <c r="AX94" s="13" t="s">
        <v>72</v>
      </c>
      <c r="AY94" s="240" t="s">
        <v>118</v>
      </c>
    </row>
    <row r="95" s="14" customFormat="1">
      <c r="A95" s="14"/>
      <c r="B95" s="241"/>
      <c r="C95" s="242"/>
      <c r="D95" s="225" t="s">
        <v>219</v>
      </c>
      <c r="E95" s="243" t="s">
        <v>19</v>
      </c>
      <c r="F95" s="244" t="s">
        <v>222</v>
      </c>
      <c r="G95" s="242"/>
      <c r="H95" s="245">
        <v>310</v>
      </c>
      <c r="I95" s="246"/>
      <c r="J95" s="242"/>
      <c r="K95" s="242"/>
      <c r="L95" s="247"/>
      <c r="M95" s="248"/>
      <c r="N95" s="249"/>
      <c r="O95" s="249"/>
      <c r="P95" s="249"/>
      <c r="Q95" s="249"/>
      <c r="R95" s="249"/>
      <c r="S95" s="249"/>
      <c r="T95" s="250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1" t="s">
        <v>219</v>
      </c>
      <c r="AU95" s="251" t="s">
        <v>82</v>
      </c>
      <c r="AV95" s="14" t="s">
        <v>82</v>
      </c>
      <c r="AW95" s="14" t="s">
        <v>33</v>
      </c>
      <c r="AX95" s="14" t="s">
        <v>80</v>
      </c>
      <c r="AY95" s="251" t="s">
        <v>118</v>
      </c>
    </row>
    <row r="96" s="2" customFormat="1" ht="37.8" customHeight="1">
      <c r="A96" s="41"/>
      <c r="B96" s="42"/>
      <c r="C96" s="207" t="s">
        <v>82</v>
      </c>
      <c r="D96" s="207" t="s">
        <v>121</v>
      </c>
      <c r="E96" s="208" t="s">
        <v>223</v>
      </c>
      <c r="F96" s="209" t="s">
        <v>224</v>
      </c>
      <c r="G96" s="210" t="s">
        <v>216</v>
      </c>
      <c r="H96" s="211">
        <v>21</v>
      </c>
      <c r="I96" s="212"/>
      <c r="J96" s="213">
        <f>ROUND(I96*H96,2)</f>
        <v>0</v>
      </c>
      <c r="K96" s="209" t="s">
        <v>125</v>
      </c>
      <c r="L96" s="47"/>
      <c r="M96" s="214" t="s">
        <v>19</v>
      </c>
      <c r="N96" s="215" t="s">
        <v>43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0.29499999999999998</v>
      </c>
      <c r="T96" s="217">
        <f>S96*H96</f>
        <v>6.1949999999999994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143</v>
      </c>
      <c r="AT96" s="218" t="s">
        <v>121</v>
      </c>
      <c r="AU96" s="218" t="s">
        <v>82</v>
      </c>
      <c r="AY96" s="20" t="s">
        <v>118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143</v>
      </c>
      <c r="BM96" s="218" t="s">
        <v>225</v>
      </c>
    </row>
    <row r="97" s="2" customFormat="1">
      <c r="A97" s="41"/>
      <c r="B97" s="42"/>
      <c r="C97" s="43"/>
      <c r="D97" s="220" t="s">
        <v>128</v>
      </c>
      <c r="E97" s="43"/>
      <c r="F97" s="221" t="s">
        <v>226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128</v>
      </c>
      <c r="AU97" s="20" t="s">
        <v>82</v>
      </c>
    </row>
    <row r="98" s="13" customFormat="1">
      <c r="A98" s="13"/>
      <c r="B98" s="231"/>
      <c r="C98" s="232"/>
      <c r="D98" s="225" t="s">
        <v>219</v>
      </c>
      <c r="E98" s="233" t="s">
        <v>19</v>
      </c>
      <c r="F98" s="234" t="s">
        <v>227</v>
      </c>
      <c r="G98" s="232"/>
      <c r="H98" s="233" t="s">
        <v>19</v>
      </c>
      <c r="I98" s="235"/>
      <c r="J98" s="232"/>
      <c r="K98" s="232"/>
      <c r="L98" s="236"/>
      <c r="M98" s="237"/>
      <c r="N98" s="238"/>
      <c r="O98" s="238"/>
      <c r="P98" s="238"/>
      <c r="Q98" s="238"/>
      <c r="R98" s="238"/>
      <c r="S98" s="238"/>
      <c r="T98" s="239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0" t="s">
        <v>219</v>
      </c>
      <c r="AU98" s="240" t="s">
        <v>82</v>
      </c>
      <c r="AV98" s="13" t="s">
        <v>80</v>
      </c>
      <c r="AW98" s="13" t="s">
        <v>33</v>
      </c>
      <c r="AX98" s="13" t="s">
        <v>72</v>
      </c>
      <c r="AY98" s="240" t="s">
        <v>118</v>
      </c>
    </row>
    <row r="99" s="13" customFormat="1">
      <c r="A99" s="13"/>
      <c r="B99" s="231"/>
      <c r="C99" s="232"/>
      <c r="D99" s="225" t="s">
        <v>219</v>
      </c>
      <c r="E99" s="233" t="s">
        <v>19</v>
      </c>
      <c r="F99" s="234" t="s">
        <v>221</v>
      </c>
      <c r="G99" s="232"/>
      <c r="H99" s="233" t="s">
        <v>19</v>
      </c>
      <c r="I99" s="235"/>
      <c r="J99" s="232"/>
      <c r="K99" s="232"/>
      <c r="L99" s="236"/>
      <c r="M99" s="237"/>
      <c r="N99" s="238"/>
      <c r="O99" s="238"/>
      <c r="P99" s="238"/>
      <c r="Q99" s="238"/>
      <c r="R99" s="238"/>
      <c r="S99" s="238"/>
      <c r="T99" s="239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0" t="s">
        <v>219</v>
      </c>
      <c r="AU99" s="240" t="s">
        <v>82</v>
      </c>
      <c r="AV99" s="13" t="s">
        <v>80</v>
      </c>
      <c r="AW99" s="13" t="s">
        <v>33</v>
      </c>
      <c r="AX99" s="13" t="s">
        <v>72</v>
      </c>
      <c r="AY99" s="240" t="s">
        <v>118</v>
      </c>
    </row>
    <row r="100" s="14" customFormat="1">
      <c r="A100" s="14"/>
      <c r="B100" s="241"/>
      <c r="C100" s="242"/>
      <c r="D100" s="225" t="s">
        <v>219</v>
      </c>
      <c r="E100" s="243" t="s">
        <v>19</v>
      </c>
      <c r="F100" s="244" t="s">
        <v>7</v>
      </c>
      <c r="G100" s="242"/>
      <c r="H100" s="245">
        <v>21</v>
      </c>
      <c r="I100" s="246"/>
      <c r="J100" s="242"/>
      <c r="K100" s="242"/>
      <c r="L100" s="247"/>
      <c r="M100" s="248"/>
      <c r="N100" s="249"/>
      <c r="O100" s="249"/>
      <c r="P100" s="249"/>
      <c r="Q100" s="249"/>
      <c r="R100" s="249"/>
      <c r="S100" s="249"/>
      <c r="T100" s="250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1" t="s">
        <v>219</v>
      </c>
      <c r="AU100" s="251" t="s">
        <v>82</v>
      </c>
      <c r="AV100" s="14" t="s">
        <v>82</v>
      </c>
      <c r="AW100" s="14" t="s">
        <v>33</v>
      </c>
      <c r="AX100" s="14" t="s">
        <v>80</v>
      </c>
      <c r="AY100" s="251" t="s">
        <v>118</v>
      </c>
    </row>
    <row r="101" s="2" customFormat="1" ht="37.8" customHeight="1">
      <c r="A101" s="41"/>
      <c r="B101" s="42"/>
      <c r="C101" s="207" t="s">
        <v>137</v>
      </c>
      <c r="D101" s="207" t="s">
        <v>121</v>
      </c>
      <c r="E101" s="208" t="s">
        <v>228</v>
      </c>
      <c r="F101" s="209" t="s">
        <v>229</v>
      </c>
      <c r="G101" s="210" t="s">
        <v>216</v>
      </c>
      <c r="H101" s="211">
        <v>17</v>
      </c>
      <c r="I101" s="212"/>
      <c r="J101" s="213">
        <f>ROUND(I101*H101,2)</f>
        <v>0</v>
      </c>
      <c r="K101" s="209" t="s">
        <v>125</v>
      </c>
      <c r="L101" s="47"/>
      <c r="M101" s="214" t="s">
        <v>19</v>
      </c>
      <c r="N101" s="215" t="s">
        <v>43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0.26000000000000001</v>
      </c>
      <c r="T101" s="217">
        <f>S101*H101</f>
        <v>4.4199999999999999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143</v>
      </c>
      <c r="AT101" s="218" t="s">
        <v>121</v>
      </c>
      <c r="AU101" s="218" t="s">
        <v>82</v>
      </c>
      <c r="AY101" s="20" t="s">
        <v>118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80</v>
      </c>
      <c r="BK101" s="219">
        <f>ROUND(I101*H101,2)</f>
        <v>0</v>
      </c>
      <c r="BL101" s="20" t="s">
        <v>143</v>
      </c>
      <c r="BM101" s="218" t="s">
        <v>230</v>
      </c>
    </row>
    <row r="102" s="2" customFormat="1">
      <c r="A102" s="41"/>
      <c r="B102" s="42"/>
      <c r="C102" s="43"/>
      <c r="D102" s="220" t="s">
        <v>128</v>
      </c>
      <c r="E102" s="43"/>
      <c r="F102" s="221" t="s">
        <v>231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128</v>
      </c>
      <c r="AU102" s="20" t="s">
        <v>82</v>
      </c>
    </row>
    <row r="103" s="13" customFormat="1">
      <c r="A103" s="13"/>
      <c r="B103" s="231"/>
      <c r="C103" s="232"/>
      <c r="D103" s="225" t="s">
        <v>219</v>
      </c>
      <c r="E103" s="233" t="s">
        <v>19</v>
      </c>
      <c r="F103" s="234" t="s">
        <v>232</v>
      </c>
      <c r="G103" s="232"/>
      <c r="H103" s="233" t="s">
        <v>19</v>
      </c>
      <c r="I103" s="235"/>
      <c r="J103" s="232"/>
      <c r="K103" s="232"/>
      <c r="L103" s="236"/>
      <c r="M103" s="237"/>
      <c r="N103" s="238"/>
      <c r="O103" s="238"/>
      <c r="P103" s="238"/>
      <c r="Q103" s="238"/>
      <c r="R103" s="238"/>
      <c r="S103" s="238"/>
      <c r="T103" s="23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0" t="s">
        <v>219</v>
      </c>
      <c r="AU103" s="240" t="s">
        <v>82</v>
      </c>
      <c r="AV103" s="13" t="s">
        <v>80</v>
      </c>
      <c r="AW103" s="13" t="s">
        <v>33</v>
      </c>
      <c r="AX103" s="13" t="s">
        <v>72</v>
      </c>
      <c r="AY103" s="240" t="s">
        <v>118</v>
      </c>
    </row>
    <row r="104" s="13" customFormat="1">
      <c r="A104" s="13"/>
      <c r="B104" s="231"/>
      <c r="C104" s="232"/>
      <c r="D104" s="225" t="s">
        <v>219</v>
      </c>
      <c r="E104" s="233" t="s">
        <v>19</v>
      </c>
      <c r="F104" s="234" t="s">
        <v>221</v>
      </c>
      <c r="G104" s="232"/>
      <c r="H104" s="233" t="s">
        <v>19</v>
      </c>
      <c r="I104" s="235"/>
      <c r="J104" s="232"/>
      <c r="K104" s="232"/>
      <c r="L104" s="236"/>
      <c r="M104" s="237"/>
      <c r="N104" s="238"/>
      <c r="O104" s="238"/>
      <c r="P104" s="238"/>
      <c r="Q104" s="238"/>
      <c r="R104" s="238"/>
      <c r="S104" s="238"/>
      <c r="T104" s="239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0" t="s">
        <v>219</v>
      </c>
      <c r="AU104" s="240" t="s">
        <v>82</v>
      </c>
      <c r="AV104" s="13" t="s">
        <v>80</v>
      </c>
      <c r="AW104" s="13" t="s">
        <v>33</v>
      </c>
      <c r="AX104" s="13" t="s">
        <v>72</v>
      </c>
      <c r="AY104" s="240" t="s">
        <v>118</v>
      </c>
    </row>
    <row r="105" s="14" customFormat="1">
      <c r="A105" s="14"/>
      <c r="B105" s="241"/>
      <c r="C105" s="242"/>
      <c r="D105" s="225" t="s">
        <v>219</v>
      </c>
      <c r="E105" s="243" t="s">
        <v>19</v>
      </c>
      <c r="F105" s="244" t="s">
        <v>233</v>
      </c>
      <c r="G105" s="242"/>
      <c r="H105" s="245">
        <v>17</v>
      </c>
      <c r="I105" s="246"/>
      <c r="J105" s="242"/>
      <c r="K105" s="242"/>
      <c r="L105" s="247"/>
      <c r="M105" s="248"/>
      <c r="N105" s="249"/>
      <c r="O105" s="249"/>
      <c r="P105" s="249"/>
      <c r="Q105" s="249"/>
      <c r="R105" s="249"/>
      <c r="S105" s="249"/>
      <c r="T105" s="250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1" t="s">
        <v>219</v>
      </c>
      <c r="AU105" s="251" t="s">
        <v>82</v>
      </c>
      <c r="AV105" s="14" t="s">
        <v>82</v>
      </c>
      <c r="AW105" s="14" t="s">
        <v>33</v>
      </c>
      <c r="AX105" s="14" t="s">
        <v>80</v>
      </c>
      <c r="AY105" s="251" t="s">
        <v>118</v>
      </c>
    </row>
    <row r="106" s="2" customFormat="1" ht="37.8" customHeight="1">
      <c r="A106" s="41"/>
      <c r="B106" s="42"/>
      <c r="C106" s="207" t="s">
        <v>143</v>
      </c>
      <c r="D106" s="207" t="s">
        <v>121</v>
      </c>
      <c r="E106" s="208" t="s">
        <v>234</v>
      </c>
      <c r="F106" s="209" t="s">
        <v>235</v>
      </c>
      <c r="G106" s="210" t="s">
        <v>216</v>
      </c>
      <c r="H106" s="211">
        <v>210</v>
      </c>
      <c r="I106" s="212"/>
      <c r="J106" s="213">
        <f>ROUND(I106*H106,2)</f>
        <v>0</v>
      </c>
      <c r="K106" s="209" t="s">
        <v>125</v>
      </c>
      <c r="L106" s="47"/>
      <c r="M106" s="214" t="s">
        <v>19</v>
      </c>
      <c r="N106" s="215" t="s">
        <v>43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0.17000000000000001</v>
      </c>
      <c r="T106" s="217">
        <f>S106*H106</f>
        <v>35.700000000000003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143</v>
      </c>
      <c r="AT106" s="218" t="s">
        <v>121</v>
      </c>
      <c r="AU106" s="218" t="s">
        <v>82</v>
      </c>
      <c r="AY106" s="20" t="s">
        <v>118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80</v>
      </c>
      <c r="BK106" s="219">
        <f>ROUND(I106*H106,2)</f>
        <v>0</v>
      </c>
      <c r="BL106" s="20" t="s">
        <v>143</v>
      </c>
      <c r="BM106" s="218" t="s">
        <v>236</v>
      </c>
    </row>
    <row r="107" s="2" customFormat="1">
      <c r="A107" s="41"/>
      <c r="B107" s="42"/>
      <c r="C107" s="43"/>
      <c r="D107" s="220" t="s">
        <v>128</v>
      </c>
      <c r="E107" s="43"/>
      <c r="F107" s="221" t="s">
        <v>237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128</v>
      </c>
      <c r="AU107" s="20" t="s">
        <v>82</v>
      </c>
    </row>
    <row r="108" s="13" customFormat="1">
      <c r="A108" s="13"/>
      <c r="B108" s="231"/>
      <c r="C108" s="232"/>
      <c r="D108" s="225" t="s">
        <v>219</v>
      </c>
      <c r="E108" s="233" t="s">
        <v>19</v>
      </c>
      <c r="F108" s="234" t="s">
        <v>238</v>
      </c>
      <c r="G108" s="232"/>
      <c r="H108" s="233" t="s">
        <v>19</v>
      </c>
      <c r="I108" s="235"/>
      <c r="J108" s="232"/>
      <c r="K108" s="232"/>
      <c r="L108" s="236"/>
      <c r="M108" s="237"/>
      <c r="N108" s="238"/>
      <c r="O108" s="238"/>
      <c r="P108" s="238"/>
      <c r="Q108" s="238"/>
      <c r="R108" s="238"/>
      <c r="S108" s="238"/>
      <c r="T108" s="23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0" t="s">
        <v>219</v>
      </c>
      <c r="AU108" s="240" t="s">
        <v>82</v>
      </c>
      <c r="AV108" s="13" t="s">
        <v>80</v>
      </c>
      <c r="AW108" s="13" t="s">
        <v>33</v>
      </c>
      <c r="AX108" s="13" t="s">
        <v>72</v>
      </c>
      <c r="AY108" s="240" t="s">
        <v>118</v>
      </c>
    </row>
    <row r="109" s="13" customFormat="1">
      <c r="A109" s="13"/>
      <c r="B109" s="231"/>
      <c r="C109" s="232"/>
      <c r="D109" s="225" t="s">
        <v>219</v>
      </c>
      <c r="E109" s="233" t="s">
        <v>19</v>
      </c>
      <c r="F109" s="234" t="s">
        <v>239</v>
      </c>
      <c r="G109" s="232"/>
      <c r="H109" s="233" t="s">
        <v>19</v>
      </c>
      <c r="I109" s="235"/>
      <c r="J109" s="232"/>
      <c r="K109" s="232"/>
      <c r="L109" s="236"/>
      <c r="M109" s="237"/>
      <c r="N109" s="238"/>
      <c r="O109" s="238"/>
      <c r="P109" s="238"/>
      <c r="Q109" s="238"/>
      <c r="R109" s="238"/>
      <c r="S109" s="238"/>
      <c r="T109" s="239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0" t="s">
        <v>219</v>
      </c>
      <c r="AU109" s="240" t="s">
        <v>82</v>
      </c>
      <c r="AV109" s="13" t="s">
        <v>80</v>
      </c>
      <c r="AW109" s="13" t="s">
        <v>33</v>
      </c>
      <c r="AX109" s="13" t="s">
        <v>72</v>
      </c>
      <c r="AY109" s="240" t="s">
        <v>118</v>
      </c>
    </row>
    <row r="110" s="14" customFormat="1">
      <c r="A110" s="14"/>
      <c r="B110" s="241"/>
      <c r="C110" s="242"/>
      <c r="D110" s="225" t="s">
        <v>219</v>
      </c>
      <c r="E110" s="243" t="s">
        <v>19</v>
      </c>
      <c r="F110" s="244" t="s">
        <v>240</v>
      </c>
      <c r="G110" s="242"/>
      <c r="H110" s="245">
        <v>210</v>
      </c>
      <c r="I110" s="246"/>
      <c r="J110" s="242"/>
      <c r="K110" s="242"/>
      <c r="L110" s="247"/>
      <c r="M110" s="248"/>
      <c r="N110" s="249"/>
      <c r="O110" s="249"/>
      <c r="P110" s="249"/>
      <c r="Q110" s="249"/>
      <c r="R110" s="249"/>
      <c r="S110" s="249"/>
      <c r="T110" s="250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1" t="s">
        <v>219</v>
      </c>
      <c r="AU110" s="251" t="s">
        <v>82</v>
      </c>
      <c r="AV110" s="14" t="s">
        <v>82</v>
      </c>
      <c r="AW110" s="14" t="s">
        <v>33</v>
      </c>
      <c r="AX110" s="14" t="s">
        <v>80</v>
      </c>
      <c r="AY110" s="251" t="s">
        <v>118</v>
      </c>
    </row>
    <row r="111" s="2" customFormat="1" ht="37.8" customHeight="1">
      <c r="A111" s="41"/>
      <c r="B111" s="42"/>
      <c r="C111" s="207" t="s">
        <v>117</v>
      </c>
      <c r="D111" s="207" t="s">
        <v>121</v>
      </c>
      <c r="E111" s="208" t="s">
        <v>241</v>
      </c>
      <c r="F111" s="209" t="s">
        <v>242</v>
      </c>
      <c r="G111" s="210" t="s">
        <v>216</v>
      </c>
      <c r="H111" s="211">
        <v>720</v>
      </c>
      <c r="I111" s="212"/>
      <c r="J111" s="213">
        <f>ROUND(I111*H111,2)</f>
        <v>0</v>
      </c>
      <c r="K111" s="209" t="s">
        <v>125</v>
      </c>
      <c r="L111" s="47"/>
      <c r="M111" s="214" t="s">
        <v>19</v>
      </c>
      <c r="N111" s="215" t="s">
        <v>43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0.28999999999999998</v>
      </c>
      <c r="T111" s="217">
        <f>S111*H111</f>
        <v>208.79999999999998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143</v>
      </c>
      <c r="AT111" s="218" t="s">
        <v>121</v>
      </c>
      <c r="AU111" s="218" t="s">
        <v>82</v>
      </c>
      <c r="AY111" s="20" t="s">
        <v>118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143</v>
      </c>
      <c r="BM111" s="218" t="s">
        <v>243</v>
      </c>
    </row>
    <row r="112" s="2" customFormat="1">
      <c r="A112" s="41"/>
      <c r="B112" s="42"/>
      <c r="C112" s="43"/>
      <c r="D112" s="220" t="s">
        <v>128</v>
      </c>
      <c r="E112" s="43"/>
      <c r="F112" s="221" t="s">
        <v>244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128</v>
      </c>
      <c r="AU112" s="20" t="s">
        <v>82</v>
      </c>
    </row>
    <row r="113" s="13" customFormat="1">
      <c r="A113" s="13"/>
      <c r="B113" s="231"/>
      <c r="C113" s="232"/>
      <c r="D113" s="225" t="s">
        <v>219</v>
      </c>
      <c r="E113" s="233" t="s">
        <v>19</v>
      </c>
      <c r="F113" s="234" t="s">
        <v>245</v>
      </c>
      <c r="G113" s="232"/>
      <c r="H113" s="233" t="s">
        <v>19</v>
      </c>
      <c r="I113" s="235"/>
      <c r="J113" s="232"/>
      <c r="K113" s="232"/>
      <c r="L113" s="236"/>
      <c r="M113" s="237"/>
      <c r="N113" s="238"/>
      <c r="O113" s="238"/>
      <c r="P113" s="238"/>
      <c r="Q113" s="238"/>
      <c r="R113" s="238"/>
      <c r="S113" s="238"/>
      <c r="T113" s="239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0" t="s">
        <v>219</v>
      </c>
      <c r="AU113" s="240" t="s">
        <v>82</v>
      </c>
      <c r="AV113" s="13" t="s">
        <v>80</v>
      </c>
      <c r="AW113" s="13" t="s">
        <v>33</v>
      </c>
      <c r="AX113" s="13" t="s">
        <v>72</v>
      </c>
      <c r="AY113" s="240" t="s">
        <v>118</v>
      </c>
    </row>
    <row r="114" s="13" customFormat="1">
      <c r="A114" s="13"/>
      <c r="B114" s="231"/>
      <c r="C114" s="232"/>
      <c r="D114" s="225" t="s">
        <v>219</v>
      </c>
      <c r="E114" s="233" t="s">
        <v>19</v>
      </c>
      <c r="F114" s="234" t="s">
        <v>246</v>
      </c>
      <c r="G114" s="232"/>
      <c r="H114" s="233" t="s">
        <v>19</v>
      </c>
      <c r="I114" s="235"/>
      <c r="J114" s="232"/>
      <c r="K114" s="232"/>
      <c r="L114" s="236"/>
      <c r="M114" s="237"/>
      <c r="N114" s="238"/>
      <c r="O114" s="238"/>
      <c r="P114" s="238"/>
      <c r="Q114" s="238"/>
      <c r="R114" s="238"/>
      <c r="S114" s="238"/>
      <c r="T114" s="23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0" t="s">
        <v>219</v>
      </c>
      <c r="AU114" s="240" t="s">
        <v>82</v>
      </c>
      <c r="AV114" s="13" t="s">
        <v>80</v>
      </c>
      <c r="AW114" s="13" t="s">
        <v>33</v>
      </c>
      <c r="AX114" s="13" t="s">
        <v>72</v>
      </c>
      <c r="AY114" s="240" t="s">
        <v>118</v>
      </c>
    </row>
    <row r="115" s="14" customFormat="1">
      <c r="A115" s="14"/>
      <c r="B115" s="241"/>
      <c r="C115" s="242"/>
      <c r="D115" s="225" t="s">
        <v>219</v>
      </c>
      <c r="E115" s="243" t="s">
        <v>19</v>
      </c>
      <c r="F115" s="244" t="s">
        <v>247</v>
      </c>
      <c r="G115" s="242"/>
      <c r="H115" s="245">
        <v>575</v>
      </c>
      <c r="I115" s="246"/>
      <c r="J115" s="242"/>
      <c r="K115" s="242"/>
      <c r="L115" s="247"/>
      <c r="M115" s="248"/>
      <c r="N115" s="249"/>
      <c r="O115" s="249"/>
      <c r="P115" s="249"/>
      <c r="Q115" s="249"/>
      <c r="R115" s="249"/>
      <c r="S115" s="249"/>
      <c r="T115" s="250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1" t="s">
        <v>219</v>
      </c>
      <c r="AU115" s="251" t="s">
        <v>82</v>
      </c>
      <c r="AV115" s="14" t="s">
        <v>82</v>
      </c>
      <c r="AW115" s="14" t="s">
        <v>33</v>
      </c>
      <c r="AX115" s="14" t="s">
        <v>72</v>
      </c>
      <c r="AY115" s="251" t="s">
        <v>118</v>
      </c>
    </row>
    <row r="116" s="13" customFormat="1">
      <c r="A116" s="13"/>
      <c r="B116" s="231"/>
      <c r="C116" s="232"/>
      <c r="D116" s="225" t="s">
        <v>219</v>
      </c>
      <c r="E116" s="233" t="s">
        <v>19</v>
      </c>
      <c r="F116" s="234" t="s">
        <v>248</v>
      </c>
      <c r="G116" s="232"/>
      <c r="H116" s="233" t="s">
        <v>19</v>
      </c>
      <c r="I116" s="235"/>
      <c r="J116" s="232"/>
      <c r="K116" s="232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219</v>
      </c>
      <c r="AU116" s="240" t="s">
        <v>82</v>
      </c>
      <c r="AV116" s="13" t="s">
        <v>80</v>
      </c>
      <c r="AW116" s="13" t="s">
        <v>33</v>
      </c>
      <c r="AX116" s="13" t="s">
        <v>72</v>
      </c>
      <c r="AY116" s="240" t="s">
        <v>118</v>
      </c>
    </row>
    <row r="117" s="13" customFormat="1">
      <c r="A117" s="13"/>
      <c r="B117" s="231"/>
      <c r="C117" s="232"/>
      <c r="D117" s="225" t="s">
        <v>219</v>
      </c>
      <c r="E117" s="233" t="s">
        <v>19</v>
      </c>
      <c r="F117" s="234" t="s">
        <v>221</v>
      </c>
      <c r="G117" s="232"/>
      <c r="H117" s="233" t="s">
        <v>19</v>
      </c>
      <c r="I117" s="235"/>
      <c r="J117" s="232"/>
      <c r="K117" s="232"/>
      <c r="L117" s="236"/>
      <c r="M117" s="237"/>
      <c r="N117" s="238"/>
      <c r="O117" s="238"/>
      <c r="P117" s="238"/>
      <c r="Q117" s="238"/>
      <c r="R117" s="238"/>
      <c r="S117" s="238"/>
      <c r="T117" s="23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0" t="s">
        <v>219</v>
      </c>
      <c r="AU117" s="240" t="s">
        <v>82</v>
      </c>
      <c r="AV117" s="13" t="s">
        <v>80</v>
      </c>
      <c r="AW117" s="13" t="s">
        <v>33</v>
      </c>
      <c r="AX117" s="13" t="s">
        <v>72</v>
      </c>
      <c r="AY117" s="240" t="s">
        <v>118</v>
      </c>
    </row>
    <row r="118" s="13" customFormat="1">
      <c r="A118" s="13"/>
      <c r="B118" s="231"/>
      <c r="C118" s="232"/>
      <c r="D118" s="225" t="s">
        <v>219</v>
      </c>
      <c r="E118" s="233" t="s">
        <v>19</v>
      </c>
      <c r="F118" s="234" t="s">
        <v>249</v>
      </c>
      <c r="G118" s="232"/>
      <c r="H118" s="233" t="s">
        <v>19</v>
      </c>
      <c r="I118" s="235"/>
      <c r="J118" s="232"/>
      <c r="K118" s="232"/>
      <c r="L118" s="236"/>
      <c r="M118" s="237"/>
      <c r="N118" s="238"/>
      <c r="O118" s="238"/>
      <c r="P118" s="238"/>
      <c r="Q118" s="238"/>
      <c r="R118" s="238"/>
      <c r="S118" s="238"/>
      <c r="T118" s="239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0" t="s">
        <v>219</v>
      </c>
      <c r="AU118" s="240" t="s">
        <v>82</v>
      </c>
      <c r="AV118" s="13" t="s">
        <v>80</v>
      </c>
      <c r="AW118" s="13" t="s">
        <v>33</v>
      </c>
      <c r="AX118" s="13" t="s">
        <v>72</v>
      </c>
      <c r="AY118" s="240" t="s">
        <v>118</v>
      </c>
    </row>
    <row r="119" s="14" customFormat="1">
      <c r="A119" s="14"/>
      <c r="B119" s="241"/>
      <c r="C119" s="242"/>
      <c r="D119" s="225" t="s">
        <v>219</v>
      </c>
      <c r="E119" s="243" t="s">
        <v>19</v>
      </c>
      <c r="F119" s="244" t="s">
        <v>250</v>
      </c>
      <c r="G119" s="242"/>
      <c r="H119" s="245">
        <v>145</v>
      </c>
      <c r="I119" s="246"/>
      <c r="J119" s="242"/>
      <c r="K119" s="242"/>
      <c r="L119" s="247"/>
      <c r="M119" s="248"/>
      <c r="N119" s="249"/>
      <c r="O119" s="249"/>
      <c r="P119" s="249"/>
      <c r="Q119" s="249"/>
      <c r="R119" s="249"/>
      <c r="S119" s="249"/>
      <c r="T119" s="250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1" t="s">
        <v>219</v>
      </c>
      <c r="AU119" s="251" t="s">
        <v>82</v>
      </c>
      <c r="AV119" s="14" t="s">
        <v>82</v>
      </c>
      <c r="AW119" s="14" t="s">
        <v>33</v>
      </c>
      <c r="AX119" s="14" t="s">
        <v>72</v>
      </c>
      <c r="AY119" s="251" t="s">
        <v>118</v>
      </c>
    </row>
    <row r="120" s="15" customFormat="1">
      <c r="A120" s="15"/>
      <c r="B120" s="252"/>
      <c r="C120" s="253"/>
      <c r="D120" s="225" t="s">
        <v>219</v>
      </c>
      <c r="E120" s="254" t="s">
        <v>19</v>
      </c>
      <c r="F120" s="255" t="s">
        <v>251</v>
      </c>
      <c r="G120" s="253"/>
      <c r="H120" s="256">
        <v>720</v>
      </c>
      <c r="I120" s="257"/>
      <c r="J120" s="253"/>
      <c r="K120" s="253"/>
      <c r="L120" s="258"/>
      <c r="M120" s="259"/>
      <c r="N120" s="260"/>
      <c r="O120" s="260"/>
      <c r="P120" s="260"/>
      <c r="Q120" s="260"/>
      <c r="R120" s="260"/>
      <c r="S120" s="260"/>
      <c r="T120" s="261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2" t="s">
        <v>219</v>
      </c>
      <c r="AU120" s="262" t="s">
        <v>82</v>
      </c>
      <c r="AV120" s="15" t="s">
        <v>143</v>
      </c>
      <c r="AW120" s="15" t="s">
        <v>33</v>
      </c>
      <c r="AX120" s="15" t="s">
        <v>80</v>
      </c>
      <c r="AY120" s="262" t="s">
        <v>118</v>
      </c>
    </row>
    <row r="121" s="2" customFormat="1" ht="33" customHeight="1">
      <c r="A121" s="41"/>
      <c r="B121" s="42"/>
      <c r="C121" s="207" t="s">
        <v>152</v>
      </c>
      <c r="D121" s="207" t="s">
        <v>121</v>
      </c>
      <c r="E121" s="208" t="s">
        <v>252</v>
      </c>
      <c r="F121" s="209" t="s">
        <v>253</v>
      </c>
      <c r="G121" s="210" t="s">
        <v>216</v>
      </c>
      <c r="H121" s="211">
        <v>210</v>
      </c>
      <c r="I121" s="212"/>
      <c r="J121" s="213">
        <f>ROUND(I121*H121,2)</f>
        <v>0</v>
      </c>
      <c r="K121" s="209" t="s">
        <v>125</v>
      </c>
      <c r="L121" s="47"/>
      <c r="M121" s="214" t="s">
        <v>19</v>
      </c>
      <c r="N121" s="215" t="s">
        <v>43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0.098000000000000004</v>
      </c>
      <c r="T121" s="217">
        <f>S121*H121</f>
        <v>20.580000000000002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143</v>
      </c>
      <c r="AT121" s="218" t="s">
        <v>121</v>
      </c>
      <c r="AU121" s="218" t="s">
        <v>82</v>
      </c>
      <c r="AY121" s="20" t="s">
        <v>118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143</v>
      </c>
      <c r="BM121" s="218" t="s">
        <v>254</v>
      </c>
    </row>
    <row r="122" s="2" customFormat="1">
      <c r="A122" s="41"/>
      <c r="B122" s="42"/>
      <c r="C122" s="43"/>
      <c r="D122" s="220" t="s">
        <v>128</v>
      </c>
      <c r="E122" s="43"/>
      <c r="F122" s="221" t="s">
        <v>255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128</v>
      </c>
      <c r="AU122" s="20" t="s">
        <v>82</v>
      </c>
    </row>
    <row r="123" s="13" customFormat="1">
      <c r="A123" s="13"/>
      <c r="B123" s="231"/>
      <c r="C123" s="232"/>
      <c r="D123" s="225" t="s">
        <v>219</v>
      </c>
      <c r="E123" s="233" t="s">
        <v>19</v>
      </c>
      <c r="F123" s="234" t="s">
        <v>256</v>
      </c>
      <c r="G123" s="232"/>
      <c r="H123" s="233" t="s">
        <v>19</v>
      </c>
      <c r="I123" s="235"/>
      <c r="J123" s="232"/>
      <c r="K123" s="232"/>
      <c r="L123" s="236"/>
      <c r="M123" s="237"/>
      <c r="N123" s="238"/>
      <c r="O123" s="238"/>
      <c r="P123" s="238"/>
      <c r="Q123" s="238"/>
      <c r="R123" s="238"/>
      <c r="S123" s="238"/>
      <c r="T123" s="23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0" t="s">
        <v>219</v>
      </c>
      <c r="AU123" s="240" t="s">
        <v>82</v>
      </c>
      <c r="AV123" s="13" t="s">
        <v>80</v>
      </c>
      <c r="AW123" s="13" t="s">
        <v>33</v>
      </c>
      <c r="AX123" s="13" t="s">
        <v>72</v>
      </c>
      <c r="AY123" s="240" t="s">
        <v>118</v>
      </c>
    </row>
    <row r="124" s="13" customFormat="1">
      <c r="A124" s="13"/>
      <c r="B124" s="231"/>
      <c r="C124" s="232"/>
      <c r="D124" s="225" t="s">
        <v>219</v>
      </c>
      <c r="E124" s="233" t="s">
        <v>19</v>
      </c>
      <c r="F124" s="234" t="s">
        <v>257</v>
      </c>
      <c r="G124" s="232"/>
      <c r="H124" s="233" t="s">
        <v>19</v>
      </c>
      <c r="I124" s="235"/>
      <c r="J124" s="232"/>
      <c r="K124" s="232"/>
      <c r="L124" s="236"/>
      <c r="M124" s="237"/>
      <c r="N124" s="238"/>
      <c r="O124" s="238"/>
      <c r="P124" s="238"/>
      <c r="Q124" s="238"/>
      <c r="R124" s="238"/>
      <c r="S124" s="238"/>
      <c r="T124" s="23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0" t="s">
        <v>219</v>
      </c>
      <c r="AU124" s="240" t="s">
        <v>82</v>
      </c>
      <c r="AV124" s="13" t="s">
        <v>80</v>
      </c>
      <c r="AW124" s="13" t="s">
        <v>33</v>
      </c>
      <c r="AX124" s="13" t="s">
        <v>72</v>
      </c>
      <c r="AY124" s="240" t="s">
        <v>118</v>
      </c>
    </row>
    <row r="125" s="14" customFormat="1">
      <c r="A125" s="14"/>
      <c r="B125" s="241"/>
      <c r="C125" s="242"/>
      <c r="D125" s="225" t="s">
        <v>219</v>
      </c>
      <c r="E125" s="243" t="s">
        <v>19</v>
      </c>
      <c r="F125" s="244" t="s">
        <v>240</v>
      </c>
      <c r="G125" s="242"/>
      <c r="H125" s="245">
        <v>210</v>
      </c>
      <c r="I125" s="246"/>
      <c r="J125" s="242"/>
      <c r="K125" s="242"/>
      <c r="L125" s="247"/>
      <c r="M125" s="248"/>
      <c r="N125" s="249"/>
      <c r="O125" s="249"/>
      <c r="P125" s="249"/>
      <c r="Q125" s="249"/>
      <c r="R125" s="249"/>
      <c r="S125" s="249"/>
      <c r="T125" s="25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1" t="s">
        <v>219</v>
      </c>
      <c r="AU125" s="251" t="s">
        <v>82</v>
      </c>
      <c r="AV125" s="14" t="s">
        <v>82</v>
      </c>
      <c r="AW125" s="14" t="s">
        <v>33</v>
      </c>
      <c r="AX125" s="14" t="s">
        <v>80</v>
      </c>
      <c r="AY125" s="251" t="s">
        <v>118</v>
      </c>
    </row>
    <row r="126" s="2" customFormat="1" ht="33" customHeight="1">
      <c r="A126" s="41"/>
      <c r="B126" s="42"/>
      <c r="C126" s="207" t="s">
        <v>157</v>
      </c>
      <c r="D126" s="207" t="s">
        <v>121</v>
      </c>
      <c r="E126" s="208" t="s">
        <v>258</v>
      </c>
      <c r="F126" s="209" t="s">
        <v>259</v>
      </c>
      <c r="G126" s="210" t="s">
        <v>216</v>
      </c>
      <c r="H126" s="211">
        <v>575</v>
      </c>
      <c r="I126" s="212"/>
      <c r="J126" s="213">
        <f>ROUND(I126*H126,2)</f>
        <v>0</v>
      </c>
      <c r="K126" s="209" t="s">
        <v>125</v>
      </c>
      <c r="L126" s="47"/>
      <c r="M126" s="214" t="s">
        <v>19</v>
      </c>
      <c r="N126" s="215" t="s">
        <v>43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0.22</v>
      </c>
      <c r="T126" s="217">
        <f>S126*H126</f>
        <v>126.5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143</v>
      </c>
      <c r="AT126" s="218" t="s">
        <v>121</v>
      </c>
      <c r="AU126" s="218" t="s">
        <v>82</v>
      </c>
      <c r="AY126" s="20" t="s">
        <v>118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80</v>
      </c>
      <c r="BK126" s="219">
        <f>ROUND(I126*H126,2)</f>
        <v>0</v>
      </c>
      <c r="BL126" s="20" t="s">
        <v>143</v>
      </c>
      <c r="BM126" s="218" t="s">
        <v>260</v>
      </c>
    </row>
    <row r="127" s="2" customFormat="1">
      <c r="A127" s="41"/>
      <c r="B127" s="42"/>
      <c r="C127" s="43"/>
      <c r="D127" s="220" t="s">
        <v>128</v>
      </c>
      <c r="E127" s="43"/>
      <c r="F127" s="221" t="s">
        <v>261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128</v>
      </c>
      <c r="AU127" s="20" t="s">
        <v>82</v>
      </c>
    </row>
    <row r="128" s="13" customFormat="1">
      <c r="A128" s="13"/>
      <c r="B128" s="231"/>
      <c r="C128" s="232"/>
      <c r="D128" s="225" t="s">
        <v>219</v>
      </c>
      <c r="E128" s="233" t="s">
        <v>19</v>
      </c>
      <c r="F128" s="234" t="s">
        <v>262</v>
      </c>
      <c r="G128" s="232"/>
      <c r="H128" s="233" t="s">
        <v>19</v>
      </c>
      <c r="I128" s="235"/>
      <c r="J128" s="232"/>
      <c r="K128" s="232"/>
      <c r="L128" s="236"/>
      <c r="M128" s="237"/>
      <c r="N128" s="238"/>
      <c r="O128" s="238"/>
      <c r="P128" s="238"/>
      <c r="Q128" s="238"/>
      <c r="R128" s="238"/>
      <c r="S128" s="238"/>
      <c r="T128" s="23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0" t="s">
        <v>219</v>
      </c>
      <c r="AU128" s="240" t="s">
        <v>82</v>
      </c>
      <c r="AV128" s="13" t="s">
        <v>80</v>
      </c>
      <c r="AW128" s="13" t="s">
        <v>33</v>
      </c>
      <c r="AX128" s="13" t="s">
        <v>72</v>
      </c>
      <c r="AY128" s="240" t="s">
        <v>118</v>
      </c>
    </row>
    <row r="129" s="13" customFormat="1">
      <c r="A129" s="13"/>
      <c r="B129" s="231"/>
      <c r="C129" s="232"/>
      <c r="D129" s="225" t="s">
        <v>219</v>
      </c>
      <c r="E129" s="233" t="s">
        <v>19</v>
      </c>
      <c r="F129" s="234" t="s">
        <v>239</v>
      </c>
      <c r="G129" s="232"/>
      <c r="H129" s="233" t="s">
        <v>19</v>
      </c>
      <c r="I129" s="235"/>
      <c r="J129" s="232"/>
      <c r="K129" s="232"/>
      <c r="L129" s="236"/>
      <c r="M129" s="237"/>
      <c r="N129" s="238"/>
      <c r="O129" s="238"/>
      <c r="P129" s="238"/>
      <c r="Q129" s="238"/>
      <c r="R129" s="238"/>
      <c r="S129" s="238"/>
      <c r="T129" s="23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0" t="s">
        <v>219</v>
      </c>
      <c r="AU129" s="240" t="s">
        <v>82</v>
      </c>
      <c r="AV129" s="13" t="s">
        <v>80</v>
      </c>
      <c r="AW129" s="13" t="s">
        <v>33</v>
      </c>
      <c r="AX129" s="13" t="s">
        <v>72</v>
      </c>
      <c r="AY129" s="240" t="s">
        <v>118</v>
      </c>
    </row>
    <row r="130" s="14" customFormat="1">
      <c r="A130" s="14"/>
      <c r="B130" s="241"/>
      <c r="C130" s="242"/>
      <c r="D130" s="225" t="s">
        <v>219</v>
      </c>
      <c r="E130" s="243" t="s">
        <v>19</v>
      </c>
      <c r="F130" s="244" t="s">
        <v>247</v>
      </c>
      <c r="G130" s="242"/>
      <c r="H130" s="245">
        <v>575</v>
      </c>
      <c r="I130" s="246"/>
      <c r="J130" s="242"/>
      <c r="K130" s="242"/>
      <c r="L130" s="247"/>
      <c r="M130" s="248"/>
      <c r="N130" s="249"/>
      <c r="O130" s="249"/>
      <c r="P130" s="249"/>
      <c r="Q130" s="249"/>
      <c r="R130" s="249"/>
      <c r="S130" s="249"/>
      <c r="T130" s="25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1" t="s">
        <v>219</v>
      </c>
      <c r="AU130" s="251" t="s">
        <v>82</v>
      </c>
      <c r="AV130" s="14" t="s">
        <v>82</v>
      </c>
      <c r="AW130" s="14" t="s">
        <v>33</v>
      </c>
      <c r="AX130" s="14" t="s">
        <v>80</v>
      </c>
      <c r="AY130" s="251" t="s">
        <v>118</v>
      </c>
    </row>
    <row r="131" s="2" customFormat="1" ht="37.8" customHeight="1">
      <c r="A131" s="41"/>
      <c r="B131" s="42"/>
      <c r="C131" s="207" t="s">
        <v>163</v>
      </c>
      <c r="D131" s="207" t="s">
        <v>121</v>
      </c>
      <c r="E131" s="208" t="s">
        <v>263</v>
      </c>
      <c r="F131" s="209" t="s">
        <v>264</v>
      </c>
      <c r="G131" s="210" t="s">
        <v>216</v>
      </c>
      <c r="H131" s="211">
        <v>21</v>
      </c>
      <c r="I131" s="212"/>
      <c r="J131" s="213">
        <f>ROUND(I131*H131,2)</f>
        <v>0</v>
      </c>
      <c r="K131" s="209" t="s">
        <v>125</v>
      </c>
      <c r="L131" s="47"/>
      <c r="M131" s="214" t="s">
        <v>19</v>
      </c>
      <c r="N131" s="215" t="s">
        <v>43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0.28999999999999998</v>
      </c>
      <c r="T131" s="217">
        <f>S131*H131</f>
        <v>6.0899999999999999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143</v>
      </c>
      <c r="AT131" s="218" t="s">
        <v>121</v>
      </c>
      <c r="AU131" s="218" t="s">
        <v>82</v>
      </c>
      <c r="AY131" s="20" t="s">
        <v>118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143</v>
      </c>
      <c r="BM131" s="218" t="s">
        <v>265</v>
      </c>
    </row>
    <row r="132" s="2" customFormat="1">
      <c r="A132" s="41"/>
      <c r="B132" s="42"/>
      <c r="C132" s="43"/>
      <c r="D132" s="220" t="s">
        <v>128</v>
      </c>
      <c r="E132" s="43"/>
      <c r="F132" s="221" t="s">
        <v>266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128</v>
      </c>
      <c r="AU132" s="20" t="s">
        <v>82</v>
      </c>
    </row>
    <row r="133" s="13" customFormat="1">
      <c r="A133" s="13"/>
      <c r="B133" s="231"/>
      <c r="C133" s="232"/>
      <c r="D133" s="225" t="s">
        <v>219</v>
      </c>
      <c r="E133" s="233" t="s">
        <v>19</v>
      </c>
      <c r="F133" s="234" t="s">
        <v>267</v>
      </c>
      <c r="G133" s="232"/>
      <c r="H133" s="233" t="s">
        <v>19</v>
      </c>
      <c r="I133" s="235"/>
      <c r="J133" s="232"/>
      <c r="K133" s="232"/>
      <c r="L133" s="236"/>
      <c r="M133" s="237"/>
      <c r="N133" s="238"/>
      <c r="O133" s="238"/>
      <c r="P133" s="238"/>
      <c r="Q133" s="238"/>
      <c r="R133" s="238"/>
      <c r="S133" s="238"/>
      <c r="T133" s="23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0" t="s">
        <v>219</v>
      </c>
      <c r="AU133" s="240" t="s">
        <v>82</v>
      </c>
      <c r="AV133" s="13" t="s">
        <v>80</v>
      </c>
      <c r="AW133" s="13" t="s">
        <v>33</v>
      </c>
      <c r="AX133" s="13" t="s">
        <v>72</v>
      </c>
      <c r="AY133" s="240" t="s">
        <v>118</v>
      </c>
    </row>
    <row r="134" s="13" customFormat="1">
      <c r="A134" s="13"/>
      <c r="B134" s="231"/>
      <c r="C134" s="232"/>
      <c r="D134" s="225" t="s">
        <v>219</v>
      </c>
      <c r="E134" s="233" t="s">
        <v>19</v>
      </c>
      <c r="F134" s="234" t="s">
        <v>268</v>
      </c>
      <c r="G134" s="232"/>
      <c r="H134" s="233" t="s">
        <v>19</v>
      </c>
      <c r="I134" s="235"/>
      <c r="J134" s="232"/>
      <c r="K134" s="232"/>
      <c r="L134" s="236"/>
      <c r="M134" s="237"/>
      <c r="N134" s="238"/>
      <c r="O134" s="238"/>
      <c r="P134" s="238"/>
      <c r="Q134" s="238"/>
      <c r="R134" s="238"/>
      <c r="S134" s="238"/>
      <c r="T134" s="23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0" t="s">
        <v>219</v>
      </c>
      <c r="AU134" s="240" t="s">
        <v>82</v>
      </c>
      <c r="AV134" s="13" t="s">
        <v>80</v>
      </c>
      <c r="AW134" s="13" t="s">
        <v>33</v>
      </c>
      <c r="AX134" s="13" t="s">
        <v>72</v>
      </c>
      <c r="AY134" s="240" t="s">
        <v>118</v>
      </c>
    </row>
    <row r="135" s="14" customFormat="1">
      <c r="A135" s="14"/>
      <c r="B135" s="241"/>
      <c r="C135" s="242"/>
      <c r="D135" s="225" t="s">
        <v>219</v>
      </c>
      <c r="E135" s="243" t="s">
        <v>19</v>
      </c>
      <c r="F135" s="244" t="s">
        <v>7</v>
      </c>
      <c r="G135" s="242"/>
      <c r="H135" s="245">
        <v>21</v>
      </c>
      <c r="I135" s="246"/>
      <c r="J135" s="242"/>
      <c r="K135" s="242"/>
      <c r="L135" s="247"/>
      <c r="M135" s="248"/>
      <c r="N135" s="249"/>
      <c r="O135" s="249"/>
      <c r="P135" s="249"/>
      <c r="Q135" s="249"/>
      <c r="R135" s="249"/>
      <c r="S135" s="249"/>
      <c r="T135" s="25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1" t="s">
        <v>219</v>
      </c>
      <c r="AU135" s="251" t="s">
        <v>82</v>
      </c>
      <c r="AV135" s="14" t="s">
        <v>82</v>
      </c>
      <c r="AW135" s="14" t="s">
        <v>33</v>
      </c>
      <c r="AX135" s="14" t="s">
        <v>80</v>
      </c>
      <c r="AY135" s="251" t="s">
        <v>118</v>
      </c>
    </row>
    <row r="136" s="2" customFormat="1" ht="37.8" customHeight="1">
      <c r="A136" s="41"/>
      <c r="B136" s="42"/>
      <c r="C136" s="207" t="s">
        <v>168</v>
      </c>
      <c r="D136" s="207" t="s">
        <v>121</v>
      </c>
      <c r="E136" s="208" t="s">
        <v>269</v>
      </c>
      <c r="F136" s="209" t="s">
        <v>270</v>
      </c>
      <c r="G136" s="210" t="s">
        <v>216</v>
      </c>
      <c r="H136" s="211">
        <v>45</v>
      </c>
      <c r="I136" s="212"/>
      <c r="J136" s="213">
        <f>ROUND(I136*H136,2)</f>
        <v>0</v>
      </c>
      <c r="K136" s="209" t="s">
        <v>125</v>
      </c>
      <c r="L136" s="47"/>
      <c r="M136" s="214" t="s">
        <v>19</v>
      </c>
      <c r="N136" s="215" t="s">
        <v>43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0.63</v>
      </c>
      <c r="T136" s="217">
        <f>S136*H136</f>
        <v>28.350000000000001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143</v>
      </c>
      <c r="AT136" s="218" t="s">
        <v>121</v>
      </c>
      <c r="AU136" s="218" t="s">
        <v>82</v>
      </c>
      <c r="AY136" s="20" t="s">
        <v>118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80</v>
      </c>
      <c r="BK136" s="219">
        <f>ROUND(I136*H136,2)</f>
        <v>0</v>
      </c>
      <c r="BL136" s="20" t="s">
        <v>143</v>
      </c>
      <c r="BM136" s="218" t="s">
        <v>271</v>
      </c>
    </row>
    <row r="137" s="2" customFormat="1">
      <c r="A137" s="41"/>
      <c r="B137" s="42"/>
      <c r="C137" s="43"/>
      <c r="D137" s="220" t="s">
        <v>128</v>
      </c>
      <c r="E137" s="43"/>
      <c r="F137" s="221" t="s">
        <v>272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128</v>
      </c>
      <c r="AU137" s="20" t="s">
        <v>82</v>
      </c>
    </row>
    <row r="138" s="13" customFormat="1">
      <c r="A138" s="13"/>
      <c r="B138" s="231"/>
      <c r="C138" s="232"/>
      <c r="D138" s="225" t="s">
        <v>219</v>
      </c>
      <c r="E138" s="233" t="s">
        <v>19</v>
      </c>
      <c r="F138" s="234" t="s">
        <v>273</v>
      </c>
      <c r="G138" s="232"/>
      <c r="H138" s="233" t="s">
        <v>19</v>
      </c>
      <c r="I138" s="235"/>
      <c r="J138" s="232"/>
      <c r="K138" s="232"/>
      <c r="L138" s="236"/>
      <c r="M138" s="237"/>
      <c r="N138" s="238"/>
      <c r="O138" s="238"/>
      <c r="P138" s="238"/>
      <c r="Q138" s="238"/>
      <c r="R138" s="238"/>
      <c r="S138" s="238"/>
      <c r="T138" s="23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0" t="s">
        <v>219</v>
      </c>
      <c r="AU138" s="240" t="s">
        <v>82</v>
      </c>
      <c r="AV138" s="13" t="s">
        <v>80</v>
      </c>
      <c r="AW138" s="13" t="s">
        <v>33</v>
      </c>
      <c r="AX138" s="13" t="s">
        <v>72</v>
      </c>
      <c r="AY138" s="240" t="s">
        <v>118</v>
      </c>
    </row>
    <row r="139" s="13" customFormat="1">
      <c r="A139" s="13"/>
      <c r="B139" s="231"/>
      <c r="C139" s="232"/>
      <c r="D139" s="225" t="s">
        <v>219</v>
      </c>
      <c r="E139" s="233" t="s">
        <v>19</v>
      </c>
      <c r="F139" s="234" t="s">
        <v>274</v>
      </c>
      <c r="G139" s="232"/>
      <c r="H139" s="233" t="s">
        <v>19</v>
      </c>
      <c r="I139" s="235"/>
      <c r="J139" s="232"/>
      <c r="K139" s="232"/>
      <c r="L139" s="236"/>
      <c r="M139" s="237"/>
      <c r="N139" s="238"/>
      <c r="O139" s="238"/>
      <c r="P139" s="238"/>
      <c r="Q139" s="238"/>
      <c r="R139" s="238"/>
      <c r="S139" s="238"/>
      <c r="T139" s="23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0" t="s">
        <v>219</v>
      </c>
      <c r="AU139" s="240" t="s">
        <v>82</v>
      </c>
      <c r="AV139" s="13" t="s">
        <v>80</v>
      </c>
      <c r="AW139" s="13" t="s">
        <v>33</v>
      </c>
      <c r="AX139" s="13" t="s">
        <v>72</v>
      </c>
      <c r="AY139" s="240" t="s">
        <v>118</v>
      </c>
    </row>
    <row r="140" s="14" customFormat="1">
      <c r="A140" s="14"/>
      <c r="B140" s="241"/>
      <c r="C140" s="242"/>
      <c r="D140" s="225" t="s">
        <v>219</v>
      </c>
      <c r="E140" s="243" t="s">
        <v>19</v>
      </c>
      <c r="F140" s="244" t="s">
        <v>275</v>
      </c>
      <c r="G140" s="242"/>
      <c r="H140" s="245">
        <v>30</v>
      </c>
      <c r="I140" s="246"/>
      <c r="J140" s="242"/>
      <c r="K140" s="242"/>
      <c r="L140" s="247"/>
      <c r="M140" s="248"/>
      <c r="N140" s="249"/>
      <c r="O140" s="249"/>
      <c r="P140" s="249"/>
      <c r="Q140" s="249"/>
      <c r="R140" s="249"/>
      <c r="S140" s="249"/>
      <c r="T140" s="25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1" t="s">
        <v>219</v>
      </c>
      <c r="AU140" s="251" t="s">
        <v>82</v>
      </c>
      <c r="AV140" s="14" t="s">
        <v>82</v>
      </c>
      <c r="AW140" s="14" t="s">
        <v>33</v>
      </c>
      <c r="AX140" s="14" t="s">
        <v>72</v>
      </c>
      <c r="AY140" s="251" t="s">
        <v>118</v>
      </c>
    </row>
    <row r="141" s="13" customFormat="1">
      <c r="A141" s="13"/>
      <c r="B141" s="231"/>
      <c r="C141" s="232"/>
      <c r="D141" s="225" t="s">
        <v>219</v>
      </c>
      <c r="E141" s="233" t="s">
        <v>19</v>
      </c>
      <c r="F141" s="234" t="s">
        <v>276</v>
      </c>
      <c r="G141" s="232"/>
      <c r="H141" s="233" t="s">
        <v>19</v>
      </c>
      <c r="I141" s="235"/>
      <c r="J141" s="232"/>
      <c r="K141" s="232"/>
      <c r="L141" s="236"/>
      <c r="M141" s="237"/>
      <c r="N141" s="238"/>
      <c r="O141" s="238"/>
      <c r="P141" s="238"/>
      <c r="Q141" s="238"/>
      <c r="R141" s="238"/>
      <c r="S141" s="238"/>
      <c r="T141" s="23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0" t="s">
        <v>219</v>
      </c>
      <c r="AU141" s="240" t="s">
        <v>82</v>
      </c>
      <c r="AV141" s="13" t="s">
        <v>80</v>
      </c>
      <c r="AW141" s="13" t="s">
        <v>33</v>
      </c>
      <c r="AX141" s="13" t="s">
        <v>72</v>
      </c>
      <c r="AY141" s="240" t="s">
        <v>118</v>
      </c>
    </row>
    <row r="142" s="13" customFormat="1">
      <c r="A142" s="13"/>
      <c r="B142" s="231"/>
      <c r="C142" s="232"/>
      <c r="D142" s="225" t="s">
        <v>219</v>
      </c>
      <c r="E142" s="233" t="s">
        <v>19</v>
      </c>
      <c r="F142" s="234" t="s">
        <v>221</v>
      </c>
      <c r="G142" s="232"/>
      <c r="H142" s="233" t="s">
        <v>19</v>
      </c>
      <c r="I142" s="235"/>
      <c r="J142" s="232"/>
      <c r="K142" s="232"/>
      <c r="L142" s="236"/>
      <c r="M142" s="237"/>
      <c r="N142" s="238"/>
      <c r="O142" s="238"/>
      <c r="P142" s="238"/>
      <c r="Q142" s="238"/>
      <c r="R142" s="238"/>
      <c r="S142" s="238"/>
      <c r="T142" s="23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0" t="s">
        <v>219</v>
      </c>
      <c r="AU142" s="240" t="s">
        <v>82</v>
      </c>
      <c r="AV142" s="13" t="s">
        <v>80</v>
      </c>
      <c r="AW142" s="13" t="s">
        <v>33</v>
      </c>
      <c r="AX142" s="13" t="s">
        <v>72</v>
      </c>
      <c r="AY142" s="240" t="s">
        <v>118</v>
      </c>
    </row>
    <row r="143" s="14" customFormat="1">
      <c r="A143" s="14"/>
      <c r="B143" s="241"/>
      <c r="C143" s="242"/>
      <c r="D143" s="225" t="s">
        <v>219</v>
      </c>
      <c r="E143" s="243" t="s">
        <v>19</v>
      </c>
      <c r="F143" s="244" t="s">
        <v>277</v>
      </c>
      <c r="G143" s="242"/>
      <c r="H143" s="245">
        <v>15</v>
      </c>
      <c r="I143" s="246"/>
      <c r="J143" s="242"/>
      <c r="K143" s="242"/>
      <c r="L143" s="247"/>
      <c r="M143" s="248"/>
      <c r="N143" s="249"/>
      <c r="O143" s="249"/>
      <c r="P143" s="249"/>
      <c r="Q143" s="249"/>
      <c r="R143" s="249"/>
      <c r="S143" s="249"/>
      <c r="T143" s="25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1" t="s">
        <v>219</v>
      </c>
      <c r="AU143" s="251" t="s">
        <v>82</v>
      </c>
      <c r="AV143" s="14" t="s">
        <v>82</v>
      </c>
      <c r="AW143" s="14" t="s">
        <v>33</v>
      </c>
      <c r="AX143" s="14" t="s">
        <v>72</v>
      </c>
      <c r="AY143" s="251" t="s">
        <v>118</v>
      </c>
    </row>
    <row r="144" s="15" customFormat="1">
      <c r="A144" s="15"/>
      <c r="B144" s="252"/>
      <c r="C144" s="253"/>
      <c r="D144" s="225" t="s">
        <v>219</v>
      </c>
      <c r="E144" s="254" t="s">
        <v>19</v>
      </c>
      <c r="F144" s="255" t="s">
        <v>251</v>
      </c>
      <c r="G144" s="253"/>
      <c r="H144" s="256">
        <v>45</v>
      </c>
      <c r="I144" s="257"/>
      <c r="J144" s="253"/>
      <c r="K144" s="253"/>
      <c r="L144" s="258"/>
      <c r="M144" s="259"/>
      <c r="N144" s="260"/>
      <c r="O144" s="260"/>
      <c r="P144" s="260"/>
      <c r="Q144" s="260"/>
      <c r="R144" s="260"/>
      <c r="S144" s="260"/>
      <c r="T144" s="261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2" t="s">
        <v>219</v>
      </c>
      <c r="AU144" s="262" t="s">
        <v>82</v>
      </c>
      <c r="AV144" s="15" t="s">
        <v>143</v>
      </c>
      <c r="AW144" s="15" t="s">
        <v>33</v>
      </c>
      <c r="AX144" s="15" t="s">
        <v>80</v>
      </c>
      <c r="AY144" s="262" t="s">
        <v>118</v>
      </c>
    </row>
    <row r="145" s="2" customFormat="1" ht="24.15" customHeight="1">
      <c r="A145" s="41"/>
      <c r="B145" s="42"/>
      <c r="C145" s="207" t="s">
        <v>175</v>
      </c>
      <c r="D145" s="207" t="s">
        <v>121</v>
      </c>
      <c r="E145" s="208" t="s">
        <v>278</v>
      </c>
      <c r="F145" s="209" t="s">
        <v>279</v>
      </c>
      <c r="G145" s="210" t="s">
        <v>216</v>
      </c>
      <c r="H145" s="211">
        <v>10</v>
      </c>
      <c r="I145" s="212"/>
      <c r="J145" s="213">
        <f>ROUND(I145*H145,2)</f>
        <v>0</v>
      </c>
      <c r="K145" s="209" t="s">
        <v>19</v>
      </c>
      <c r="L145" s="47"/>
      <c r="M145" s="214" t="s">
        <v>19</v>
      </c>
      <c r="N145" s="215" t="s">
        <v>43</v>
      </c>
      <c r="O145" s="87"/>
      <c r="P145" s="216">
        <f>O145*H145</f>
        <v>0</v>
      </c>
      <c r="Q145" s="216">
        <v>5.0000000000000002E-05</v>
      </c>
      <c r="R145" s="216">
        <f>Q145*H145</f>
        <v>0.00050000000000000001</v>
      </c>
      <c r="S145" s="216">
        <v>0.34499999999999997</v>
      </c>
      <c r="T145" s="217">
        <f>S145*H145</f>
        <v>3.4499999999999997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143</v>
      </c>
      <c r="AT145" s="218" t="s">
        <v>121</v>
      </c>
      <c r="AU145" s="218" t="s">
        <v>82</v>
      </c>
      <c r="AY145" s="20" t="s">
        <v>118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80</v>
      </c>
      <c r="BK145" s="219">
        <f>ROUND(I145*H145,2)</f>
        <v>0</v>
      </c>
      <c r="BL145" s="20" t="s">
        <v>143</v>
      </c>
      <c r="BM145" s="218" t="s">
        <v>280</v>
      </c>
    </row>
    <row r="146" s="13" customFormat="1">
      <c r="A146" s="13"/>
      <c r="B146" s="231"/>
      <c r="C146" s="232"/>
      <c r="D146" s="225" t="s">
        <v>219</v>
      </c>
      <c r="E146" s="233" t="s">
        <v>19</v>
      </c>
      <c r="F146" s="234" t="s">
        <v>281</v>
      </c>
      <c r="G146" s="232"/>
      <c r="H146" s="233" t="s">
        <v>19</v>
      </c>
      <c r="I146" s="235"/>
      <c r="J146" s="232"/>
      <c r="K146" s="232"/>
      <c r="L146" s="236"/>
      <c r="M146" s="237"/>
      <c r="N146" s="238"/>
      <c r="O146" s="238"/>
      <c r="P146" s="238"/>
      <c r="Q146" s="238"/>
      <c r="R146" s="238"/>
      <c r="S146" s="238"/>
      <c r="T146" s="23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0" t="s">
        <v>219</v>
      </c>
      <c r="AU146" s="240" t="s">
        <v>82</v>
      </c>
      <c r="AV146" s="13" t="s">
        <v>80</v>
      </c>
      <c r="AW146" s="13" t="s">
        <v>33</v>
      </c>
      <c r="AX146" s="13" t="s">
        <v>72</v>
      </c>
      <c r="AY146" s="240" t="s">
        <v>118</v>
      </c>
    </row>
    <row r="147" s="13" customFormat="1">
      <c r="A147" s="13"/>
      <c r="B147" s="231"/>
      <c r="C147" s="232"/>
      <c r="D147" s="225" t="s">
        <v>219</v>
      </c>
      <c r="E147" s="233" t="s">
        <v>19</v>
      </c>
      <c r="F147" s="234" t="s">
        <v>221</v>
      </c>
      <c r="G147" s="232"/>
      <c r="H147" s="233" t="s">
        <v>19</v>
      </c>
      <c r="I147" s="235"/>
      <c r="J147" s="232"/>
      <c r="K147" s="232"/>
      <c r="L147" s="236"/>
      <c r="M147" s="237"/>
      <c r="N147" s="238"/>
      <c r="O147" s="238"/>
      <c r="P147" s="238"/>
      <c r="Q147" s="238"/>
      <c r="R147" s="238"/>
      <c r="S147" s="238"/>
      <c r="T147" s="23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0" t="s">
        <v>219</v>
      </c>
      <c r="AU147" s="240" t="s">
        <v>82</v>
      </c>
      <c r="AV147" s="13" t="s">
        <v>80</v>
      </c>
      <c r="AW147" s="13" t="s">
        <v>33</v>
      </c>
      <c r="AX147" s="13" t="s">
        <v>72</v>
      </c>
      <c r="AY147" s="240" t="s">
        <v>118</v>
      </c>
    </row>
    <row r="148" s="14" customFormat="1">
      <c r="A148" s="14"/>
      <c r="B148" s="241"/>
      <c r="C148" s="242"/>
      <c r="D148" s="225" t="s">
        <v>219</v>
      </c>
      <c r="E148" s="243" t="s">
        <v>19</v>
      </c>
      <c r="F148" s="244" t="s">
        <v>175</v>
      </c>
      <c r="G148" s="242"/>
      <c r="H148" s="245">
        <v>10</v>
      </c>
      <c r="I148" s="246"/>
      <c r="J148" s="242"/>
      <c r="K148" s="242"/>
      <c r="L148" s="247"/>
      <c r="M148" s="248"/>
      <c r="N148" s="249"/>
      <c r="O148" s="249"/>
      <c r="P148" s="249"/>
      <c r="Q148" s="249"/>
      <c r="R148" s="249"/>
      <c r="S148" s="249"/>
      <c r="T148" s="25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1" t="s">
        <v>219</v>
      </c>
      <c r="AU148" s="251" t="s">
        <v>82</v>
      </c>
      <c r="AV148" s="14" t="s">
        <v>82</v>
      </c>
      <c r="AW148" s="14" t="s">
        <v>33</v>
      </c>
      <c r="AX148" s="14" t="s">
        <v>80</v>
      </c>
      <c r="AY148" s="251" t="s">
        <v>118</v>
      </c>
    </row>
    <row r="149" s="2" customFormat="1" ht="24.15" customHeight="1">
      <c r="A149" s="41"/>
      <c r="B149" s="42"/>
      <c r="C149" s="207" t="s">
        <v>183</v>
      </c>
      <c r="D149" s="207" t="s">
        <v>121</v>
      </c>
      <c r="E149" s="208" t="s">
        <v>282</v>
      </c>
      <c r="F149" s="209" t="s">
        <v>283</v>
      </c>
      <c r="G149" s="210" t="s">
        <v>216</v>
      </c>
      <c r="H149" s="211">
        <v>18.84</v>
      </c>
      <c r="I149" s="212"/>
      <c r="J149" s="213">
        <f>ROUND(I149*H149,2)</f>
        <v>0</v>
      </c>
      <c r="K149" s="209" t="s">
        <v>125</v>
      </c>
      <c r="L149" s="47"/>
      <c r="M149" s="214" t="s">
        <v>19</v>
      </c>
      <c r="N149" s="215" t="s">
        <v>43</v>
      </c>
      <c r="O149" s="87"/>
      <c r="P149" s="216">
        <f>O149*H149</f>
        <v>0</v>
      </c>
      <c r="Q149" s="216">
        <v>1.0000000000000001E-05</v>
      </c>
      <c r="R149" s="216">
        <f>Q149*H149</f>
        <v>0.00018840000000000003</v>
      </c>
      <c r="S149" s="216">
        <v>0.091999999999999998</v>
      </c>
      <c r="T149" s="217">
        <f>S149*H149</f>
        <v>1.7332799999999999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143</v>
      </c>
      <c r="AT149" s="218" t="s">
        <v>121</v>
      </c>
      <c r="AU149" s="218" t="s">
        <v>82</v>
      </c>
      <c r="AY149" s="20" t="s">
        <v>118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80</v>
      </c>
      <c r="BK149" s="219">
        <f>ROUND(I149*H149,2)</f>
        <v>0</v>
      </c>
      <c r="BL149" s="20" t="s">
        <v>143</v>
      </c>
      <c r="BM149" s="218" t="s">
        <v>284</v>
      </c>
    </row>
    <row r="150" s="2" customFormat="1">
      <c r="A150" s="41"/>
      <c r="B150" s="42"/>
      <c r="C150" s="43"/>
      <c r="D150" s="220" t="s">
        <v>128</v>
      </c>
      <c r="E150" s="43"/>
      <c r="F150" s="221" t="s">
        <v>285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128</v>
      </c>
      <c r="AU150" s="20" t="s">
        <v>82</v>
      </c>
    </row>
    <row r="151" s="13" customFormat="1">
      <c r="A151" s="13"/>
      <c r="B151" s="231"/>
      <c r="C151" s="232"/>
      <c r="D151" s="225" t="s">
        <v>219</v>
      </c>
      <c r="E151" s="233" t="s">
        <v>19</v>
      </c>
      <c r="F151" s="234" t="s">
        <v>286</v>
      </c>
      <c r="G151" s="232"/>
      <c r="H151" s="233" t="s">
        <v>19</v>
      </c>
      <c r="I151" s="235"/>
      <c r="J151" s="232"/>
      <c r="K151" s="232"/>
      <c r="L151" s="236"/>
      <c r="M151" s="237"/>
      <c r="N151" s="238"/>
      <c r="O151" s="238"/>
      <c r="P151" s="238"/>
      <c r="Q151" s="238"/>
      <c r="R151" s="238"/>
      <c r="S151" s="238"/>
      <c r="T151" s="23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0" t="s">
        <v>219</v>
      </c>
      <c r="AU151" s="240" t="s">
        <v>82</v>
      </c>
      <c r="AV151" s="13" t="s">
        <v>80</v>
      </c>
      <c r="AW151" s="13" t="s">
        <v>33</v>
      </c>
      <c r="AX151" s="13" t="s">
        <v>72</v>
      </c>
      <c r="AY151" s="240" t="s">
        <v>118</v>
      </c>
    </row>
    <row r="152" s="13" customFormat="1">
      <c r="A152" s="13"/>
      <c r="B152" s="231"/>
      <c r="C152" s="232"/>
      <c r="D152" s="225" t="s">
        <v>219</v>
      </c>
      <c r="E152" s="233" t="s">
        <v>19</v>
      </c>
      <c r="F152" s="234" t="s">
        <v>221</v>
      </c>
      <c r="G152" s="232"/>
      <c r="H152" s="233" t="s">
        <v>19</v>
      </c>
      <c r="I152" s="235"/>
      <c r="J152" s="232"/>
      <c r="K152" s="232"/>
      <c r="L152" s="236"/>
      <c r="M152" s="237"/>
      <c r="N152" s="238"/>
      <c r="O152" s="238"/>
      <c r="P152" s="238"/>
      <c r="Q152" s="238"/>
      <c r="R152" s="238"/>
      <c r="S152" s="238"/>
      <c r="T152" s="23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0" t="s">
        <v>219</v>
      </c>
      <c r="AU152" s="240" t="s">
        <v>82</v>
      </c>
      <c r="AV152" s="13" t="s">
        <v>80</v>
      </c>
      <c r="AW152" s="13" t="s">
        <v>33</v>
      </c>
      <c r="AX152" s="13" t="s">
        <v>72</v>
      </c>
      <c r="AY152" s="240" t="s">
        <v>118</v>
      </c>
    </row>
    <row r="153" s="14" customFormat="1">
      <c r="A153" s="14"/>
      <c r="B153" s="241"/>
      <c r="C153" s="242"/>
      <c r="D153" s="225" t="s">
        <v>219</v>
      </c>
      <c r="E153" s="243" t="s">
        <v>19</v>
      </c>
      <c r="F153" s="244" t="s">
        <v>287</v>
      </c>
      <c r="G153" s="242"/>
      <c r="H153" s="245">
        <v>18.84</v>
      </c>
      <c r="I153" s="246"/>
      <c r="J153" s="242"/>
      <c r="K153" s="242"/>
      <c r="L153" s="247"/>
      <c r="M153" s="248"/>
      <c r="N153" s="249"/>
      <c r="O153" s="249"/>
      <c r="P153" s="249"/>
      <c r="Q153" s="249"/>
      <c r="R153" s="249"/>
      <c r="S153" s="249"/>
      <c r="T153" s="25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1" t="s">
        <v>219</v>
      </c>
      <c r="AU153" s="251" t="s">
        <v>82</v>
      </c>
      <c r="AV153" s="14" t="s">
        <v>82</v>
      </c>
      <c r="AW153" s="14" t="s">
        <v>33</v>
      </c>
      <c r="AX153" s="14" t="s">
        <v>80</v>
      </c>
      <c r="AY153" s="251" t="s">
        <v>118</v>
      </c>
    </row>
    <row r="154" s="2" customFormat="1" ht="24.15" customHeight="1">
      <c r="A154" s="41"/>
      <c r="B154" s="42"/>
      <c r="C154" s="207" t="s">
        <v>8</v>
      </c>
      <c r="D154" s="207" t="s">
        <v>121</v>
      </c>
      <c r="E154" s="208" t="s">
        <v>288</v>
      </c>
      <c r="F154" s="209" t="s">
        <v>289</v>
      </c>
      <c r="G154" s="210" t="s">
        <v>216</v>
      </c>
      <c r="H154" s="211">
        <v>12.560000000000001</v>
      </c>
      <c r="I154" s="212"/>
      <c r="J154" s="213">
        <f>ROUND(I154*H154,2)</f>
        <v>0</v>
      </c>
      <c r="K154" s="209" t="s">
        <v>125</v>
      </c>
      <c r="L154" s="47"/>
      <c r="M154" s="214" t="s">
        <v>19</v>
      </c>
      <c r="N154" s="215" t="s">
        <v>43</v>
      </c>
      <c r="O154" s="87"/>
      <c r="P154" s="216">
        <f>O154*H154</f>
        <v>0</v>
      </c>
      <c r="Q154" s="216">
        <v>2.0000000000000002E-05</v>
      </c>
      <c r="R154" s="216">
        <f>Q154*H154</f>
        <v>0.00025120000000000003</v>
      </c>
      <c r="S154" s="216">
        <v>0.13800000000000001</v>
      </c>
      <c r="T154" s="217">
        <f>S154*H154</f>
        <v>1.7332800000000002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143</v>
      </c>
      <c r="AT154" s="218" t="s">
        <v>121</v>
      </c>
      <c r="AU154" s="218" t="s">
        <v>82</v>
      </c>
      <c r="AY154" s="20" t="s">
        <v>118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80</v>
      </c>
      <c r="BK154" s="219">
        <f>ROUND(I154*H154,2)</f>
        <v>0</v>
      </c>
      <c r="BL154" s="20" t="s">
        <v>143</v>
      </c>
      <c r="BM154" s="218" t="s">
        <v>290</v>
      </c>
    </row>
    <row r="155" s="2" customFormat="1">
      <c r="A155" s="41"/>
      <c r="B155" s="42"/>
      <c r="C155" s="43"/>
      <c r="D155" s="220" t="s">
        <v>128</v>
      </c>
      <c r="E155" s="43"/>
      <c r="F155" s="221" t="s">
        <v>291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128</v>
      </c>
      <c r="AU155" s="20" t="s">
        <v>82</v>
      </c>
    </row>
    <row r="156" s="13" customFormat="1">
      <c r="A156" s="13"/>
      <c r="B156" s="231"/>
      <c r="C156" s="232"/>
      <c r="D156" s="225" t="s">
        <v>219</v>
      </c>
      <c r="E156" s="233" t="s">
        <v>19</v>
      </c>
      <c r="F156" s="234" t="s">
        <v>292</v>
      </c>
      <c r="G156" s="232"/>
      <c r="H156" s="233" t="s">
        <v>19</v>
      </c>
      <c r="I156" s="235"/>
      <c r="J156" s="232"/>
      <c r="K156" s="232"/>
      <c r="L156" s="236"/>
      <c r="M156" s="237"/>
      <c r="N156" s="238"/>
      <c r="O156" s="238"/>
      <c r="P156" s="238"/>
      <c r="Q156" s="238"/>
      <c r="R156" s="238"/>
      <c r="S156" s="238"/>
      <c r="T156" s="23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0" t="s">
        <v>219</v>
      </c>
      <c r="AU156" s="240" t="s">
        <v>82</v>
      </c>
      <c r="AV156" s="13" t="s">
        <v>80</v>
      </c>
      <c r="AW156" s="13" t="s">
        <v>33</v>
      </c>
      <c r="AX156" s="13" t="s">
        <v>72</v>
      </c>
      <c r="AY156" s="240" t="s">
        <v>118</v>
      </c>
    </row>
    <row r="157" s="13" customFormat="1">
      <c r="A157" s="13"/>
      <c r="B157" s="231"/>
      <c r="C157" s="232"/>
      <c r="D157" s="225" t="s">
        <v>219</v>
      </c>
      <c r="E157" s="233" t="s">
        <v>19</v>
      </c>
      <c r="F157" s="234" t="s">
        <v>221</v>
      </c>
      <c r="G157" s="232"/>
      <c r="H157" s="233" t="s">
        <v>19</v>
      </c>
      <c r="I157" s="235"/>
      <c r="J157" s="232"/>
      <c r="K157" s="232"/>
      <c r="L157" s="236"/>
      <c r="M157" s="237"/>
      <c r="N157" s="238"/>
      <c r="O157" s="238"/>
      <c r="P157" s="238"/>
      <c r="Q157" s="238"/>
      <c r="R157" s="238"/>
      <c r="S157" s="238"/>
      <c r="T157" s="23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0" t="s">
        <v>219</v>
      </c>
      <c r="AU157" s="240" t="s">
        <v>82</v>
      </c>
      <c r="AV157" s="13" t="s">
        <v>80</v>
      </c>
      <c r="AW157" s="13" t="s">
        <v>33</v>
      </c>
      <c r="AX157" s="13" t="s">
        <v>72</v>
      </c>
      <c r="AY157" s="240" t="s">
        <v>118</v>
      </c>
    </row>
    <row r="158" s="14" customFormat="1">
      <c r="A158" s="14"/>
      <c r="B158" s="241"/>
      <c r="C158" s="242"/>
      <c r="D158" s="225" t="s">
        <v>219</v>
      </c>
      <c r="E158" s="243" t="s">
        <v>19</v>
      </c>
      <c r="F158" s="244" t="s">
        <v>293</v>
      </c>
      <c r="G158" s="242"/>
      <c r="H158" s="245">
        <v>12.560000000000001</v>
      </c>
      <c r="I158" s="246"/>
      <c r="J158" s="242"/>
      <c r="K158" s="242"/>
      <c r="L158" s="247"/>
      <c r="M158" s="248"/>
      <c r="N158" s="249"/>
      <c r="O158" s="249"/>
      <c r="P158" s="249"/>
      <c r="Q158" s="249"/>
      <c r="R158" s="249"/>
      <c r="S158" s="249"/>
      <c r="T158" s="25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1" t="s">
        <v>219</v>
      </c>
      <c r="AU158" s="251" t="s">
        <v>82</v>
      </c>
      <c r="AV158" s="14" t="s">
        <v>82</v>
      </c>
      <c r="AW158" s="14" t="s">
        <v>33</v>
      </c>
      <c r="AX158" s="14" t="s">
        <v>80</v>
      </c>
      <c r="AY158" s="251" t="s">
        <v>118</v>
      </c>
    </row>
    <row r="159" s="2" customFormat="1" ht="24.15" customHeight="1">
      <c r="A159" s="41"/>
      <c r="B159" s="42"/>
      <c r="C159" s="207" t="s">
        <v>196</v>
      </c>
      <c r="D159" s="207" t="s">
        <v>121</v>
      </c>
      <c r="E159" s="208" t="s">
        <v>294</v>
      </c>
      <c r="F159" s="209" t="s">
        <v>295</v>
      </c>
      <c r="G159" s="210" t="s">
        <v>216</v>
      </c>
      <c r="H159" s="211">
        <v>6.2800000000000002</v>
      </c>
      <c r="I159" s="212"/>
      <c r="J159" s="213">
        <f>ROUND(I159*H159,2)</f>
        <v>0</v>
      </c>
      <c r="K159" s="209" t="s">
        <v>125</v>
      </c>
      <c r="L159" s="47"/>
      <c r="M159" s="214" t="s">
        <v>19</v>
      </c>
      <c r="N159" s="215" t="s">
        <v>43</v>
      </c>
      <c r="O159" s="87"/>
      <c r="P159" s="216">
        <f>O159*H159</f>
        <v>0</v>
      </c>
      <c r="Q159" s="216">
        <v>2.0000000000000002E-05</v>
      </c>
      <c r="R159" s="216">
        <f>Q159*H159</f>
        <v>0.00012560000000000002</v>
      </c>
      <c r="S159" s="216">
        <v>0.184</v>
      </c>
      <c r="T159" s="217">
        <f>S159*H159</f>
        <v>1.1555200000000001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143</v>
      </c>
      <c r="AT159" s="218" t="s">
        <v>121</v>
      </c>
      <c r="AU159" s="218" t="s">
        <v>82</v>
      </c>
      <c r="AY159" s="20" t="s">
        <v>118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80</v>
      </c>
      <c r="BK159" s="219">
        <f>ROUND(I159*H159,2)</f>
        <v>0</v>
      </c>
      <c r="BL159" s="20" t="s">
        <v>143</v>
      </c>
      <c r="BM159" s="218" t="s">
        <v>296</v>
      </c>
    </row>
    <row r="160" s="2" customFormat="1">
      <c r="A160" s="41"/>
      <c r="B160" s="42"/>
      <c r="C160" s="43"/>
      <c r="D160" s="220" t="s">
        <v>128</v>
      </c>
      <c r="E160" s="43"/>
      <c r="F160" s="221" t="s">
        <v>297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128</v>
      </c>
      <c r="AU160" s="20" t="s">
        <v>82</v>
      </c>
    </row>
    <row r="161" s="13" customFormat="1">
      <c r="A161" s="13"/>
      <c r="B161" s="231"/>
      <c r="C161" s="232"/>
      <c r="D161" s="225" t="s">
        <v>219</v>
      </c>
      <c r="E161" s="233" t="s">
        <v>19</v>
      </c>
      <c r="F161" s="234" t="s">
        <v>298</v>
      </c>
      <c r="G161" s="232"/>
      <c r="H161" s="233" t="s">
        <v>19</v>
      </c>
      <c r="I161" s="235"/>
      <c r="J161" s="232"/>
      <c r="K161" s="232"/>
      <c r="L161" s="236"/>
      <c r="M161" s="237"/>
      <c r="N161" s="238"/>
      <c r="O161" s="238"/>
      <c r="P161" s="238"/>
      <c r="Q161" s="238"/>
      <c r="R161" s="238"/>
      <c r="S161" s="238"/>
      <c r="T161" s="23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0" t="s">
        <v>219</v>
      </c>
      <c r="AU161" s="240" t="s">
        <v>82</v>
      </c>
      <c r="AV161" s="13" t="s">
        <v>80</v>
      </c>
      <c r="AW161" s="13" t="s">
        <v>33</v>
      </c>
      <c r="AX161" s="13" t="s">
        <v>72</v>
      </c>
      <c r="AY161" s="240" t="s">
        <v>118</v>
      </c>
    </row>
    <row r="162" s="13" customFormat="1">
      <c r="A162" s="13"/>
      <c r="B162" s="231"/>
      <c r="C162" s="232"/>
      <c r="D162" s="225" t="s">
        <v>219</v>
      </c>
      <c r="E162" s="233" t="s">
        <v>19</v>
      </c>
      <c r="F162" s="234" t="s">
        <v>221</v>
      </c>
      <c r="G162" s="232"/>
      <c r="H162" s="233" t="s">
        <v>19</v>
      </c>
      <c r="I162" s="235"/>
      <c r="J162" s="232"/>
      <c r="K162" s="232"/>
      <c r="L162" s="236"/>
      <c r="M162" s="237"/>
      <c r="N162" s="238"/>
      <c r="O162" s="238"/>
      <c r="P162" s="238"/>
      <c r="Q162" s="238"/>
      <c r="R162" s="238"/>
      <c r="S162" s="238"/>
      <c r="T162" s="23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0" t="s">
        <v>219</v>
      </c>
      <c r="AU162" s="240" t="s">
        <v>82</v>
      </c>
      <c r="AV162" s="13" t="s">
        <v>80</v>
      </c>
      <c r="AW162" s="13" t="s">
        <v>33</v>
      </c>
      <c r="AX162" s="13" t="s">
        <v>72</v>
      </c>
      <c r="AY162" s="240" t="s">
        <v>118</v>
      </c>
    </row>
    <row r="163" s="14" customFormat="1">
      <c r="A163" s="14"/>
      <c r="B163" s="241"/>
      <c r="C163" s="242"/>
      <c r="D163" s="225" t="s">
        <v>219</v>
      </c>
      <c r="E163" s="243" t="s">
        <v>19</v>
      </c>
      <c r="F163" s="244" t="s">
        <v>299</v>
      </c>
      <c r="G163" s="242"/>
      <c r="H163" s="245">
        <v>6.2800000000000002</v>
      </c>
      <c r="I163" s="246"/>
      <c r="J163" s="242"/>
      <c r="K163" s="242"/>
      <c r="L163" s="247"/>
      <c r="M163" s="248"/>
      <c r="N163" s="249"/>
      <c r="O163" s="249"/>
      <c r="P163" s="249"/>
      <c r="Q163" s="249"/>
      <c r="R163" s="249"/>
      <c r="S163" s="249"/>
      <c r="T163" s="25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1" t="s">
        <v>219</v>
      </c>
      <c r="AU163" s="251" t="s">
        <v>82</v>
      </c>
      <c r="AV163" s="14" t="s">
        <v>82</v>
      </c>
      <c r="AW163" s="14" t="s">
        <v>33</v>
      </c>
      <c r="AX163" s="14" t="s">
        <v>80</v>
      </c>
      <c r="AY163" s="251" t="s">
        <v>118</v>
      </c>
    </row>
    <row r="164" s="2" customFormat="1" ht="24.15" customHeight="1">
      <c r="A164" s="41"/>
      <c r="B164" s="42"/>
      <c r="C164" s="207" t="s">
        <v>300</v>
      </c>
      <c r="D164" s="207" t="s">
        <v>121</v>
      </c>
      <c r="E164" s="208" t="s">
        <v>301</v>
      </c>
      <c r="F164" s="209" t="s">
        <v>302</v>
      </c>
      <c r="G164" s="210" t="s">
        <v>303</v>
      </c>
      <c r="H164" s="211">
        <v>156</v>
      </c>
      <c r="I164" s="212"/>
      <c r="J164" s="213">
        <f>ROUND(I164*H164,2)</f>
        <v>0</v>
      </c>
      <c r="K164" s="209" t="s">
        <v>125</v>
      </c>
      <c r="L164" s="47"/>
      <c r="M164" s="214" t="s">
        <v>19</v>
      </c>
      <c r="N164" s="215" t="s">
        <v>43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0.20499999999999999</v>
      </c>
      <c r="T164" s="217">
        <f>S164*H164</f>
        <v>31.979999999999997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143</v>
      </c>
      <c r="AT164" s="218" t="s">
        <v>121</v>
      </c>
      <c r="AU164" s="218" t="s">
        <v>82</v>
      </c>
      <c r="AY164" s="20" t="s">
        <v>118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80</v>
      </c>
      <c r="BK164" s="219">
        <f>ROUND(I164*H164,2)</f>
        <v>0</v>
      </c>
      <c r="BL164" s="20" t="s">
        <v>143</v>
      </c>
      <c r="BM164" s="218" t="s">
        <v>304</v>
      </c>
    </row>
    <row r="165" s="2" customFormat="1">
      <c r="A165" s="41"/>
      <c r="B165" s="42"/>
      <c r="C165" s="43"/>
      <c r="D165" s="220" t="s">
        <v>128</v>
      </c>
      <c r="E165" s="43"/>
      <c r="F165" s="221" t="s">
        <v>305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128</v>
      </c>
      <c r="AU165" s="20" t="s">
        <v>82</v>
      </c>
    </row>
    <row r="166" s="13" customFormat="1">
      <c r="A166" s="13"/>
      <c r="B166" s="231"/>
      <c r="C166" s="232"/>
      <c r="D166" s="225" t="s">
        <v>219</v>
      </c>
      <c r="E166" s="233" t="s">
        <v>19</v>
      </c>
      <c r="F166" s="234" t="s">
        <v>306</v>
      </c>
      <c r="G166" s="232"/>
      <c r="H166" s="233" t="s">
        <v>19</v>
      </c>
      <c r="I166" s="235"/>
      <c r="J166" s="232"/>
      <c r="K166" s="232"/>
      <c r="L166" s="236"/>
      <c r="M166" s="237"/>
      <c r="N166" s="238"/>
      <c r="O166" s="238"/>
      <c r="P166" s="238"/>
      <c r="Q166" s="238"/>
      <c r="R166" s="238"/>
      <c r="S166" s="238"/>
      <c r="T166" s="23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0" t="s">
        <v>219</v>
      </c>
      <c r="AU166" s="240" t="s">
        <v>82</v>
      </c>
      <c r="AV166" s="13" t="s">
        <v>80</v>
      </c>
      <c r="AW166" s="13" t="s">
        <v>33</v>
      </c>
      <c r="AX166" s="13" t="s">
        <v>72</v>
      </c>
      <c r="AY166" s="240" t="s">
        <v>118</v>
      </c>
    </row>
    <row r="167" s="13" customFormat="1">
      <c r="A167" s="13"/>
      <c r="B167" s="231"/>
      <c r="C167" s="232"/>
      <c r="D167" s="225" t="s">
        <v>219</v>
      </c>
      <c r="E167" s="233" t="s">
        <v>19</v>
      </c>
      <c r="F167" s="234" t="s">
        <v>307</v>
      </c>
      <c r="G167" s="232"/>
      <c r="H167" s="233" t="s">
        <v>19</v>
      </c>
      <c r="I167" s="235"/>
      <c r="J167" s="232"/>
      <c r="K167" s="232"/>
      <c r="L167" s="236"/>
      <c r="M167" s="237"/>
      <c r="N167" s="238"/>
      <c r="O167" s="238"/>
      <c r="P167" s="238"/>
      <c r="Q167" s="238"/>
      <c r="R167" s="238"/>
      <c r="S167" s="238"/>
      <c r="T167" s="23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0" t="s">
        <v>219</v>
      </c>
      <c r="AU167" s="240" t="s">
        <v>82</v>
      </c>
      <c r="AV167" s="13" t="s">
        <v>80</v>
      </c>
      <c r="AW167" s="13" t="s">
        <v>33</v>
      </c>
      <c r="AX167" s="13" t="s">
        <v>72</v>
      </c>
      <c r="AY167" s="240" t="s">
        <v>118</v>
      </c>
    </row>
    <row r="168" s="14" customFormat="1">
      <c r="A168" s="14"/>
      <c r="B168" s="241"/>
      <c r="C168" s="242"/>
      <c r="D168" s="225" t="s">
        <v>219</v>
      </c>
      <c r="E168" s="243" t="s">
        <v>19</v>
      </c>
      <c r="F168" s="244" t="s">
        <v>308</v>
      </c>
      <c r="G168" s="242"/>
      <c r="H168" s="245">
        <v>24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1" t="s">
        <v>219</v>
      </c>
      <c r="AU168" s="251" t="s">
        <v>82</v>
      </c>
      <c r="AV168" s="14" t="s">
        <v>82</v>
      </c>
      <c r="AW168" s="14" t="s">
        <v>33</v>
      </c>
      <c r="AX168" s="14" t="s">
        <v>72</v>
      </c>
      <c r="AY168" s="251" t="s">
        <v>118</v>
      </c>
    </row>
    <row r="169" s="13" customFormat="1">
      <c r="A169" s="13"/>
      <c r="B169" s="231"/>
      <c r="C169" s="232"/>
      <c r="D169" s="225" t="s">
        <v>219</v>
      </c>
      <c r="E169" s="233" t="s">
        <v>19</v>
      </c>
      <c r="F169" s="234" t="s">
        <v>309</v>
      </c>
      <c r="G169" s="232"/>
      <c r="H169" s="233" t="s">
        <v>19</v>
      </c>
      <c r="I169" s="235"/>
      <c r="J169" s="232"/>
      <c r="K169" s="232"/>
      <c r="L169" s="236"/>
      <c r="M169" s="237"/>
      <c r="N169" s="238"/>
      <c r="O169" s="238"/>
      <c r="P169" s="238"/>
      <c r="Q169" s="238"/>
      <c r="R169" s="238"/>
      <c r="S169" s="238"/>
      <c r="T169" s="23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0" t="s">
        <v>219</v>
      </c>
      <c r="AU169" s="240" t="s">
        <v>82</v>
      </c>
      <c r="AV169" s="13" t="s">
        <v>80</v>
      </c>
      <c r="AW169" s="13" t="s">
        <v>33</v>
      </c>
      <c r="AX169" s="13" t="s">
        <v>72</v>
      </c>
      <c r="AY169" s="240" t="s">
        <v>118</v>
      </c>
    </row>
    <row r="170" s="13" customFormat="1">
      <c r="A170" s="13"/>
      <c r="B170" s="231"/>
      <c r="C170" s="232"/>
      <c r="D170" s="225" t="s">
        <v>219</v>
      </c>
      <c r="E170" s="233" t="s">
        <v>19</v>
      </c>
      <c r="F170" s="234" t="s">
        <v>310</v>
      </c>
      <c r="G170" s="232"/>
      <c r="H170" s="233" t="s">
        <v>19</v>
      </c>
      <c r="I170" s="235"/>
      <c r="J170" s="232"/>
      <c r="K170" s="232"/>
      <c r="L170" s="236"/>
      <c r="M170" s="237"/>
      <c r="N170" s="238"/>
      <c r="O170" s="238"/>
      <c r="P170" s="238"/>
      <c r="Q170" s="238"/>
      <c r="R170" s="238"/>
      <c r="S170" s="238"/>
      <c r="T170" s="23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0" t="s">
        <v>219</v>
      </c>
      <c r="AU170" s="240" t="s">
        <v>82</v>
      </c>
      <c r="AV170" s="13" t="s">
        <v>80</v>
      </c>
      <c r="AW170" s="13" t="s">
        <v>33</v>
      </c>
      <c r="AX170" s="13" t="s">
        <v>72</v>
      </c>
      <c r="AY170" s="240" t="s">
        <v>118</v>
      </c>
    </row>
    <row r="171" s="14" customFormat="1">
      <c r="A171" s="14"/>
      <c r="B171" s="241"/>
      <c r="C171" s="242"/>
      <c r="D171" s="225" t="s">
        <v>219</v>
      </c>
      <c r="E171" s="243" t="s">
        <v>19</v>
      </c>
      <c r="F171" s="244" t="s">
        <v>311</v>
      </c>
      <c r="G171" s="242"/>
      <c r="H171" s="245">
        <v>130</v>
      </c>
      <c r="I171" s="246"/>
      <c r="J171" s="242"/>
      <c r="K171" s="242"/>
      <c r="L171" s="247"/>
      <c r="M171" s="248"/>
      <c r="N171" s="249"/>
      <c r="O171" s="249"/>
      <c r="P171" s="249"/>
      <c r="Q171" s="249"/>
      <c r="R171" s="249"/>
      <c r="S171" s="249"/>
      <c r="T171" s="25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1" t="s">
        <v>219</v>
      </c>
      <c r="AU171" s="251" t="s">
        <v>82</v>
      </c>
      <c r="AV171" s="14" t="s">
        <v>82</v>
      </c>
      <c r="AW171" s="14" t="s">
        <v>33</v>
      </c>
      <c r="AX171" s="14" t="s">
        <v>72</v>
      </c>
      <c r="AY171" s="251" t="s">
        <v>118</v>
      </c>
    </row>
    <row r="172" s="13" customFormat="1">
      <c r="A172" s="13"/>
      <c r="B172" s="231"/>
      <c r="C172" s="232"/>
      <c r="D172" s="225" t="s">
        <v>219</v>
      </c>
      <c r="E172" s="233" t="s">
        <v>19</v>
      </c>
      <c r="F172" s="234" t="s">
        <v>312</v>
      </c>
      <c r="G172" s="232"/>
      <c r="H172" s="233" t="s">
        <v>19</v>
      </c>
      <c r="I172" s="235"/>
      <c r="J172" s="232"/>
      <c r="K172" s="232"/>
      <c r="L172" s="236"/>
      <c r="M172" s="237"/>
      <c r="N172" s="238"/>
      <c r="O172" s="238"/>
      <c r="P172" s="238"/>
      <c r="Q172" s="238"/>
      <c r="R172" s="238"/>
      <c r="S172" s="238"/>
      <c r="T172" s="23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0" t="s">
        <v>219</v>
      </c>
      <c r="AU172" s="240" t="s">
        <v>82</v>
      </c>
      <c r="AV172" s="13" t="s">
        <v>80</v>
      </c>
      <c r="AW172" s="13" t="s">
        <v>33</v>
      </c>
      <c r="AX172" s="13" t="s">
        <v>72</v>
      </c>
      <c r="AY172" s="240" t="s">
        <v>118</v>
      </c>
    </row>
    <row r="173" s="13" customFormat="1">
      <c r="A173" s="13"/>
      <c r="B173" s="231"/>
      <c r="C173" s="232"/>
      <c r="D173" s="225" t="s">
        <v>219</v>
      </c>
      <c r="E173" s="233" t="s">
        <v>19</v>
      </c>
      <c r="F173" s="234" t="s">
        <v>310</v>
      </c>
      <c r="G173" s="232"/>
      <c r="H173" s="233" t="s">
        <v>19</v>
      </c>
      <c r="I173" s="235"/>
      <c r="J173" s="232"/>
      <c r="K173" s="232"/>
      <c r="L173" s="236"/>
      <c r="M173" s="237"/>
      <c r="N173" s="238"/>
      <c r="O173" s="238"/>
      <c r="P173" s="238"/>
      <c r="Q173" s="238"/>
      <c r="R173" s="238"/>
      <c r="S173" s="238"/>
      <c r="T173" s="23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0" t="s">
        <v>219</v>
      </c>
      <c r="AU173" s="240" t="s">
        <v>82</v>
      </c>
      <c r="AV173" s="13" t="s">
        <v>80</v>
      </c>
      <c r="AW173" s="13" t="s">
        <v>33</v>
      </c>
      <c r="AX173" s="13" t="s">
        <v>72</v>
      </c>
      <c r="AY173" s="240" t="s">
        <v>118</v>
      </c>
    </row>
    <row r="174" s="14" customFormat="1">
      <c r="A174" s="14"/>
      <c r="B174" s="241"/>
      <c r="C174" s="242"/>
      <c r="D174" s="225" t="s">
        <v>219</v>
      </c>
      <c r="E174" s="243" t="s">
        <v>19</v>
      </c>
      <c r="F174" s="244" t="s">
        <v>82</v>
      </c>
      <c r="G174" s="242"/>
      <c r="H174" s="245">
        <v>2</v>
      </c>
      <c r="I174" s="246"/>
      <c r="J174" s="242"/>
      <c r="K174" s="242"/>
      <c r="L174" s="247"/>
      <c r="M174" s="248"/>
      <c r="N174" s="249"/>
      <c r="O174" s="249"/>
      <c r="P174" s="249"/>
      <c r="Q174" s="249"/>
      <c r="R174" s="249"/>
      <c r="S174" s="249"/>
      <c r="T174" s="25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1" t="s">
        <v>219</v>
      </c>
      <c r="AU174" s="251" t="s">
        <v>82</v>
      </c>
      <c r="AV174" s="14" t="s">
        <v>82</v>
      </c>
      <c r="AW174" s="14" t="s">
        <v>33</v>
      </c>
      <c r="AX174" s="14" t="s">
        <v>72</v>
      </c>
      <c r="AY174" s="251" t="s">
        <v>118</v>
      </c>
    </row>
    <row r="175" s="15" customFormat="1">
      <c r="A175" s="15"/>
      <c r="B175" s="252"/>
      <c r="C175" s="253"/>
      <c r="D175" s="225" t="s">
        <v>219</v>
      </c>
      <c r="E175" s="254" t="s">
        <v>19</v>
      </c>
      <c r="F175" s="255" t="s">
        <v>251</v>
      </c>
      <c r="G175" s="253"/>
      <c r="H175" s="256">
        <v>156</v>
      </c>
      <c r="I175" s="257"/>
      <c r="J175" s="253"/>
      <c r="K175" s="253"/>
      <c r="L175" s="258"/>
      <c r="M175" s="259"/>
      <c r="N175" s="260"/>
      <c r="O175" s="260"/>
      <c r="P175" s="260"/>
      <c r="Q175" s="260"/>
      <c r="R175" s="260"/>
      <c r="S175" s="260"/>
      <c r="T175" s="261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2" t="s">
        <v>219</v>
      </c>
      <c r="AU175" s="262" t="s">
        <v>82</v>
      </c>
      <c r="AV175" s="15" t="s">
        <v>143</v>
      </c>
      <c r="AW175" s="15" t="s">
        <v>33</v>
      </c>
      <c r="AX175" s="15" t="s">
        <v>80</v>
      </c>
      <c r="AY175" s="262" t="s">
        <v>118</v>
      </c>
    </row>
    <row r="176" s="2" customFormat="1" ht="24.15" customHeight="1">
      <c r="A176" s="41"/>
      <c r="B176" s="42"/>
      <c r="C176" s="207" t="s">
        <v>277</v>
      </c>
      <c r="D176" s="207" t="s">
        <v>121</v>
      </c>
      <c r="E176" s="208" t="s">
        <v>313</v>
      </c>
      <c r="F176" s="209" t="s">
        <v>314</v>
      </c>
      <c r="G176" s="210" t="s">
        <v>303</v>
      </c>
      <c r="H176" s="211">
        <v>15</v>
      </c>
      <c r="I176" s="212"/>
      <c r="J176" s="213">
        <f>ROUND(I176*H176,2)</f>
        <v>0</v>
      </c>
      <c r="K176" s="209" t="s">
        <v>125</v>
      </c>
      <c r="L176" s="47"/>
      <c r="M176" s="214" t="s">
        <v>19</v>
      </c>
      <c r="N176" s="215" t="s">
        <v>43</v>
      </c>
      <c r="O176" s="87"/>
      <c r="P176" s="216">
        <f>O176*H176</f>
        <v>0</v>
      </c>
      <c r="Q176" s="216">
        <v>0.00048999999999999998</v>
      </c>
      <c r="R176" s="216">
        <f>Q176*H176</f>
        <v>0.0073499999999999998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143</v>
      </c>
      <c r="AT176" s="218" t="s">
        <v>121</v>
      </c>
      <c r="AU176" s="218" t="s">
        <v>82</v>
      </c>
      <c r="AY176" s="20" t="s">
        <v>118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80</v>
      </c>
      <c r="BK176" s="219">
        <f>ROUND(I176*H176,2)</f>
        <v>0</v>
      </c>
      <c r="BL176" s="20" t="s">
        <v>143</v>
      </c>
      <c r="BM176" s="218" t="s">
        <v>315</v>
      </c>
    </row>
    <row r="177" s="2" customFormat="1">
      <c r="A177" s="41"/>
      <c r="B177" s="42"/>
      <c r="C177" s="43"/>
      <c r="D177" s="220" t="s">
        <v>128</v>
      </c>
      <c r="E177" s="43"/>
      <c r="F177" s="221" t="s">
        <v>316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128</v>
      </c>
      <c r="AU177" s="20" t="s">
        <v>82</v>
      </c>
    </row>
    <row r="178" s="13" customFormat="1">
      <c r="A178" s="13"/>
      <c r="B178" s="231"/>
      <c r="C178" s="232"/>
      <c r="D178" s="225" t="s">
        <v>219</v>
      </c>
      <c r="E178" s="233" t="s">
        <v>19</v>
      </c>
      <c r="F178" s="234" t="s">
        <v>317</v>
      </c>
      <c r="G178" s="232"/>
      <c r="H178" s="233" t="s">
        <v>19</v>
      </c>
      <c r="I178" s="235"/>
      <c r="J178" s="232"/>
      <c r="K178" s="232"/>
      <c r="L178" s="236"/>
      <c r="M178" s="237"/>
      <c r="N178" s="238"/>
      <c r="O178" s="238"/>
      <c r="P178" s="238"/>
      <c r="Q178" s="238"/>
      <c r="R178" s="238"/>
      <c r="S178" s="238"/>
      <c r="T178" s="23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0" t="s">
        <v>219</v>
      </c>
      <c r="AU178" s="240" t="s">
        <v>82</v>
      </c>
      <c r="AV178" s="13" t="s">
        <v>80</v>
      </c>
      <c r="AW178" s="13" t="s">
        <v>33</v>
      </c>
      <c r="AX178" s="13" t="s">
        <v>72</v>
      </c>
      <c r="AY178" s="240" t="s">
        <v>118</v>
      </c>
    </row>
    <row r="179" s="13" customFormat="1">
      <c r="A179" s="13"/>
      <c r="B179" s="231"/>
      <c r="C179" s="232"/>
      <c r="D179" s="225" t="s">
        <v>219</v>
      </c>
      <c r="E179" s="233" t="s">
        <v>19</v>
      </c>
      <c r="F179" s="234" t="s">
        <v>310</v>
      </c>
      <c r="G179" s="232"/>
      <c r="H179" s="233" t="s">
        <v>19</v>
      </c>
      <c r="I179" s="235"/>
      <c r="J179" s="232"/>
      <c r="K179" s="232"/>
      <c r="L179" s="236"/>
      <c r="M179" s="237"/>
      <c r="N179" s="238"/>
      <c r="O179" s="238"/>
      <c r="P179" s="238"/>
      <c r="Q179" s="238"/>
      <c r="R179" s="238"/>
      <c r="S179" s="238"/>
      <c r="T179" s="23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0" t="s">
        <v>219</v>
      </c>
      <c r="AU179" s="240" t="s">
        <v>82</v>
      </c>
      <c r="AV179" s="13" t="s">
        <v>80</v>
      </c>
      <c r="AW179" s="13" t="s">
        <v>33</v>
      </c>
      <c r="AX179" s="13" t="s">
        <v>72</v>
      </c>
      <c r="AY179" s="240" t="s">
        <v>118</v>
      </c>
    </row>
    <row r="180" s="14" customFormat="1">
      <c r="A180" s="14"/>
      <c r="B180" s="241"/>
      <c r="C180" s="242"/>
      <c r="D180" s="225" t="s">
        <v>219</v>
      </c>
      <c r="E180" s="243" t="s">
        <v>19</v>
      </c>
      <c r="F180" s="244" t="s">
        <v>277</v>
      </c>
      <c r="G180" s="242"/>
      <c r="H180" s="245">
        <v>15</v>
      </c>
      <c r="I180" s="246"/>
      <c r="J180" s="242"/>
      <c r="K180" s="242"/>
      <c r="L180" s="247"/>
      <c r="M180" s="248"/>
      <c r="N180" s="249"/>
      <c r="O180" s="249"/>
      <c r="P180" s="249"/>
      <c r="Q180" s="249"/>
      <c r="R180" s="249"/>
      <c r="S180" s="249"/>
      <c r="T180" s="25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1" t="s">
        <v>219</v>
      </c>
      <c r="AU180" s="251" t="s">
        <v>82</v>
      </c>
      <c r="AV180" s="14" t="s">
        <v>82</v>
      </c>
      <c r="AW180" s="14" t="s">
        <v>33</v>
      </c>
      <c r="AX180" s="14" t="s">
        <v>80</v>
      </c>
      <c r="AY180" s="251" t="s">
        <v>118</v>
      </c>
    </row>
    <row r="181" s="2" customFormat="1" ht="24.15" customHeight="1">
      <c r="A181" s="41"/>
      <c r="B181" s="42"/>
      <c r="C181" s="207" t="s">
        <v>318</v>
      </c>
      <c r="D181" s="207" t="s">
        <v>121</v>
      </c>
      <c r="E181" s="208" t="s">
        <v>319</v>
      </c>
      <c r="F181" s="209" t="s">
        <v>320</v>
      </c>
      <c r="G181" s="210" t="s">
        <v>303</v>
      </c>
      <c r="H181" s="211">
        <v>15</v>
      </c>
      <c r="I181" s="212"/>
      <c r="J181" s="213">
        <f>ROUND(I181*H181,2)</f>
        <v>0</v>
      </c>
      <c r="K181" s="209" t="s">
        <v>125</v>
      </c>
      <c r="L181" s="47"/>
      <c r="M181" s="214" t="s">
        <v>19</v>
      </c>
      <c r="N181" s="215" t="s">
        <v>43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143</v>
      </c>
      <c r="AT181" s="218" t="s">
        <v>121</v>
      </c>
      <c r="AU181" s="218" t="s">
        <v>82</v>
      </c>
      <c r="AY181" s="20" t="s">
        <v>118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80</v>
      </c>
      <c r="BK181" s="219">
        <f>ROUND(I181*H181,2)</f>
        <v>0</v>
      </c>
      <c r="BL181" s="20" t="s">
        <v>143</v>
      </c>
      <c r="BM181" s="218" t="s">
        <v>321</v>
      </c>
    </row>
    <row r="182" s="2" customFormat="1">
      <c r="A182" s="41"/>
      <c r="B182" s="42"/>
      <c r="C182" s="43"/>
      <c r="D182" s="220" t="s">
        <v>128</v>
      </c>
      <c r="E182" s="43"/>
      <c r="F182" s="221" t="s">
        <v>322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128</v>
      </c>
      <c r="AU182" s="20" t="s">
        <v>82</v>
      </c>
    </row>
    <row r="183" s="2" customFormat="1" ht="21.75" customHeight="1">
      <c r="A183" s="41"/>
      <c r="B183" s="42"/>
      <c r="C183" s="207" t="s">
        <v>233</v>
      </c>
      <c r="D183" s="207" t="s">
        <v>121</v>
      </c>
      <c r="E183" s="208" t="s">
        <v>323</v>
      </c>
      <c r="F183" s="209" t="s">
        <v>324</v>
      </c>
      <c r="G183" s="210" t="s">
        <v>325</v>
      </c>
      <c r="H183" s="211">
        <v>920.13</v>
      </c>
      <c r="I183" s="212"/>
      <c r="J183" s="213">
        <f>ROUND(I183*H183,2)</f>
        <v>0</v>
      </c>
      <c r="K183" s="209" t="s">
        <v>125</v>
      </c>
      <c r="L183" s="47"/>
      <c r="M183" s="214" t="s">
        <v>19</v>
      </c>
      <c r="N183" s="215" t="s">
        <v>43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143</v>
      </c>
      <c r="AT183" s="218" t="s">
        <v>121</v>
      </c>
      <c r="AU183" s="218" t="s">
        <v>82</v>
      </c>
      <c r="AY183" s="20" t="s">
        <v>118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80</v>
      </c>
      <c r="BK183" s="219">
        <f>ROUND(I183*H183,2)</f>
        <v>0</v>
      </c>
      <c r="BL183" s="20" t="s">
        <v>143</v>
      </c>
      <c r="BM183" s="218" t="s">
        <v>326</v>
      </c>
    </row>
    <row r="184" s="2" customFormat="1">
      <c r="A184" s="41"/>
      <c r="B184" s="42"/>
      <c r="C184" s="43"/>
      <c r="D184" s="220" t="s">
        <v>128</v>
      </c>
      <c r="E184" s="43"/>
      <c r="F184" s="221" t="s">
        <v>327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128</v>
      </c>
      <c r="AU184" s="20" t="s">
        <v>82</v>
      </c>
    </row>
    <row r="185" s="13" customFormat="1">
      <c r="A185" s="13"/>
      <c r="B185" s="231"/>
      <c r="C185" s="232"/>
      <c r="D185" s="225" t="s">
        <v>219</v>
      </c>
      <c r="E185" s="233" t="s">
        <v>19</v>
      </c>
      <c r="F185" s="234" t="s">
        <v>328</v>
      </c>
      <c r="G185" s="232"/>
      <c r="H185" s="233" t="s">
        <v>19</v>
      </c>
      <c r="I185" s="235"/>
      <c r="J185" s="232"/>
      <c r="K185" s="232"/>
      <c r="L185" s="236"/>
      <c r="M185" s="237"/>
      <c r="N185" s="238"/>
      <c r="O185" s="238"/>
      <c r="P185" s="238"/>
      <c r="Q185" s="238"/>
      <c r="R185" s="238"/>
      <c r="S185" s="238"/>
      <c r="T185" s="23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0" t="s">
        <v>219</v>
      </c>
      <c r="AU185" s="240" t="s">
        <v>82</v>
      </c>
      <c r="AV185" s="13" t="s">
        <v>80</v>
      </c>
      <c r="AW185" s="13" t="s">
        <v>33</v>
      </c>
      <c r="AX185" s="13" t="s">
        <v>72</v>
      </c>
      <c r="AY185" s="240" t="s">
        <v>118</v>
      </c>
    </row>
    <row r="186" s="13" customFormat="1">
      <c r="A186" s="13"/>
      <c r="B186" s="231"/>
      <c r="C186" s="232"/>
      <c r="D186" s="225" t="s">
        <v>219</v>
      </c>
      <c r="E186" s="233" t="s">
        <v>19</v>
      </c>
      <c r="F186" s="234" t="s">
        <v>329</v>
      </c>
      <c r="G186" s="232"/>
      <c r="H186" s="233" t="s">
        <v>19</v>
      </c>
      <c r="I186" s="235"/>
      <c r="J186" s="232"/>
      <c r="K186" s="232"/>
      <c r="L186" s="236"/>
      <c r="M186" s="237"/>
      <c r="N186" s="238"/>
      <c r="O186" s="238"/>
      <c r="P186" s="238"/>
      <c r="Q186" s="238"/>
      <c r="R186" s="238"/>
      <c r="S186" s="238"/>
      <c r="T186" s="23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0" t="s">
        <v>219</v>
      </c>
      <c r="AU186" s="240" t="s">
        <v>82</v>
      </c>
      <c r="AV186" s="13" t="s">
        <v>80</v>
      </c>
      <c r="AW186" s="13" t="s">
        <v>33</v>
      </c>
      <c r="AX186" s="13" t="s">
        <v>72</v>
      </c>
      <c r="AY186" s="240" t="s">
        <v>118</v>
      </c>
    </row>
    <row r="187" s="13" customFormat="1">
      <c r="A187" s="13"/>
      <c r="B187" s="231"/>
      <c r="C187" s="232"/>
      <c r="D187" s="225" t="s">
        <v>219</v>
      </c>
      <c r="E187" s="233" t="s">
        <v>19</v>
      </c>
      <c r="F187" s="234" t="s">
        <v>330</v>
      </c>
      <c r="G187" s="232"/>
      <c r="H187" s="233" t="s">
        <v>19</v>
      </c>
      <c r="I187" s="235"/>
      <c r="J187" s="232"/>
      <c r="K187" s="232"/>
      <c r="L187" s="236"/>
      <c r="M187" s="237"/>
      <c r="N187" s="238"/>
      <c r="O187" s="238"/>
      <c r="P187" s="238"/>
      <c r="Q187" s="238"/>
      <c r="R187" s="238"/>
      <c r="S187" s="238"/>
      <c r="T187" s="23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0" t="s">
        <v>219</v>
      </c>
      <c r="AU187" s="240" t="s">
        <v>82</v>
      </c>
      <c r="AV187" s="13" t="s">
        <v>80</v>
      </c>
      <c r="AW187" s="13" t="s">
        <v>33</v>
      </c>
      <c r="AX187" s="13" t="s">
        <v>72</v>
      </c>
      <c r="AY187" s="240" t="s">
        <v>118</v>
      </c>
    </row>
    <row r="188" s="14" customFormat="1">
      <c r="A188" s="14"/>
      <c r="B188" s="241"/>
      <c r="C188" s="242"/>
      <c r="D188" s="225" t="s">
        <v>219</v>
      </c>
      <c r="E188" s="243" t="s">
        <v>19</v>
      </c>
      <c r="F188" s="244" t="s">
        <v>331</v>
      </c>
      <c r="G188" s="242"/>
      <c r="H188" s="245">
        <v>446.19999999999999</v>
      </c>
      <c r="I188" s="246"/>
      <c r="J188" s="242"/>
      <c r="K188" s="242"/>
      <c r="L188" s="247"/>
      <c r="M188" s="248"/>
      <c r="N188" s="249"/>
      <c r="O188" s="249"/>
      <c r="P188" s="249"/>
      <c r="Q188" s="249"/>
      <c r="R188" s="249"/>
      <c r="S188" s="249"/>
      <c r="T188" s="25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1" t="s">
        <v>219</v>
      </c>
      <c r="AU188" s="251" t="s">
        <v>82</v>
      </c>
      <c r="AV188" s="14" t="s">
        <v>82</v>
      </c>
      <c r="AW188" s="14" t="s">
        <v>33</v>
      </c>
      <c r="AX188" s="14" t="s">
        <v>72</v>
      </c>
      <c r="AY188" s="251" t="s">
        <v>118</v>
      </c>
    </row>
    <row r="189" s="13" customFormat="1">
      <c r="A189" s="13"/>
      <c r="B189" s="231"/>
      <c r="C189" s="232"/>
      <c r="D189" s="225" t="s">
        <v>219</v>
      </c>
      <c r="E189" s="233" t="s">
        <v>19</v>
      </c>
      <c r="F189" s="234" t="s">
        <v>332</v>
      </c>
      <c r="G189" s="232"/>
      <c r="H189" s="233" t="s">
        <v>19</v>
      </c>
      <c r="I189" s="235"/>
      <c r="J189" s="232"/>
      <c r="K189" s="232"/>
      <c r="L189" s="236"/>
      <c r="M189" s="237"/>
      <c r="N189" s="238"/>
      <c r="O189" s="238"/>
      <c r="P189" s="238"/>
      <c r="Q189" s="238"/>
      <c r="R189" s="238"/>
      <c r="S189" s="238"/>
      <c r="T189" s="23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0" t="s">
        <v>219</v>
      </c>
      <c r="AU189" s="240" t="s">
        <v>82</v>
      </c>
      <c r="AV189" s="13" t="s">
        <v>80</v>
      </c>
      <c r="AW189" s="13" t="s">
        <v>33</v>
      </c>
      <c r="AX189" s="13" t="s">
        <v>72</v>
      </c>
      <c r="AY189" s="240" t="s">
        <v>118</v>
      </c>
    </row>
    <row r="190" s="13" customFormat="1">
      <c r="A190" s="13"/>
      <c r="B190" s="231"/>
      <c r="C190" s="232"/>
      <c r="D190" s="225" t="s">
        <v>219</v>
      </c>
      <c r="E190" s="233" t="s">
        <v>19</v>
      </c>
      <c r="F190" s="234" t="s">
        <v>329</v>
      </c>
      <c r="G190" s="232"/>
      <c r="H190" s="233" t="s">
        <v>19</v>
      </c>
      <c r="I190" s="235"/>
      <c r="J190" s="232"/>
      <c r="K190" s="232"/>
      <c r="L190" s="236"/>
      <c r="M190" s="237"/>
      <c r="N190" s="238"/>
      <c r="O190" s="238"/>
      <c r="P190" s="238"/>
      <c r="Q190" s="238"/>
      <c r="R190" s="238"/>
      <c r="S190" s="238"/>
      <c r="T190" s="23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0" t="s">
        <v>219</v>
      </c>
      <c r="AU190" s="240" t="s">
        <v>82</v>
      </c>
      <c r="AV190" s="13" t="s">
        <v>80</v>
      </c>
      <c r="AW190" s="13" t="s">
        <v>33</v>
      </c>
      <c r="AX190" s="13" t="s">
        <v>72</v>
      </c>
      <c r="AY190" s="240" t="s">
        <v>118</v>
      </c>
    </row>
    <row r="191" s="13" customFormat="1">
      <c r="A191" s="13"/>
      <c r="B191" s="231"/>
      <c r="C191" s="232"/>
      <c r="D191" s="225" t="s">
        <v>219</v>
      </c>
      <c r="E191" s="233" t="s">
        <v>19</v>
      </c>
      <c r="F191" s="234" t="s">
        <v>330</v>
      </c>
      <c r="G191" s="232"/>
      <c r="H191" s="233" t="s">
        <v>19</v>
      </c>
      <c r="I191" s="235"/>
      <c r="J191" s="232"/>
      <c r="K191" s="232"/>
      <c r="L191" s="236"/>
      <c r="M191" s="237"/>
      <c r="N191" s="238"/>
      <c r="O191" s="238"/>
      <c r="P191" s="238"/>
      <c r="Q191" s="238"/>
      <c r="R191" s="238"/>
      <c r="S191" s="238"/>
      <c r="T191" s="23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0" t="s">
        <v>219</v>
      </c>
      <c r="AU191" s="240" t="s">
        <v>82</v>
      </c>
      <c r="AV191" s="13" t="s">
        <v>80</v>
      </c>
      <c r="AW191" s="13" t="s">
        <v>33</v>
      </c>
      <c r="AX191" s="13" t="s">
        <v>72</v>
      </c>
      <c r="AY191" s="240" t="s">
        <v>118</v>
      </c>
    </row>
    <row r="192" s="14" customFormat="1">
      <c r="A192" s="14"/>
      <c r="B192" s="241"/>
      <c r="C192" s="242"/>
      <c r="D192" s="225" t="s">
        <v>219</v>
      </c>
      <c r="E192" s="243" t="s">
        <v>19</v>
      </c>
      <c r="F192" s="244" t="s">
        <v>333</v>
      </c>
      <c r="G192" s="242"/>
      <c r="H192" s="245">
        <v>74.219999999999999</v>
      </c>
      <c r="I192" s="246"/>
      <c r="J192" s="242"/>
      <c r="K192" s="242"/>
      <c r="L192" s="247"/>
      <c r="M192" s="248"/>
      <c r="N192" s="249"/>
      <c r="O192" s="249"/>
      <c r="P192" s="249"/>
      <c r="Q192" s="249"/>
      <c r="R192" s="249"/>
      <c r="S192" s="249"/>
      <c r="T192" s="25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1" t="s">
        <v>219</v>
      </c>
      <c r="AU192" s="251" t="s">
        <v>82</v>
      </c>
      <c r="AV192" s="14" t="s">
        <v>82</v>
      </c>
      <c r="AW192" s="14" t="s">
        <v>33</v>
      </c>
      <c r="AX192" s="14" t="s">
        <v>72</v>
      </c>
      <c r="AY192" s="251" t="s">
        <v>118</v>
      </c>
    </row>
    <row r="193" s="13" customFormat="1">
      <c r="A193" s="13"/>
      <c r="B193" s="231"/>
      <c r="C193" s="232"/>
      <c r="D193" s="225" t="s">
        <v>219</v>
      </c>
      <c r="E193" s="233" t="s">
        <v>19</v>
      </c>
      <c r="F193" s="234" t="s">
        <v>334</v>
      </c>
      <c r="G193" s="232"/>
      <c r="H193" s="233" t="s">
        <v>19</v>
      </c>
      <c r="I193" s="235"/>
      <c r="J193" s="232"/>
      <c r="K193" s="232"/>
      <c r="L193" s="236"/>
      <c r="M193" s="237"/>
      <c r="N193" s="238"/>
      <c r="O193" s="238"/>
      <c r="P193" s="238"/>
      <c r="Q193" s="238"/>
      <c r="R193" s="238"/>
      <c r="S193" s="238"/>
      <c r="T193" s="23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0" t="s">
        <v>219</v>
      </c>
      <c r="AU193" s="240" t="s">
        <v>82</v>
      </c>
      <c r="AV193" s="13" t="s">
        <v>80</v>
      </c>
      <c r="AW193" s="13" t="s">
        <v>33</v>
      </c>
      <c r="AX193" s="13" t="s">
        <v>72</v>
      </c>
      <c r="AY193" s="240" t="s">
        <v>118</v>
      </c>
    </row>
    <row r="194" s="13" customFormat="1">
      <c r="A194" s="13"/>
      <c r="B194" s="231"/>
      <c r="C194" s="232"/>
      <c r="D194" s="225" t="s">
        <v>219</v>
      </c>
      <c r="E194" s="233" t="s">
        <v>19</v>
      </c>
      <c r="F194" s="234" t="s">
        <v>329</v>
      </c>
      <c r="G194" s="232"/>
      <c r="H194" s="233" t="s">
        <v>19</v>
      </c>
      <c r="I194" s="235"/>
      <c r="J194" s="232"/>
      <c r="K194" s="232"/>
      <c r="L194" s="236"/>
      <c r="M194" s="237"/>
      <c r="N194" s="238"/>
      <c r="O194" s="238"/>
      <c r="P194" s="238"/>
      <c r="Q194" s="238"/>
      <c r="R194" s="238"/>
      <c r="S194" s="238"/>
      <c r="T194" s="23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0" t="s">
        <v>219</v>
      </c>
      <c r="AU194" s="240" t="s">
        <v>82</v>
      </c>
      <c r="AV194" s="13" t="s">
        <v>80</v>
      </c>
      <c r="AW194" s="13" t="s">
        <v>33</v>
      </c>
      <c r="AX194" s="13" t="s">
        <v>72</v>
      </c>
      <c r="AY194" s="240" t="s">
        <v>118</v>
      </c>
    </row>
    <row r="195" s="13" customFormat="1">
      <c r="A195" s="13"/>
      <c r="B195" s="231"/>
      <c r="C195" s="232"/>
      <c r="D195" s="225" t="s">
        <v>219</v>
      </c>
      <c r="E195" s="233" t="s">
        <v>19</v>
      </c>
      <c r="F195" s="234" t="s">
        <v>330</v>
      </c>
      <c r="G195" s="232"/>
      <c r="H195" s="233" t="s">
        <v>19</v>
      </c>
      <c r="I195" s="235"/>
      <c r="J195" s="232"/>
      <c r="K195" s="232"/>
      <c r="L195" s="236"/>
      <c r="M195" s="237"/>
      <c r="N195" s="238"/>
      <c r="O195" s="238"/>
      <c r="P195" s="238"/>
      <c r="Q195" s="238"/>
      <c r="R195" s="238"/>
      <c r="S195" s="238"/>
      <c r="T195" s="23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0" t="s">
        <v>219</v>
      </c>
      <c r="AU195" s="240" t="s">
        <v>82</v>
      </c>
      <c r="AV195" s="13" t="s">
        <v>80</v>
      </c>
      <c r="AW195" s="13" t="s">
        <v>33</v>
      </c>
      <c r="AX195" s="13" t="s">
        <v>72</v>
      </c>
      <c r="AY195" s="240" t="s">
        <v>118</v>
      </c>
    </row>
    <row r="196" s="14" customFormat="1">
      <c r="A196" s="14"/>
      <c r="B196" s="241"/>
      <c r="C196" s="242"/>
      <c r="D196" s="225" t="s">
        <v>219</v>
      </c>
      <c r="E196" s="243" t="s">
        <v>19</v>
      </c>
      <c r="F196" s="244" t="s">
        <v>335</v>
      </c>
      <c r="G196" s="242"/>
      <c r="H196" s="245">
        <v>33</v>
      </c>
      <c r="I196" s="246"/>
      <c r="J196" s="242"/>
      <c r="K196" s="242"/>
      <c r="L196" s="247"/>
      <c r="M196" s="248"/>
      <c r="N196" s="249"/>
      <c r="O196" s="249"/>
      <c r="P196" s="249"/>
      <c r="Q196" s="249"/>
      <c r="R196" s="249"/>
      <c r="S196" s="249"/>
      <c r="T196" s="250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1" t="s">
        <v>219</v>
      </c>
      <c r="AU196" s="251" t="s">
        <v>82</v>
      </c>
      <c r="AV196" s="14" t="s">
        <v>82</v>
      </c>
      <c r="AW196" s="14" t="s">
        <v>33</v>
      </c>
      <c r="AX196" s="14" t="s">
        <v>72</v>
      </c>
      <c r="AY196" s="251" t="s">
        <v>118</v>
      </c>
    </row>
    <row r="197" s="13" customFormat="1">
      <c r="A197" s="13"/>
      <c r="B197" s="231"/>
      <c r="C197" s="232"/>
      <c r="D197" s="225" t="s">
        <v>219</v>
      </c>
      <c r="E197" s="233" t="s">
        <v>19</v>
      </c>
      <c r="F197" s="234" t="s">
        <v>336</v>
      </c>
      <c r="G197" s="232"/>
      <c r="H197" s="233" t="s">
        <v>19</v>
      </c>
      <c r="I197" s="235"/>
      <c r="J197" s="232"/>
      <c r="K197" s="232"/>
      <c r="L197" s="236"/>
      <c r="M197" s="237"/>
      <c r="N197" s="238"/>
      <c r="O197" s="238"/>
      <c r="P197" s="238"/>
      <c r="Q197" s="238"/>
      <c r="R197" s="238"/>
      <c r="S197" s="238"/>
      <c r="T197" s="23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0" t="s">
        <v>219</v>
      </c>
      <c r="AU197" s="240" t="s">
        <v>82</v>
      </c>
      <c r="AV197" s="13" t="s">
        <v>80</v>
      </c>
      <c r="AW197" s="13" t="s">
        <v>33</v>
      </c>
      <c r="AX197" s="13" t="s">
        <v>72</v>
      </c>
      <c r="AY197" s="240" t="s">
        <v>118</v>
      </c>
    </row>
    <row r="198" s="13" customFormat="1">
      <c r="A198" s="13"/>
      <c r="B198" s="231"/>
      <c r="C198" s="232"/>
      <c r="D198" s="225" t="s">
        <v>219</v>
      </c>
      <c r="E198" s="233" t="s">
        <v>19</v>
      </c>
      <c r="F198" s="234" t="s">
        <v>329</v>
      </c>
      <c r="G198" s="232"/>
      <c r="H198" s="233" t="s">
        <v>19</v>
      </c>
      <c r="I198" s="235"/>
      <c r="J198" s="232"/>
      <c r="K198" s="232"/>
      <c r="L198" s="236"/>
      <c r="M198" s="237"/>
      <c r="N198" s="238"/>
      <c r="O198" s="238"/>
      <c r="P198" s="238"/>
      <c r="Q198" s="238"/>
      <c r="R198" s="238"/>
      <c r="S198" s="238"/>
      <c r="T198" s="23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0" t="s">
        <v>219</v>
      </c>
      <c r="AU198" s="240" t="s">
        <v>82</v>
      </c>
      <c r="AV198" s="13" t="s">
        <v>80</v>
      </c>
      <c r="AW198" s="13" t="s">
        <v>33</v>
      </c>
      <c r="AX198" s="13" t="s">
        <v>72</v>
      </c>
      <c r="AY198" s="240" t="s">
        <v>118</v>
      </c>
    </row>
    <row r="199" s="13" customFormat="1">
      <c r="A199" s="13"/>
      <c r="B199" s="231"/>
      <c r="C199" s="232"/>
      <c r="D199" s="225" t="s">
        <v>219</v>
      </c>
      <c r="E199" s="233" t="s">
        <v>19</v>
      </c>
      <c r="F199" s="234" t="s">
        <v>330</v>
      </c>
      <c r="G199" s="232"/>
      <c r="H199" s="233" t="s">
        <v>19</v>
      </c>
      <c r="I199" s="235"/>
      <c r="J199" s="232"/>
      <c r="K199" s="232"/>
      <c r="L199" s="236"/>
      <c r="M199" s="237"/>
      <c r="N199" s="238"/>
      <c r="O199" s="238"/>
      <c r="P199" s="238"/>
      <c r="Q199" s="238"/>
      <c r="R199" s="238"/>
      <c r="S199" s="238"/>
      <c r="T199" s="23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0" t="s">
        <v>219</v>
      </c>
      <c r="AU199" s="240" t="s">
        <v>82</v>
      </c>
      <c r="AV199" s="13" t="s">
        <v>80</v>
      </c>
      <c r="AW199" s="13" t="s">
        <v>33</v>
      </c>
      <c r="AX199" s="13" t="s">
        <v>72</v>
      </c>
      <c r="AY199" s="240" t="s">
        <v>118</v>
      </c>
    </row>
    <row r="200" s="14" customFormat="1">
      <c r="A200" s="14"/>
      <c r="B200" s="241"/>
      <c r="C200" s="242"/>
      <c r="D200" s="225" t="s">
        <v>219</v>
      </c>
      <c r="E200" s="243" t="s">
        <v>19</v>
      </c>
      <c r="F200" s="244" t="s">
        <v>337</v>
      </c>
      <c r="G200" s="242"/>
      <c r="H200" s="245">
        <v>15.9</v>
      </c>
      <c r="I200" s="246"/>
      <c r="J200" s="242"/>
      <c r="K200" s="242"/>
      <c r="L200" s="247"/>
      <c r="M200" s="248"/>
      <c r="N200" s="249"/>
      <c r="O200" s="249"/>
      <c r="P200" s="249"/>
      <c r="Q200" s="249"/>
      <c r="R200" s="249"/>
      <c r="S200" s="249"/>
      <c r="T200" s="25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1" t="s">
        <v>219</v>
      </c>
      <c r="AU200" s="251" t="s">
        <v>82</v>
      </c>
      <c r="AV200" s="14" t="s">
        <v>82</v>
      </c>
      <c r="AW200" s="14" t="s">
        <v>33</v>
      </c>
      <c r="AX200" s="14" t="s">
        <v>72</v>
      </c>
      <c r="AY200" s="251" t="s">
        <v>118</v>
      </c>
    </row>
    <row r="201" s="13" customFormat="1">
      <c r="A201" s="13"/>
      <c r="B201" s="231"/>
      <c r="C201" s="232"/>
      <c r="D201" s="225" t="s">
        <v>219</v>
      </c>
      <c r="E201" s="233" t="s">
        <v>19</v>
      </c>
      <c r="F201" s="234" t="s">
        <v>338</v>
      </c>
      <c r="G201" s="232"/>
      <c r="H201" s="233" t="s">
        <v>19</v>
      </c>
      <c r="I201" s="235"/>
      <c r="J201" s="232"/>
      <c r="K201" s="232"/>
      <c r="L201" s="236"/>
      <c r="M201" s="237"/>
      <c r="N201" s="238"/>
      <c r="O201" s="238"/>
      <c r="P201" s="238"/>
      <c r="Q201" s="238"/>
      <c r="R201" s="238"/>
      <c r="S201" s="238"/>
      <c r="T201" s="23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0" t="s">
        <v>219</v>
      </c>
      <c r="AU201" s="240" t="s">
        <v>82</v>
      </c>
      <c r="AV201" s="13" t="s">
        <v>80</v>
      </c>
      <c r="AW201" s="13" t="s">
        <v>33</v>
      </c>
      <c r="AX201" s="13" t="s">
        <v>72</v>
      </c>
      <c r="AY201" s="240" t="s">
        <v>118</v>
      </c>
    </row>
    <row r="202" s="13" customFormat="1">
      <c r="A202" s="13"/>
      <c r="B202" s="231"/>
      <c r="C202" s="232"/>
      <c r="D202" s="225" t="s">
        <v>219</v>
      </c>
      <c r="E202" s="233" t="s">
        <v>19</v>
      </c>
      <c r="F202" s="234" t="s">
        <v>329</v>
      </c>
      <c r="G202" s="232"/>
      <c r="H202" s="233" t="s">
        <v>19</v>
      </c>
      <c r="I202" s="235"/>
      <c r="J202" s="232"/>
      <c r="K202" s="232"/>
      <c r="L202" s="236"/>
      <c r="M202" s="237"/>
      <c r="N202" s="238"/>
      <c r="O202" s="238"/>
      <c r="P202" s="238"/>
      <c r="Q202" s="238"/>
      <c r="R202" s="238"/>
      <c r="S202" s="238"/>
      <c r="T202" s="23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0" t="s">
        <v>219</v>
      </c>
      <c r="AU202" s="240" t="s">
        <v>82</v>
      </c>
      <c r="AV202" s="13" t="s">
        <v>80</v>
      </c>
      <c r="AW202" s="13" t="s">
        <v>33</v>
      </c>
      <c r="AX202" s="13" t="s">
        <v>72</v>
      </c>
      <c r="AY202" s="240" t="s">
        <v>118</v>
      </c>
    </row>
    <row r="203" s="13" customFormat="1">
      <c r="A203" s="13"/>
      <c r="B203" s="231"/>
      <c r="C203" s="232"/>
      <c r="D203" s="225" t="s">
        <v>219</v>
      </c>
      <c r="E203" s="233" t="s">
        <v>19</v>
      </c>
      <c r="F203" s="234" t="s">
        <v>330</v>
      </c>
      <c r="G203" s="232"/>
      <c r="H203" s="233" t="s">
        <v>19</v>
      </c>
      <c r="I203" s="235"/>
      <c r="J203" s="232"/>
      <c r="K203" s="232"/>
      <c r="L203" s="236"/>
      <c r="M203" s="237"/>
      <c r="N203" s="238"/>
      <c r="O203" s="238"/>
      <c r="P203" s="238"/>
      <c r="Q203" s="238"/>
      <c r="R203" s="238"/>
      <c r="S203" s="238"/>
      <c r="T203" s="23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0" t="s">
        <v>219</v>
      </c>
      <c r="AU203" s="240" t="s">
        <v>82</v>
      </c>
      <c r="AV203" s="13" t="s">
        <v>80</v>
      </c>
      <c r="AW203" s="13" t="s">
        <v>33</v>
      </c>
      <c r="AX203" s="13" t="s">
        <v>72</v>
      </c>
      <c r="AY203" s="240" t="s">
        <v>118</v>
      </c>
    </row>
    <row r="204" s="14" customFormat="1">
      <c r="A204" s="14"/>
      <c r="B204" s="241"/>
      <c r="C204" s="242"/>
      <c r="D204" s="225" t="s">
        <v>219</v>
      </c>
      <c r="E204" s="243" t="s">
        <v>19</v>
      </c>
      <c r="F204" s="244" t="s">
        <v>339</v>
      </c>
      <c r="G204" s="242"/>
      <c r="H204" s="245">
        <v>4.5999999999999996</v>
      </c>
      <c r="I204" s="246"/>
      <c r="J204" s="242"/>
      <c r="K204" s="242"/>
      <c r="L204" s="247"/>
      <c r="M204" s="248"/>
      <c r="N204" s="249"/>
      <c r="O204" s="249"/>
      <c r="P204" s="249"/>
      <c r="Q204" s="249"/>
      <c r="R204" s="249"/>
      <c r="S204" s="249"/>
      <c r="T204" s="25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1" t="s">
        <v>219</v>
      </c>
      <c r="AU204" s="251" t="s">
        <v>82</v>
      </c>
      <c r="AV204" s="14" t="s">
        <v>82</v>
      </c>
      <c r="AW204" s="14" t="s">
        <v>33</v>
      </c>
      <c r="AX204" s="14" t="s">
        <v>72</v>
      </c>
      <c r="AY204" s="251" t="s">
        <v>118</v>
      </c>
    </row>
    <row r="205" s="13" customFormat="1">
      <c r="A205" s="13"/>
      <c r="B205" s="231"/>
      <c r="C205" s="232"/>
      <c r="D205" s="225" t="s">
        <v>219</v>
      </c>
      <c r="E205" s="233" t="s">
        <v>19</v>
      </c>
      <c r="F205" s="234" t="s">
        <v>340</v>
      </c>
      <c r="G205" s="232"/>
      <c r="H205" s="233" t="s">
        <v>19</v>
      </c>
      <c r="I205" s="235"/>
      <c r="J205" s="232"/>
      <c r="K205" s="232"/>
      <c r="L205" s="236"/>
      <c r="M205" s="237"/>
      <c r="N205" s="238"/>
      <c r="O205" s="238"/>
      <c r="P205" s="238"/>
      <c r="Q205" s="238"/>
      <c r="R205" s="238"/>
      <c r="S205" s="238"/>
      <c r="T205" s="23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0" t="s">
        <v>219</v>
      </c>
      <c r="AU205" s="240" t="s">
        <v>82</v>
      </c>
      <c r="AV205" s="13" t="s">
        <v>80</v>
      </c>
      <c r="AW205" s="13" t="s">
        <v>33</v>
      </c>
      <c r="AX205" s="13" t="s">
        <v>72</v>
      </c>
      <c r="AY205" s="240" t="s">
        <v>118</v>
      </c>
    </row>
    <row r="206" s="13" customFormat="1">
      <c r="A206" s="13"/>
      <c r="B206" s="231"/>
      <c r="C206" s="232"/>
      <c r="D206" s="225" t="s">
        <v>219</v>
      </c>
      <c r="E206" s="233" t="s">
        <v>19</v>
      </c>
      <c r="F206" s="234" t="s">
        <v>329</v>
      </c>
      <c r="G206" s="232"/>
      <c r="H206" s="233" t="s">
        <v>19</v>
      </c>
      <c r="I206" s="235"/>
      <c r="J206" s="232"/>
      <c r="K206" s="232"/>
      <c r="L206" s="236"/>
      <c r="M206" s="237"/>
      <c r="N206" s="238"/>
      <c r="O206" s="238"/>
      <c r="P206" s="238"/>
      <c r="Q206" s="238"/>
      <c r="R206" s="238"/>
      <c r="S206" s="238"/>
      <c r="T206" s="23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0" t="s">
        <v>219</v>
      </c>
      <c r="AU206" s="240" t="s">
        <v>82</v>
      </c>
      <c r="AV206" s="13" t="s">
        <v>80</v>
      </c>
      <c r="AW206" s="13" t="s">
        <v>33</v>
      </c>
      <c r="AX206" s="13" t="s">
        <v>72</v>
      </c>
      <c r="AY206" s="240" t="s">
        <v>118</v>
      </c>
    </row>
    <row r="207" s="13" customFormat="1">
      <c r="A207" s="13"/>
      <c r="B207" s="231"/>
      <c r="C207" s="232"/>
      <c r="D207" s="225" t="s">
        <v>219</v>
      </c>
      <c r="E207" s="233" t="s">
        <v>19</v>
      </c>
      <c r="F207" s="234" t="s">
        <v>330</v>
      </c>
      <c r="G207" s="232"/>
      <c r="H207" s="233" t="s">
        <v>19</v>
      </c>
      <c r="I207" s="235"/>
      <c r="J207" s="232"/>
      <c r="K207" s="232"/>
      <c r="L207" s="236"/>
      <c r="M207" s="237"/>
      <c r="N207" s="238"/>
      <c r="O207" s="238"/>
      <c r="P207" s="238"/>
      <c r="Q207" s="238"/>
      <c r="R207" s="238"/>
      <c r="S207" s="238"/>
      <c r="T207" s="23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0" t="s">
        <v>219</v>
      </c>
      <c r="AU207" s="240" t="s">
        <v>82</v>
      </c>
      <c r="AV207" s="13" t="s">
        <v>80</v>
      </c>
      <c r="AW207" s="13" t="s">
        <v>33</v>
      </c>
      <c r="AX207" s="13" t="s">
        <v>72</v>
      </c>
      <c r="AY207" s="240" t="s">
        <v>118</v>
      </c>
    </row>
    <row r="208" s="14" customFormat="1">
      <c r="A208" s="14"/>
      <c r="B208" s="241"/>
      <c r="C208" s="242"/>
      <c r="D208" s="225" t="s">
        <v>219</v>
      </c>
      <c r="E208" s="243" t="s">
        <v>19</v>
      </c>
      <c r="F208" s="244" t="s">
        <v>341</v>
      </c>
      <c r="G208" s="242"/>
      <c r="H208" s="245">
        <v>8.5</v>
      </c>
      <c r="I208" s="246"/>
      <c r="J208" s="242"/>
      <c r="K208" s="242"/>
      <c r="L208" s="247"/>
      <c r="M208" s="248"/>
      <c r="N208" s="249"/>
      <c r="O208" s="249"/>
      <c r="P208" s="249"/>
      <c r="Q208" s="249"/>
      <c r="R208" s="249"/>
      <c r="S208" s="249"/>
      <c r="T208" s="250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1" t="s">
        <v>219</v>
      </c>
      <c r="AU208" s="251" t="s">
        <v>82</v>
      </c>
      <c r="AV208" s="14" t="s">
        <v>82</v>
      </c>
      <c r="AW208" s="14" t="s">
        <v>33</v>
      </c>
      <c r="AX208" s="14" t="s">
        <v>72</v>
      </c>
      <c r="AY208" s="251" t="s">
        <v>118</v>
      </c>
    </row>
    <row r="209" s="13" customFormat="1">
      <c r="A209" s="13"/>
      <c r="B209" s="231"/>
      <c r="C209" s="232"/>
      <c r="D209" s="225" t="s">
        <v>219</v>
      </c>
      <c r="E209" s="233" t="s">
        <v>19</v>
      </c>
      <c r="F209" s="234" t="s">
        <v>342</v>
      </c>
      <c r="G209" s="232"/>
      <c r="H209" s="233" t="s">
        <v>19</v>
      </c>
      <c r="I209" s="235"/>
      <c r="J209" s="232"/>
      <c r="K209" s="232"/>
      <c r="L209" s="236"/>
      <c r="M209" s="237"/>
      <c r="N209" s="238"/>
      <c r="O209" s="238"/>
      <c r="P209" s="238"/>
      <c r="Q209" s="238"/>
      <c r="R209" s="238"/>
      <c r="S209" s="238"/>
      <c r="T209" s="23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0" t="s">
        <v>219</v>
      </c>
      <c r="AU209" s="240" t="s">
        <v>82</v>
      </c>
      <c r="AV209" s="13" t="s">
        <v>80</v>
      </c>
      <c r="AW209" s="13" t="s">
        <v>33</v>
      </c>
      <c r="AX209" s="13" t="s">
        <v>72</v>
      </c>
      <c r="AY209" s="240" t="s">
        <v>118</v>
      </c>
    </row>
    <row r="210" s="13" customFormat="1">
      <c r="A210" s="13"/>
      <c r="B210" s="231"/>
      <c r="C210" s="232"/>
      <c r="D210" s="225" t="s">
        <v>219</v>
      </c>
      <c r="E210" s="233" t="s">
        <v>19</v>
      </c>
      <c r="F210" s="234" t="s">
        <v>329</v>
      </c>
      <c r="G210" s="232"/>
      <c r="H210" s="233" t="s">
        <v>19</v>
      </c>
      <c r="I210" s="235"/>
      <c r="J210" s="232"/>
      <c r="K210" s="232"/>
      <c r="L210" s="236"/>
      <c r="M210" s="237"/>
      <c r="N210" s="238"/>
      <c r="O210" s="238"/>
      <c r="P210" s="238"/>
      <c r="Q210" s="238"/>
      <c r="R210" s="238"/>
      <c r="S210" s="238"/>
      <c r="T210" s="23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0" t="s">
        <v>219</v>
      </c>
      <c r="AU210" s="240" t="s">
        <v>82</v>
      </c>
      <c r="AV210" s="13" t="s">
        <v>80</v>
      </c>
      <c r="AW210" s="13" t="s">
        <v>33</v>
      </c>
      <c r="AX210" s="13" t="s">
        <v>72</v>
      </c>
      <c r="AY210" s="240" t="s">
        <v>118</v>
      </c>
    </row>
    <row r="211" s="13" customFormat="1">
      <c r="A211" s="13"/>
      <c r="B211" s="231"/>
      <c r="C211" s="232"/>
      <c r="D211" s="225" t="s">
        <v>219</v>
      </c>
      <c r="E211" s="233" t="s">
        <v>19</v>
      </c>
      <c r="F211" s="234" t="s">
        <v>330</v>
      </c>
      <c r="G211" s="232"/>
      <c r="H211" s="233" t="s">
        <v>19</v>
      </c>
      <c r="I211" s="235"/>
      <c r="J211" s="232"/>
      <c r="K211" s="232"/>
      <c r="L211" s="236"/>
      <c r="M211" s="237"/>
      <c r="N211" s="238"/>
      <c r="O211" s="238"/>
      <c r="P211" s="238"/>
      <c r="Q211" s="238"/>
      <c r="R211" s="238"/>
      <c r="S211" s="238"/>
      <c r="T211" s="23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0" t="s">
        <v>219</v>
      </c>
      <c r="AU211" s="240" t="s">
        <v>82</v>
      </c>
      <c r="AV211" s="13" t="s">
        <v>80</v>
      </c>
      <c r="AW211" s="13" t="s">
        <v>33</v>
      </c>
      <c r="AX211" s="13" t="s">
        <v>72</v>
      </c>
      <c r="AY211" s="240" t="s">
        <v>118</v>
      </c>
    </row>
    <row r="212" s="14" customFormat="1">
      <c r="A212" s="14"/>
      <c r="B212" s="241"/>
      <c r="C212" s="242"/>
      <c r="D212" s="225" t="s">
        <v>219</v>
      </c>
      <c r="E212" s="243" t="s">
        <v>19</v>
      </c>
      <c r="F212" s="244" t="s">
        <v>343</v>
      </c>
      <c r="G212" s="242"/>
      <c r="H212" s="245">
        <v>12.109999999999999</v>
      </c>
      <c r="I212" s="246"/>
      <c r="J212" s="242"/>
      <c r="K212" s="242"/>
      <c r="L212" s="247"/>
      <c r="M212" s="248"/>
      <c r="N212" s="249"/>
      <c r="O212" s="249"/>
      <c r="P212" s="249"/>
      <c r="Q212" s="249"/>
      <c r="R212" s="249"/>
      <c r="S212" s="249"/>
      <c r="T212" s="250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1" t="s">
        <v>219</v>
      </c>
      <c r="AU212" s="251" t="s">
        <v>82</v>
      </c>
      <c r="AV212" s="14" t="s">
        <v>82</v>
      </c>
      <c r="AW212" s="14" t="s">
        <v>33</v>
      </c>
      <c r="AX212" s="14" t="s">
        <v>72</v>
      </c>
      <c r="AY212" s="251" t="s">
        <v>118</v>
      </c>
    </row>
    <row r="213" s="13" customFormat="1">
      <c r="A213" s="13"/>
      <c r="B213" s="231"/>
      <c r="C213" s="232"/>
      <c r="D213" s="225" t="s">
        <v>219</v>
      </c>
      <c r="E213" s="233" t="s">
        <v>19</v>
      </c>
      <c r="F213" s="234" t="s">
        <v>344</v>
      </c>
      <c r="G213" s="232"/>
      <c r="H213" s="233" t="s">
        <v>19</v>
      </c>
      <c r="I213" s="235"/>
      <c r="J213" s="232"/>
      <c r="K213" s="232"/>
      <c r="L213" s="236"/>
      <c r="M213" s="237"/>
      <c r="N213" s="238"/>
      <c r="O213" s="238"/>
      <c r="P213" s="238"/>
      <c r="Q213" s="238"/>
      <c r="R213" s="238"/>
      <c r="S213" s="238"/>
      <c r="T213" s="23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0" t="s">
        <v>219</v>
      </c>
      <c r="AU213" s="240" t="s">
        <v>82</v>
      </c>
      <c r="AV213" s="13" t="s">
        <v>80</v>
      </c>
      <c r="AW213" s="13" t="s">
        <v>33</v>
      </c>
      <c r="AX213" s="13" t="s">
        <v>72</v>
      </c>
      <c r="AY213" s="240" t="s">
        <v>118</v>
      </c>
    </row>
    <row r="214" s="13" customFormat="1">
      <c r="A214" s="13"/>
      <c r="B214" s="231"/>
      <c r="C214" s="232"/>
      <c r="D214" s="225" t="s">
        <v>219</v>
      </c>
      <c r="E214" s="233" t="s">
        <v>19</v>
      </c>
      <c r="F214" s="234" t="s">
        <v>345</v>
      </c>
      <c r="G214" s="232"/>
      <c r="H214" s="233" t="s">
        <v>19</v>
      </c>
      <c r="I214" s="235"/>
      <c r="J214" s="232"/>
      <c r="K214" s="232"/>
      <c r="L214" s="236"/>
      <c r="M214" s="237"/>
      <c r="N214" s="238"/>
      <c r="O214" s="238"/>
      <c r="P214" s="238"/>
      <c r="Q214" s="238"/>
      <c r="R214" s="238"/>
      <c r="S214" s="238"/>
      <c r="T214" s="23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0" t="s">
        <v>219</v>
      </c>
      <c r="AU214" s="240" t="s">
        <v>82</v>
      </c>
      <c r="AV214" s="13" t="s">
        <v>80</v>
      </c>
      <c r="AW214" s="13" t="s">
        <v>33</v>
      </c>
      <c r="AX214" s="13" t="s">
        <v>72</v>
      </c>
      <c r="AY214" s="240" t="s">
        <v>118</v>
      </c>
    </row>
    <row r="215" s="13" customFormat="1">
      <c r="A215" s="13"/>
      <c r="B215" s="231"/>
      <c r="C215" s="232"/>
      <c r="D215" s="225" t="s">
        <v>219</v>
      </c>
      <c r="E215" s="233" t="s">
        <v>19</v>
      </c>
      <c r="F215" s="234" t="s">
        <v>346</v>
      </c>
      <c r="G215" s="232"/>
      <c r="H215" s="233" t="s">
        <v>19</v>
      </c>
      <c r="I215" s="235"/>
      <c r="J215" s="232"/>
      <c r="K215" s="232"/>
      <c r="L215" s="236"/>
      <c r="M215" s="237"/>
      <c r="N215" s="238"/>
      <c r="O215" s="238"/>
      <c r="P215" s="238"/>
      <c r="Q215" s="238"/>
      <c r="R215" s="238"/>
      <c r="S215" s="238"/>
      <c r="T215" s="23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0" t="s">
        <v>219</v>
      </c>
      <c r="AU215" s="240" t="s">
        <v>82</v>
      </c>
      <c r="AV215" s="13" t="s">
        <v>80</v>
      </c>
      <c r="AW215" s="13" t="s">
        <v>33</v>
      </c>
      <c r="AX215" s="13" t="s">
        <v>72</v>
      </c>
      <c r="AY215" s="240" t="s">
        <v>118</v>
      </c>
    </row>
    <row r="216" s="13" customFormat="1">
      <c r="A216" s="13"/>
      <c r="B216" s="231"/>
      <c r="C216" s="232"/>
      <c r="D216" s="225" t="s">
        <v>219</v>
      </c>
      <c r="E216" s="233" t="s">
        <v>19</v>
      </c>
      <c r="F216" s="234" t="s">
        <v>347</v>
      </c>
      <c r="G216" s="232"/>
      <c r="H216" s="233" t="s">
        <v>19</v>
      </c>
      <c r="I216" s="235"/>
      <c r="J216" s="232"/>
      <c r="K216" s="232"/>
      <c r="L216" s="236"/>
      <c r="M216" s="237"/>
      <c r="N216" s="238"/>
      <c r="O216" s="238"/>
      <c r="P216" s="238"/>
      <c r="Q216" s="238"/>
      <c r="R216" s="238"/>
      <c r="S216" s="238"/>
      <c r="T216" s="23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0" t="s">
        <v>219</v>
      </c>
      <c r="AU216" s="240" t="s">
        <v>82</v>
      </c>
      <c r="AV216" s="13" t="s">
        <v>80</v>
      </c>
      <c r="AW216" s="13" t="s">
        <v>33</v>
      </c>
      <c r="AX216" s="13" t="s">
        <v>72</v>
      </c>
      <c r="AY216" s="240" t="s">
        <v>118</v>
      </c>
    </row>
    <row r="217" s="13" customFormat="1">
      <c r="A217" s="13"/>
      <c r="B217" s="231"/>
      <c r="C217" s="232"/>
      <c r="D217" s="225" t="s">
        <v>219</v>
      </c>
      <c r="E217" s="233" t="s">
        <v>19</v>
      </c>
      <c r="F217" s="234" t="s">
        <v>348</v>
      </c>
      <c r="G217" s="232"/>
      <c r="H217" s="233" t="s">
        <v>19</v>
      </c>
      <c r="I217" s="235"/>
      <c r="J217" s="232"/>
      <c r="K217" s="232"/>
      <c r="L217" s="236"/>
      <c r="M217" s="237"/>
      <c r="N217" s="238"/>
      <c r="O217" s="238"/>
      <c r="P217" s="238"/>
      <c r="Q217" s="238"/>
      <c r="R217" s="238"/>
      <c r="S217" s="238"/>
      <c r="T217" s="23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0" t="s">
        <v>219</v>
      </c>
      <c r="AU217" s="240" t="s">
        <v>82</v>
      </c>
      <c r="AV217" s="13" t="s">
        <v>80</v>
      </c>
      <c r="AW217" s="13" t="s">
        <v>33</v>
      </c>
      <c r="AX217" s="13" t="s">
        <v>72</v>
      </c>
      <c r="AY217" s="240" t="s">
        <v>118</v>
      </c>
    </row>
    <row r="218" s="13" customFormat="1">
      <c r="A218" s="13"/>
      <c r="B218" s="231"/>
      <c r="C218" s="232"/>
      <c r="D218" s="225" t="s">
        <v>219</v>
      </c>
      <c r="E218" s="233" t="s">
        <v>19</v>
      </c>
      <c r="F218" s="234" t="s">
        <v>349</v>
      </c>
      <c r="G218" s="232"/>
      <c r="H218" s="233" t="s">
        <v>19</v>
      </c>
      <c r="I218" s="235"/>
      <c r="J218" s="232"/>
      <c r="K218" s="232"/>
      <c r="L218" s="236"/>
      <c r="M218" s="237"/>
      <c r="N218" s="238"/>
      <c r="O218" s="238"/>
      <c r="P218" s="238"/>
      <c r="Q218" s="238"/>
      <c r="R218" s="238"/>
      <c r="S218" s="238"/>
      <c r="T218" s="23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0" t="s">
        <v>219</v>
      </c>
      <c r="AU218" s="240" t="s">
        <v>82</v>
      </c>
      <c r="AV218" s="13" t="s">
        <v>80</v>
      </c>
      <c r="AW218" s="13" t="s">
        <v>33</v>
      </c>
      <c r="AX218" s="13" t="s">
        <v>72</v>
      </c>
      <c r="AY218" s="240" t="s">
        <v>118</v>
      </c>
    </row>
    <row r="219" s="14" customFormat="1">
      <c r="A219" s="14"/>
      <c r="B219" s="241"/>
      <c r="C219" s="242"/>
      <c r="D219" s="225" t="s">
        <v>219</v>
      </c>
      <c r="E219" s="243" t="s">
        <v>19</v>
      </c>
      <c r="F219" s="244" t="s">
        <v>350</v>
      </c>
      <c r="G219" s="242"/>
      <c r="H219" s="245">
        <v>325.60000000000002</v>
      </c>
      <c r="I219" s="246"/>
      <c r="J219" s="242"/>
      <c r="K219" s="242"/>
      <c r="L219" s="247"/>
      <c r="M219" s="248"/>
      <c r="N219" s="249"/>
      <c r="O219" s="249"/>
      <c r="P219" s="249"/>
      <c r="Q219" s="249"/>
      <c r="R219" s="249"/>
      <c r="S219" s="249"/>
      <c r="T219" s="250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1" t="s">
        <v>219</v>
      </c>
      <c r="AU219" s="251" t="s">
        <v>82</v>
      </c>
      <c r="AV219" s="14" t="s">
        <v>82</v>
      </c>
      <c r="AW219" s="14" t="s">
        <v>33</v>
      </c>
      <c r="AX219" s="14" t="s">
        <v>72</v>
      </c>
      <c r="AY219" s="251" t="s">
        <v>118</v>
      </c>
    </row>
    <row r="220" s="15" customFormat="1">
      <c r="A220" s="15"/>
      <c r="B220" s="252"/>
      <c r="C220" s="253"/>
      <c r="D220" s="225" t="s">
        <v>219</v>
      </c>
      <c r="E220" s="254" t="s">
        <v>19</v>
      </c>
      <c r="F220" s="255" t="s">
        <v>251</v>
      </c>
      <c r="G220" s="253"/>
      <c r="H220" s="256">
        <v>920.13</v>
      </c>
      <c r="I220" s="257"/>
      <c r="J220" s="253"/>
      <c r="K220" s="253"/>
      <c r="L220" s="258"/>
      <c r="M220" s="259"/>
      <c r="N220" s="260"/>
      <c r="O220" s="260"/>
      <c r="P220" s="260"/>
      <c r="Q220" s="260"/>
      <c r="R220" s="260"/>
      <c r="S220" s="260"/>
      <c r="T220" s="261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2" t="s">
        <v>219</v>
      </c>
      <c r="AU220" s="262" t="s">
        <v>82</v>
      </c>
      <c r="AV220" s="15" t="s">
        <v>143</v>
      </c>
      <c r="AW220" s="15" t="s">
        <v>33</v>
      </c>
      <c r="AX220" s="15" t="s">
        <v>80</v>
      </c>
      <c r="AY220" s="262" t="s">
        <v>118</v>
      </c>
    </row>
    <row r="221" s="2" customFormat="1" ht="24.15" customHeight="1">
      <c r="A221" s="41"/>
      <c r="B221" s="42"/>
      <c r="C221" s="207" t="s">
        <v>351</v>
      </c>
      <c r="D221" s="207" t="s">
        <v>121</v>
      </c>
      <c r="E221" s="208" t="s">
        <v>352</v>
      </c>
      <c r="F221" s="209" t="s">
        <v>353</v>
      </c>
      <c r="G221" s="210" t="s">
        <v>325</v>
      </c>
      <c r="H221" s="211">
        <v>444.69</v>
      </c>
      <c r="I221" s="212"/>
      <c r="J221" s="213">
        <f>ROUND(I221*H221,2)</f>
        <v>0</v>
      </c>
      <c r="K221" s="209" t="s">
        <v>125</v>
      </c>
      <c r="L221" s="47"/>
      <c r="M221" s="214" t="s">
        <v>19</v>
      </c>
      <c r="N221" s="215" t="s">
        <v>43</v>
      </c>
      <c r="O221" s="87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143</v>
      </c>
      <c r="AT221" s="218" t="s">
        <v>121</v>
      </c>
      <c r="AU221" s="218" t="s">
        <v>82</v>
      </c>
      <c r="AY221" s="20" t="s">
        <v>118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80</v>
      </c>
      <c r="BK221" s="219">
        <f>ROUND(I221*H221,2)</f>
        <v>0</v>
      </c>
      <c r="BL221" s="20" t="s">
        <v>143</v>
      </c>
      <c r="BM221" s="218" t="s">
        <v>354</v>
      </c>
    </row>
    <row r="222" s="2" customFormat="1">
      <c r="A222" s="41"/>
      <c r="B222" s="42"/>
      <c r="C222" s="43"/>
      <c r="D222" s="220" t="s">
        <v>128</v>
      </c>
      <c r="E222" s="43"/>
      <c r="F222" s="221" t="s">
        <v>355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128</v>
      </c>
      <c r="AU222" s="20" t="s">
        <v>82</v>
      </c>
    </row>
    <row r="223" s="13" customFormat="1">
      <c r="A223" s="13"/>
      <c r="B223" s="231"/>
      <c r="C223" s="232"/>
      <c r="D223" s="225" t="s">
        <v>219</v>
      </c>
      <c r="E223" s="233" t="s">
        <v>19</v>
      </c>
      <c r="F223" s="234" t="s">
        <v>328</v>
      </c>
      <c r="G223" s="232"/>
      <c r="H223" s="233" t="s">
        <v>19</v>
      </c>
      <c r="I223" s="235"/>
      <c r="J223" s="232"/>
      <c r="K223" s="232"/>
      <c r="L223" s="236"/>
      <c r="M223" s="237"/>
      <c r="N223" s="238"/>
      <c r="O223" s="238"/>
      <c r="P223" s="238"/>
      <c r="Q223" s="238"/>
      <c r="R223" s="238"/>
      <c r="S223" s="238"/>
      <c r="T223" s="23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0" t="s">
        <v>219</v>
      </c>
      <c r="AU223" s="240" t="s">
        <v>82</v>
      </c>
      <c r="AV223" s="13" t="s">
        <v>80</v>
      </c>
      <c r="AW223" s="13" t="s">
        <v>33</v>
      </c>
      <c r="AX223" s="13" t="s">
        <v>72</v>
      </c>
      <c r="AY223" s="240" t="s">
        <v>118</v>
      </c>
    </row>
    <row r="224" s="13" customFormat="1">
      <c r="A224" s="13"/>
      <c r="B224" s="231"/>
      <c r="C224" s="232"/>
      <c r="D224" s="225" t="s">
        <v>219</v>
      </c>
      <c r="E224" s="233" t="s">
        <v>19</v>
      </c>
      <c r="F224" s="234" t="s">
        <v>356</v>
      </c>
      <c r="G224" s="232"/>
      <c r="H224" s="233" t="s">
        <v>19</v>
      </c>
      <c r="I224" s="235"/>
      <c r="J224" s="232"/>
      <c r="K224" s="232"/>
      <c r="L224" s="236"/>
      <c r="M224" s="237"/>
      <c r="N224" s="238"/>
      <c r="O224" s="238"/>
      <c r="P224" s="238"/>
      <c r="Q224" s="238"/>
      <c r="R224" s="238"/>
      <c r="S224" s="238"/>
      <c r="T224" s="23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0" t="s">
        <v>219</v>
      </c>
      <c r="AU224" s="240" t="s">
        <v>82</v>
      </c>
      <c r="AV224" s="13" t="s">
        <v>80</v>
      </c>
      <c r="AW224" s="13" t="s">
        <v>33</v>
      </c>
      <c r="AX224" s="13" t="s">
        <v>72</v>
      </c>
      <c r="AY224" s="240" t="s">
        <v>118</v>
      </c>
    </row>
    <row r="225" s="13" customFormat="1">
      <c r="A225" s="13"/>
      <c r="B225" s="231"/>
      <c r="C225" s="232"/>
      <c r="D225" s="225" t="s">
        <v>219</v>
      </c>
      <c r="E225" s="233" t="s">
        <v>19</v>
      </c>
      <c r="F225" s="234" t="s">
        <v>357</v>
      </c>
      <c r="G225" s="232"/>
      <c r="H225" s="233" t="s">
        <v>19</v>
      </c>
      <c r="I225" s="235"/>
      <c r="J225" s="232"/>
      <c r="K225" s="232"/>
      <c r="L225" s="236"/>
      <c r="M225" s="237"/>
      <c r="N225" s="238"/>
      <c r="O225" s="238"/>
      <c r="P225" s="238"/>
      <c r="Q225" s="238"/>
      <c r="R225" s="238"/>
      <c r="S225" s="238"/>
      <c r="T225" s="23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0" t="s">
        <v>219</v>
      </c>
      <c r="AU225" s="240" t="s">
        <v>82</v>
      </c>
      <c r="AV225" s="13" t="s">
        <v>80</v>
      </c>
      <c r="AW225" s="13" t="s">
        <v>33</v>
      </c>
      <c r="AX225" s="13" t="s">
        <v>72</v>
      </c>
      <c r="AY225" s="240" t="s">
        <v>118</v>
      </c>
    </row>
    <row r="226" s="14" customFormat="1">
      <c r="A226" s="14"/>
      <c r="B226" s="241"/>
      <c r="C226" s="242"/>
      <c r="D226" s="225" t="s">
        <v>219</v>
      </c>
      <c r="E226" s="243" t="s">
        <v>19</v>
      </c>
      <c r="F226" s="244" t="s">
        <v>358</v>
      </c>
      <c r="G226" s="242"/>
      <c r="H226" s="245">
        <v>178.47999999999999</v>
      </c>
      <c r="I226" s="246"/>
      <c r="J226" s="242"/>
      <c r="K226" s="242"/>
      <c r="L226" s="247"/>
      <c r="M226" s="248"/>
      <c r="N226" s="249"/>
      <c r="O226" s="249"/>
      <c r="P226" s="249"/>
      <c r="Q226" s="249"/>
      <c r="R226" s="249"/>
      <c r="S226" s="249"/>
      <c r="T226" s="250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1" t="s">
        <v>219</v>
      </c>
      <c r="AU226" s="251" t="s">
        <v>82</v>
      </c>
      <c r="AV226" s="14" t="s">
        <v>82</v>
      </c>
      <c r="AW226" s="14" t="s">
        <v>33</v>
      </c>
      <c r="AX226" s="14" t="s">
        <v>72</v>
      </c>
      <c r="AY226" s="251" t="s">
        <v>118</v>
      </c>
    </row>
    <row r="227" s="13" customFormat="1">
      <c r="A227" s="13"/>
      <c r="B227" s="231"/>
      <c r="C227" s="232"/>
      <c r="D227" s="225" t="s">
        <v>219</v>
      </c>
      <c r="E227" s="233" t="s">
        <v>19</v>
      </c>
      <c r="F227" s="234" t="s">
        <v>332</v>
      </c>
      <c r="G227" s="232"/>
      <c r="H227" s="233" t="s">
        <v>19</v>
      </c>
      <c r="I227" s="235"/>
      <c r="J227" s="232"/>
      <c r="K227" s="232"/>
      <c r="L227" s="236"/>
      <c r="M227" s="237"/>
      <c r="N227" s="238"/>
      <c r="O227" s="238"/>
      <c r="P227" s="238"/>
      <c r="Q227" s="238"/>
      <c r="R227" s="238"/>
      <c r="S227" s="238"/>
      <c r="T227" s="23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0" t="s">
        <v>219</v>
      </c>
      <c r="AU227" s="240" t="s">
        <v>82</v>
      </c>
      <c r="AV227" s="13" t="s">
        <v>80</v>
      </c>
      <c r="AW227" s="13" t="s">
        <v>33</v>
      </c>
      <c r="AX227" s="13" t="s">
        <v>72</v>
      </c>
      <c r="AY227" s="240" t="s">
        <v>118</v>
      </c>
    </row>
    <row r="228" s="13" customFormat="1">
      <c r="A228" s="13"/>
      <c r="B228" s="231"/>
      <c r="C228" s="232"/>
      <c r="D228" s="225" t="s">
        <v>219</v>
      </c>
      <c r="E228" s="233" t="s">
        <v>19</v>
      </c>
      <c r="F228" s="234" t="s">
        <v>356</v>
      </c>
      <c r="G228" s="232"/>
      <c r="H228" s="233" t="s">
        <v>19</v>
      </c>
      <c r="I228" s="235"/>
      <c r="J228" s="232"/>
      <c r="K228" s="232"/>
      <c r="L228" s="236"/>
      <c r="M228" s="237"/>
      <c r="N228" s="238"/>
      <c r="O228" s="238"/>
      <c r="P228" s="238"/>
      <c r="Q228" s="238"/>
      <c r="R228" s="238"/>
      <c r="S228" s="238"/>
      <c r="T228" s="23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0" t="s">
        <v>219</v>
      </c>
      <c r="AU228" s="240" t="s">
        <v>82</v>
      </c>
      <c r="AV228" s="13" t="s">
        <v>80</v>
      </c>
      <c r="AW228" s="13" t="s">
        <v>33</v>
      </c>
      <c r="AX228" s="13" t="s">
        <v>72</v>
      </c>
      <c r="AY228" s="240" t="s">
        <v>118</v>
      </c>
    </row>
    <row r="229" s="13" customFormat="1">
      <c r="A229" s="13"/>
      <c r="B229" s="231"/>
      <c r="C229" s="232"/>
      <c r="D229" s="225" t="s">
        <v>219</v>
      </c>
      <c r="E229" s="233" t="s">
        <v>19</v>
      </c>
      <c r="F229" s="234" t="s">
        <v>359</v>
      </c>
      <c r="G229" s="232"/>
      <c r="H229" s="233" t="s">
        <v>19</v>
      </c>
      <c r="I229" s="235"/>
      <c r="J229" s="232"/>
      <c r="K229" s="232"/>
      <c r="L229" s="236"/>
      <c r="M229" s="237"/>
      <c r="N229" s="238"/>
      <c r="O229" s="238"/>
      <c r="P229" s="238"/>
      <c r="Q229" s="238"/>
      <c r="R229" s="238"/>
      <c r="S229" s="238"/>
      <c r="T229" s="23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0" t="s">
        <v>219</v>
      </c>
      <c r="AU229" s="240" t="s">
        <v>82</v>
      </c>
      <c r="AV229" s="13" t="s">
        <v>80</v>
      </c>
      <c r="AW229" s="13" t="s">
        <v>33</v>
      </c>
      <c r="AX229" s="13" t="s">
        <v>72</v>
      </c>
      <c r="AY229" s="240" t="s">
        <v>118</v>
      </c>
    </row>
    <row r="230" s="14" customFormat="1">
      <c r="A230" s="14"/>
      <c r="B230" s="241"/>
      <c r="C230" s="242"/>
      <c r="D230" s="225" t="s">
        <v>219</v>
      </c>
      <c r="E230" s="243" t="s">
        <v>19</v>
      </c>
      <c r="F230" s="244" t="s">
        <v>360</v>
      </c>
      <c r="G230" s="242"/>
      <c r="H230" s="245">
        <v>37.109999999999999</v>
      </c>
      <c r="I230" s="246"/>
      <c r="J230" s="242"/>
      <c r="K230" s="242"/>
      <c r="L230" s="247"/>
      <c r="M230" s="248"/>
      <c r="N230" s="249"/>
      <c r="O230" s="249"/>
      <c r="P230" s="249"/>
      <c r="Q230" s="249"/>
      <c r="R230" s="249"/>
      <c r="S230" s="249"/>
      <c r="T230" s="250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1" t="s">
        <v>219</v>
      </c>
      <c r="AU230" s="251" t="s">
        <v>82</v>
      </c>
      <c r="AV230" s="14" t="s">
        <v>82</v>
      </c>
      <c r="AW230" s="14" t="s">
        <v>33</v>
      </c>
      <c r="AX230" s="14" t="s">
        <v>72</v>
      </c>
      <c r="AY230" s="251" t="s">
        <v>118</v>
      </c>
    </row>
    <row r="231" s="13" customFormat="1">
      <c r="A231" s="13"/>
      <c r="B231" s="231"/>
      <c r="C231" s="232"/>
      <c r="D231" s="225" t="s">
        <v>219</v>
      </c>
      <c r="E231" s="233" t="s">
        <v>19</v>
      </c>
      <c r="F231" s="234" t="s">
        <v>334</v>
      </c>
      <c r="G231" s="232"/>
      <c r="H231" s="233" t="s">
        <v>19</v>
      </c>
      <c r="I231" s="235"/>
      <c r="J231" s="232"/>
      <c r="K231" s="232"/>
      <c r="L231" s="236"/>
      <c r="M231" s="237"/>
      <c r="N231" s="238"/>
      <c r="O231" s="238"/>
      <c r="P231" s="238"/>
      <c r="Q231" s="238"/>
      <c r="R231" s="238"/>
      <c r="S231" s="238"/>
      <c r="T231" s="23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0" t="s">
        <v>219</v>
      </c>
      <c r="AU231" s="240" t="s">
        <v>82</v>
      </c>
      <c r="AV231" s="13" t="s">
        <v>80</v>
      </c>
      <c r="AW231" s="13" t="s">
        <v>33</v>
      </c>
      <c r="AX231" s="13" t="s">
        <v>72</v>
      </c>
      <c r="AY231" s="240" t="s">
        <v>118</v>
      </c>
    </row>
    <row r="232" s="13" customFormat="1">
      <c r="A232" s="13"/>
      <c r="B232" s="231"/>
      <c r="C232" s="232"/>
      <c r="D232" s="225" t="s">
        <v>219</v>
      </c>
      <c r="E232" s="233" t="s">
        <v>19</v>
      </c>
      <c r="F232" s="234" t="s">
        <v>356</v>
      </c>
      <c r="G232" s="232"/>
      <c r="H232" s="233" t="s">
        <v>19</v>
      </c>
      <c r="I232" s="235"/>
      <c r="J232" s="232"/>
      <c r="K232" s="232"/>
      <c r="L232" s="236"/>
      <c r="M232" s="237"/>
      <c r="N232" s="238"/>
      <c r="O232" s="238"/>
      <c r="P232" s="238"/>
      <c r="Q232" s="238"/>
      <c r="R232" s="238"/>
      <c r="S232" s="238"/>
      <c r="T232" s="23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0" t="s">
        <v>219</v>
      </c>
      <c r="AU232" s="240" t="s">
        <v>82</v>
      </c>
      <c r="AV232" s="13" t="s">
        <v>80</v>
      </c>
      <c r="AW232" s="13" t="s">
        <v>33</v>
      </c>
      <c r="AX232" s="13" t="s">
        <v>72</v>
      </c>
      <c r="AY232" s="240" t="s">
        <v>118</v>
      </c>
    </row>
    <row r="233" s="13" customFormat="1">
      <c r="A233" s="13"/>
      <c r="B233" s="231"/>
      <c r="C233" s="232"/>
      <c r="D233" s="225" t="s">
        <v>219</v>
      </c>
      <c r="E233" s="233" t="s">
        <v>19</v>
      </c>
      <c r="F233" s="234" t="s">
        <v>361</v>
      </c>
      <c r="G233" s="232"/>
      <c r="H233" s="233" t="s">
        <v>19</v>
      </c>
      <c r="I233" s="235"/>
      <c r="J233" s="232"/>
      <c r="K233" s="232"/>
      <c r="L233" s="236"/>
      <c r="M233" s="237"/>
      <c r="N233" s="238"/>
      <c r="O233" s="238"/>
      <c r="P233" s="238"/>
      <c r="Q233" s="238"/>
      <c r="R233" s="238"/>
      <c r="S233" s="238"/>
      <c r="T233" s="23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0" t="s">
        <v>219</v>
      </c>
      <c r="AU233" s="240" t="s">
        <v>82</v>
      </c>
      <c r="AV233" s="13" t="s">
        <v>80</v>
      </c>
      <c r="AW233" s="13" t="s">
        <v>33</v>
      </c>
      <c r="AX233" s="13" t="s">
        <v>72</v>
      </c>
      <c r="AY233" s="240" t="s">
        <v>118</v>
      </c>
    </row>
    <row r="234" s="14" customFormat="1">
      <c r="A234" s="14"/>
      <c r="B234" s="241"/>
      <c r="C234" s="242"/>
      <c r="D234" s="225" t="s">
        <v>219</v>
      </c>
      <c r="E234" s="243" t="s">
        <v>19</v>
      </c>
      <c r="F234" s="244" t="s">
        <v>362</v>
      </c>
      <c r="G234" s="242"/>
      <c r="H234" s="245">
        <v>9.9000000000000004</v>
      </c>
      <c r="I234" s="246"/>
      <c r="J234" s="242"/>
      <c r="K234" s="242"/>
      <c r="L234" s="247"/>
      <c r="M234" s="248"/>
      <c r="N234" s="249"/>
      <c r="O234" s="249"/>
      <c r="P234" s="249"/>
      <c r="Q234" s="249"/>
      <c r="R234" s="249"/>
      <c r="S234" s="249"/>
      <c r="T234" s="250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1" t="s">
        <v>219</v>
      </c>
      <c r="AU234" s="251" t="s">
        <v>82</v>
      </c>
      <c r="AV234" s="14" t="s">
        <v>82</v>
      </c>
      <c r="AW234" s="14" t="s">
        <v>33</v>
      </c>
      <c r="AX234" s="14" t="s">
        <v>72</v>
      </c>
      <c r="AY234" s="251" t="s">
        <v>118</v>
      </c>
    </row>
    <row r="235" s="13" customFormat="1">
      <c r="A235" s="13"/>
      <c r="B235" s="231"/>
      <c r="C235" s="232"/>
      <c r="D235" s="225" t="s">
        <v>219</v>
      </c>
      <c r="E235" s="233" t="s">
        <v>19</v>
      </c>
      <c r="F235" s="234" t="s">
        <v>336</v>
      </c>
      <c r="G235" s="232"/>
      <c r="H235" s="233" t="s">
        <v>19</v>
      </c>
      <c r="I235" s="235"/>
      <c r="J235" s="232"/>
      <c r="K235" s="232"/>
      <c r="L235" s="236"/>
      <c r="M235" s="237"/>
      <c r="N235" s="238"/>
      <c r="O235" s="238"/>
      <c r="P235" s="238"/>
      <c r="Q235" s="238"/>
      <c r="R235" s="238"/>
      <c r="S235" s="238"/>
      <c r="T235" s="23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0" t="s">
        <v>219</v>
      </c>
      <c r="AU235" s="240" t="s">
        <v>82</v>
      </c>
      <c r="AV235" s="13" t="s">
        <v>80</v>
      </c>
      <c r="AW235" s="13" t="s">
        <v>33</v>
      </c>
      <c r="AX235" s="13" t="s">
        <v>72</v>
      </c>
      <c r="AY235" s="240" t="s">
        <v>118</v>
      </c>
    </row>
    <row r="236" s="13" customFormat="1">
      <c r="A236" s="13"/>
      <c r="B236" s="231"/>
      <c r="C236" s="232"/>
      <c r="D236" s="225" t="s">
        <v>219</v>
      </c>
      <c r="E236" s="233" t="s">
        <v>19</v>
      </c>
      <c r="F236" s="234" t="s">
        <v>356</v>
      </c>
      <c r="G236" s="232"/>
      <c r="H236" s="233" t="s">
        <v>19</v>
      </c>
      <c r="I236" s="235"/>
      <c r="J236" s="232"/>
      <c r="K236" s="232"/>
      <c r="L236" s="236"/>
      <c r="M236" s="237"/>
      <c r="N236" s="238"/>
      <c r="O236" s="238"/>
      <c r="P236" s="238"/>
      <c r="Q236" s="238"/>
      <c r="R236" s="238"/>
      <c r="S236" s="238"/>
      <c r="T236" s="23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0" t="s">
        <v>219</v>
      </c>
      <c r="AU236" s="240" t="s">
        <v>82</v>
      </c>
      <c r="AV236" s="13" t="s">
        <v>80</v>
      </c>
      <c r="AW236" s="13" t="s">
        <v>33</v>
      </c>
      <c r="AX236" s="13" t="s">
        <v>72</v>
      </c>
      <c r="AY236" s="240" t="s">
        <v>118</v>
      </c>
    </row>
    <row r="237" s="13" customFormat="1">
      <c r="A237" s="13"/>
      <c r="B237" s="231"/>
      <c r="C237" s="232"/>
      <c r="D237" s="225" t="s">
        <v>219</v>
      </c>
      <c r="E237" s="233" t="s">
        <v>19</v>
      </c>
      <c r="F237" s="234" t="s">
        <v>363</v>
      </c>
      <c r="G237" s="232"/>
      <c r="H237" s="233" t="s">
        <v>19</v>
      </c>
      <c r="I237" s="235"/>
      <c r="J237" s="232"/>
      <c r="K237" s="232"/>
      <c r="L237" s="236"/>
      <c r="M237" s="237"/>
      <c r="N237" s="238"/>
      <c r="O237" s="238"/>
      <c r="P237" s="238"/>
      <c r="Q237" s="238"/>
      <c r="R237" s="238"/>
      <c r="S237" s="238"/>
      <c r="T237" s="23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0" t="s">
        <v>219</v>
      </c>
      <c r="AU237" s="240" t="s">
        <v>82</v>
      </c>
      <c r="AV237" s="13" t="s">
        <v>80</v>
      </c>
      <c r="AW237" s="13" t="s">
        <v>33</v>
      </c>
      <c r="AX237" s="13" t="s">
        <v>72</v>
      </c>
      <c r="AY237" s="240" t="s">
        <v>118</v>
      </c>
    </row>
    <row r="238" s="14" customFormat="1">
      <c r="A238" s="14"/>
      <c r="B238" s="241"/>
      <c r="C238" s="242"/>
      <c r="D238" s="225" t="s">
        <v>219</v>
      </c>
      <c r="E238" s="243" t="s">
        <v>19</v>
      </c>
      <c r="F238" s="244" t="s">
        <v>364</v>
      </c>
      <c r="G238" s="242"/>
      <c r="H238" s="245">
        <v>3.98</v>
      </c>
      <c r="I238" s="246"/>
      <c r="J238" s="242"/>
      <c r="K238" s="242"/>
      <c r="L238" s="247"/>
      <c r="M238" s="248"/>
      <c r="N238" s="249"/>
      <c r="O238" s="249"/>
      <c r="P238" s="249"/>
      <c r="Q238" s="249"/>
      <c r="R238" s="249"/>
      <c r="S238" s="249"/>
      <c r="T238" s="25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1" t="s">
        <v>219</v>
      </c>
      <c r="AU238" s="251" t="s">
        <v>82</v>
      </c>
      <c r="AV238" s="14" t="s">
        <v>82</v>
      </c>
      <c r="AW238" s="14" t="s">
        <v>33</v>
      </c>
      <c r="AX238" s="14" t="s">
        <v>72</v>
      </c>
      <c r="AY238" s="251" t="s">
        <v>118</v>
      </c>
    </row>
    <row r="239" s="13" customFormat="1">
      <c r="A239" s="13"/>
      <c r="B239" s="231"/>
      <c r="C239" s="232"/>
      <c r="D239" s="225" t="s">
        <v>219</v>
      </c>
      <c r="E239" s="233" t="s">
        <v>19</v>
      </c>
      <c r="F239" s="234" t="s">
        <v>338</v>
      </c>
      <c r="G239" s="232"/>
      <c r="H239" s="233" t="s">
        <v>19</v>
      </c>
      <c r="I239" s="235"/>
      <c r="J239" s="232"/>
      <c r="K239" s="232"/>
      <c r="L239" s="236"/>
      <c r="M239" s="237"/>
      <c r="N239" s="238"/>
      <c r="O239" s="238"/>
      <c r="P239" s="238"/>
      <c r="Q239" s="238"/>
      <c r="R239" s="238"/>
      <c r="S239" s="238"/>
      <c r="T239" s="23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0" t="s">
        <v>219</v>
      </c>
      <c r="AU239" s="240" t="s">
        <v>82</v>
      </c>
      <c r="AV239" s="13" t="s">
        <v>80</v>
      </c>
      <c r="AW239" s="13" t="s">
        <v>33</v>
      </c>
      <c r="AX239" s="13" t="s">
        <v>72</v>
      </c>
      <c r="AY239" s="240" t="s">
        <v>118</v>
      </c>
    </row>
    <row r="240" s="13" customFormat="1">
      <c r="A240" s="13"/>
      <c r="B240" s="231"/>
      <c r="C240" s="232"/>
      <c r="D240" s="225" t="s">
        <v>219</v>
      </c>
      <c r="E240" s="233" t="s">
        <v>19</v>
      </c>
      <c r="F240" s="234" t="s">
        <v>356</v>
      </c>
      <c r="G240" s="232"/>
      <c r="H240" s="233" t="s">
        <v>19</v>
      </c>
      <c r="I240" s="235"/>
      <c r="J240" s="232"/>
      <c r="K240" s="232"/>
      <c r="L240" s="236"/>
      <c r="M240" s="237"/>
      <c r="N240" s="238"/>
      <c r="O240" s="238"/>
      <c r="P240" s="238"/>
      <c r="Q240" s="238"/>
      <c r="R240" s="238"/>
      <c r="S240" s="238"/>
      <c r="T240" s="23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0" t="s">
        <v>219</v>
      </c>
      <c r="AU240" s="240" t="s">
        <v>82</v>
      </c>
      <c r="AV240" s="13" t="s">
        <v>80</v>
      </c>
      <c r="AW240" s="13" t="s">
        <v>33</v>
      </c>
      <c r="AX240" s="13" t="s">
        <v>72</v>
      </c>
      <c r="AY240" s="240" t="s">
        <v>118</v>
      </c>
    </row>
    <row r="241" s="13" customFormat="1">
      <c r="A241" s="13"/>
      <c r="B241" s="231"/>
      <c r="C241" s="232"/>
      <c r="D241" s="225" t="s">
        <v>219</v>
      </c>
      <c r="E241" s="233" t="s">
        <v>19</v>
      </c>
      <c r="F241" s="234" t="s">
        <v>365</v>
      </c>
      <c r="G241" s="232"/>
      <c r="H241" s="233" t="s">
        <v>19</v>
      </c>
      <c r="I241" s="235"/>
      <c r="J241" s="232"/>
      <c r="K241" s="232"/>
      <c r="L241" s="236"/>
      <c r="M241" s="237"/>
      <c r="N241" s="238"/>
      <c r="O241" s="238"/>
      <c r="P241" s="238"/>
      <c r="Q241" s="238"/>
      <c r="R241" s="238"/>
      <c r="S241" s="238"/>
      <c r="T241" s="23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0" t="s">
        <v>219</v>
      </c>
      <c r="AU241" s="240" t="s">
        <v>82</v>
      </c>
      <c r="AV241" s="13" t="s">
        <v>80</v>
      </c>
      <c r="AW241" s="13" t="s">
        <v>33</v>
      </c>
      <c r="AX241" s="13" t="s">
        <v>72</v>
      </c>
      <c r="AY241" s="240" t="s">
        <v>118</v>
      </c>
    </row>
    <row r="242" s="14" customFormat="1">
      <c r="A242" s="14"/>
      <c r="B242" s="241"/>
      <c r="C242" s="242"/>
      <c r="D242" s="225" t="s">
        <v>219</v>
      </c>
      <c r="E242" s="243" t="s">
        <v>19</v>
      </c>
      <c r="F242" s="244" t="s">
        <v>366</v>
      </c>
      <c r="G242" s="242"/>
      <c r="H242" s="245">
        <v>0.46000000000000002</v>
      </c>
      <c r="I242" s="246"/>
      <c r="J242" s="242"/>
      <c r="K242" s="242"/>
      <c r="L242" s="247"/>
      <c r="M242" s="248"/>
      <c r="N242" s="249"/>
      <c r="O242" s="249"/>
      <c r="P242" s="249"/>
      <c r="Q242" s="249"/>
      <c r="R242" s="249"/>
      <c r="S242" s="249"/>
      <c r="T242" s="250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1" t="s">
        <v>219</v>
      </c>
      <c r="AU242" s="251" t="s">
        <v>82</v>
      </c>
      <c r="AV242" s="14" t="s">
        <v>82</v>
      </c>
      <c r="AW242" s="14" t="s">
        <v>33</v>
      </c>
      <c r="AX242" s="14" t="s">
        <v>72</v>
      </c>
      <c r="AY242" s="251" t="s">
        <v>118</v>
      </c>
    </row>
    <row r="243" s="13" customFormat="1">
      <c r="A243" s="13"/>
      <c r="B243" s="231"/>
      <c r="C243" s="232"/>
      <c r="D243" s="225" t="s">
        <v>219</v>
      </c>
      <c r="E243" s="233" t="s">
        <v>19</v>
      </c>
      <c r="F243" s="234" t="s">
        <v>340</v>
      </c>
      <c r="G243" s="232"/>
      <c r="H243" s="233" t="s">
        <v>19</v>
      </c>
      <c r="I243" s="235"/>
      <c r="J243" s="232"/>
      <c r="K243" s="232"/>
      <c r="L243" s="236"/>
      <c r="M243" s="237"/>
      <c r="N243" s="238"/>
      <c r="O243" s="238"/>
      <c r="P243" s="238"/>
      <c r="Q243" s="238"/>
      <c r="R243" s="238"/>
      <c r="S243" s="238"/>
      <c r="T243" s="23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0" t="s">
        <v>219</v>
      </c>
      <c r="AU243" s="240" t="s">
        <v>82</v>
      </c>
      <c r="AV243" s="13" t="s">
        <v>80</v>
      </c>
      <c r="AW243" s="13" t="s">
        <v>33</v>
      </c>
      <c r="AX243" s="13" t="s">
        <v>72</v>
      </c>
      <c r="AY243" s="240" t="s">
        <v>118</v>
      </c>
    </row>
    <row r="244" s="13" customFormat="1">
      <c r="A244" s="13"/>
      <c r="B244" s="231"/>
      <c r="C244" s="232"/>
      <c r="D244" s="225" t="s">
        <v>219</v>
      </c>
      <c r="E244" s="233" t="s">
        <v>19</v>
      </c>
      <c r="F244" s="234" t="s">
        <v>356</v>
      </c>
      <c r="G244" s="232"/>
      <c r="H244" s="233" t="s">
        <v>19</v>
      </c>
      <c r="I244" s="235"/>
      <c r="J244" s="232"/>
      <c r="K244" s="232"/>
      <c r="L244" s="236"/>
      <c r="M244" s="237"/>
      <c r="N244" s="238"/>
      <c r="O244" s="238"/>
      <c r="P244" s="238"/>
      <c r="Q244" s="238"/>
      <c r="R244" s="238"/>
      <c r="S244" s="238"/>
      <c r="T244" s="23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0" t="s">
        <v>219</v>
      </c>
      <c r="AU244" s="240" t="s">
        <v>82</v>
      </c>
      <c r="AV244" s="13" t="s">
        <v>80</v>
      </c>
      <c r="AW244" s="13" t="s">
        <v>33</v>
      </c>
      <c r="AX244" s="13" t="s">
        <v>72</v>
      </c>
      <c r="AY244" s="240" t="s">
        <v>118</v>
      </c>
    </row>
    <row r="245" s="13" customFormat="1">
      <c r="A245" s="13"/>
      <c r="B245" s="231"/>
      <c r="C245" s="232"/>
      <c r="D245" s="225" t="s">
        <v>219</v>
      </c>
      <c r="E245" s="233" t="s">
        <v>19</v>
      </c>
      <c r="F245" s="234" t="s">
        <v>367</v>
      </c>
      <c r="G245" s="232"/>
      <c r="H245" s="233" t="s">
        <v>19</v>
      </c>
      <c r="I245" s="235"/>
      <c r="J245" s="232"/>
      <c r="K245" s="232"/>
      <c r="L245" s="236"/>
      <c r="M245" s="237"/>
      <c r="N245" s="238"/>
      <c r="O245" s="238"/>
      <c r="P245" s="238"/>
      <c r="Q245" s="238"/>
      <c r="R245" s="238"/>
      <c r="S245" s="238"/>
      <c r="T245" s="239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0" t="s">
        <v>219</v>
      </c>
      <c r="AU245" s="240" t="s">
        <v>82</v>
      </c>
      <c r="AV245" s="13" t="s">
        <v>80</v>
      </c>
      <c r="AW245" s="13" t="s">
        <v>33</v>
      </c>
      <c r="AX245" s="13" t="s">
        <v>72</v>
      </c>
      <c r="AY245" s="240" t="s">
        <v>118</v>
      </c>
    </row>
    <row r="246" s="14" customFormat="1">
      <c r="A246" s="14"/>
      <c r="B246" s="241"/>
      <c r="C246" s="242"/>
      <c r="D246" s="225" t="s">
        <v>219</v>
      </c>
      <c r="E246" s="243" t="s">
        <v>19</v>
      </c>
      <c r="F246" s="244" t="s">
        <v>341</v>
      </c>
      <c r="G246" s="242"/>
      <c r="H246" s="245">
        <v>8.5</v>
      </c>
      <c r="I246" s="246"/>
      <c r="J246" s="242"/>
      <c r="K246" s="242"/>
      <c r="L246" s="247"/>
      <c r="M246" s="248"/>
      <c r="N246" s="249"/>
      <c r="O246" s="249"/>
      <c r="P246" s="249"/>
      <c r="Q246" s="249"/>
      <c r="R246" s="249"/>
      <c r="S246" s="249"/>
      <c r="T246" s="250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1" t="s">
        <v>219</v>
      </c>
      <c r="AU246" s="251" t="s">
        <v>82</v>
      </c>
      <c r="AV246" s="14" t="s">
        <v>82</v>
      </c>
      <c r="AW246" s="14" t="s">
        <v>33</v>
      </c>
      <c r="AX246" s="14" t="s">
        <v>72</v>
      </c>
      <c r="AY246" s="251" t="s">
        <v>118</v>
      </c>
    </row>
    <row r="247" s="13" customFormat="1">
      <c r="A247" s="13"/>
      <c r="B247" s="231"/>
      <c r="C247" s="232"/>
      <c r="D247" s="225" t="s">
        <v>219</v>
      </c>
      <c r="E247" s="233" t="s">
        <v>19</v>
      </c>
      <c r="F247" s="234" t="s">
        <v>342</v>
      </c>
      <c r="G247" s="232"/>
      <c r="H247" s="233" t="s">
        <v>19</v>
      </c>
      <c r="I247" s="235"/>
      <c r="J247" s="232"/>
      <c r="K247" s="232"/>
      <c r="L247" s="236"/>
      <c r="M247" s="237"/>
      <c r="N247" s="238"/>
      <c r="O247" s="238"/>
      <c r="P247" s="238"/>
      <c r="Q247" s="238"/>
      <c r="R247" s="238"/>
      <c r="S247" s="238"/>
      <c r="T247" s="23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0" t="s">
        <v>219</v>
      </c>
      <c r="AU247" s="240" t="s">
        <v>82</v>
      </c>
      <c r="AV247" s="13" t="s">
        <v>80</v>
      </c>
      <c r="AW247" s="13" t="s">
        <v>33</v>
      </c>
      <c r="AX247" s="13" t="s">
        <v>72</v>
      </c>
      <c r="AY247" s="240" t="s">
        <v>118</v>
      </c>
    </row>
    <row r="248" s="13" customFormat="1">
      <c r="A248" s="13"/>
      <c r="B248" s="231"/>
      <c r="C248" s="232"/>
      <c r="D248" s="225" t="s">
        <v>219</v>
      </c>
      <c r="E248" s="233" t="s">
        <v>19</v>
      </c>
      <c r="F248" s="234" t="s">
        <v>356</v>
      </c>
      <c r="G248" s="232"/>
      <c r="H248" s="233" t="s">
        <v>19</v>
      </c>
      <c r="I248" s="235"/>
      <c r="J248" s="232"/>
      <c r="K248" s="232"/>
      <c r="L248" s="236"/>
      <c r="M248" s="237"/>
      <c r="N248" s="238"/>
      <c r="O248" s="238"/>
      <c r="P248" s="238"/>
      <c r="Q248" s="238"/>
      <c r="R248" s="238"/>
      <c r="S248" s="238"/>
      <c r="T248" s="239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0" t="s">
        <v>219</v>
      </c>
      <c r="AU248" s="240" t="s">
        <v>82</v>
      </c>
      <c r="AV248" s="13" t="s">
        <v>80</v>
      </c>
      <c r="AW248" s="13" t="s">
        <v>33</v>
      </c>
      <c r="AX248" s="13" t="s">
        <v>72</v>
      </c>
      <c r="AY248" s="240" t="s">
        <v>118</v>
      </c>
    </row>
    <row r="249" s="13" customFormat="1">
      <c r="A249" s="13"/>
      <c r="B249" s="231"/>
      <c r="C249" s="232"/>
      <c r="D249" s="225" t="s">
        <v>219</v>
      </c>
      <c r="E249" s="233" t="s">
        <v>19</v>
      </c>
      <c r="F249" s="234" t="s">
        <v>368</v>
      </c>
      <c r="G249" s="232"/>
      <c r="H249" s="233" t="s">
        <v>19</v>
      </c>
      <c r="I249" s="235"/>
      <c r="J249" s="232"/>
      <c r="K249" s="232"/>
      <c r="L249" s="236"/>
      <c r="M249" s="237"/>
      <c r="N249" s="238"/>
      <c r="O249" s="238"/>
      <c r="P249" s="238"/>
      <c r="Q249" s="238"/>
      <c r="R249" s="238"/>
      <c r="S249" s="238"/>
      <c r="T249" s="23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0" t="s">
        <v>219</v>
      </c>
      <c r="AU249" s="240" t="s">
        <v>82</v>
      </c>
      <c r="AV249" s="13" t="s">
        <v>80</v>
      </c>
      <c r="AW249" s="13" t="s">
        <v>33</v>
      </c>
      <c r="AX249" s="13" t="s">
        <v>72</v>
      </c>
      <c r="AY249" s="240" t="s">
        <v>118</v>
      </c>
    </row>
    <row r="250" s="14" customFormat="1">
      <c r="A250" s="14"/>
      <c r="B250" s="241"/>
      <c r="C250" s="242"/>
      <c r="D250" s="225" t="s">
        <v>219</v>
      </c>
      <c r="E250" s="243" t="s">
        <v>19</v>
      </c>
      <c r="F250" s="244" t="s">
        <v>369</v>
      </c>
      <c r="G250" s="242"/>
      <c r="H250" s="245">
        <v>10.9</v>
      </c>
      <c r="I250" s="246"/>
      <c r="J250" s="242"/>
      <c r="K250" s="242"/>
      <c r="L250" s="247"/>
      <c r="M250" s="248"/>
      <c r="N250" s="249"/>
      <c r="O250" s="249"/>
      <c r="P250" s="249"/>
      <c r="Q250" s="249"/>
      <c r="R250" s="249"/>
      <c r="S250" s="249"/>
      <c r="T250" s="250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1" t="s">
        <v>219</v>
      </c>
      <c r="AU250" s="251" t="s">
        <v>82</v>
      </c>
      <c r="AV250" s="14" t="s">
        <v>82</v>
      </c>
      <c r="AW250" s="14" t="s">
        <v>33</v>
      </c>
      <c r="AX250" s="14" t="s">
        <v>72</v>
      </c>
      <c r="AY250" s="251" t="s">
        <v>118</v>
      </c>
    </row>
    <row r="251" s="13" customFormat="1">
      <c r="A251" s="13"/>
      <c r="B251" s="231"/>
      <c r="C251" s="232"/>
      <c r="D251" s="225" t="s">
        <v>219</v>
      </c>
      <c r="E251" s="233" t="s">
        <v>19</v>
      </c>
      <c r="F251" s="234" t="s">
        <v>344</v>
      </c>
      <c r="G251" s="232"/>
      <c r="H251" s="233" t="s">
        <v>19</v>
      </c>
      <c r="I251" s="235"/>
      <c r="J251" s="232"/>
      <c r="K251" s="232"/>
      <c r="L251" s="236"/>
      <c r="M251" s="237"/>
      <c r="N251" s="238"/>
      <c r="O251" s="238"/>
      <c r="P251" s="238"/>
      <c r="Q251" s="238"/>
      <c r="R251" s="238"/>
      <c r="S251" s="238"/>
      <c r="T251" s="23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0" t="s">
        <v>219</v>
      </c>
      <c r="AU251" s="240" t="s">
        <v>82</v>
      </c>
      <c r="AV251" s="13" t="s">
        <v>80</v>
      </c>
      <c r="AW251" s="13" t="s">
        <v>33</v>
      </c>
      <c r="AX251" s="13" t="s">
        <v>72</v>
      </c>
      <c r="AY251" s="240" t="s">
        <v>118</v>
      </c>
    </row>
    <row r="252" s="13" customFormat="1">
      <c r="A252" s="13"/>
      <c r="B252" s="231"/>
      <c r="C252" s="232"/>
      <c r="D252" s="225" t="s">
        <v>219</v>
      </c>
      <c r="E252" s="233" t="s">
        <v>19</v>
      </c>
      <c r="F252" s="234" t="s">
        <v>356</v>
      </c>
      <c r="G252" s="232"/>
      <c r="H252" s="233" t="s">
        <v>19</v>
      </c>
      <c r="I252" s="235"/>
      <c r="J252" s="232"/>
      <c r="K252" s="232"/>
      <c r="L252" s="236"/>
      <c r="M252" s="237"/>
      <c r="N252" s="238"/>
      <c r="O252" s="238"/>
      <c r="P252" s="238"/>
      <c r="Q252" s="238"/>
      <c r="R252" s="238"/>
      <c r="S252" s="238"/>
      <c r="T252" s="23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0" t="s">
        <v>219</v>
      </c>
      <c r="AU252" s="240" t="s">
        <v>82</v>
      </c>
      <c r="AV252" s="13" t="s">
        <v>80</v>
      </c>
      <c r="AW252" s="13" t="s">
        <v>33</v>
      </c>
      <c r="AX252" s="13" t="s">
        <v>72</v>
      </c>
      <c r="AY252" s="240" t="s">
        <v>118</v>
      </c>
    </row>
    <row r="253" s="13" customFormat="1">
      <c r="A253" s="13"/>
      <c r="B253" s="231"/>
      <c r="C253" s="232"/>
      <c r="D253" s="225" t="s">
        <v>219</v>
      </c>
      <c r="E253" s="233" t="s">
        <v>19</v>
      </c>
      <c r="F253" s="234" t="s">
        <v>370</v>
      </c>
      <c r="G253" s="232"/>
      <c r="H253" s="233" t="s">
        <v>19</v>
      </c>
      <c r="I253" s="235"/>
      <c r="J253" s="232"/>
      <c r="K253" s="232"/>
      <c r="L253" s="236"/>
      <c r="M253" s="237"/>
      <c r="N253" s="238"/>
      <c r="O253" s="238"/>
      <c r="P253" s="238"/>
      <c r="Q253" s="238"/>
      <c r="R253" s="238"/>
      <c r="S253" s="238"/>
      <c r="T253" s="23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0" t="s">
        <v>219</v>
      </c>
      <c r="AU253" s="240" t="s">
        <v>82</v>
      </c>
      <c r="AV253" s="13" t="s">
        <v>80</v>
      </c>
      <c r="AW253" s="13" t="s">
        <v>33</v>
      </c>
      <c r="AX253" s="13" t="s">
        <v>72</v>
      </c>
      <c r="AY253" s="240" t="s">
        <v>118</v>
      </c>
    </row>
    <row r="254" s="14" customFormat="1">
      <c r="A254" s="14"/>
      <c r="B254" s="241"/>
      <c r="C254" s="242"/>
      <c r="D254" s="225" t="s">
        <v>219</v>
      </c>
      <c r="E254" s="243" t="s">
        <v>19</v>
      </c>
      <c r="F254" s="244" t="s">
        <v>371</v>
      </c>
      <c r="G254" s="242"/>
      <c r="H254" s="245">
        <v>195.36000000000001</v>
      </c>
      <c r="I254" s="246"/>
      <c r="J254" s="242"/>
      <c r="K254" s="242"/>
      <c r="L254" s="247"/>
      <c r="M254" s="248"/>
      <c r="N254" s="249"/>
      <c r="O254" s="249"/>
      <c r="P254" s="249"/>
      <c r="Q254" s="249"/>
      <c r="R254" s="249"/>
      <c r="S254" s="249"/>
      <c r="T254" s="250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1" t="s">
        <v>219</v>
      </c>
      <c r="AU254" s="251" t="s">
        <v>82</v>
      </c>
      <c r="AV254" s="14" t="s">
        <v>82</v>
      </c>
      <c r="AW254" s="14" t="s">
        <v>33</v>
      </c>
      <c r="AX254" s="14" t="s">
        <v>72</v>
      </c>
      <c r="AY254" s="251" t="s">
        <v>118</v>
      </c>
    </row>
    <row r="255" s="15" customFormat="1">
      <c r="A255" s="15"/>
      <c r="B255" s="252"/>
      <c r="C255" s="253"/>
      <c r="D255" s="225" t="s">
        <v>219</v>
      </c>
      <c r="E255" s="254" t="s">
        <v>19</v>
      </c>
      <c r="F255" s="255" t="s">
        <v>251</v>
      </c>
      <c r="G255" s="253"/>
      <c r="H255" s="256">
        <v>444.69</v>
      </c>
      <c r="I255" s="257"/>
      <c r="J255" s="253"/>
      <c r="K255" s="253"/>
      <c r="L255" s="258"/>
      <c r="M255" s="259"/>
      <c r="N255" s="260"/>
      <c r="O255" s="260"/>
      <c r="P255" s="260"/>
      <c r="Q255" s="260"/>
      <c r="R255" s="260"/>
      <c r="S255" s="260"/>
      <c r="T255" s="261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2" t="s">
        <v>219</v>
      </c>
      <c r="AU255" s="262" t="s">
        <v>82</v>
      </c>
      <c r="AV255" s="15" t="s">
        <v>143</v>
      </c>
      <c r="AW255" s="15" t="s">
        <v>33</v>
      </c>
      <c r="AX255" s="15" t="s">
        <v>80</v>
      </c>
      <c r="AY255" s="262" t="s">
        <v>118</v>
      </c>
    </row>
    <row r="256" s="2" customFormat="1" ht="24.15" customHeight="1">
      <c r="A256" s="41"/>
      <c r="B256" s="42"/>
      <c r="C256" s="207" t="s">
        <v>372</v>
      </c>
      <c r="D256" s="207" t="s">
        <v>121</v>
      </c>
      <c r="E256" s="208" t="s">
        <v>373</v>
      </c>
      <c r="F256" s="209" t="s">
        <v>374</v>
      </c>
      <c r="G256" s="210" t="s">
        <v>325</v>
      </c>
      <c r="H256" s="211">
        <v>0.14999999999999999</v>
      </c>
      <c r="I256" s="212"/>
      <c r="J256" s="213">
        <f>ROUND(I256*H256,2)</f>
        <v>0</v>
      </c>
      <c r="K256" s="209" t="s">
        <v>125</v>
      </c>
      <c r="L256" s="47"/>
      <c r="M256" s="214" t="s">
        <v>19</v>
      </c>
      <c r="N256" s="215" t="s">
        <v>43</v>
      </c>
      <c r="O256" s="87"/>
      <c r="P256" s="216">
        <f>O256*H256</f>
        <v>0</v>
      </c>
      <c r="Q256" s="216">
        <v>0</v>
      </c>
      <c r="R256" s="216">
        <f>Q256*H256</f>
        <v>0</v>
      </c>
      <c r="S256" s="216">
        <v>0</v>
      </c>
      <c r="T256" s="21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8" t="s">
        <v>143</v>
      </c>
      <c r="AT256" s="218" t="s">
        <v>121</v>
      </c>
      <c r="AU256" s="218" t="s">
        <v>82</v>
      </c>
      <c r="AY256" s="20" t="s">
        <v>118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0" t="s">
        <v>80</v>
      </c>
      <c r="BK256" s="219">
        <f>ROUND(I256*H256,2)</f>
        <v>0</v>
      </c>
      <c r="BL256" s="20" t="s">
        <v>143</v>
      </c>
      <c r="BM256" s="218" t="s">
        <v>375</v>
      </c>
    </row>
    <row r="257" s="2" customFormat="1">
      <c r="A257" s="41"/>
      <c r="B257" s="42"/>
      <c r="C257" s="43"/>
      <c r="D257" s="220" t="s">
        <v>128</v>
      </c>
      <c r="E257" s="43"/>
      <c r="F257" s="221" t="s">
        <v>376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128</v>
      </c>
      <c r="AU257" s="20" t="s">
        <v>82</v>
      </c>
    </row>
    <row r="258" s="13" customFormat="1">
      <c r="A258" s="13"/>
      <c r="B258" s="231"/>
      <c r="C258" s="232"/>
      <c r="D258" s="225" t="s">
        <v>219</v>
      </c>
      <c r="E258" s="233" t="s">
        <v>19</v>
      </c>
      <c r="F258" s="234" t="s">
        <v>377</v>
      </c>
      <c r="G258" s="232"/>
      <c r="H258" s="233" t="s">
        <v>19</v>
      </c>
      <c r="I258" s="235"/>
      <c r="J258" s="232"/>
      <c r="K258" s="232"/>
      <c r="L258" s="236"/>
      <c r="M258" s="237"/>
      <c r="N258" s="238"/>
      <c r="O258" s="238"/>
      <c r="P258" s="238"/>
      <c r="Q258" s="238"/>
      <c r="R258" s="238"/>
      <c r="S258" s="238"/>
      <c r="T258" s="23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0" t="s">
        <v>219</v>
      </c>
      <c r="AU258" s="240" t="s">
        <v>82</v>
      </c>
      <c r="AV258" s="13" t="s">
        <v>80</v>
      </c>
      <c r="AW258" s="13" t="s">
        <v>33</v>
      </c>
      <c r="AX258" s="13" t="s">
        <v>72</v>
      </c>
      <c r="AY258" s="240" t="s">
        <v>118</v>
      </c>
    </row>
    <row r="259" s="14" customFormat="1">
      <c r="A259" s="14"/>
      <c r="B259" s="241"/>
      <c r="C259" s="242"/>
      <c r="D259" s="225" t="s">
        <v>219</v>
      </c>
      <c r="E259" s="243" t="s">
        <v>19</v>
      </c>
      <c r="F259" s="244" t="s">
        <v>378</v>
      </c>
      <c r="G259" s="242"/>
      <c r="H259" s="245">
        <v>0.14999999999999999</v>
      </c>
      <c r="I259" s="246"/>
      <c r="J259" s="242"/>
      <c r="K259" s="242"/>
      <c r="L259" s="247"/>
      <c r="M259" s="248"/>
      <c r="N259" s="249"/>
      <c r="O259" s="249"/>
      <c r="P259" s="249"/>
      <c r="Q259" s="249"/>
      <c r="R259" s="249"/>
      <c r="S259" s="249"/>
      <c r="T259" s="25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1" t="s">
        <v>219</v>
      </c>
      <c r="AU259" s="251" t="s">
        <v>82</v>
      </c>
      <c r="AV259" s="14" t="s">
        <v>82</v>
      </c>
      <c r="AW259" s="14" t="s">
        <v>33</v>
      </c>
      <c r="AX259" s="14" t="s">
        <v>80</v>
      </c>
      <c r="AY259" s="251" t="s">
        <v>118</v>
      </c>
    </row>
    <row r="260" s="2" customFormat="1" ht="24.15" customHeight="1">
      <c r="A260" s="41"/>
      <c r="B260" s="42"/>
      <c r="C260" s="207" t="s">
        <v>379</v>
      </c>
      <c r="D260" s="207" t="s">
        <v>121</v>
      </c>
      <c r="E260" s="208" t="s">
        <v>380</v>
      </c>
      <c r="F260" s="209" t="s">
        <v>381</v>
      </c>
      <c r="G260" s="210" t="s">
        <v>325</v>
      </c>
      <c r="H260" s="211">
        <v>3.4900000000000002</v>
      </c>
      <c r="I260" s="212"/>
      <c r="J260" s="213">
        <f>ROUND(I260*H260,2)</f>
        <v>0</v>
      </c>
      <c r="K260" s="209" t="s">
        <v>125</v>
      </c>
      <c r="L260" s="47"/>
      <c r="M260" s="214" t="s">
        <v>19</v>
      </c>
      <c r="N260" s="215" t="s">
        <v>43</v>
      </c>
      <c r="O260" s="87"/>
      <c r="P260" s="216">
        <f>O260*H260</f>
        <v>0</v>
      </c>
      <c r="Q260" s="216">
        <v>0</v>
      </c>
      <c r="R260" s="216">
        <f>Q260*H260</f>
        <v>0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143</v>
      </c>
      <c r="AT260" s="218" t="s">
        <v>121</v>
      </c>
      <c r="AU260" s="218" t="s">
        <v>82</v>
      </c>
      <c r="AY260" s="20" t="s">
        <v>118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80</v>
      </c>
      <c r="BK260" s="219">
        <f>ROUND(I260*H260,2)</f>
        <v>0</v>
      </c>
      <c r="BL260" s="20" t="s">
        <v>143</v>
      </c>
      <c r="BM260" s="218" t="s">
        <v>382</v>
      </c>
    </row>
    <row r="261" s="2" customFormat="1">
      <c r="A261" s="41"/>
      <c r="B261" s="42"/>
      <c r="C261" s="43"/>
      <c r="D261" s="220" t="s">
        <v>128</v>
      </c>
      <c r="E261" s="43"/>
      <c r="F261" s="221" t="s">
        <v>383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128</v>
      </c>
      <c r="AU261" s="20" t="s">
        <v>82</v>
      </c>
    </row>
    <row r="262" s="13" customFormat="1">
      <c r="A262" s="13"/>
      <c r="B262" s="231"/>
      <c r="C262" s="232"/>
      <c r="D262" s="225" t="s">
        <v>219</v>
      </c>
      <c r="E262" s="233" t="s">
        <v>19</v>
      </c>
      <c r="F262" s="234" t="s">
        <v>384</v>
      </c>
      <c r="G262" s="232"/>
      <c r="H262" s="233" t="s">
        <v>19</v>
      </c>
      <c r="I262" s="235"/>
      <c r="J262" s="232"/>
      <c r="K262" s="232"/>
      <c r="L262" s="236"/>
      <c r="M262" s="237"/>
      <c r="N262" s="238"/>
      <c r="O262" s="238"/>
      <c r="P262" s="238"/>
      <c r="Q262" s="238"/>
      <c r="R262" s="238"/>
      <c r="S262" s="238"/>
      <c r="T262" s="23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0" t="s">
        <v>219</v>
      </c>
      <c r="AU262" s="240" t="s">
        <v>82</v>
      </c>
      <c r="AV262" s="13" t="s">
        <v>80</v>
      </c>
      <c r="AW262" s="13" t="s">
        <v>33</v>
      </c>
      <c r="AX262" s="13" t="s">
        <v>72</v>
      </c>
      <c r="AY262" s="240" t="s">
        <v>118</v>
      </c>
    </row>
    <row r="263" s="13" customFormat="1">
      <c r="A263" s="13"/>
      <c r="B263" s="231"/>
      <c r="C263" s="232"/>
      <c r="D263" s="225" t="s">
        <v>219</v>
      </c>
      <c r="E263" s="233" t="s">
        <v>19</v>
      </c>
      <c r="F263" s="234" t="s">
        <v>385</v>
      </c>
      <c r="G263" s="232"/>
      <c r="H263" s="233" t="s">
        <v>19</v>
      </c>
      <c r="I263" s="235"/>
      <c r="J263" s="232"/>
      <c r="K263" s="232"/>
      <c r="L263" s="236"/>
      <c r="M263" s="237"/>
      <c r="N263" s="238"/>
      <c r="O263" s="238"/>
      <c r="P263" s="238"/>
      <c r="Q263" s="238"/>
      <c r="R263" s="238"/>
      <c r="S263" s="238"/>
      <c r="T263" s="239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0" t="s">
        <v>219</v>
      </c>
      <c r="AU263" s="240" t="s">
        <v>82</v>
      </c>
      <c r="AV263" s="13" t="s">
        <v>80</v>
      </c>
      <c r="AW263" s="13" t="s">
        <v>33</v>
      </c>
      <c r="AX263" s="13" t="s">
        <v>72</v>
      </c>
      <c r="AY263" s="240" t="s">
        <v>118</v>
      </c>
    </row>
    <row r="264" s="13" customFormat="1">
      <c r="A264" s="13"/>
      <c r="B264" s="231"/>
      <c r="C264" s="232"/>
      <c r="D264" s="225" t="s">
        <v>219</v>
      </c>
      <c r="E264" s="233" t="s">
        <v>19</v>
      </c>
      <c r="F264" s="234" t="s">
        <v>386</v>
      </c>
      <c r="G264" s="232"/>
      <c r="H264" s="233" t="s">
        <v>19</v>
      </c>
      <c r="I264" s="235"/>
      <c r="J264" s="232"/>
      <c r="K264" s="232"/>
      <c r="L264" s="236"/>
      <c r="M264" s="237"/>
      <c r="N264" s="238"/>
      <c r="O264" s="238"/>
      <c r="P264" s="238"/>
      <c r="Q264" s="238"/>
      <c r="R264" s="238"/>
      <c r="S264" s="238"/>
      <c r="T264" s="23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0" t="s">
        <v>219</v>
      </c>
      <c r="AU264" s="240" t="s">
        <v>82</v>
      </c>
      <c r="AV264" s="13" t="s">
        <v>80</v>
      </c>
      <c r="AW264" s="13" t="s">
        <v>33</v>
      </c>
      <c r="AX264" s="13" t="s">
        <v>72</v>
      </c>
      <c r="AY264" s="240" t="s">
        <v>118</v>
      </c>
    </row>
    <row r="265" s="13" customFormat="1">
      <c r="A265" s="13"/>
      <c r="B265" s="231"/>
      <c r="C265" s="232"/>
      <c r="D265" s="225" t="s">
        <v>219</v>
      </c>
      <c r="E265" s="233" t="s">
        <v>19</v>
      </c>
      <c r="F265" s="234" t="s">
        <v>387</v>
      </c>
      <c r="G265" s="232"/>
      <c r="H265" s="233" t="s">
        <v>19</v>
      </c>
      <c r="I265" s="235"/>
      <c r="J265" s="232"/>
      <c r="K265" s="232"/>
      <c r="L265" s="236"/>
      <c r="M265" s="237"/>
      <c r="N265" s="238"/>
      <c r="O265" s="238"/>
      <c r="P265" s="238"/>
      <c r="Q265" s="238"/>
      <c r="R265" s="238"/>
      <c r="S265" s="238"/>
      <c r="T265" s="239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0" t="s">
        <v>219</v>
      </c>
      <c r="AU265" s="240" t="s">
        <v>82</v>
      </c>
      <c r="AV265" s="13" t="s">
        <v>80</v>
      </c>
      <c r="AW265" s="13" t="s">
        <v>33</v>
      </c>
      <c r="AX265" s="13" t="s">
        <v>72</v>
      </c>
      <c r="AY265" s="240" t="s">
        <v>118</v>
      </c>
    </row>
    <row r="266" s="14" customFormat="1">
      <c r="A266" s="14"/>
      <c r="B266" s="241"/>
      <c r="C266" s="242"/>
      <c r="D266" s="225" t="s">
        <v>219</v>
      </c>
      <c r="E266" s="243" t="s">
        <v>19</v>
      </c>
      <c r="F266" s="244" t="s">
        <v>388</v>
      </c>
      <c r="G266" s="242"/>
      <c r="H266" s="245">
        <v>3.4900000000000002</v>
      </c>
      <c r="I266" s="246"/>
      <c r="J266" s="242"/>
      <c r="K266" s="242"/>
      <c r="L266" s="247"/>
      <c r="M266" s="248"/>
      <c r="N266" s="249"/>
      <c r="O266" s="249"/>
      <c r="P266" s="249"/>
      <c r="Q266" s="249"/>
      <c r="R266" s="249"/>
      <c r="S266" s="249"/>
      <c r="T266" s="250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1" t="s">
        <v>219</v>
      </c>
      <c r="AU266" s="251" t="s">
        <v>82</v>
      </c>
      <c r="AV266" s="14" t="s">
        <v>82</v>
      </c>
      <c r="AW266" s="14" t="s">
        <v>33</v>
      </c>
      <c r="AX266" s="14" t="s">
        <v>80</v>
      </c>
      <c r="AY266" s="251" t="s">
        <v>118</v>
      </c>
    </row>
    <row r="267" s="2" customFormat="1" ht="37.8" customHeight="1">
      <c r="A267" s="41"/>
      <c r="B267" s="42"/>
      <c r="C267" s="207" t="s">
        <v>7</v>
      </c>
      <c r="D267" s="207" t="s">
        <v>121</v>
      </c>
      <c r="E267" s="208" t="s">
        <v>389</v>
      </c>
      <c r="F267" s="209" t="s">
        <v>390</v>
      </c>
      <c r="G267" s="210" t="s">
        <v>325</v>
      </c>
      <c r="H267" s="211">
        <v>1204.181</v>
      </c>
      <c r="I267" s="212"/>
      <c r="J267" s="213">
        <f>ROUND(I267*H267,2)</f>
        <v>0</v>
      </c>
      <c r="K267" s="209" t="s">
        <v>125</v>
      </c>
      <c r="L267" s="47"/>
      <c r="M267" s="214" t="s">
        <v>19</v>
      </c>
      <c r="N267" s="215" t="s">
        <v>43</v>
      </c>
      <c r="O267" s="87"/>
      <c r="P267" s="216">
        <f>O267*H267</f>
        <v>0</v>
      </c>
      <c r="Q267" s="216">
        <v>0</v>
      </c>
      <c r="R267" s="216">
        <f>Q267*H267</f>
        <v>0</v>
      </c>
      <c r="S267" s="216">
        <v>0</v>
      </c>
      <c r="T267" s="217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8" t="s">
        <v>143</v>
      </c>
      <c r="AT267" s="218" t="s">
        <v>121</v>
      </c>
      <c r="AU267" s="218" t="s">
        <v>82</v>
      </c>
      <c r="AY267" s="20" t="s">
        <v>118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20" t="s">
        <v>80</v>
      </c>
      <c r="BK267" s="219">
        <f>ROUND(I267*H267,2)</f>
        <v>0</v>
      </c>
      <c r="BL267" s="20" t="s">
        <v>143</v>
      </c>
      <c r="BM267" s="218" t="s">
        <v>391</v>
      </c>
    </row>
    <row r="268" s="2" customFormat="1">
      <c r="A268" s="41"/>
      <c r="B268" s="42"/>
      <c r="C268" s="43"/>
      <c r="D268" s="220" t="s">
        <v>128</v>
      </c>
      <c r="E268" s="43"/>
      <c r="F268" s="221" t="s">
        <v>392</v>
      </c>
      <c r="G268" s="43"/>
      <c r="H268" s="43"/>
      <c r="I268" s="222"/>
      <c r="J268" s="43"/>
      <c r="K268" s="43"/>
      <c r="L268" s="47"/>
      <c r="M268" s="223"/>
      <c r="N268" s="22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128</v>
      </c>
      <c r="AU268" s="20" t="s">
        <v>82</v>
      </c>
    </row>
    <row r="269" s="14" customFormat="1">
      <c r="A269" s="14"/>
      <c r="B269" s="241"/>
      <c r="C269" s="242"/>
      <c r="D269" s="225" t="s">
        <v>219</v>
      </c>
      <c r="E269" s="243" t="s">
        <v>19</v>
      </c>
      <c r="F269" s="244" t="s">
        <v>393</v>
      </c>
      <c r="G269" s="242"/>
      <c r="H269" s="245">
        <v>1204.181</v>
      </c>
      <c r="I269" s="246"/>
      <c r="J269" s="242"/>
      <c r="K269" s="242"/>
      <c r="L269" s="247"/>
      <c r="M269" s="248"/>
      <c r="N269" s="249"/>
      <c r="O269" s="249"/>
      <c r="P269" s="249"/>
      <c r="Q269" s="249"/>
      <c r="R269" s="249"/>
      <c r="S269" s="249"/>
      <c r="T269" s="250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1" t="s">
        <v>219</v>
      </c>
      <c r="AU269" s="251" t="s">
        <v>82</v>
      </c>
      <c r="AV269" s="14" t="s">
        <v>82</v>
      </c>
      <c r="AW269" s="14" t="s">
        <v>33</v>
      </c>
      <c r="AX269" s="14" t="s">
        <v>80</v>
      </c>
      <c r="AY269" s="251" t="s">
        <v>118</v>
      </c>
    </row>
    <row r="270" s="2" customFormat="1" ht="37.8" customHeight="1">
      <c r="A270" s="41"/>
      <c r="B270" s="42"/>
      <c r="C270" s="207" t="s">
        <v>394</v>
      </c>
      <c r="D270" s="207" t="s">
        <v>121</v>
      </c>
      <c r="E270" s="208" t="s">
        <v>395</v>
      </c>
      <c r="F270" s="209" t="s">
        <v>396</v>
      </c>
      <c r="G270" s="210" t="s">
        <v>325</v>
      </c>
      <c r="H270" s="211">
        <v>2408.3620000000001</v>
      </c>
      <c r="I270" s="212"/>
      <c r="J270" s="213">
        <f>ROUND(I270*H270,2)</f>
        <v>0</v>
      </c>
      <c r="K270" s="209" t="s">
        <v>125</v>
      </c>
      <c r="L270" s="47"/>
      <c r="M270" s="214" t="s">
        <v>19</v>
      </c>
      <c r="N270" s="215" t="s">
        <v>43</v>
      </c>
      <c r="O270" s="87"/>
      <c r="P270" s="216">
        <f>O270*H270</f>
        <v>0</v>
      </c>
      <c r="Q270" s="216">
        <v>0</v>
      </c>
      <c r="R270" s="216">
        <f>Q270*H270</f>
        <v>0</v>
      </c>
      <c r="S270" s="216">
        <v>0</v>
      </c>
      <c r="T270" s="21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143</v>
      </c>
      <c r="AT270" s="218" t="s">
        <v>121</v>
      </c>
      <c r="AU270" s="218" t="s">
        <v>82</v>
      </c>
      <c r="AY270" s="20" t="s">
        <v>118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0" t="s">
        <v>80</v>
      </c>
      <c r="BK270" s="219">
        <f>ROUND(I270*H270,2)</f>
        <v>0</v>
      </c>
      <c r="BL270" s="20" t="s">
        <v>143</v>
      </c>
      <c r="BM270" s="218" t="s">
        <v>397</v>
      </c>
    </row>
    <row r="271" s="2" customFormat="1">
      <c r="A271" s="41"/>
      <c r="B271" s="42"/>
      <c r="C271" s="43"/>
      <c r="D271" s="220" t="s">
        <v>128</v>
      </c>
      <c r="E271" s="43"/>
      <c r="F271" s="221" t="s">
        <v>398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128</v>
      </c>
      <c r="AU271" s="20" t="s">
        <v>82</v>
      </c>
    </row>
    <row r="272" s="14" customFormat="1">
      <c r="A272" s="14"/>
      <c r="B272" s="241"/>
      <c r="C272" s="242"/>
      <c r="D272" s="225" t="s">
        <v>219</v>
      </c>
      <c r="E272" s="243" t="s">
        <v>19</v>
      </c>
      <c r="F272" s="244" t="s">
        <v>399</v>
      </c>
      <c r="G272" s="242"/>
      <c r="H272" s="245">
        <v>2408.3620000000001</v>
      </c>
      <c r="I272" s="246"/>
      <c r="J272" s="242"/>
      <c r="K272" s="242"/>
      <c r="L272" s="247"/>
      <c r="M272" s="248"/>
      <c r="N272" s="249"/>
      <c r="O272" s="249"/>
      <c r="P272" s="249"/>
      <c r="Q272" s="249"/>
      <c r="R272" s="249"/>
      <c r="S272" s="249"/>
      <c r="T272" s="250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1" t="s">
        <v>219</v>
      </c>
      <c r="AU272" s="251" t="s">
        <v>82</v>
      </c>
      <c r="AV272" s="14" t="s">
        <v>82</v>
      </c>
      <c r="AW272" s="14" t="s">
        <v>33</v>
      </c>
      <c r="AX272" s="14" t="s">
        <v>80</v>
      </c>
      <c r="AY272" s="251" t="s">
        <v>118</v>
      </c>
    </row>
    <row r="273" s="2" customFormat="1" ht="24.15" customHeight="1">
      <c r="A273" s="41"/>
      <c r="B273" s="42"/>
      <c r="C273" s="207" t="s">
        <v>400</v>
      </c>
      <c r="D273" s="207" t="s">
        <v>121</v>
      </c>
      <c r="E273" s="208" t="s">
        <v>401</v>
      </c>
      <c r="F273" s="209" t="s">
        <v>402</v>
      </c>
      <c r="G273" s="210" t="s">
        <v>325</v>
      </c>
      <c r="H273" s="211">
        <v>1204.181</v>
      </c>
      <c r="I273" s="212"/>
      <c r="J273" s="213">
        <f>ROUND(I273*H273,2)</f>
        <v>0</v>
      </c>
      <c r="K273" s="209" t="s">
        <v>125</v>
      </c>
      <c r="L273" s="47"/>
      <c r="M273" s="214" t="s">
        <v>19</v>
      </c>
      <c r="N273" s="215" t="s">
        <v>43</v>
      </c>
      <c r="O273" s="87"/>
      <c r="P273" s="216">
        <f>O273*H273</f>
        <v>0</v>
      </c>
      <c r="Q273" s="216">
        <v>0</v>
      </c>
      <c r="R273" s="216">
        <f>Q273*H273</f>
        <v>0</v>
      </c>
      <c r="S273" s="216">
        <v>0</v>
      </c>
      <c r="T273" s="217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8" t="s">
        <v>143</v>
      </c>
      <c r="AT273" s="218" t="s">
        <v>121</v>
      </c>
      <c r="AU273" s="218" t="s">
        <v>82</v>
      </c>
      <c r="AY273" s="20" t="s">
        <v>118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20" t="s">
        <v>80</v>
      </c>
      <c r="BK273" s="219">
        <f>ROUND(I273*H273,2)</f>
        <v>0</v>
      </c>
      <c r="BL273" s="20" t="s">
        <v>143</v>
      </c>
      <c r="BM273" s="218" t="s">
        <v>403</v>
      </c>
    </row>
    <row r="274" s="2" customFormat="1">
      <c r="A274" s="41"/>
      <c r="B274" s="42"/>
      <c r="C274" s="43"/>
      <c r="D274" s="220" t="s">
        <v>128</v>
      </c>
      <c r="E274" s="43"/>
      <c r="F274" s="221" t="s">
        <v>404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128</v>
      </c>
      <c r="AU274" s="20" t="s">
        <v>82</v>
      </c>
    </row>
    <row r="275" s="2" customFormat="1" ht="24.15" customHeight="1">
      <c r="A275" s="41"/>
      <c r="B275" s="42"/>
      <c r="C275" s="207" t="s">
        <v>308</v>
      </c>
      <c r="D275" s="207" t="s">
        <v>121</v>
      </c>
      <c r="E275" s="208" t="s">
        <v>405</v>
      </c>
      <c r="F275" s="209" t="s">
        <v>406</v>
      </c>
      <c r="G275" s="210" t="s">
        <v>407</v>
      </c>
      <c r="H275" s="211">
        <v>2167.5259999999998</v>
      </c>
      <c r="I275" s="212"/>
      <c r="J275" s="213">
        <f>ROUND(I275*H275,2)</f>
        <v>0</v>
      </c>
      <c r="K275" s="209" t="s">
        <v>125</v>
      </c>
      <c r="L275" s="47"/>
      <c r="M275" s="214" t="s">
        <v>19</v>
      </c>
      <c r="N275" s="215" t="s">
        <v>43</v>
      </c>
      <c r="O275" s="87"/>
      <c r="P275" s="216">
        <f>O275*H275</f>
        <v>0</v>
      </c>
      <c r="Q275" s="216">
        <v>0</v>
      </c>
      <c r="R275" s="216">
        <f>Q275*H275</f>
        <v>0</v>
      </c>
      <c r="S275" s="216">
        <v>0</v>
      </c>
      <c r="T275" s="217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8" t="s">
        <v>143</v>
      </c>
      <c r="AT275" s="218" t="s">
        <v>121</v>
      </c>
      <c r="AU275" s="218" t="s">
        <v>82</v>
      </c>
      <c r="AY275" s="20" t="s">
        <v>118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20" t="s">
        <v>80</v>
      </c>
      <c r="BK275" s="219">
        <f>ROUND(I275*H275,2)</f>
        <v>0</v>
      </c>
      <c r="BL275" s="20" t="s">
        <v>143</v>
      </c>
      <c r="BM275" s="218" t="s">
        <v>408</v>
      </c>
    </row>
    <row r="276" s="2" customFormat="1">
      <c r="A276" s="41"/>
      <c r="B276" s="42"/>
      <c r="C276" s="43"/>
      <c r="D276" s="220" t="s">
        <v>128</v>
      </c>
      <c r="E276" s="43"/>
      <c r="F276" s="221" t="s">
        <v>409</v>
      </c>
      <c r="G276" s="43"/>
      <c r="H276" s="43"/>
      <c r="I276" s="222"/>
      <c r="J276" s="43"/>
      <c r="K276" s="43"/>
      <c r="L276" s="47"/>
      <c r="M276" s="223"/>
      <c r="N276" s="224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128</v>
      </c>
      <c r="AU276" s="20" t="s">
        <v>82</v>
      </c>
    </row>
    <row r="277" s="14" customFormat="1">
      <c r="A277" s="14"/>
      <c r="B277" s="241"/>
      <c r="C277" s="242"/>
      <c r="D277" s="225" t="s">
        <v>219</v>
      </c>
      <c r="E277" s="243" t="s">
        <v>19</v>
      </c>
      <c r="F277" s="244" t="s">
        <v>410</v>
      </c>
      <c r="G277" s="242"/>
      <c r="H277" s="245">
        <v>2167.5259999999998</v>
      </c>
      <c r="I277" s="246"/>
      <c r="J277" s="242"/>
      <c r="K277" s="242"/>
      <c r="L277" s="247"/>
      <c r="M277" s="248"/>
      <c r="N277" s="249"/>
      <c r="O277" s="249"/>
      <c r="P277" s="249"/>
      <c r="Q277" s="249"/>
      <c r="R277" s="249"/>
      <c r="S277" s="249"/>
      <c r="T277" s="250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1" t="s">
        <v>219</v>
      </c>
      <c r="AU277" s="251" t="s">
        <v>82</v>
      </c>
      <c r="AV277" s="14" t="s">
        <v>82</v>
      </c>
      <c r="AW277" s="14" t="s">
        <v>33</v>
      </c>
      <c r="AX277" s="14" t="s">
        <v>80</v>
      </c>
      <c r="AY277" s="251" t="s">
        <v>118</v>
      </c>
    </row>
    <row r="278" s="2" customFormat="1" ht="24.15" customHeight="1">
      <c r="A278" s="41"/>
      <c r="B278" s="42"/>
      <c r="C278" s="207" t="s">
        <v>411</v>
      </c>
      <c r="D278" s="207" t="s">
        <v>121</v>
      </c>
      <c r="E278" s="208" t="s">
        <v>412</v>
      </c>
      <c r="F278" s="209" t="s">
        <v>413</v>
      </c>
      <c r="G278" s="210" t="s">
        <v>325</v>
      </c>
      <c r="H278" s="211">
        <v>570.51999999999998</v>
      </c>
      <c r="I278" s="212"/>
      <c r="J278" s="213">
        <f>ROUND(I278*H278,2)</f>
        <v>0</v>
      </c>
      <c r="K278" s="209" t="s">
        <v>125</v>
      </c>
      <c r="L278" s="47"/>
      <c r="M278" s="214" t="s">
        <v>19</v>
      </c>
      <c r="N278" s="215" t="s">
        <v>43</v>
      </c>
      <c r="O278" s="87"/>
      <c r="P278" s="216">
        <f>O278*H278</f>
        <v>0</v>
      </c>
      <c r="Q278" s="216">
        <v>0</v>
      </c>
      <c r="R278" s="216">
        <f>Q278*H278</f>
        <v>0</v>
      </c>
      <c r="S278" s="216">
        <v>0</v>
      </c>
      <c r="T278" s="217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18" t="s">
        <v>143</v>
      </c>
      <c r="AT278" s="218" t="s">
        <v>121</v>
      </c>
      <c r="AU278" s="218" t="s">
        <v>82</v>
      </c>
      <c r="AY278" s="20" t="s">
        <v>118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20" t="s">
        <v>80</v>
      </c>
      <c r="BK278" s="219">
        <f>ROUND(I278*H278,2)</f>
        <v>0</v>
      </c>
      <c r="BL278" s="20" t="s">
        <v>143</v>
      </c>
      <c r="BM278" s="218" t="s">
        <v>414</v>
      </c>
    </row>
    <row r="279" s="2" customFormat="1">
      <c r="A279" s="41"/>
      <c r="B279" s="42"/>
      <c r="C279" s="43"/>
      <c r="D279" s="220" t="s">
        <v>128</v>
      </c>
      <c r="E279" s="43"/>
      <c r="F279" s="221" t="s">
        <v>415</v>
      </c>
      <c r="G279" s="43"/>
      <c r="H279" s="43"/>
      <c r="I279" s="222"/>
      <c r="J279" s="43"/>
      <c r="K279" s="43"/>
      <c r="L279" s="47"/>
      <c r="M279" s="223"/>
      <c r="N279" s="224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128</v>
      </c>
      <c r="AU279" s="20" t="s">
        <v>82</v>
      </c>
    </row>
    <row r="280" s="13" customFormat="1">
      <c r="A280" s="13"/>
      <c r="B280" s="231"/>
      <c r="C280" s="232"/>
      <c r="D280" s="225" t="s">
        <v>219</v>
      </c>
      <c r="E280" s="233" t="s">
        <v>19</v>
      </c>
      <c r="F280" s="234" t="s">
        <v>328</v>
      </c>
      <c r="G280" s="232"/>
      <c r="H280" s="233" t="s">
        <v>19</v>
      </c>
      <c r="I280" s="235"/>
      <c r="J280" s="232"/>
      <c r="K280" s="232"/>
      <c r="L280" s="236"/>
      <c r="M280" s="237"/>
      <c r="N280" s="238"/>
      <c r="O280" s="238"/>
      <c r="P280" s="238"/>
      <c r="Q280" s="238"/>
      <c r="R280" s="238"/>
      <c r="S280" s="238"/>
      <c r="T280" s="239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0" t="s">
        <v>219</v>
      </c>
      <c r="AU280" s="240" t="s">
        <v>82</v>
      </c>
      <c r="AV280" s="13" t="s">
        <v>80</v>
      </c>
      <c r="AW280" s="13" t="s">
        <v>33</v>
      </c>
      <c r="AX280" s="13" t="s">
        <v>72</v>
      </c>
      <c r="AY280" s="240" t="s">
        <v>118</v>
      </c>
    </row>
    <row r="281" s="13" customFormat="1">
      <c r="A281" s="13"/>
      <c r="B281" s="231"/>
      <c r="C281" s="232"/>
      <c r="D281" s="225" t="s">
        <v>219</v>
      </c>
      <c r="E281" s="233" t="s">
        <v>19</v>
      </c>
      <c r="F281" s="234" t="s">
        <v>416</v>
      </c>
      <c r="G281" s="232"/>
      <c r="H281" s="233" t="s">
        <v>19</v>
      </c>
      <c r="I281" s="235"/>
      <c r="J281" s="232"/>
      <c r="K281" s="232"/>
      <c r="L281" s="236"/>
      <c r="M281" s="237"/>
      <c r="N281" s="238"/>
      <c r="O281" s="238"/>
      <c r="P281" s="238"/>
      <c r="Q281" s="238"/>
      <c r="R281" s="238"/>
      <c r="S281" s="238"/>
      <c r="T281" s="239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0" t="s">
        <v>219</v>
      </c>
      <c r="AU281" s="240" t="s">
        <v>82</v>
      </c>
      <c r="AV281" s="13" t="s">
        <v>80</v>
      </c>
      <c r="AW281" s="13" t="s">
        <v>33</v>
      </c>
      <c r="AX281" s="13" t="s">
        <v>72</v>
      </c>
      <c r="AY281" s="240" t="s">
        <v>118</v>
      </c>
    </row>
    <row r="282" s="13" customFormat="1">
      <c r="A282" s="13"/>
      <c r="B282" s="231"/>
      <c r="C282" s="232"/>
      <c r="D282" s="225" t="s">
        <v>219</v>
      </c>
      <c r="E282" s="233" t="s">
        <v>19</v>
      </c>
      <c r="F282" s="234" t="s">
        <v>346</v>
      </c>
      <c r="G282" s="232"/>
      <c r="H282" s="233" t="s">
        <v>19</v>
      </c>
      <c r="I282" s="235"/>
      <c r="J282" s="232"/>
      <c r="K282" s="232"/>
      <c r="L282" s="236"/>
      <c r="M282" s="237"/>
      <c r="N282" s="238"/>
      <c r="O282" s="238"/>
      <c r="P282" s="238"/>
      <c r="Q282" s="238"/>
      <c r="R282" s="238"/>
      <c r="S282" s="238"/>
      <c r="T282" s="239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0" t="s">
        <v>219</v>
      </c>
      <c r="AU282" s="240" t="s">
        <v>82</v>
      </c>
      <c r="AV282" s="13" t="s">
        <v>80</v>
      </c>
      <c r="AW282" s="13" t="s">
        <v>33</v>
      </c>
      <c r="AX282" s="13" t="s">
        <v>72</v>
      </c>
      <c r="AY282" s="240" t="s">
        <v>118</v>
      </c>
    </row>
    <row r="283" s="13" customFormat="1">
      <c r="A283" s="13"/>
      <c r="B283" s="231"/>
      <c r="C283" s="232"/>
      <c r="D283" s="225" t="s">
        <v>219</v>
      </c>
      <c r="E283" s="233" t="s">
        <v>19</v>
      </c>
      <c r="F283" s="234" t="s">
        <v>417</v>
      </c>
      <c r="G283" s="232"/>
      <c r="H283" s="233" t="s">
        <v>19</v>
      </c>
      <c r="I283" s="235"/>
      <c r="J283" s="232"/>
      <c r="K283" s="232"/>
      <c r="L283" s="236"/>
      <c r="M283" s="237"/>
      <c r="N283" s="238"/>
      <c r="O283" s="238"/>
      <c r="P283" s="238"/>
      <c r="Q283" s="238"/>
      <c r="R283" s="238"/>
      <c r="S283" s="238"/>
      <c r="T283" s="239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0" t="s">
        <v>219</v>
      </c>
      <c r="AU283" s="240" t="s">
        <v>82</v>
      </c>
      <c r="AV283" s="13" t="s">
        <v>80</v>
      </c>
      <c r="AW283" s="13" t="s">
        <v>33</v>
      </c>
      <c r="AX283" s="13" t="s">
        <v>72</v>
      </c>
      <c r="AY283" s="240" t="s">
        <v>118</v>
      </c>
    </row>
    <row r="284" s="13" customFormat="1">
      <c r="A284" s="13"/>
      <c r="B284" s="231"/>
      <c r="C284" s="232"/>
      <c r="D284" s="225" t="s">
        <v>219</v>
      </c>
      <c r="E284" s="233" t="s">
        <v>19</v>
      </c>
      <c r="F284" s="234" t="s">
        <v>418</v>
      </c>
      <c r="G284" s="232"/>
      <c r="H284" s="233" t="s">
        <v>19</v>
      </c>
      <c r="I284" s="235"/>
      <c r="J284" s="232"/>
      <c r="K284" s="232"/>
      <c r="L284" s="236"/>
      <c r="M284" s="237"/>
      <c r="N284" s="238"/>
      <c r="O284" s="238"/>
      <c r="P284" s="238"/>
      <c r="Q284" s="238"/>
      <c r="R284" s="238"/>
      <c r="S284" s="238"/>
      <c r="T284" s="239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0" t="s">
        <v>219</v>
      </c>
      <c r="AU284" s="240" t="s">
        <v>82</v>
      </c>
      <c r="AV284" s="13" t="s">
        <v>80</v>
      </c>
      <c r="AW284" s="13" t="s">
        <v>33</v>
      </c>
      <c r="AX284" s="13" t="s">
        <v>72</v>
      </c>
      <c r="AY284" s="240" t="s">
        <v>118</v>
      </c>
    </row>
    <row r="285" s="13" customFormat="1">
      <c r="A285" s="13"/>
      <c r="B285" s="231"/>
      <c r="C285" s="232"/>
      <c r="D285" s="225" t="s">
        <v>219</v>
      </c>
      <c r="E285" s="233" t="s">
        <v>19</v>
      </c>
      <c r="F285" s="234" t="s">
        <v>419</v>
      </c>
      <c r="G285" s="232"/>
      <c r="H285" s="233" t="s">
        <v>19</v>
      </c>
      <c r="I285" s="235"/>
      <c r="J285" s="232"/>
      <c r="K285" s="232"/>
      <c r="L285" s="236"/>
      <c r="M285" s="237"/>
      <c r="N285" s="238"/>
      <c r="O285" s="238"/>
      <c r="P285" s="238"/>
      <c r="Q285" s="238"/>
      <c r="R285" s="238"/>
      <c r="S285" s="238"/>
      <c r="T285" s="239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0" t="s">
        <v>219</v>
      </c>
      <c r="AU285" s="240" t="s">
        <v>82</v>
      </c>
      <c r="AV285" s="13" t="s">
        <v>80</v>
      </c>
      <c r="AW285" s="13" t="s">
        <v>33</v>
      </c>
      <c r="AX285" s="13" t="s">
        <v>72</v>
      </c>
      <c r="AY285" s="240" t="s">
        <v>118</v>
      </c>
    </row>
    <row r="286" s="14" customFormat="1">
      <c r="A286" s="14"/>
      <c r="B286" s="241"/>
      <c r="C286" s="242"/>
      <c r="D286" s="225" t="s">
        <v>219</v>
      </c>
      <c r="E286" s="243" t="s">
        <v>19</v>
      </c>
      <c r="F286" s="244" t="s">
        <v>331</v>
      </c>
      <c r="G286" s="242"/>
      <c r="H286" s="245">
        <v>446.19999999999999</v>
      </c>
      <c r="I286" s="246"/>
      <c r="J286" s="242"/>
      <c r="K286" s="242"/>
      <c r="L286" s="247"/>
      <c r="M286" s="248"/>
      <c r="N286" s="249"/>
      <c r="O286" s="249"/>
      <c r="P286" s="249"/>
      <c r="Q286" s="249"/>
      <c r="R286" s="249"/>
      <c r="S286" s="249"/>
      <c r="T286" s="250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1" t="s">
        <v>219</v>
      </c>
      <c r="AU286" s="251" t="s">
        <v>82</v>
      </c>
      <c r="AV286" s="14" t="s">
        <v>82</v>
      </c>
      <c r="AW286" s="14" t="s">
        <v>33</v>
      </c>
      <c r="AX286" s="14" t="s">
        <v>72</v>
      </c>
      <c r="AY286" s="251" t="s">
        <v>118</v>
      </c>
    </row>
    <row r="287" s="13" customFormat="1">
      <c r="A287" s="13"/>
      <c r="B287" s="231"/>
      <c r="C287" s="232"/>
      <c r="D287" s="225" t="s">
        <v>219</v>
      </c>
      <c r="E287" s="233" t="s">
        <v>19</v>
      </c>
      <c r="F287" s="234" t="s">
        <v>332</v>
      </c>
      <c r="G287" s="232"/>
      <c r="H287" s="233" t="s">
        <v>19</v>
      </c>
      <c r="I287" s="235"/>
      <c r="J287" s="232"/>
      <c r="K287" s="232"/>
      <c r="L287" s="236"/>
      <c r="M287" s="237"/>
      <c r="N287" s="238"/>
      <c r="O287" s="238"/>
      <c r="P287" s="238"/>
      <c r="Q287" s="238"/>
      <c r="R287" s="238"/>
      <c r="S287" s="238"/>
      <c r="T287" s="239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0" t="s">
        <v>219</v>
      </c>
      <c r="AU287" s="240" t="s">
        <v>82</v>
      </c>
      <c r="AV287" s="13" t="s">
        <v>80</v>
      </c>
      <c r="AW287" s="13" t="s">
        <v>33</v>
      </c>
      <c r="AX287" s="13" t="s">
        <v>72</v>
      </c>
      <c r="AY287" s="240" t="s">
        <v>118</v>
      </c>
    </row>
    <row r="288" s="13" customFormat="1">
      <c r="A288" s="13"/>
      <c r="B288" s="231"/>
      <c r="C288" s="232"/>
      <c r="D288" s="225" t="s">
        <v>219</v>
      </c>
      <c r="E288" s="233" t="s">
        <v>19</v>
      </c>
      <c r="F288" s="234" t="s">
        <v>416</v>
      </c>
      <c r="G288" s="232"/>
      <c r="H288" s="233" t="s">
        <v>19</v>
      </c>
      <c r="I288" s="235"/>
      <c r="J288" s="232"/>
      <c r="K288" s="232"/>
      <c r="L288" s="236"/>
      <c r="M288" s="237"/>
      <c r="N288" s="238"/>
      <c r="O288" s="238"/>
      <c r="P288" s="238"/>
      <c r="Q288" s="238"/>
      <c r="R288" s="238"/>
      <c r="S288" s="238"/>
      <c r="T288" s="239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0" t="s">
        <v>219</v>
      </c>
      <c r="AU288" s="240" t="s">
        <v>82</v>
      </c>
      <c r="AV288" s="13" t="s">
        <v>80</v>
      </c>
      <c r="AW288" s="13" t="s">
        <v>33</v>
      </c>
      <c r="AX288" s="13" t="s">
        <v>72</v>
      </c>
      <c r="AY288" s="240" t="s">
        <v>118</v>
      </c>
    </row>
    <row r="289" s="13" customFormat="1">
      <c r="A289" s="13"/>
      <c r="B289" s="231"/>
      <c r="C289" s="232"/>
      <c r="D289" s="225" t="s">
        <v>219</v>
      </c>
      <c r="E289" s="233" t="s">
        <v>19</v>
      </c>
      <c r="F289" s="234" t="s">
        <v>420</v>
      </c>
      <c r="G289" s="232"/>
      <c r="H289" s="233" t="s">
        <v>19</v>
      </c>
      <c r="I289" s="235"/>
      <c r="J289" s="232"/>
      <c r="K289" s="232"/>
      <c r="L289" s="236"/>
      <c r="M289" s="237"/>
      <c r="N289" s="238"/>
      <c r="O289" s="238"/>
      <c r="P289" s="238"/>
      <c r="Q289" s="238"/>
      <c r="R289" s="238"/>
      <c r="S289" s="238"/>
      <c r="T289" s="239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0" t="s">
        <v>219</v>
      </c>
      <c r="AU289" s="240" t="s">
        <v>82</v>
      </c>
      <c r="AV289" s="13" t="s">
        <v>80</v>
      </c>
      <c r="AW289" s="13" t="s">
        <v>33</v>
      </c>
      <c r="AX289" s="13" t="s">
        <v>72</v>
      </c>
      <c r="AY289" s="240" t="s">
        <v>118</v>
      </c>
    </row>
    <row r="290" s="14" customFormat="1">
      <c r="A290" s="14"/>
      <c r="B290" s="241"/>
      <c r="C290" s="242"/>
      <c r="D290" s="225" t="s">
        <v>219</v>
      </c>
      <c r="E290" s="243" t="s">
        <v>19</v>
      </c>
      <c r="F290" s="244" t="s">
        <v>333</v>
      </c>
      <c r="G290" s="242"/>
      <c r="H290" s="245">
        <v>74.219999999999999</v>
      </c>
      <c r="I290" s="246"/>
      <c r="J290" s="242"/>
      <c r="K290" s="242"/>
      <c r="L290" s="247"/>
      <c r="M290" s="248"/>
      <c r="N290" s="249"/>
      <c r="O290" s="249"/>
      <c r="P290" s="249"/>
      <c r="Q290" s="249"/>
      <c r="R290" s="249"/>
      <c r="S290" s="249"/>
      <c r="T290" s="250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1" t="s">
        <v>219</v>
      </c>
      <c r="AU290" s="251" t="s">
        <v>82</v>
      </c>
      <c r="AV290" s="14" t="s">
        <v>82</v>
      </c>
      <c r="AW290" s="14" t="s">
        <v>33</v>
      </c>
      <c r="AX290" s="14" t="s">
        <v>72</v>
      </c>
      <c r="AY290" s="251" t="s">
        <v>118</v>
      </c>
    </row>
    <row r="291" s="13" customFormat="1">
      <c r="A291" s="13"/>
      <c r="B291" s="231"/>
      <c r="C291" s="232"/>
      <c r="D291" s="225" t="s">
        <v>219</v>
      </c>
      <c r="E291" s="233" t="s">
        <v>19</v>
      </c>
      <c r="F291" s="234" t="s">
        <v>338</v>
      </c>
      <c r="G291" s="232"/>
      <c r="H291" s="233" t="s">
        <v>19</v>
      </c>
      <c r="I291" s="235"/>
      <c r="J291" s="232"/>
      <c r="K291" s="232"/>
      <c r="L291" s="236"/>
      <c r="M291" s="237"/>
      <c r="N291" s="238"/>
      <c r="O291" s="238"/>
      <c r="P291" s="238"/>
      <c r="Q291" s="238"/>
      <c r="R291" s="238"/>
      <c r="S291" s="238"/>
      <c r="T291" s="239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0" t="s">
        <v>219</v>
      </c>
      <c r="AU291" s="240" t="s">
        <v>82</v>
      </c>
      <c r="AV291" s="13" t="s">
        <v>80</v>
      </c>
      <c r="AW291" s="13" t="s">
        <v>33</v>
      </c>
      <c r="AX291" s="13" t="s">
        <v>72</v>
      </c>
      <c r="AY291" s="240" t="s">
        <v>118</v>
      </c>
    </row>
    <row r="292" s="13" customFormat="1">
      <c r="A292" s="13"/>
      <c r="B292" s="231"/>
      <c r="C292" s="232"/>
      <c r="D292" s="225" t="s">
        <v>219</v>
      </c>
      <c r="E292" s="233" t="s">
        <v>19</v>
      </c>
      <c r="F292" s="234" t="s">
        <v>416</v>
      </c>
      <c r="G292" s="232"/>
      <c r="H292" s="233" t="s">
        <v>19</v>
      </c>
      <c r="I292" s="235"/>
      <c r="J292" s="232"/>
      <c r="K292" s="232"/>
      <c r="L292" s="236"/>
      <c r="M292" s="237"/>
      <c r="N292" s="238"/>
      <c r="O292" s="238"/>
      <c r="P292" s="238"/>
      <c r="Q292" s="238"/>
      <c r="R292" s="238"/>
      <c r="S292" s="238"/>
      <c r="T292" s="239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0" t="s">
        <v>219</v>
      </c>
      <c r="AU292" s="240" t="s">
        <v>82</v>
      </c>
      <c r="AV292" s="13" t="s">
        <v>80</v>
      </c>
      <c r="AW292" s="13" t="s">
        <v>33</v>
      </c>
      <c r="AX292" s="13" t="s">
        <v>72</v>
      </c>
      <c r="AY292" s="240" t="s">
        <v>118</v>
      </c>
    </row>
    <row r="293" s="13" customFormat="1">
      <c r="A293" s="13"/>
      <c r="B293" s="231"/>
      <c r="C293" s="232"/>
      <c r="D293" s="225" t="s">
        <v>219</v>
      </c>
      <c r="E293" s="233" t="s">
        <v>19</v>
      </c>
      <c r="F293" s="234" t="s">
        <v>420</v>
      </c>
      <c r="G293" s="232"/>
      <c r="H293" s="233" t="s">
        <v>19</v>
      </c>
      <c r="I293" s="235"/>
      <c r="J293" s="232"/>
      <c r="K293" s="232"/>
      <c r="L293" s="236"/>
      <c r="M293" s="237"/>
      <c r="N293" s="238"/>
      <c r="O293" s="238"/>
      <c r="P293" s="238"/>
      <c r="Q293" s="238"/>
      <c r="R293" s="238"/>
      <c r="S293" s="238"/>
      <c r="T293" s="23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0" t="s">
        <v>219</v>
      </c>
      <c r="AU293" s="240" t="s">
        <v>82</v>
      </c>
      <c r="AV293" s="13" t="s">
        <v>80</v>
      </c>
      <c r="AW293" s="13" t="s">
        <v>33</v>
      </c>
      <c r="AX293" s="13" t="s">
        <v>72</v>
      </c>
      <c r="AY293" s="240" t="s">
        <v>118</v>
      </c>
    </row>
    <row r="294" s="14" customFormat="1">
      <c r="A294" s="14"/>
      <c r="B294" s="241"/>
      <c r="C294" s="242"/>
      <c r="D294" s="225" t="s">
        <v>219</v>
      </c>
      <c r="E294" s="243" t="s">
        <v>19</v>
      </c>
      <c r="F294" s="244" t="s">
        <v>421</v>
      </c>
      <c r="G294" s="242"/>
      <c r="H294" s="245">
        <v>4.5999999999999996</v>
      </c>
      <c r="I294" s="246"/>
      <c r="J294" s="242"/>
      <c r="K294" s="242"/>
      <c r="L294" s="247"/>
      <c r="M294" s="248"/>
      <c r="N294" s="249"/>
      <c r="O294" s="249"/>
      <c r="P294" s="249"/>
      <c r="Q294" s="249"/>
      <c r="R294" s="249"/>
      <c r="S294" s="249"/>
      <c r="T294" s="250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1" t="s">
        <v>219</v>
      </c>
      <c r="AU294" s="251" t="s">
        <v>82</v>
      </c>
      <c r="AV294" s="14" t="s">
        <v>82</v>
      </c>
      <c r="AW294" s="14" t="s">
        <v>33</v>
      </c>
      <c r="AX294" s="14" t="s">
        <v>72</v>
      </c>
      <c r="AY294" s="251" t="s">
        <v>118</v>
      </c>
    </row>
    <row r="295" s="13" customFormat="1">
      <c r="A295" s="13"/>
      <c r="B295" s="231"/>
      <c r="C295" s="232"/>
      <c r="D295" s="225" t="s">
        <v>219</v>
      </c>
      <c r="E295" s="233" t="s">
        <v>19</v>
      </c>
      <c r="F295" s="234" t="s">
        <v>340</v>
      </c>
      <c r="G295" s="232"/>
      <c r="H295" s="233" t="s">
        <v>19</v>
      </c>
      <c r="I295" s="235"/>
      <c r="J295" s="232"/>
      <c r="K295" s="232"/>
      <c r="L295" s="236"/>
      <c r="M295" s="237"/>
      <c r="N295" s="238"/>
      <c r="O295" s="238"/>
      <c r="P295" s="238"/>
      <c r="Q295" s="238"/>
      <c r="R295" s="238"/>
      <c r="S295" s="238"/>
      <c r="T295" s="239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0" t="s">
        <v>219</v>
      </c>
      <c r="AU295" s="240" t="s">
        <v>82</v>
      </c>
      <c r="AV295" s="13" t="s">
        <v>80</v>
      </c>
      <c r="AW295" s="13" t="s">
        <v>33</v>
      </c>
      <c r="AX295" s="13" t="s">
        <v>72</v>
      </c>
      <c r="AY295" s="240" t="s">
        <v>118</v>
      </c>
    </row>
    <row r="296" s="13" customFormat="1">
      <c r="A296" s="13"/>
      <c r="B296" s="231"/>
      <c r="C296" s="232"/>
      <c r="D296" s="225" t="s">
        <v>219</v>
      </c>
      <c r="E296" s="233" t="s">
        <v>19</v>
      </c>
      <c r="F296" s="234" t="s">
        <v>416</v>
      </c>
      <c r="G296" s="232"/>
      <c r="H296" s="233" t="s">
        <v>19</v>
      </c>
      <c r="I296" s="235"/>
      <c r="J296" s="232"/>
      <c r="K296" s="232"/>
      <c r="L296" s="236"/>
      <c r="M296" s="237"/>
      <c r="N296" s="238"/>
      <c r="O296" s="238"/>
      <c r="P296" s="238"/>
      <c r="Q296" s="238"/>
      <c r="R296" s="238"/>
      <c r="S296" s="238"/>
      <c r="T296" s="239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0" t="s">
        <v>219</v>
      </c>
      <c r="AU296" s="240" t="s">
        <v>82</v>
      </c>
      <c r="AV296" s="13" t="s">
        <v>80</v>
      </c>
      <c r="AW296" s="13" t="s">
        <v>33</v>
      </c>
      <c r="AX296" s="13" t="s">
        <v>72</v>
      </c>
      <c r="AY296" s="240" t="s">
        <v>118</v>
      </c>
    </row>
    <row r="297" s="13" customFormat="1">
      <c r="A297" s="13"/>
      <c r="B297" s="231"/>
      <c r="C297" s="232"/>
      <c r="D297" s="225" t="s">
        <v>219</v>
      </c>
      <c r="E297" s="233" t="s">
        <v>19</v>
      </c>
      <c r="F297" s="234" t="s">
        <v>420</v>
      </c>
      <c r="G297" s="232"/>
      <c r="H297" s="233" t="s">
        <v>19</v>
      </c>
      <c r="I297" s="235"/>
      <c r="J297" s="232"/>
      <c r="K297" s="232"/>
      <c r="L297" s="236"/>
      <c r="M297" s="237"/>
      <c r="N297" s="238"/>
      <c r="O297" s="238"/>
      <c r="P297" s="238"/>
      <c r="Q297" s="238"/>
      <c r="R297" s="238"/>
      <c r="S297" s="238"/>
      <c r="T297" s="239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0" t="s">
        <v>219</v>
      </c>
      <c r="AU297" s="240" t="s">
        <v>82</v>
      </c>
      <c r="AV297" s="13" t="s">
        <v>80</v>
      </c>
      <c r="AW297" s="13" t="s">
        <v>33</v>
      </c>
      <c r="AX297" s="13" t="s">
        <v>72</v>
      </c>
      <c r="AY297" s="240" t="s">
        <v>118</v>
      </c>
    </row>
    <row r="298" s="14" customFormat="1">
      <c r="A298" s="14"/>
      <c r="B298" s="241"/>
      <c r="C298" s="242"/>
      <c r="D298" s="225" t="s">
        <v>219</v>
      </c>
      <c r="E298" s="243" t="s">
        <v>19</v>
      </c>
      <c r="F298" s="244" t="s">
        <v>341</v>
      </c>
      <c r="G298" s="242"/>
      <c r="H298" s="245">
        <v>8.5</v>
      </c>
      <c r="I298" s="246"/>
      <c r="J298" s="242"/>
      <c r="K298" s="242"/>
      <c r="L298" s="247"/>
      <c r="M298" s="248"/>
      <c r="N298" s="249"/>
      <c r="O298" s="249"/>
      <c r="P298" s="249"/>
      <c r="Q298" s="249"/>
      <c r="R298" s="249"/>
      <c r="S298" s="249"/>
      <c r="T298" s="250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1" t="s">
        <v>219</v>
      </c>
      <c r="AU298" s="251" t="s">
        <v>82</v>
      </c>
      <c r="AV298" s="14" t="s">
        <v>82</v>
      </c>
      <c r="AW298" s="14" t="s">
        <v>33</v>
      </c>
      <c r="AX298" s="14" t="s">
        <v>72</v>
      </c>
      <c r="AY298" s="251" t="s">
        <v>118</v>
      </c>
    </row>
    <row r="299" s="16" customFormat="1">
      <c r="A299" s="16"/>
      <c r="B299" s="263"/>
      <c r="C299" s="264"/>
      <c r="D299" s="225" t="s">
        <v>219</v>
      </c>
      <c r="E299" s="265" t="s">
        <v>19</v>
      </c>
      <c r="F299" s="266" t="s">
        <v>422</v>
      </c>
      <c r="G299" s="264"/>
      <c r="H299" s="267">
        <v>533.51999999999998</v>
      </c>
      <c r="I299" s="268"/>
      <c r="J299" s="264"/>
      <c r="K299" s="264"/>
      <c r="L299" s="269"/>
      <c r="M299" s="270"/>
      <c r="N299" s="271"/>
      <c r="O299" s="271"/>
      <c r="P299" s="271"/>
      <c r="Q299" s="271"/>
      <c r="R299" s="271"/>
      <c r="S299" s="271"/>
      <c r="T299" s="272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T299" s="273" t="s">
        <v>219</v>
      </c>
      <c r="AU299" s="273" t="s">
        <v>82</v>
      </c>
      <c r="AV299" s="16" t="s">
        <v>137</v>
      </c>
      <c r="AW299" s="16" t="s">
        <v>33</v>
      </c>
      <c r="AX299" s="16" t="s">
        <v>72</v>
      </c>
      <c r="AY299" s="273" t="s">
        <v>118</v>
      </c>
    </row>
    <row r="300" s="13" customFormat="1">
      <c r="A300" s="13"/>
      <c r="B300" s="231"/>
      <c r="C300" s="232"/>
      <c r="D300" s="225" t="s">
        <v>219</v>
      </c>
      <c r="E300" s="233" t="s">
        <v>19</v>
      </c>
      <c r="F300" s="234" t="s">
        <v>344</v>
      </c>
      <c r="G300" s="232"/>
      <c r="H300" s="233" t="s">
        <v>19</v>
      </c>
      <c r="I300" s="235"/>
      <c r="J300" s="232"/>
      <c r="K300" s="232"/>
      <c r="L300" s="236"/>
      <c r="M300" s="237"/>
      <c r="N300" s="238"/>
      <c r="O300" s="238"/>
      <c r="P300" s="238"/>
      <c r="Q300" s="238"/>
      <c r="R300" s="238"/>
      <c r="S300" s="238"/>
      <c r="T300" s="239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0" t="s">
        <v>219</v>
      </c>
      <c r="AU300" s="240" t="s">
        <v>82</v>
      </c>
      <c r="AV300" s="13" t="s">
        <v>80</v>
      </c>
      <c r="AW300" s="13" t="s">
        <v>33</v>
      </c>
      <c r="AX300" s="13" t="s">
        <v>72</v>
      </c>
      <c r="AY300" s="240" t="s">
        <v>118</v>
      </c>
    </row>
    <row r="301" s="13" customFormat="1">
      <c r="A301" s="13"/>
      <c r="B301" s="231"/>
      <c r="C301" s="232"/>
      <c r="D301" s="225" t="s">
        <v>219</v>
      </c>
      <c r="E301" s="233" t="s">
        <v>19</v>
      </c>
      <c r="F301" s="234" t="s">
        <v>423</v>
      </c>
      <c r="G301" s="232"/>
      <c r="H301" s="233" t="s">
        <v>19</v>
      </c>
      <c r="I301" s="235"/>
      <c r="J301" s="232"/>
      <c r="K301" s="232"/>
      <c r="L301" s="236"/>
      <c r="M301" s="237"/>
      <c r="N301" s="238"/>
      <c r="O301" s="238"/>
      <c r="P301" s="238"/>
      <c r="Q301" s="238"/>
      <c r="R301" s="238"/>
      <c r="S301" s="238"/>
      <c r="T301" s="239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0" t="s">
        <v>219</v>
      </c>
      <c r="AU301" s="240" t="s">
        <v>82</v>
      </c>
      <c r="AV301" s="13" t="s">
        <v>80</v>
      </c>
      <c r="AW301" s="13" t="s">
        <v>33</v>
      </c>
      <c r="AX301" s="13" t="s">
        <v>72</v>
      </c>
      <c r="AY301" s="240" t="s">
        <v>118</v>
      </c>
    </row>
    <row r="302" s="13" customFormat="1">
      <c r="A302" s="13"/>
      <c r="B302" s="231"/>
      <c r="C302" s="232"/>
      <c r="D302" s="225" t="s">
        <v>219</v>
      </c>
      <c r="E302" s="233" t="s">
        <v>19</v>
      </c>
      <c r="F302" s="234" t="s">
        <v>346</v>
      </c>
      <c r="G302" s="232"/>
      <c r="H302" s="233" t="s">
        <v>19</v>
      </c>
      <c r="I302" s="235"/>
      <c r="J302" s="232"/>
      <c r="K302" s="232"/>
      <c r="L302" s="236"/>
      <c r="M302" s="237"/>
      <c r="N302" s="238"/>
      <c r="O302" s="238"/>
      <c r="P302" s="238"/>
      <c r="Q302" s="238"/>
      <c r="R302" s="238"/>
      <c r="S302" s="238"/>
      <c r="T302" s="239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0" t="s">
        <v>219</v>
      </c>
      <c r="AU302" s="240" t="s">
        <v>82</v>
      </c>
      <c r="AV302" s="13" t="s">
        <v>80</v>
      </c>
      <c r="AW302" s="13" t="s">
        <v>33</v>
      </c>
      <c r="AX302" s="13" t="s">
        <v>72</v>
      </c>
      <c r="AY302" s="240" t="s">
        <v>118</v>
      </c>
    </row>
    <row r="303" s="13" customFormat="1">
      <c r="A303" s="13"/>
      <c r="B303" s="231"/>
      <c r="C303" s="232"/>
      <c r="D303" s="225" t="s">
        <v>219</v>
      </c>
      <c r="E303" s="233" t="s">
        <v>19</v>
      </c>
      <c r="F303" s="234" t="s">
        <v>424</v>
      </c>
      <c r="G303" s="232"/>
      <c r="H303" s="233" t="s">
        <v>19</v>
      </c>
      <c r="I303" s="235"/>
      <c r="J303" s="232"/>
      <c r="K303" s="232"/>
      <c r="L303" s="236"/>
      <c r="M303" s="237"/>
      <c r="N303" s="238"/>
      <c r="O303" s="238"/>
      <c r="P303" s="238"/>
      <c r="Q303" s="238"/>
      <c r="R303" s="238"/>
      <c r="S303" s="238"/>
      <c r="T303" s="239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0" t="s">
        <v>219</v>
      </c>
      <c r="AU303" s="240" t="s">
        <v>82</v>
      </c>
      <c r="AV303" s="13" t="s">
        <v>80</v>
      </c>
      <c r="AW303" s="13" t="s">
        <v>33</v>
      </c>
      <c r="AX303" s="13" t="s">
        <v>72</v>
      </c>
      <c r="AY303" s="240" t="s">
        <v>118</v>
      </c>
    </row>
    <row r="304" s="13" customFormat="1">
      <c r="A304" s="13"/>
      <c r="B304" s="231"/>
      <c r="C304" s="232"/>
      <c r="D304" s="225" t="s">
        <v>219</v>
      </c>
      <c r="E304" s="233" t="s">
        <v>19</v>
      </c>
      <c r="F304" s="234" t="s">
        <v>425</v>
      </c>
      <c r="G304" s="232"/>
      <c r="H304" s="233" t="s">
        <v>19</v>
      </c>
      <c r="I304" s="235"/>
      <c r="J304" s="232"/>
      <c r="K304" s="232"/>
      <c r="L304" s="236"/>
      <c r="M304" s="237"/>
      <c r="N304" s="238"/>
      <c r="O304" s="238"/>
      <c r="P304" s="238"/>
      <c r="Q304" s="238"/>
      <c r="R304" s="238"/>
      <c r="S304" s="238"/>
      <c r="T304" s="239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0" t="s">
        <v>219</v>
      </c>
      <c r="AU304" s="240" t="s">
        <v>82</v>
      </c>
      <c r="AV304" s="13" t="s">
        <v>80</v>
      </c>
      <c r="AW304" s="13" t="s">
        <v>33</v>
      </c>
      <c r="AX304" s="13" t="s">
        <v>72</v>
      </c>
      <c r="AY304" s="240" t="s">
        <v>118</v>
      </c>
    </row>
    <row r="305" s="13" customFormat="1">
      <c r="A305" s="13"/>
      <c r="B305" s="231"/>
      <c r="C305" s="232"/>
      <c r="D305" s="225" t="s">
        <v>219</v>
      </c>
      <c r="E305" s="233" t="s">
        <v>19</v>
      </c>
      <c r="F305" s="234" t="s">
        <v>426</v>
      </c>
      <c r="G305" s="232"/>
      <c r="H305" s="233" t="s">
        <v>19</v>
      </c>
      <c r="I305" s="235"/>
      <c r="J305" s="232"/>
      <c r="K305" s="232"/>
      <c r="L305" s="236"/>
      <c r="M305" s="237"/>
      <c r="N305" s="238"/>
      <c r="O305" s="238"/>
      <c r="P305" s="238"/>
      <c r="Q305" s="238"/>
      <c r="R305" s="238"/>
      <c r="S305" s="238"/>
      <c r="T305" s="239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0" t="s">
        <v>219</v>
      </c>
      <c r="AU305" s="240" t="s">
        <v>82</v>
      </c>
      <c r="AV305" s="13" t="s">
        <v>80</v>
      </c>
      <c r="AW305" s="13" t="s">
        <v>33</v>
      </c>
      <c r="AX305" s="13" t="s">
        <v>72</v>
      </c>
      <c r="AY305" s="240" t="s">
        <v>118</v>
      </c>
    </row>
    <row r="306" s="14" customFormat="1">
      <c r="A306" s="14"/>
      <c r="B306" s="241"/>
      <c r="C306" s="242"/>
      <c r="D306" s="225" t="s">
        <v>219</v>
      </c>
      <c r="E306" s="243" t="s">
        <v>19</v>
      </c>
      <c r="F306" s="244" t="s">
        <v>427</v>
      </c>
      <c r="G306" s="242"/>
      <c r="H306" s="245">
        <v>37</v>
      </c>
      <c r="I306" s="246"/>
      <c r="J306" s="242"/>
      <c r="K306" s="242"/>
      <c r="L306" s="247"/>
      <c r="M306" s="248"/>
      <c r="N306" s="249"/>
      <c r="O306" s="249"/>
      <c r="P306" s="249"/>
      <c r="Q306" s="249"/>
      <c r="R306" s="249"/>
      <c r="S306" s="249"/>
      <c r="T306" s="250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1" t="s">
        <v>219</v>
      </c>
      <c r="AU306" s="251" t="s">
        <v>82</v>
      </c>
      <c r="AV306" s="14" t="s">
        <v>82</v>
      </c>
      <c r="AW306" s="14" t="s">
        <v>33</v>
      </c>
      <c r="AX306" s="14" t="s">
        <v>72</v>
      </c>
      <c r="AY306" s="251" t="s">
        <v>118</v>
      </c>
    </row>
    <row r="307" s="16" customFormat="1">
      <c r="A307" s="16"/>
      <c r="B307" s="263"/>
      <c r="C307" s="264"/>
      <c r="D307" s="225" t="s">
        <v>219</v>
      </c>
      <c r="E307" s="265" t="s">
        <v>19</v>
      </c>
      <c r="F307" s="266" t="s">
        <v>422</v>
      </c>
      <c r="G307" s="264"/>
      <c r="H307" s="267">
        <v>37</v>
      </c>
      <c r="I307" s="268"/>
      <c r="J307" s="264"/>
      <c r="K307" s="264"/>
      <c r="L307" s="269"/>
      <c r="M307" s="270"/>
      <c r="N307" s="271"/>
      <c r="O307" s="271"/>
      <c r="P307" s="271"/>
      <c r="Q307" s="271"/>
      <c r="R307" s="271"/>
      <c r="S307" s="271"/>
      <c r="T307" s="272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T307" s="273" t="s">
        <v>219</v>
      </c>
      <c r="AU307" s="273" t="s">
        <v>82</v>
      </c>
      <c r="AV307" s="16" t="s">
        <v>137</v>
      </c>
      <c r="AW307" s="16" t="s">
        <v>33</v>
      </c>
      <c r="AX307" s="16" t="s">
        <v>72</v>
      </c>
      <c r="AY307" s="273" t="s">
        <v>118</v>
      </c>
    </row>
    <row r="308" s="15" customFormat="1">
      <c r="A308" s="15"/>
      <c r="B308" s="252"/>
      <c r="C308" s="253"/>
      <c r="D308" s="225" t="s">
        <v>219</v>
      </c>
      <c r="E308" s="254" t="s">
        <v>19</v>
      </c>
      <c r="F308" s="255" t="s">
        <v>251</v>
      </c>
      <c r="G308" s="253"/>
      <c r="H308" s="256">
        <v>570.51999999999998</v>
      </c>
      <c r="I308" s="257"/>
      <c r="J308" s="253"/>
      <c r="K308" s="253"/>
      <c r="L308" s="258"/>
      <c r="M308" s="259"/>
      <c r="N308" s="260"/>
      <c r="O308" s="260"/>
      <c r="P308" s="260"/>
      <c r="Q308" s="260"/>
      <c r="R308" s="260"/>
      <c r="S308" s="260"/>
      <c r="T308" s="261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2" t="s">
        <v>219</v>
      </c>
      <c r="AU308" s="262" t="s">
        <v>82</v>
      </c>
      <c r="AV308" s="15" t="s">
        <v>143</v>
      </c>
      <c r="AW308" s="15" t="s">
        <v>33</v>
      </c>
      <c r="AX308" s="15" t="s">
        <v>80</v>
      </c>
      <c r="AY308" s="262" t="s">
        <v>118</v>
      </c>
    </row>
    <row r="309" s="2" customFormat="1" ht="16.5" customHeight="1">
      <c r="A309" s="41"/>
      <c r="B309" s="42"/>
      <c r="C309" s="274" t="s">
        <v>428</v>
      </c>
      <c r="D309" s="274" t="s">
        <v>429</v>
      </c>
      <c r="E309" s="275" t="s">
        <v>430</v>
      </c>
      <c r="F309" s="276" t="s">
        <v>431</v>
      </c>
      <c r="G309" s="277" t="s">
        <v>407</v>
      </c>
      <c r="H309" s="278">
        <v>1067.04</v>
      </c>
      <c r="I309" s="279"/>
      <c r="J309" s="280">
        <f>ROUND(I309*H309,2)</f>
        <v>0</v>
      </c>
      <c r="K309" s="276" t="s">
        <v>19</v>
      </c>
      <c r="L309" s="281"/>
      <c r="M309" s="282" t="s">
        <v>19</v>
      </c>
      <c r="N309" s="283" t="s">
        <v>43</v>
      </c>
      <c r="O309" s="87"/>
      <c r="P309" s="216">
        <f>O309*H309</f>
        <v>0</v>
      </c>
      <c r="Q309" s="216">
        <v>1</v>
      </c>
      <c r="R309" s="216">
        <f>Q309*H309</f>
        <v>1067.04</v>
      </c>
      <c r="S309" s="216">
        <v>0</v>
      </c>
      <c r="T309" s="217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8" t="s">
        <v>163</v>
      </c>
      <c r="AT309" s="218" t="s">
        <v>429</v>
      </c>
      <c r="AU309" s="218" t="s">
        <v>82</v>
      </c>
      <c r="AY309" s="20" t="s">
        <v>118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20" t="s">
        <v>80</v>
      </c>
      <c r="BK309" s="219">
        <f>ROUND(I309*H309,2)</f>
        <v>0</v>
      </c>
      <c r="BL309" s="20" t="s">
        <v>143</v>
      </c>
      <c r="BM309" s="218" t="s">
        <v>432</v>
      </c>
    </row>
    <row r="310" s="14" customFormat="1">
      <c r="A310" s="14"/>
      <c r="B310" s="241"/>
      <c r="C310" s="242"/>
      <c r="D310" s="225" t="s">
        <v>219</v>
      </c>
      <c r="E310" s="242"/>
      <c r="F310" s="244" t="s">
        <v>433</v>
      </c>
      <c r="G310" s="242"/>
      <c r="H310" s="245">
        <v>1067.04</v>
      </c>
      <c r="I310" s="246"/>
      <c r="J310" s="242"/>
      <c r="K310" s="242"/>
      <c r="L310" s="247"/>
      <c r="M310" s="248"/>
      <c r="N310" s="249"/>
      <c r="O310" s="249"/>
      <c r="P310" s="249"/>
      <c r="Q310" s="249"/>
      <c r="R310" s="249"/>
      <c r="S310" s="249"/>
      <c r="T310" s="250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1" t="s">
        <v>219</v>
      </c>
      <c r="AU310" s="251" t="s">
        <v>82</v>
      </c>
      <c r="AV310" s="14" t="s">
        <v>82</v>
      </c>
      <c r="AW310" s="14" t="s">
        <v>4</v>
      </c>
      <c r="AX310" s="14" t="s">
        <v>80</v>
      </c>
      <c r="AY310" s="251" t="s">
        <v>118</v>
      </c>
    </row>
    <row r="311" s="2" customFormat="1" ht="16.5" customHeight="1">
      <c r="A311" s="41"/>
      <c r="B311" s="42"/>
      <c r="C311" s="274" t="s">
        <v>434</v>
      </c>
      <c r="D311" s="274" t="s">
        <v>429</v>
      </c>
      <c r="E311" s="275" t="s">
        <v>435</v>
      </c>
      <c r="F311" s="276" t="s">
        <v>436</v>
      </c>
      <c r="G311" s="277" t="s">
        <v>407</v>
      </c>
      <c r="H311" s="278">
        <v>74</v>
      </c>
      <c r="I311" s="279"/>
      <c r="J311" s="280">
        <f>ROUND(I311*H311,2)</f>
        <v>0</v>
      </c>
      <c r="K311" s="276" t="s">
        <v>19</v>
      </c>
      <c r="L311" s="281"/>
      <c r="M311" s="282" t="s">
        <v>19</v>
      </c>
      <c r="N311" s="283" t="s">
        <v>43</v>
      </c>
      <c r="O311" s="87"/>
      <c r="P311" s="216">
        <f>O311*H311</f>
        <v>0</v>
      </c>
      <c r="Q311" s="216">
        <v>1</v>
      </c>
      <c r="R311" s="216">
        <f>Q311*H311</f>
        <v>74</v>
      </c>
      <c r="S311" s="216">
        <v>0</v>
      </c>
      <c r="T311" s="217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8" t="s">
        <v>163</v>
      </c>
      <c r="AT311" s="218" t="s">
        <v>429</v>
      </c>
      <c r="AU311" s="218" t="s">
        <v>82</v>
      </c>
      <c r="AY311" s="20" t="s">
        <v>118</v>
      </c>
      <c r="BE311" s="219">
        <f>IF(N311="základní",J311,0)</f>
        <v>0</v>
      </c>
      <c r="BF311" s="219">
        <f>IF(N311="snížená",J311,0)</f>
        <v>0</v>
      </c>
      <c r="BG311" s="219">
        <f>IF(N311="zákl. přenesená",J311,0)</f>
        <v>0</v>
      </c>
      <c r="BH311" s="219">
        <f>IF(N311="sníž. přenesená",J311,0)</f>
        <v>0</v>
      </c>
      <c r="BI311" s="219">
        <f>IF(N311="nulová",J311,0)</f>
        <v>0</v>
      </c>
      <c r="BJ311" s="20" t="s">
        <v>80</v>
      </c>
      <c r="BK311" s="219">
        <f>ROUND(I311*H311,2)</f>
        <v>0</v>
      </c>
      <c r="BL311" s="20" t="s">
        <v>143</v>
      </c>
      <c r="BM311" s="218" t="s">
        <v>437</v>
      </c>
    </row>
    <row r="312" s="14" customFormat="1">
      <c r="A312" s="14"/>
      <c r="B312" s="241"/>
      <c r="C312" s="242"/>
      <c r="D312" s="225" t="s">
        <v>219</v>
      </c>
      <c r="E312" s="242"/>
      <c r="F312" s="244" t="s">
        <v>438</v>
      </c>
      <c r="G312" s="242"/>
      <c r="H312" s="245">
        <v>74</v>
      </c>
      <c r="I312" s="246"/>
      <c r="J312" s="242"/>
      <c r="K312" s="242"/>
      <c r="L312" s="247"/>
      <c r="M312" s="248"/>
      <c r="N312" s="249"/>
      <c r="O312" s="249"/>
      <c r="P312" s="249"/>
      <c r="Q312" s="249"/>
      <c r="R312" s="249"/>
      <c r="S312" s="249"/>
      <c r="T312" s="250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1" t="s">
        <v>219</v>
      </c>
      <c r="AU312" s="251" t="s">
        <v>82</v>
      </c>
      <c r="AV312" s="14" t="s">
        <v>82</v>
      </c>
      <c r="AW312" s="14" t="s">
        <v>4</v>
      </c>
      <c r="AX312" s="14" t="s">
        <v>80</v>
      </c>
      <c r="AY312" s="251" t="s">
        <v>118</v>
      </c>
    </row>
    <row r="313" s="2" customFormat="1" ht="21.75" customHeight="1">
      <c r="A313" s="41"/>
      <c r="B313" s="42"/>
      <c r="C313" s="207" t="s">
        <v>439</v>
      </c>
      <c r="D313" s="207" t="s">
        <v>121</v>
      </c>
      <c r="E313" s="208" t="s">
        <v>440</v>
      </c>
      <c r="F313" s="209" t="s">
        <v>441</v>
      </c>
      <c r="G313" s="210" t="s">
        <v>216</v>
      </c>
      <c r="H313" s="211">
        <v>1304.01</v>
      </c>
      <c r="I313" s="212"/>
      <c r="J313" s="213">
        <f>ROUND(I313*H313,2)</f>
        <v>0</v>
      </c>
      <c r="K313" s="209" t="s">
        <v>125</v>
      </c>
      <c r="L313" s="47"/>
      <c r="M313" s="214" t="s">
        <v>19</v>
      </c>
      <c r="N313" s="215" t="s">
        <v>43</v>
      </c>
      <c r="O313" s="87"/>
      <c r="P313" s="216">
        <f>O313*H313</f>
        <v>0</v>
      </c>
      <c r="Q313" s="216">
        <v>0</v>
      </c>
      <c r="R313" s="216">
        <f>Q313*H313</f>
        <v>0</v>
      </c>
      <c r="S313" s="216">
        <v>0</v>
      </c>
      <c r="T313" s="217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8" t="s">
        <v>143</v>
      </c>
      <c r="AT313" s="218" t="s">
        <v>121</v>
      </c>
      <c r="AU313" s="218" t="s">
        <v>82</v>
      </c>
      <c r="AY313" s="20" t="s">
        <v>118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20" t="s">
        <v>80</v>
      </c>
      <c r="BK313" s="219">
        <f>ROUND(I313*H313,2)</f>
        <v>0</v>
      </c>
      <c r="BL313" s="20" t="s">
        <v>143</v>
      </c>
      <c r="BM313" s="218" t="s">
        <v>442</v>
      </c>
    </row>
    <row r="314" s="2" customFormat="1">
      <c r="A314" s="41"/>
      <c r="B314" s="42"/>
      <c r="C314" s="43"/>
      <c r="D314" s="220" t="s">
        <v>128</v>
      </c>
      <c r="E314" s="43"/>
      <c r="F314" s="221" t="s">
        <v>443</v>
      </c>
      <c r="G314" s="43"/>
      <c r="H314" s="43"/>
      <c r="I314" s="222"/>
      <c r="J314" s="43"/>
      <c r="K314" s="43"/>
      <c r="L314" s="47"/>
      <c r="M314" s="223"/>
      <c r="N314" s="224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128</v>
      </c>
      <c r="AU314" s="20" t="s">
        <v>82</v>
      </c>
    </row>
    <row r="315" s="13" customFormat="1">
      <c r="A315" s="13"/>
      <c r="B315" s="231"/>
      <c r="C315" s="232"/>
      <c r="D315" s="225" t="s">
        <v>219</v>
      </c>
      <c r="E315" s="233" t="s">
        <v>19</v>
      </c>
      <c r="F315" s="234" t="s">
        <v>328</v>
      </c>
      <c r="G315" s="232"/>
      <c r="H315" s="233" t="s">
        <v>19</v>
      </c>
      <c r="I315" s="235"/>
      <c r="J315" s="232"/>
      <c r="K315" s="232"/>
      <c r="L315" s="236"/>
      <c r="M315" s="237"/>
      <c r="N315" s="238"/>
      <c r="O315" s="238"/>
      <c r="P315" s="238"/>
      <c r="Q315" s="238"/>
      <c r="R315" s="238"/>
      <c r="S315" s="238"/>
      <c r="T315" s="239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0" t="s">
        <v>219</v>
      </c>
      <c r="AU315" s="240" t="s">
        <v>82</v>
      </c>
      <c r="AV315" s="13" t="s">
        <v>80</v>
      </c>
      <c r="AW315" s="13" t="s">
        <v>33</v>
      </c>
      <c r="AX315" s="13" t="s">
        <v>72</v>
      </c>
      <c r="AY315" s="240" t="s">
        <v>118</v>
      </c>
    </row>
    <row r="316" s="13" customFormat="1">
      <c r="A316" s="13"/>
      <c r="B316" s="231"/>
      <c r="C316" s="232"/>
      <c r="D316" s="225" t="s">
        <v>219</v>
      </c>
      <c r="E316" s="233" t="s">
        <v>19</v>
      </c>
      <c r="F316" s="234" t="s">
        <v>444</v>
      </c>
      <c r="G316" s="232"/>
      <c r="H316" s="233" t="s">
        <v>19</v>
      </c>
      <c r="I316" s="235"/>
      <c r="J316" s="232"/>
      <c r="K316" s="232"/>
      <c r="L316" s="236"/>
      <c r="M316" s="237"/>
      <c r="N316" s="238"/>
      <c r="O316" s="238"/>
      <c r="P316" s="238"/>
      <c r="Q316" s="238"/>
      <c r="R316" s="238"/>
      <c r="S316" s="238"/>
      <c r="T316" s="239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0" t="s">
        <v>219</v>
      </c>
      <c r="AU316" s="240" t="s">
        <v>82</v>
      </c>
      <c r="AV316" s="13" t="s">
        <v>80</v>
      </c>
      <c r="AW316" s="13" t="s">
        <v>33</v>
      </c>
      <c r="AX316" s="13" t="s">
        <v>72</v>
      </c>
      <c r="AY316" s="240" t="s">
        <v>118</v>
      </c>
    </row>
    <row r="317" s="13" customFormat="1">
      <c r="A317" s="13"/>
      <c r="B317" s="231"/>
      <c r="C317" s="232"/>
      <c r="D317" s="225" t="s">
        <v>219</v>
      </c>
      <c r="E317" s="233" t="s">
        <v>19</v>
      </c>
      <c r="F317" s="234" t="s">
        <v>445</v>
      </c>
      <c r="G317" s="232"/>
      <c r="H317" s="233" t="s">
        <v>19</v>
      </c>
      <c r="I317" s="235"/>
      <c r="J317" s="232"/>
      <c r="K317" s="232"/>
      <c r="L317" s="236"/>
      <c r="M317" s="237"/>
      <c r="N317" s="238"/>
      <c r="O317" s="238"/>
      <c r="P317" s="238"/>
      <c r="Q317" s="238"/>
      <c r="R317" s="238"/>
      <c r="S317" s="238"/>
      <c r="T317" s="239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0" t="s">
        <v>219</v>
      </c>
      <c r="AU317" s="240" t="s">
        <v>82</v>
      </c>
      <c r="AV317" s="13" t="s">
        <v>80</v>
      </c>
      <c r="AW317" s="13" t="s">
        <v>33</v>
      </c>
      <c r="AX317" s="13" t="s">
        <v>72</v>
      </c>
      <c r="AY317" s="240" t="s">
        <v>118</v>
      </c>
    </row>
    <row r="318" s="13" customFormat="1">
      <c r="A318" s="13"/>
      <c r="B318" s="231"/>
      <c r="C318" s="232"/>
      <c r="D318" s="225" t="s">
        <v>219</v>
      </c>
      <c r="E318" s="233" t="s">
        <v>19</v>
      </c>
      <c r="F318" s="234" t="s">
        <v>446</v>
      </c>
      <c r="G318" s="232"/>
      <c r="H318" s="233" t="s">
        <v>19</v>
      </c>
      <c r="I318" s="235"/>
      <c r="J318" s="232"/>
      <c r="K318" s="232"/>
      <c r="L318" s="236"/>
      <c r="M318" s="237"/>
      <c r="N318" s="238"/>
      <c r="O318" s="238"/>
      <c r="P318" s="238"/>
      <c r="Q318" s="238"/>
      <c r="R318" s="238"/>
      <c r="S318" s="238"/>
      <c r="T318" s="239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0" t="s">
        <v>219</v>
      </c>
      <c r="AU318" s="240" t="s">
        <v>82</v>
      </c>
      <c r="AV318" s="13" t="s">
        <v>80</v>
      </c>
      <c r="AW318" s="13" t="s">
        <v>33</v>
      </c>
      <c r="AX318" s="13" t="s">
        <v>72</v>
      </c>
      <c r="AY318" s="240" t="s">
        <v>118</v>
      </c>
    </row>
    <row r="319" s="13" customFormat="1">
      <c r="A319" s="13"/>
      <c r="B319" s="231"/>
      <c r="C319" s="232"/>
      <c r="D319" s="225" t="s">
        <v>219</v>
      </c>
      <c r="E319" s="233" t="s">
        <v>19</v>
      </c>
      <c r="F319" s="234" t="s">
        <v>447</v>
      </c>
      <c r="G319" s="232"/>
      <c r="H319" s="233" t="s">
        <v>19</v>
      </c>
      <c r="I319" s="235"/>
      <c r="J319" s="232"/>
      <c r="K319" s="232"/>
      <c r="L319" s="236"/>
      <c r="M319" s="237"/>
      <c r="N319" s="238"/>
      <c r="O319" s="238"/>
      <c r="P319" s="238"/>
      <c r="Q319" s="238"/>
      <c r="R319" s="238"/>
      <c r="S319" s="238"/>
      <c r="T319" s="239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0" t="s">
        <v>219</v>
      </c>
      <c r="AU319" s="240" t="s">
        <v>82</v>
      </c>
      <c r="AV319" s="13" t="s">
        <v>80</v>
      </c>
      <c r="AW319" s="13" t="s">
        <v>33</v>
      </c>
      <c r="AX319" s="13" t="s">
        <v>72</v>
      </c>
      <c r="AY319" s="240" t="s">
        <v>118</v>
      </c>
    </row>
    <row r="320" s="13" customFormat="1">
      <c r="A320" s="13"/>
      <c r="B320" s="231"/>
      <c r="C320" s="232"/>
      <c r="D320" s="225" t="s">
        <v>219</v>
      </c>
      <c r="E320" s="233" t="s">
        <v>19</v>
      </c>
      <c r="F320" s="234" t="s">
        <v>448</v>
      </c>
      <c r="G320" s="232"/>
      <c r="H320" s="233" t="s">
        <v>19</v>
      </c>
      <c r="I320" s="235"/>
      <c r="J320" s="232"/>
      <c r="K320" s="232"/>
      <c r="L320" s="236"/>
      <c r="M320" s="237"/>
      <c r="N320" s="238"/>
      <c r="O320" s="238"/>
      <c r="P320" s="238"/>
      <c r="Q320" s="238"/>
      <c r="R320" s="238"/>
      <c r="S320" s="238"/>
      <c r="T320" s="239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0" t="s">
        <v>219</v>
      </c>
      <c r="AU320" s="240" t="s">
        <v>82</v>
      </c>
      <c r="AV320" s="13" t="s">
        <v>80</v>
      </c>
      <c r="AW320" s="13" t="s">
        <v>33</v>
      </c>
      <c r="AX320" s="13" t="s">
        <v>72</v>
      </c>
      <c r="AY320" s="240" t="s">
        <v>118</v>
      </c>
    </row>
    <row r="321" s="14" customFormat="1">
      <c r="A321" s="14"/>
      <c r="B321" s="241"/>
      <c r="C321" s="242"/>
      <c r="D321" s="225" t="s">
        <v>219</v>
      </c>
      <c r="E321" s="243" t="s">
        <v>19</v>
      </c>
      <c r="F321" s="244" t="s">
        <v>449</v>
      </c>
      <c r="G321" s="242"/>
      <c r="H321" s="245">
        <v>926</v>
      </c>
      <c r="I321" s="246"/>
      <c r="J321" s="242"/>
      <c r="K321" s="242"/>
      <c r="L321" s="247"/>
      <c r="M321" s="248"/>
      <c r="N321" s="249"/>
      <c r="O321" s="249"/>
      <c r="P321" s="249"/>
      <c r="Q321" s="249"/>
      <c r="R321" s="249"/>
      <c r="S321" s="249"/>
      <c r="T321" s="250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1" t="s">
        <v>219</v>
      </c>
      <c r="AU321" s="251" t="s">
        <v>82</v>
      </c>
      <c r="AV321" s="14" t="s">
        <v>82</v>
      </c>
      <c r="AW321" s="14" t="s">
        <v>33</v>
      </c>
      <c r="AX321" s="14" t="s">
        <v>72</v>
      </c>
      <c r="AY321" s="251" t="s">
        <v>118</v>
      </c>
    </row>
    <row r="322" s="13" customFormat="1">
      <c r="A322" s="13"/>
      <c r="B322" s="231"/>
      <c r="C322" s="232"/>
      <c r="D322" s="225" t="s">
        <v>219</v>
      </c>
      <c r="E322" s="233" t="s">
        <v>19</v>
      </c>
      <c r="F322" s="234" t="s">
        <v>332</v>
      </c>
      <c r="G322" s="232"/>
      <c r="H322" s="233" t="s">
        <v>19</v>
      </c>
      <c r="I322" s="235"/>
      <c r="J322" s="232"/>
      <c r="K322" s="232"/>
      <c r="L322" s="236"/>
      <c r="M322" s="237"/>
      <c r="N322" s="238"/>
      <c r="O322" s="238"/>
      <c r="P322" s="238"/>
      <c r="Q322" s="238"/>
      <c r="R322" s="238"/>
      <c r="S322" s="238"/>
      <c r="T322" s="239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0" t="s">
        <v>219</v>
      </c>
      <c r="AU322" s="240" t="s">
        <v>82</v>
      </c>
      <c r="AV322" s="13" t="s">
        <v>80</v>
      </c>
      <c r="AW322" s="13" t="s">
        <v>33</v>
      </c>
      <c r="AX322" s="13" t="s">
        <v>72</v>
      </c>
      <c r="AY322" s="240" t="s">
        <v>118</v>
      </c>
    </row>
    <row r="323" s="13" customFormat="1">
      <c r="A323" s="13"/>
      <c r="B323" s="231"/>
      <c r="C323" s="232"/>
      <c r="D323" s="225" t="s">
        <v>219</v>
      </c>
      <c r="E323" s="233" t="s">
        <v>19</v>
      </c>
      <c r="F323" s="234" t="s">
        <v>444</v>
      </c>
      <c r="G323" s="232"/>
      <c r="H323" s="233" t="s">
        <v>19</v>
      </c>
      <c r="I323" s="235"/>
      <c r="J323" s="232"/>
      <c r="K323" s="232"/>
      <c r="L323" s="236"/>
      <c r="M323" s="237"/>
      <c r="N323" s="238"/>
      <c r="O323" s="238"/>
      <c r="P323" s="238"/>
      <c r="Q323" s="238"/>
      <c r="R323" s="238"/>
      <c r="S323" s="238"/>
      <c r="T323" s="239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0" t="s">
        <v>219</v>
      </c>
      <c r="AU323" s="240" t="s">
        <v>82</v>
      </c>
      <c r="AV323" s="13" t="s">
        <v>80</v>
      </c>
      <c r="AW323" s="13" t="s">
        <v>33</v>
      </c>
      <c r="AX323" s="13" t="s">
        <v>72</v>
      </c>
      <c r="AY323" s="240" t="s">
        <v>118</v>
      </c>
    </row>
    <row r="324" s="13" customFormat="1">
      <c r="A324" s="13"/>
      <c r="B324" s="231"/>
      <c r="C324" s="232"/>
      <c r="D324" s="225" t="s">
        <v>219</v>
      </c>
      <c r="E324" s="233" t="s">
        <v>19</v>
      </c>
      <c r="F324" s="234" t="s">
        <v>450</v>
      </c>
      <c r="G324" s="232"/>
      <c r="H324" s="233" t="s">
        <v>19</v>
      </c>
      <c r="I324" s="235"/>
      <c r="J324" s="232"/>
      <c r="K324" s="232"/>
      <c r="L324" s="236"/>
      <c r="M324" s="237"/>
      <c r="N324" s="238"/>
      <c r="O324" s="238"/>
      <c r="P324" s="238"/>
      <c r="Q324" s="238"/>
      <c r="R324" s="238"/>
      <c r="S324" s="238"/>
      <c r="T324" s="239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0" t="s">
        <v>219</v>
      </c>
      <c r="AU324" s="240" t="s">
        <v>82</v>
      </c>
      <c r="AV324" s="13" t="s">
        <v>80</v>
      </c>
      <c r="AW324" s="13" t="s">
        <v>33</v>
      </c>
      <c r="AX324" s="13" t="s">
        <v>72</v>
      </c>
      <c r="AY324" s="240" t="s">
        <v>118</v>
      </c>
    </row>
    <row r="325" s="14" customFormat="1">
      <c r="A325" s="14"/>
      <c r="B325" s="241"/>
      <c r="C325" s="242"/>
      <c r="D325" s="225" t="s">
        <v>219</v>
      </c>
      <c r="E325" s="243" t="s">
        <v>19</v>
      </c>
      <c r="F325" s="244" t="s">
        <v>451</v>
      </c>
      <c r="G325" s="242"/>
      <c r="H325" s="245">
        <v>148.43000000000001</v>
      </c>
      <c r="I325" s="246"/>
      <c r="J325" s="242"/>
      <c r="K325" s="242"/>
      <c r="L325" s="247"/>
      <c r="M325" s="248"/>
      <c r="N325" s="249"/>
      <c r="O325" s="249"/>
      <c r="P325" s="249"/>
      <c r="Q325" s="249"/>
      <c r="R325" s="249"/>
      <c r="S325" s="249"/>
      <c r="T325" s="250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1" t="s">
        <v>219</v>
      </c>
      <c r="AU325" s="251" t="s">
        <v>82</v>
      </c>
      <c r="AV325" s="14" t="s">
        <v>82</v>
      </c>
      <c r="AW325" s="14" t="s">
        <v>33</v>
      </c>
      <c r="AX325" s="14" t="s">
        <v>72</v>
      </c>
      <c r="AY325" s="251" t="s">
        <v>118</v>
      </c>
    </row>
    <row r="326" s="13" customFormat="1">
      <c r="A326" s="13"/>
      <c r="B326" s="231"/>
      <c r="C326" s="232"/>
      <c r="D326" s="225" t="s">
        <v>219</v>
      </c>
      <c r="E326" s="233" t="s">
        <v>19</v>
      </c>
      <c r="F326" s="234" t="s">
        <v>334</v>
      </c>
      <c r="G326" s="232"/>
      <c r="H326" s="233" t="s">
        <v>19</v>
      </c>
      <c r="I326" s="235"/>
      <c r="J326" s="232"/>
      <c r="K326" s="232"/>
      <c r="L326" s="236"/>
      <c r="M326" s="237"/>
      <c r="N326" s="238"/>
      <c r="O326" s="238"/>
      <c r="P326" s="238"/>
      <c r="Q326" s="238"/>
      <c r="R326" s="238"/>
      <c r="S326" s="238"/>
      <c r="T326" s="239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0" t="s">
        <v>219</v>
      </c>
      <c r="AU326" s="240" t="s">
        <v>82</v>
      </c>
      <c r="AV326" s="13" t="s">
        <v>80</v>
      </c>
      <c r="AW326" s="13" t="s">
        <v>33</v>
      </c>
      <c r="AX326" s="13" t="s">
        <v>72</v>
      </c>
      <c r="AY326" s="240" t="s">
        <v>118</v>
      </c>
    </row>
    <row r="327" s="13" customFormat="1">
      <c r="A327" s="13"/>
      <c r="B327" s="231"/>
      <c r="C327" s="232"/>
      <c r="D327" s="225" t="s">
        <v>219</v>
      </c>
      <c r="E327" s="233" t="s">
        <v>19</v>
      </c>
      <c r="F327" s="234" t="s">
        <v>444</v>
      </c>
      <c r="G327" s="232"/>
      <c r="H327" s="233" t="s">
        <v>19</v>
      </c>
      <c r="I327" s="235"/>
      <c r="J327" s="232"/>
      <c r="K327" s="232"/>
      <c r="L327" s="236"/>
      <c r="M327" s="237"/>
      <c r="N327" s="238"/>
      <c r="O327" s="238"/>
      <c r="P327" s="238"/>
      <c r="Q327" s="238"/>
      <c r="R327" s="238"/>
      <c r="S327" s="238"/>
      <c r="T327" s="239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0" t="s">
        <v>219</v>
      </c>
      <c r="AU327" s="240" t="s">
        <v>82</v>
      </c>
      <c r="AV327" s="13" t="s">
        <v>80</v>
      </c>
      <c r="AW327" s="13" t="s">
        <v>33</v>
      </c>
      <c r="AX327" s="13" t="s">
        <v>72</v>
      </c>
      <c r="AY327" s="240" t="s">
        <v>118</v>
      </c>
    </row>
    <row r="328" s="13" customFormat="1">
      <c r="A328" s="13"/>
      <c r="B328" s="231"/>
      <c r="C328" s="232"/>
      <c r="D328" s="225" t="s">
        <v>219</v>
      </c>
      <c r="E328" s="233" t="s">
        <v>19</v>
      </c>
      <c r="F328" s="234" t="s">
        <v>221</v>
      </c>
      <c r="G328" s="232"/>
      <c r="H328" s="233" t="s">
        <v>19</v>
      </c>
      <c r="I328" s="235"/>
      <c r="J328" s="232"/>
      <c r="K328" s="232"/>
      <c r="L328" s="236"/>
      <c r="M328" s="237"/>
      <c r="N328" s="238"/>
      <c r="O328" s="238"/>
      <c r="P328" s="238"/>
      <c r="Q328" s="238"/>
      <c r="R328" s="238"/>
      <c r="S328" s="238"/>
      <c r="T328" s="239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0" t="s">
        <v>219</v>
      </c>
      <c r="AU328" s="240" t="s">
        <v>82</v>
      </c>
      <c r="AV328" s="13" t="s">
        <v>80</v>
      </c>
      <c r="AW328" s="13" t="s">
        <v>33</v>
      </c>
      <c r="AX328" s="13" t="s">
        <v>72</v>
      </c>
      <c r="AY328" s="240" t="s">
        <v>118</v>
      </c>
    </row>
    <row r="329" s="14" customFormat="1">
      <c r="A329" s="14"/>
      <c r="B329" s="241"/>
      <c r="C329" s="242"/>
      <c r="D329" s="225" t="s">
        <v>219</v>
      </c>
      <c r="E329" s="243" t="s">
        <v>19</v>
      </c>
      <c r="F329" s="244" t="s">
        <v>452</v>
      </c>
      <c r="G329" s="242"/>
      <c r="H329" s="245">
        <v>110</v>
      </c>
      <c r="I329" s="246"/>
      <c r="J329" s="242"/>
      <c r="K329" s="242"/>
      <c r="L329" s="247"/>
      <c r="M329" s="248"/>
      <c r="N329" s="249"/>
      <c r="O329" s="249"/>
      <c r="P329" s="249"/>
      <c r="Q329" s="249"/>
      <c r="R329" s="249"/>
      <c r="S329" s="249"/>
      <c r="T329" s="250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1" t="s">
        <v>219</v>
      </c>
      <c r="AU329" s="251" t="s">
        <v>82</v>
      </c>
      <c r="AV329" s="14" t="s">
        <v>82</v>
      </c>
      <c r="AW329" s="14" t="s">
        <v>33</v>
      </c>
      <c r="AX329" s="14" t="s">
        <v>72</v>
      </c>
      <c r="AY329" s="251" t="s">
        <v>118</v>
      </c>
    </row>
    <row r="330" s="13" customFormat="1">
      <c r="A330" s="13"/>
      <c r="B330" s="231"/>
      <c r="C330" s="232"/>
      <c r="D330" s="225" t="s">
        <v>219</v>
      </c>
      <c r="E330" s="233" t="s">
        <v>19</v>
      </c>
      <c r="F330" s="234" t="s">
        <v>336</v>
      </c>
      <c r="G330" s="232"/>
      <c r="H330" s="233" t="s">
        <v>19</v>
      </c>
      <c r="I330" s="235"/>
      <c r="J330" s="232"/>
      <c r="K330" s="232"/>
      <c r="L330" s="236"/>
      <c r="M330" s="237"/>
      <c r="N330" s="238"/>
      <c r="O330" s="238"/>
      <c r="P330" s="238"/>
      <c r="Q330" s="238"/>
      <c r="R330" s="238"/>
      <c r="S330" s="238"/>
      <c r="T330" s="239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0" t="s">
        <v>219</v>
      </c>
      <c r="AU330" s="240" t="s">
        <v>82</v>
      </c>
      <c r="AV330" s="13" t="s">
        <v>80</v>
      </c>
      <c r="AW330" s="13" t="s">
        <v>33</v>
      </c>
      <c r="AX330" s="13" t="s">
        <v>72</v>
      </c>
      <c r="AY330" s="240" t="s">
        <v>118</v>
      </c>
    </row>
    <row r="331" s="13" customFormat="1">
      <c r="A331" s="13"/>
      <c r="B331" s="231"/>
      <c r="C331" s="232"/>
      <c r="D331" s="225" t="s">
        <v>219</v>
      </c>
      <c r="E331" s="233" t="s">
        <v>19</v>
      </c>
      <c r="F331" s="234" t="s">
        <v>444</v>
      </c>
      <c r="G331" s="232"/>
      <c r="H331" s="233" t="s">
        <v>19</v>
      </c>
      <c r="I331" s="235"/>
      <c r="J331" s="232"/>
      <c r="K331" s="232"/>
      <c r="L331" s="236"/>
      <c r="M331" s="237"/>
      <c r="N331" s="238"/>
      <c r="O331" s="238"/>
      <c r="P331" s="238"/>
      <c r="Q331" s="238"/>
      <c r="R331" s="238"/>
      <c r="S331" s="238"/>
      <c r="T331" s="239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0" t="s">
        <v>219</v>
      </c>
      <c r="AU331" s="240" t="s">
        <v>82</v>
      </c>
      <c r="AV331" s="13" t="s">
        <v>80</v>
      </c>
      <c r="AW331" s="13" t="s">
        <v>33</v>
      </c>
      <c r="AX331" s="13" t="s">
        <v>72</v>
      </c>
      <c r="AY331" s="240" t="s">
        <v>118</v>
      </c>
    </row>
    <row r="332" s="13" customFormat="1">
      <c r="A332" s="13"/>
      <c r="B332" s="231"/>
      <c r="C332" s="232"/>
      <c r="D332" s="225" t="s">
        <v>219</v>
      </c>
      <c r="E332" s="233" t="s">
        <v>19</v>
      </c>
      <c r="F332" s="234" t="s">
        <v>221</v>
      </c>
      <c r="G332" s="232"/>
      <c r="H332" s="233" t="s">
        <v>19</v>
      </c>
      <c r="I332" s="235"/>
      <c r="J332" s="232"/>
      <c r="K332" s="232"/>
      <c r="L332" s="236"/>
      <c r="M332" s="237"/>
      <c r="N332" s="238"/>
      <c r="O332" s="238"/>
      <c r="P332" s="238"/>
      <c r="Q332" s="238"/>
      <c r="R332" s="238"/>
      <c r="S332" s="238"/>
      <c r="T332" s="239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0" t="s">
        <v>219</v>
      </c>
      <c r="AU332" s="240" t="s">
        <v>82</v>
      </c>
      <c r="AV332" s="13" t="s">
        <v>80</v>
      </c>
      <c r="AW332" s="13" t="s">
        <v>33</v>
      </c>
      <c r="AX332" s="13" t="s">
        <v>72</v>
      </c>
      <c r="AY332" s="240" t="s">
        <v>118</v>
      </c>
    </row>
    <row r="333" s="14" customFormat="1">
      <c r="A333" s="14"/>
      <c r="B333" s="241"/>
      <c r="C333" s="242"/>
      <c r="D333" s="225" t="s">
        <v>219</v>
      </c>
      <c r="E333" s="243" t="s">
        <v>19</v>
      </c>
      <c r="F333" s="244" t="s">
        <v>453</v>
      </c>
      <c r="G333" s="242"/>
      <c r="H333" s="245">
        <v>53</v>
      </c>
      <c r="I333" s="246"/>
      <c r="J333" s="242"/>
      <c r="K333" s="242"/>
      <c r="L333" s="247"/>
      <c r="M333" s="248"/>
      <c r="N333" s="249"/>
      <c r="O333" s="249"/>
      <c r="P333" s="249"/>
      <c r="Q333" s="249"/>
      <c r="R333" s="249"/>
      <c r="S333" s="249"/>
      <c r="T333" s="250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1" t="s">
        <v>219</v>
      </c>
      <c r="AU333" s="251" t="s">
        <v>82</v>
      </c>
      <c r="AV333" s="14" t="s">
        <v>82</v>
      </c>
      <c r="AW333" s="14" t="s">
        <v>33</v>
      </c>
      <c r="AX333" s="14" t="s">
        <v>72</v>
      </c>
      <c r="AY333" s="251" t="s">
        <v>118</v>
      </c>
    </row>
    <row r="334" s="13" customFormat="1">
      <c r="A334" s="13"/>
      <c r="B334" s="231"/>
      <c r="C334" s="232"/>
      <c r="D334" s="225" t="s">
        <v>219</v>
      </c>
      <c r="E334" s="233" t="s">
        <v>19</v>
      </c>
      <c r="F334" s="234" t="s">
        <v>338</v>
      </c>
      <c r="G334" s="232"/>
      <c r="H334" s="233" t="s">
        <v>19</v>
      </c>
      <c r="I334" s="235"/>
      <c r="J334" s="232"/>
      <c r="K334" s="232"/>
      <c r="L334" s="236"/>
      <c r="M334" s="237"/>
      <c r="N334" s="238"/>
      <c r="O334" s="238"/>
      <c r="P334" s="238"/>
      <c r="Q334" s="238"/>
      <c r="R334" s="238"/>
      <c r="S334" s="238"/>
      <c r="T334" s="239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0" t="s">
        <v>219</v>
      </c>
      <c r="AU334" s="240" t="s">
        <v>82</v>
      </c>
      <c r="AV334" s="13" t="s">
        <v>80</v>
      </c>
      <c r="AW334" s="13" t="s">
        <v>33</v>
      </c>
      <c r="AX334" s="13" t="s">
        <v>72</v>
      </c>
      <c r="AY334" s="240" t="s">
        <v>118</v>
      </c>
    </row>
    <row r="335" s="13" customFormat="1">
      <c r="A335" s="13"/>
      <c r="B335" s="231"/>
      <c r="C335" s="232"/>
      <c r="D335" s="225" t="s">
        <v>219</v>
      </c>
      <c r="E335" s="233" t="s">
        <v>19</v>
      </c>
      <c r="F335" s="234" t="s">
        <v>444</v>
      </c>
      <c r="G335" s="232"/>
      <c r="H335" s="233" t="s">
        <v>19</v>
      </c>
      <c r="I335" s="235"/>
      <c r="J335" s="232"/>
      <c r="K335" s="232"/>
      <c r="L335" s="236"/>
      <c r="M335" s="237"/>
      <c r="N335" s="238"/>
      <c r="O335" s="238"/>
      <c r="P335" s="238"/>
      <c r="Q335" s="238"/>
      <c r="R335" s="238"/>
      <c r="S335" s="238"/>
      <c r="T335" s="239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0" t="s">
        <v>219</v>
      </c>
      <c r="AU335" s="240" t="s">
        <v>82</v>
      </c>
      <c r="AV335" s="13" t="s">
        <v>80</v>
      </c>
      <c r="AW335" s="13" t="s">
        <v>33</v>
      </c>
      <c r="AX335" s="13" t="s">
        <v>72</v>
      </c>
      <c r="AY335" s="240" t="s">
        <v>118</v>
      </c>
    </row>
    <row r="336" s="13" customFormat="1">
      <c r="A336" s="13"/>
      <c r="B336" s="231"/>
      <c r="C336" s="232"/>
      <c r="D336" s="225" t="s">
        <v>219</v>
      </c>
      <c r="E336" s="233" t="s">
        <v>19</v>
      </c>
      <c r="F336" s="234" t="s">
        <v>450</v>
      </c>
      <c r="G336" s="232"/>
      <c r="H336" s="233" t="s">
        <v>19</v>
      </c>
      <c r="I336" s="235"/>
      <c r="J336" s="232"/>
      <c r="K336" s="232"/>
      <c r="L336" s="236"/>
      <c r="M336" s="237"/>
      <c r="N336" s="238"/>
      <c r="O336" s="238"/>
      <c r="P336" s="238"/>
      <c r="Q336" s="238"/>
      <c r="R336" s="238"/>
      <c r="S336" s="238"/>
      <c r="T336" s="239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0" t="s">
        <v>219</v>
      </c>
      <c r="AU336" s="240" t="s">
        <v>82</v>
      </c>
      <c r="AV336" s="13" t="s">
        <v>80</v>
      </c>
      <c r="AW336" s="13" t="s">
        <v>33</v>
      </c>
      <c r="AX336" s="13" t="s">
        <v>72</v>
      </c>
      <c r="AY336" s="240" t="s">
        <v>118</v>
      </c>
    </row>
    <row r="337" s="14" customFormat="1">
      <c r="A337" s="14"/>
      <c r="B337" s="241"/>
      <c r="C337" s="242"/>
      <c r="D337" s="225" t="s">
        <v>219</v>
      </c>
      <c r="E337" s="243" t="s">
        <v>19</v>
      </c>
      <c r="F337" s="244" t="s">
        <v>454</v>
      </c>
      <c r="G337" s="242"/>
      <c r="H337" s="245">
        <v>9.1999999999999993</v>
      </c>
      <c r="I337" s="246"/>
      <c r="J337" s="242"/>
      <c r="K337" s="242"/>
      <c r="L337" s="247"/>
      <c r="M337" s="248"/>
      <c r="N337" s="249"/>
      <c r="O337" s="249"/>
      <c r="P337" s="249"/>
      <c r="Q337" s="249"/>
      <c r="R337" s="249"/>
      <c r="S337" s="249"/>
      <c r="T337" s="250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1" t="s">
        <v>219</v>
      </c>
      <c r="AU337" s="251" t="s">
        <v>82</v>
      </c>
      <c r="AV337" s="14" t="s">
        <v>82</v>
      </c>
      <c r="AW337" s="14" t="s">
        <v>33</v>
      </c>
      <c r="AX337" s="14" t="s">
        <v>72</v>
      </c>
      <c r="AY337" s="251" t="s">
        <v>118</v>
      </c>
    </row>
    <row r="338" s="13" customFormat="1">
      <c r="A338" s="13"/>
      <c r="B338" s="231"/>
      <c r="C338" s="232"/>
      <c r="D338" s="225" t="s">
        <v>219</v>
      </c>
      <c r="E338" s="233" t="s">
        <v>19</v>
      </c>
      <c r="F338" s="234" t="s">
        <v>340</v>
      </c>
      <c r="G338" s="232"/>
      <c r="H338" s="233" t="s">
        <v>19</v>
      </c>
      <c r="I338" s="235"/>
      <c r="J338" s="232"/>
      <c r="K338" s="232"/>
      <c r="L338" s="236"/>
      <c r="M338" s="237"/>
      <c r="N338" s="238"/>
      <c r="O338" s="238"/>
      <c r="P338" s="238"/>
      <c r="Q338" s="238"/>
      <c r="R338" s="238"/>
      <c r="S338" s="238"/>
      <c r="T338" s="239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0" t="s">
        <v>219</v>
      </c>
      <c r="AU338" s="240" t="s">
        <v>82</v>
      </c>
      <c r="AV338" s="13" t="s">
        <v>80</v>
      </c>
      <c r="AW338" s="13" t="s">
        <v>33</v>
      </c>
      <c r="AX338" s="13" t="s">
        <v>72</v>
      </c>
      <c r="AY338" s="240" t="s">
        <v>118</v>
      </c>
    </row>
    <row r="339" s="13" customFormat="1">
      <c r="A339" s="13"/>
      <c r="B339" s="231"/>
      <c r="C339" s="232"/>
      <c r="D339" s="225" t="s">
        <v>219</v>
      </c>
      <c r="E339" s="233" t="s">
        <v>19</v>
      </c>
      <c r="F339" s="234" t="s">
        <v>444</v>
      </c>
      <c r="G339" s="232"/>
      <c r="H339" s="233" t="s">
        <v>19</v>
      </c>
      <c r="I339" s="235"/>
      <c r="J339" s="232"/>
      <c r="K339" s="232"/>
      <c r="L339" s="236"/>
      <c r="M339" s="237"/>
      <c r="N339" s="238"/>
      <c r="O339" s="238"/>
      <c r="P339" s="238"/>
      <c r="Q339" s="238"/>
      <c r="R339" s="238"/>
      <c r="S339" s="238"/>
      <c r="T339" s="239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0" t="s">
        <v>219</v>
      </c>
      <c r="AU339" s="240" t="s">
        <v>82</v>
      </c>
      <c r="AV339" s="13" t="s">
        <v>80</v>
      </c>
      <c r="AW339" s="13" t="s">
        <v>33</v>
      </c>
      <c r="AX339" s="13" t="s">
        <v>72</v>
      </c>
      <c r="AY339" s="240" t="s">
        <v>118</v>
      </c>
    </row>
    <row r="340" s="13" customFormat="1">
      <c r="A340" s="13"/>
      <c r="B340" s="231"/>
      <c r="C340" s="232"/>
      <c r="D340" s="225" t="s">
        <v>219</v>
      </c>
      <c r="E340" s="233" t="s">
        <v>19</v>
      </c>
      <c r="F340" s="234" t="s">
        <v>221</v>
      </c>
      <c r="G340" s="232"/>
      <c r="H340" s="233" t="s">
        <v>19</v>
      </c>
      <c r="I340" s="235"/>
      <c r="J340" s="232"/>
      <c r="K340" s="232"/>
      <c r="L340" s="236"/>
      <c r="M340" s="237"/>
      <c r="N340" s="238"/>
      <c r="O340" s="238"/>
      <c r="P340" s="238"/>
      <c r="Q340" s="238"/>
      <c r="R340" s="238"/>
      <c r="S340" s="238"/>
      <c r="T340" s="239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0" t="s">
        <v>219</v>
      </c>
      <c r="AU340" s="240" t="s">
        <v>82</v>
      </c>
      <c r="AV340" s="13" t="s">
        <v>80</v>
      </c>
      <c r="AW340" s="13" t="s">
        <v>33</v>
      </c>
      <c r="AX340" s="13" t="s">
        <v>72</v>
      </c>
      <c r="AY340" s="240" t="s">
        <v>118</v>
      </c>
    </row>
    <row r="341" s="14" customFormat="1">
      <c r="A341" s="14"/>
      <c r="B341" s="241"/>
      <c r="C341" s="242"/>
      <c r="D341" s="225" t="s">
        <v>219</v>
      </c>
      <c r="E341" s="243" t="s">
        <v>19</v>
      </c>
      <c r="F341" s="244" t="s">
        <v>233</v>
      </c>
      <c r="G341" s="242"/>
      <c r="H341" s="245">
        <v>17</v>
      </c>
      <c r="I341" s="246"/>
      <c r="J341" s="242"/>
      <c r="K341" s="242"/>
      <c r="L341" s="247"/>
      <c r="M341" s="248"/>
      <c r="N341" s="249"/>
      <c r="O341" s="249"/>
      <c r="P341" s="249"/>
      <c r="Q341" s="249"/>
      <c r="R341" s="249"/>
      <c r="S341" s="249"/>
      <c r="T341" s="250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1" t="s">
        <v>219</v>
      </c>
      <c r="AU341" s="251" t="s">
        <v>82</v>
      </c>
      <c r="AV341" s="14" t="s">
        <v>82</v>
      </c>
      <c r="AW341" s="14" t="s">
        <v>33</v>
      </c>
      <c r="AX341" s="14" t="s">
        <v>72</v>
      </c>
      <c r="AY341" s="251" t="s">
        <v>118</v>
      </c>
    </row>
    <row r="342" s="13" customFormat="1">
      <c r="A342" s="13"/>
      <c r="B342" s="231"/>
      <c r="C342" s="232"/>
      <c r="D342" s="225" t="s">
        <v>219</v>
      </c>
      <c r="E342" s="233" t="s">
        <v>19</v>
      </c>
      <c r="F342" s="234" t="s">
        <v>342</v>
      </c>
      <c r="G342" s="232"/>
      <c r="H342" s="233" t="s">
        <v>19</v>
      </c>
      <c r="I342" s="235"/>
      <c r="J342" s="232"/>
      <c r="K342" s="232"/>
      <c r="L342" s="236"/>
      <c r="M342" s="237"/>
      <c r="N342" s="238"/>
      <c r="O342" s="238"/>
      <c r="P342" s="238"/>
      <c r="Q342" s="238"/>
      <c r="R342" s="238"/>
      <c r="S342" s="238"/>
      <c r="T342" s="239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0" t="s">
        <v>219</v>
      </c>
      <c r="AU342" s="240" t="s">
        <v>82</v>
      </c>
      <c r="AV342" s="13" t="s">
        <v>80</v>
      </c>
      <c r="AW342" s="13" t="s">
        <v>33</v>
      </c>
      <c r="AX342" s="13" t="s">
        <v>72</v>
      </c>
      <c r="AY342" s="240" t="s">
        <v>118</v>
      </c>
    </row>
    <row r="343" s="13" customFormat="1">
      <c r="A343" s="13"/>
      <c r="B343" s="231"/>
      <c r="C343" s="232"/>
      <c r="D343" s="225" t="s">
        <v>219</v>
      </c>
      <c r="E343" s="233" t="s">
        <v>19</v>
      </c>
      <c r="F343" s="234" t="s">
        <v>444</v>
      </c>
      <c r="G343" s="232"/>
      <c r="H343" s="233" t="s">
        <v>19</v>
      </c>
      <c r="I343" s="235"/>
      <c r="J343" s="232"/>
      <c r="K343" s="232"/>
      <c r="L343" s="236"/>
      <c r="M343" s="237"/>
      <c r="N343" s="238"/>
      <c r="O343" s="238"/>
      <c r="P343" s="238"/>
      <c r="Q343" s="238"/>
      <c r="R343" s="238"/>
      <c r="S343" s="238"/>
      <c r="T343" s="239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0" t="s">
        <v>219</v>
      </c>
      <c r="AU343" s="240" t="s">
        <v>82</v>
      </c>
      <c r="AV343" s="13" t="s">
        <v>80</v>
      </c>
      <c r="AW343" s="13" t="s">
        <v>33</v>
      </c>
      <c r="AX343" s="13" t="s">
        <v>72</v>
      </c>
      <c r="AY343" s="240" t="s">
        <v>118</v>
      </c>
    </row>
    <row r="344" s="13" customFormat="1">
      <c r="A344" s="13"/>
      <c r="B344" s="231"/>
      <c r="C344" s="232"/>
      <c r="D344" s="225" t="s">
        <v>219</v>
      </c>
      <c r="E344" s="233" t="s">
        <v>19</v>
      </c>
      <c r="F344" s="234" t="s">
        <v>455</v>
      </c>
      <c r="G344" s="232"/>
      <c r="H344" s="233" t="s">
        <v>19</v>
      </c>
      <c r="I344" s="235"/>
      <c r="J344" s="232"/>
      <c r="K344" s="232"/>
      <c r="L344" s="236"/>
      <c r="M344" s="237"/>
      <c r="N344" s="238"/>
      <c r="O344" s="238"/>
      <c r="P344" s="238"/>
      <c r="Q344" s="238"/>
      <c r="R344" s="238"/>
      <c r="S344" s="238"/>
      <c r="T344" s="239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0" t="s">
        <v>219</v>
      </c>
      <c r="AU344" s="240" t="s">
        <v>82</v>
      </c>
      <c r="AV344" s="13" t="s">
        <v>80</v>
      </c>
      <c r="AW344" s="13" t="s">
        <v>33</v>
      </c>
      <c r="AX344" s="13" t="s">
        <v>72</v>
      </c>
      <c r="AY344" s="240" t="s">
        <v>118</v>
      </c>
    </row>
    <row r="345" s="14" customFormat="1">
      <c r="A345" s="14"/>
      <c r="B345" s="241"/>
      <c r="C345" s="242"/>
      <c r="D345" s="225" t="s">
        <v>219</v>
      </c>
      <c r="E345" s="243" t="s">
        <v>19</v>
      </c>
      <c r="F345" s="244" t="s">
        <v>456</v>
      </c>
      <c r="G345" s="242"/>
      <c r="H345" s="245">
        <v>40.380000000000003</v>
      </c>
      <c r="I345" s="246"/>
      <c r="J345" s="242"/>
      <c r="K345" s="242"/>
      <c r="L345" s="247"/>
      <c r="M345" s="248"/>
      <c r="N345" s="249"/>
      <c r="O345" s="249"/>
      <c r="P345" s="249"/>
      <c r="Q345" s="249"/>
      <c r="R345" s="249"/>
      <c r="S345" s="249"/>
      <c r="T345" s="250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1" t="s">
        <v>219</v>
      </c>
      <c r="AU345" s="251" t="s">
        <v>82</v>
      </c>
      <c r="AV345" s="14" t="s">
        <v>82</v>
      </c>
      <c r="AW345" s="14" t="s">
        <v>33</v>
      </c>
      <c r="AX345" s="14" t="s">
        <v>72</v>
      </c>
      <c r="AY345" s="251" t="s">
        <v>118</v>
      </c>
    </row>
    <row r="346" s="15" customFormat="1">
      <c r="A346" s="15"/>
      <c r="B346" s="252"/>
      <c r="C346" s="253"/>
      <c r="D346" s="225" t="s">
        <v>219</v>
      </c>
      <c r="E346" s="254" t="s">
        <v>19</v>
      </c>
      <c r="F346" s="255" t="s">
        <v>251</v>
      </c>
      <c r="G346" s="253"/>
      <c r="H346" s="256">
        <v>1304.0100000000002</v>
      </c>
      <c r="I346" s="257"/>
      <c r="J346" s="253"/>
      <c r="K346" s="253"/>
      <c r="L346" s="258"/>
      <c r="M346" s="259"/>
      <c r="N346" s="260"/>
      <c r="O346" s="260"/>
      <c r="P346" s="260"/>
      <c r="Q346" s="260"/>
      <c r="R346" s="260"/>
      <c r="S346" s="260"/>
      <c r="T346" s="261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62" t="s">
        <v>219</v>
      </c>
      <c r="AU346" s="262" t="s">
        <v>82</v>
      </c>
      <c r="AV346" s="15" t="s">
        <v>143</v>
      </c>
      <c r="AW346" s="15" t="s">
        <v>33</v>
      </c>
      <c r="AX346" s="15" t="s">
        <v>80</v>
      </c>
      <c r="AY346" s="262" t="s">
        <v>118</v>
      </c>
    </row>
    <row r="347" s="2" customFormat="1" ht="24.15" customHeight="1">
      <c r="A347" s="41"/>
      <c r="B347" s="42"/>
      <c r="C347" s="207" t="s">
        <v>457</v>
      </c>
      <c r="D347" s="207" t="s">
        <v>121</v>
      </c>
      <c r="E347" s="208" t="s">
        <v>458</v>
      </c>
      <c r="F347" s="209" t="s">
        <v>459</v>
      </c>
      <c r="G347" s="210" t="s">
        <v>216</v>
      </c>
      <c r="H347" s="211">
        <v>150</v>
      </c>
      <c r="I347" s="212"/>
      <c r="J347" s="213">
        <f>ROUND(I347*H347,2)</f>
        <v>0</v>
      </c>
      <c r="K347" s="209" t="s">
        <v>125</v>
      </c>
      <c r="L347" s="47"/>
      <c r="M347" s="214" t="s">
        <v>19</v>
      </c>
      <c r="N347" s="215" t="s">
        <v>43</v>
      </c>
      <c r="O347" s="87"/>
      <c r="P347" s="216">
        <f>O347*H347</f>
        <v>0</v>
      </c>
      <c r="Q347" s="216">
        <v>0</v>
      </c>
      <c r="R347" s="216">
        <f>Q347*H347</f>
        <v>0</v>
      </c>
      <c r="S347" s="216">
        <v>0</v>
      </c>
      <c r="T347" s="217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18" t="s">
        <v>143</v>
      </c>
      <c r="AT347" s="218" t="s">
        <v>121</v>
      </c>
      <c r="AU347" s="218" t="s">
        <v>82</v>
      </c>
      <c r="AY347" s="20" t="s">
        <v>118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20" t="s">
        <v>80</v>
      </c>
      <c r="BK347" s="219">
        <f>ROUND(I347*H347,2)</f>
        <v>0</v>
      </c>
      <c r="BL347" s="20" t="s">
        <v>143</v>
      </c>
      <c r="BM347" s="218" t="s">
        <v>460</v>
      </c>
    </row>
    <row r="348" s="2" customFormat="1">
      <c r="A348" s="41"/>
      <c r="B348" s="42"/>
      <c r="C348" s="43"/>
      <c r="D348" s="220" t="s">
        <v>128</v>
      </c>
      <c r="E348" s="43"/>
      <c r="F348" s="221" t="s">
        <v>461</v>
      </c>
      <c r="G348" s="43"/>
      <c r="H348" s="43"/>
      <c r="I348" s="222"/>
      <c r="J348" s="43"/>
      <c r="K348" s="43"/>
      <c r="L348" s="47"/>
      <c r="M348" s="223"/>
      <c r="N348" s="224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128</v>
      </c>
      <c r="AU348" s="20" t="s">
        <v>82</v>
      </c>
    </row>
    <row r="349" s="13" customFormat="1">
      <c r="A349" s="13"/>
      <c r="B349" s="231"/>
      <c r="C349" s="232"/>
      <c r="D349" s="225" t="s">
        <v>219</v>
      </c>
      <c r="E349" s="233" t="s">
        <v>19</v>
      </c>
      <c r="F349" s="234" t="s">
        <v>462</v>
      </c>
      <c r="G349" s="232"/>
      <c r="H349" s="233" t="s">
        <v>19</v>
      </c>
      <c r="I349" s="235"/>
      <c r="J349" s="232"/>
      <c r="K349" s="232"/>
      <c r="L349" s="236"/>
      <c r="M349" s="237"/>
      <c r="N349" s="238"/>
      <c r="O349" s="238"/>
      <c r="P349" s="238"/>
      <c r="Q349" s="238"/>
      <c r="R349" s="238"/>
      <c r="S349" s="238"/>
      <c r="T349" s="239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0" t="s">
        <v>219</v>
      </c>
      <c r="AU349" s="240" t="s">
        <v>82</v>
      </c>
      <c r="AV349" s="13" t="s">
        <v>80</v>
      </c>
      <c r="AW349" s="13" t="s">
        <v>33</v>
      </c>
      <c r="AX349" s="13" t="s">
        <v>72</v>
      </c>
      <c r="AY349" s="240" t="s">
        <v>118</v>
      </c>
    </row>
    <row r="350" s="13" customFormat="1">
      <c r="A350" s="13"/>
      <c r="B350" s="231"/>
      <c r="C350" s="232"/>
      <c r="D350" s="225" t="s">
        <v>219</v>
      </c>
      <c r="E350" s="233" t="s">
        <v>19</v>
      </c>
      <c r="F350" s="234" t="s">
        <v>221</v>
      </c>
      <c r="G350" s="232"/>
      <c r="H350" s="233" t="s">
        <v>19</v>
      </c>
      <c r="I350" s="235"/>
      <c r="J350" s="232"/>
      <c r="K350" s="232"/>
      <c r="L350" s="236"/>
      <c r="M350" s="237"/>
      <c r="N350" s="238"/>
      <c r="O350" s="238"/>
      <c r="P350" s="238"/>
      <c r="Q350" s="238"/>
      <c r="R350" s="238"/>
      <c r="S350" s="238"/>
      <c r="T350" s="239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0" t="s">
        <v>219</v>
      </c>
      <c r="AU350" s="240" t="s">
        <v>82</v>
      </c>
      <c r="AV350" s="13" t="s">
        <v>80</v>
      </c>
      <c r="AW350" s="13" t="s">
        <v>33</v>
      </c>
      <c r="AX350" s="13" t="s">
        <v>72</v>
      </c>
      <c r="AY350" s="240" t="s">
        <v>118</v>
      </c>
    </row>
    <row r="351" s="14" customFormat="1">
      <c r="A351" s="14"/>
      <c r="B351" s="241"/>
      <c r="C351" s="242"/>
      <c r="D351" s="225" t="s">
        <v>219</v>
      </c>
      <c r="E351" s="243" t="s">
        <v>19</v>
      </c>
      <c r="F351" s="244" t="s">
        <v>463</v>
      </c>
      <c r="G351" s="242"/>
      <c r="H351" s="245">
        <v>150</v>
      </c>
      <c r="I351" s="246"/>
      <c r="J351" s="242"/>
      <c r="K351" s="242"/>
      <c r="L351" s="247"/>
      <c r="M351" s="248"/>
      <c r="N351" s="249"/>
      <c r="O351" s="249"/>
      <c r="P351" s="249"/>
      <c r="Q351" s="249"/>
      <c r="R351" s="249"/>
      <c r="S351" s="249"/>
      <c r="T351" s="250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1" t="s">
        <v>219</v>
      </c>
      <c r="AU351" s="251" t="s">
        <v>82</v>
      </c>
      <c r="AV351" s="14" t="s">
        <v>82</v>
      </c>
      <c r="AW351" s="14" t="s">
        <v>33</v>
      </c>
      <c r="AX351" s="14" t="s">
        <v>80</v>
      </c>
      <c r="AY351" s="251" t="s">
        <v>118</v>
      </c>
    </row>
    <row r="352" s="2" customFormat="1" ht="16.5" customHeight="1">
      <c r="A352" s="41"/>
      <c r="B352" s="42"/>
      <c r="C352" s="274" t="s">
        <v>275</v>
      </c>
      <c r="D352" s="274" t="s">
        <v>429</v>
      </c>
      <c r="E352" s="275" t="s">
        <v>464</v>
      </c>
      <c r="F352" s="276" t="s">
        <v>465</v>
      </c>
      <c r="G352" s="277" t="s">
        <v>407</v>
      </c>
      <c r="H352" s="278">
        <v>24</v>
      </c>
      <c r="I352" s="279"/>
      <c r="J352" s="280">
        <f>ROUND(I352*H352,2)</f>
        <v>0</v>
      </c>
      <c r="K352" s="276" t="s">
        <v>125</v>
      </c>
      <c r="L352" s="281"/>
      <c r="M352" s="282" t="s">
        <v>19</v>
      </c>
      <c r="N352" s="283" t="s">
        <v>43</v>
      </c>
      <c r="O352" s="87"/>
      <c r="P352" s="216">
        <f>O352*H352</f>
        <v>0</v>
      </c>
      <c r="Q352" s="216">
        <v>1</v>
      </c>
      <c r="R352" s="216">
        <f>Q352*H352</f>
        <v>24</v>
      </c>
      <c r="S352" s="216">
        <v>0</v>
      </c>
      <c r="T352" s="217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18" t="s">
        <v>163</v>
      </c>
      <c r="AT352" s="218" t="s">
        <v>429</v>
      </c>
      <c r="AU352" s="218" t="s">
        <v>82</v>
      </c>
      <c r="AY352" s="20" t="s">
        <v>118</v>
      </c>
      <c r="BE352" s="219">
        <f>IF(N352="základní",J352,0)</f>
        <v>0</v>
      </c>
      <c r="BF352" s="219">
        <f>IF(N352="snížená",J352,0)</f>
        <v>0</v>
      </c>
      <c r="BG352" s="219">
        <f>IF(N352="zákl. přenesená",J352,0)</f>
        <v>0</v>
      </c>
      <c r="BH352" s="219">
        <f>IF(N352="sníž. přenesená",J352,0)</f>
        <v>0</v>
      </c>
      <c r="BI352" s="219">
        <f>IF(N352="nulová",J352,0)</f>
        <v>0</v>
      </c>
      <c r="BJ352" s="20" t="s">
        <v>80</v>
      </c>
      <c r="BK352" s="219">
        <f>ROUND(I352*H352,2)</f>
        <v>0</v>
      </c>
      <c r="BL352" s="20" t="s">
        <v>143</v>
      </c>
      <c r="BM352" s="218" t="s">
        <v>466</v>
      </c>
    </row>
    <row r="353" s="14" customFormat="1">
      <c r="A353" s="14"/>
      <c r="B353" s="241"/>
      <c r="C353" s="242"/>
      <c r="D353" s="225" t="s">
        <v>219</v>
      </c>
      <c r="E353" s="243" t="s">
        <v>19</v>
      </c>
      <c r="F353" s="244" t="s">
        <v>467</v>
      </c>
      <c r="G353" s="242"/>
      <c r="H353" s="245">
        <v>15</v>
      </c>
      <c r="I353" s="246"/>
      <c r="J353" s="242"/>
      <c r="K353" s="242"/>
      <c r="L353" s="247"/>
      <c r="M353" s="248"/>
      <c r="N353" s="249"/>
      <c r="O353" s="249"/>
      <c r="P353" s="249"/>
      <c r="Q353" s="249"/>
      <c r="R353" s="249"/>
      <c r="S353" s="249"/>
      <c r="T353" s="250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1" t="s">
        <v>219</v>
      </c>
      <c r="AU353" s="251" t="s">
        <v>82</v>
      </c>
      <c r="AV353" s="14" t="s">
        <v>82</v>
      </c>
      <c r="AW353" s="14" t="s">
        <v>33</v>
      </c>
      <c r="AX353" s="14" t="s">
        <v>80</v>
      </c>
      <c r="AY353" s="251" t="s">
        <v>118</v>
      </c>
    </row>
    <row r="354" s="14" customFormat="1">
      <c r="A354" s="14"/>
      <c r="B354" s="241"/>
      <c r="C354" s="242"/>
      <c r="D354" s="225" t="s">
        <v>219</v>
      </c>
      <c r="E354" s="242"/>
      <c r="F354" s="244" t="s">
        <v>468</v>
      </c>
      <c r="G354" s="242"/>
      <c r="H354" s="245">
        <v>24</v>
      </c>
      <c r="I354" s="246"/>
      <c r="J354" s="242"/>
      <c r="K354" s="242"/>
      <c r="L354" s="247"/>
      <c r="M354" s="248"/>
      <c r="N354" s="249"/>
      <c r="O354" s="249"/>
      <c r="P354" s="249"/>
      <c r="Q354" s="249"/>
      <c r="R354" s="249"/>
      <c r="S354" s="249"/>
      <c r="T354" s="250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1" t="s">
        <v>219</v>
      </c>
      <c r="AU354" s="251" t="s">
        <v>82</v>
      </c>
      <c r="AV354" s="14" t="s">
        <v>82</v>
      </c>
      <c r="AW354" s="14" t="s">
        <v>4</v>
      </c>
      <c r="AX354" s="14" t="s">
        <v>80</v>
      </c>
      <c r="AY354" s="251" t="s">
        <v>118</v>
      </c>
    </row>
    <row r="355" s="2" customFormat="1" ht="24.15" customHeight="1">
      <c r="A355" s="41"/>
      <c r="B355" s="42"/>
      <c r="C355" s="207" t="s">
        <v>469</v>
      </c>
      <c r="D355" s="207" t="s">
        <v>121</v>
      </c>
      <c r="E355" s="208" t="s">
        <v>470</v>
      </c>
      <c r="F355" s="209" t="s">
        <v>471</v>
      </c>
      <c r="G355" s="210" t="s">
        <v>216</v>
      </c>
      <c r="H355" s="211">
        <v>150</v>
      </c>
      <c r="I355" s="212"/>
      <c r="J355" s="213">
        <f>ROUND(I355*H355,2)</f>
        <v>0</v>
      </c>
      <c r="K355" s="209" t="s">
        <v>125</v>
      </c>
      <c r="L355" s="47"/>
      <c r="M355" s="214" t="s">
        <v>19</v>
      </c>
      <c r="N355" s="215" t="s">
        <v>43</v>
      </c>
      <c r="O355" s="87"/>
      <c r="P355" s="216">
        <f>O355*H355</f>
        <v>0</v>
      </c>
      <c r="Q355" s="216">
        <v>0</v>
      </c>
      <c r="R355" s="216">
        <f>Q355*H355</f>
        <v>0</v>
      </c>
      <c r="S355" s="216">
        <v>0</v>
      </c>
      <c r="T355" s="217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18" t="s">
        <v>143</v>
      </c>
      <c r="AT355" s="218" t="s">
        <v>121</v>
      </c>
      <c r="AU355" s="218" t="s">
        <v>82</v>
      </c>
      <c r="AY355" s="20" t="s">
        <v>118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20" t="s">
        <v>80</v>
      </c>
      <c r="BK355" s="219">
        <f>ROUND(I355*H355,2)</f>
        <v>0</v>
      </c>
      <c r="BL355" s="20" t="s">
        <v>143</v>
      </c>
      <c r="BM355" s="218" t="s">
        <v>472</v>
      </c>
    </row>
    <row r="356" s="2" customFormat="1">
      <c r="A356" s="41"/>
      <c r="B356" s="42"/>
      <c r="C356" s="43"/>
      <c r="D356" s="220" t="s">
        <v>128</v>
      </c>
      <c r="E356" s="43"/>
      <c r="F356" s="221" t="s">
        <v>473</v>
      </c>
      <c r="G356" s="43"/>
      <c r="H356" s="43"/>
      <c r="I356" s="222"/>
      <c r="J356" s="43"/>
      <c r="K356" s="43"/>
      <c r="L356" s="47"/>
      <c r="M356" s="223"/>
      <c r="N356" s="224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128</v>
      </c>
      <c r="AU356" s="20" t="s">
        <v>82</v>
      </c>
    </row>
    <row r="357" s="13" customFormat="1">
      <c r="A357" s="13"/>
      <c r="B357" s="231"/>
      <c r="C357" s="232"/>
      <c r="D357" s="225" t="s">
        <v>219</v>
      </c>
      <c r="E357" s="233" t="s">
        <v>19</v>
      </c>
      <c r="F357" s="234" t="s">
        <v>474</v>
      </c>
      <c r="G357" s="232"/>
      <c r="H357" s="233" t="s">
        <v>19</v>
      </c>
      <c r="I357" s="235"/>
      <c r="J357" s="232"/>
      <c r="K357" s="232"/>
      <c r="L357" s="236"/>
      <c r="M357" s="237"/>
      <c r="N357" s="238"/>
      <c r="O357" s="238"/>
      <c r="P357" s="238"/>
      <c r="Q357" s="238"/>
      <c r="R357" s="238"/>
      <c r="S357" s="238"/>
      <c r="T357" s="239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0" t="s">
        <v>219</v>
      </c>
      <c r="AU357" s="240" t="s">
        <v>82</v>
      </c>
      <c r="AV357" s="13" t="s">
        <v>80</v>
      </c>
      <c r="AW357" s="13" t="s">
        <v>33</v>
      </c>
      <c r="AX357" s="13" t="s">
        <v>72</v>
      </c>
      <c r="AY357" s="240" t="s">
        <v>118</v>
      </c>
    </row>
    <row r="358" s="13" customFormat="1">
      <c r="A358" s="13"/>
      <c r="B358" s="231"/>
      <c r="C358" s="232"/>
      <c r="D358" s="225" t="s">
        <v>219</v>
      </c>
      <c r="E358" s="233" t="s">
        <v>19</v>
      </c>
      <c r="F358" s="234" t="s">
        <v>221</v>
      </c>
      <c r="G358" s="232"/>
      <c r="H358" s="233" t="s">
        <v>19</v>
      </c>
      <c r="I358" s="235"/>
      <c r="J358" s="232"/>
      <c r="K358" s="232"/>
      <c r="L358" s="236"/>
      <c r="M358" s="237"/>
      <c r="N358" s="238"/>
      <c r="O358" s="238"/>
      <c r="P358" s="238"/>
      <c r="Q358" s="238"/>
      <c r="R358" s="238"/>
      <c r="S358" s="238"/>
      <c r="T358" s="239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0" t="s">
        <v>219</v>
      </c>
      <c r="AU358" s="240" t="s">
        <v>82</v>
      </c>
      <c r="AV358" s="13" t="s">
        <v>80</v>
      </c>
      <c r="AW358" s="13" t="s">
        <v>33</v>
      </c>
      <c r="AX358" s="13" t="s">
        <v>72</v>
      </c>
      <c r="AY358" s="240" t="s">
        <v>118</v>
      </c>
    </row>
    <row r="359" s="14" customFormat="1">
      <c r="A359" s="14"/>
      <c r="B359" s="241"/>
      <c r="C359" s="242"/>
      <c r="D359" s="225" t="s">
        <v>219</v>
      </c>
      <c r="E359" s="243" t="s">
        <v>19</v>
      </c>
      <c r="F359" s="244" t="s">
        <v>463</v>
      </c>
      <c r="G359" s="242"/>
      <c r="H359" s="245">
        <v>150</v>
      </c>
      <c r="I359" s="246"/>
      <c r="J359" s="242"/>
      <c r="K359" s="242"/>
      <c r="L359" s="247"/>
      <c r="M359" s="248"/>
      <c r="N359" s="249"/>
      <c r="O359" s="249"/>
      <c r="P359" s="249"/>
      <c r="Q359" s="249"/>
      <c r="R359" s="249"/>
      <c r="S359" s="249"/>
      <c r="T359" s="250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1" t="s">
        <v>219</v>
      </c>
      <c r="AU359" s="251" t="s">
        <v>82</v>
      </c>
      <c r="AV359" s="14" t="s">
        <v>82</v>
      </c>
      <c r="AW359" s="14" t="s">
        <v>33</v>
      </c>
      <c r="AX359" s="14" t="s">
        <v>80</v>
      </c>
      <c r="AY359" s="251" t="s">
        <v>118</v>
      </c>
    </row>
    <row r="360" s="2" customFormat="1" ht="16.5" customHeight="1">
      <c r="A360" s="41"/>
      <c r="B360" s="42"/>
      <c r="C360" s="274" t="s">
        <v>475</v>
      </c>
      <c r="D360" s="274" t="s">
        <v>429</v>
      </c>
      <c r="E360" s="275" t="s">
        <v>476</v>
      </c>
      <c r="F360" s="276" t="s">
        <v>477</v>
      </c>
      <c r="G360" s="277" t="s">
        <v>478</v>
      </c>
      <c r="H360" s="278">
        <v>3</v>
      </c>
      <c r="I360" s="279"/>
      <c r="J360" s="280">
        <f>ROUND(I360*H360,2)</f>
        <v>0</v>
      </c>
      <c r="K360" s="276" t="s">
        <v>125</v>
      </c>
      <c r="L360" s="281"/>
      <c r="M360" s="282" t="s">
        <v>19</v>
      </c>
      <c r="N360" s="283" t="s">
        <v>43</v>
      </c>
      <c r="O360" s="87"/>
      <c r="P360" s="216">
        <f>O360*H360</f>
        <v>0</v>
      </c>
      <c r="Q360" s="216">
        <v>0.001</v>
      </c>
      <c r="R360" s="216">
        <f>Q360*H360</f>
        <v>0.0030000000000000001</v>
      </c>
      <c r="S360" s="216">
        <v>0</v>
      </c>
      <c r="T360" s="217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18" t="s">
        <v>163</v>
      </c>
      <c r="AT360" s="218" t="s">
        <v>429</v>
      </c>
      <c r="AU360" s="218" t="s">
        <v>82</v>
      </c>
      <c r="AY360" s="20" t="s">
        <v>118</v>
      </c>
      <c r="BE360" s="219">
        <f>IF(N360="základní",J360,0)</f>
        <v>0</v>
      </c>
      <c r="BF360" s="219">
        <f>IF(N360="snížená",J360,0)</f>
        <v>0</v>
      </c>
      <c r="BG360" s="219">
        <f>IF(N360="zákl. přenesená",J360,0)</f>
        <v>0</v>
      </c>
      <c r="BH360" s="219">
        <f>IF(N360="sníž. přenesená",J360,0)</f>
        <v>0</v>
      </c>
      <c r="BI360" s="219">
        <f>IF(N360="nulová",J360,0)</f>
        <v>0</v>
      </c>
      <c r="BJ360" s="20" t="s">
        <v>80</v>
      </c>
      <c r="BK360" s="219">
        <f>ROUND(I360*H360,2)</f>
        <v>0</v>
      </c>
      <c r="BL360" s="20" t="s">
        <v>143</v>
      </c>
      <c r="BM360" s="218" t="s">
        <v>479</v>
      </c>
    </row>
    <row r="361" s="14" customFormat="1">
      <c r="A361" s="14"/>
      <c r="B361" s="241"/>
      <c r="C361" s="242"/>
      <c r="D361" s="225" t="s">
        <v>219</v>
      </c>
      <c r="E361" s="242"/>
      <c r="F361" s="244" t="s">
        <v>480</v>
      </c>
      <c r="G361" s="242"/>
      <c r="H361" s="245">
        <v>3</v>
      </c>
      <c r="I361" s="246"/>
      <c r="J361" s="242"/>
      <c r="K361" s="242"/>
      <c r="L361" s="247"/>
      <c r="M361" s="248"/>
      <c r="N361" s="249"/>
      <c r="O361" s="249"/>
      <c r="P361" s="249"/>
      <c r="Q361" s="249"/>
      <c r="R361" s="249"/>
      <c r="S361" s="249"/>
      <c r="T361" s="250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1" t="s">
        <v>219</v>
      </c>
      <c r="AU361" s="251" t="s">
        <v>82</v>
      </c>
      <c r="AV361" s="14" t="s">
        <v>82</v>
      </c>
      <c r="AW361" s="14" t="s">
        <v>4</v>
      </c>
      <c r="AX361" s="14" t="s">
        <v>80</v>
      </c>
      <c r="AY361" s="251" t="s">
        <v>118</v>
      </c>
    </row>
    <row r="362" s="2" customFormat="1" ht="16.5" customHeight="1">
      <c r="A362" s="41"/>
      <c r="B362" s="42"/>
      <c r="C362" s="207" t="s">
        <v>335</v>
      </c>
      <c r="D362" s="207" t="s">
        <v>121</v>
      </c>
      <c r="E362" s="208" t="s">
        <v>481</v>
      </c>
      <c r="F362" s="209" t="s">
        <v>482</v>
      </c>
      <c r="G362" s="210" t="s">
        <v>216</v>
      </c>
      <c r="H362" s="211">
        <v>150</v>
      </c>
      <c r="I362" s="212"/>
      <c r="J362" s="213">
        <f>ROUND(I362*H362,2)</f>
        <v>0</v>
      </c>
      <c r="K362" s="209" t="s">
        <v>125</v>
      </c>
      <c r="L362" s="47"/>
      <c r="M362" s="214" t="s">
        <v>19</v>
      </c>
      <c r="N362" s="215" t="s">
        <v>43</v>
      </c>
      <c r="O362" s="87"/>
      <c r="P362" s="216">
        <f>O362*H362</f>
        <v>0</v>
      </c>
      <c r="Q362" s="216">
        <v>0</v>
      </c>
      <c r="R362" s="216">
        <f>Q362*H362</f>
        <v>0</v>
      </c>
      <c r="S362" s="216">
        <v>0</v>
      </c>
      <c r="T362" s="217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18" t="s">
        <v>143</v>
      </c>
      <c r="AT362" s="218" t="s">
        <v>121</v>
      </c>
      <c r="AU362" s="218" t="s">
        <v>82</v>
      </c>
      <c r="AY362" s="20" t="s">
        <v>118</v>
      </c>
      <c r="BE362" s="219">
        <f>IF(N362="základní",J362,0)</f>
        <v>0</v>
      </c>
      <c r="BF362" s="219">
        <f>IF(N362="snížená",J362,0)</f>
        <v>0</v>
      </c>
      <c r="BG362" s="219">
        <f>IF(N362="zákl. přenesená",J362,0)</f>
        <v>0</v>
      </c>
      <c r="BH362" s="219">
        <f>IF(N362="sníž. přenesená",J362,0)</f>
        <v>0</v>
      </c>
      <c r="BI362" s="219">
        <f>IF(N362="nulová",J362,0)</f>
        <v>0</v>
      </c>
      <c r="BJ362" s="20" t="s">
        <v>80</v>
      </c>
      <c r="BK362" s="219">
        <f>ROUND(I362*H362,2)</f>
        <v>0</v>
      </c>
      <c r="BL362" s="20" t="s">
        <v>143</v>
      </c>
      <c r="BM362" s="218" t="s">
        <v>483</v>
      </c>
    </row>
    <row r="363" s="2" customFormat="1">
      <c r="A363" s="41"/>
      <c r="B363" s="42"/>
      <c r="C363" s="43"/>
      <c r="D363" s="220" t="s">
        <v>128</v>
      </c>
      <c r="E363" s="43"/>
      <c r="F363" s="221" t="s">
        <v>484</v>
      </c>
      <c r="G363" s="43"/>
      <c r="H363" s="43"/>
      <c r="I363" s="222"/>
      <c r="J363" s="43"/>
      <c r="K363" s="43"/>
      <c r="L363" s="47"/>
      <c r="M363" s="223"/>
      <c r="N363" s="224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128</v>
      </c>
      <c r="AU363" s="20" t="s">
        <v>82</v>
      </c>
    </row>
    <row r="364" s="2" customFormat="1" ht="16.5" customHeight="1">
      <c r="A364" s="41"/>
      <c r="B364" s="42"/>
      <c r="C364" s="207" t="s">
        <v>485</v>
      </c>
      <c r="D364" s="207" t="s">
        <v>121</v>
      </c>
      <c r="E364" s="208" t="s">
        <v>486</v>
      </c>
      <c r="F364" s="209" t="s">
        <v>487</v>
      </c>
      <c r="G364" s="210" t="s">
        <v>216</v>
      </c>
      <c r="H364" s="211">
        <v>150</v>
      </c>
      <c r="I364" s="212"/>
      <c r="J364" s="213">
        <f>ROUND(I364*H364,2)</f>
        <v>0</v>
      </c>
      <c r="K364" s="209" t="s">
        <v>125</v>
      </c>
      <c r="L364" s="47"/>
      <c r="M364" s="214" t="s">
        <v>19</v>
      </c>
      <c r="N364" s="215" t="s">
        <v>43</v>
      </c>
      <c r="O364" s="87"/>
      <c r="P364" s="216">
        <f>O364*H364</f>
        <v>0</v>
      </c>
      <c r="Q364" s="216">
        <v>0</v>
      </c>
      <c r="R364" s="216">
        <f>Q364*H364</f>
        <v>0</v>
      </c>
      <c r="S364" s="216">
        <v>0</v>
      </c>
      <c r="T364" s="217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18" t="s">
        <v>143</v>
      </c>
      <c r="AT364" s="218" t="s">
        <v>121</v>
      </c>
      <c r="AU364" s="218" t="s">
        <v>82</v>
      </c>
      <c r="AY364" s="20" t="s">
        <v>118</v>
      </c>
      <c r="BE364" s="219">
        <f>IF(N364="základní",J364,0)</f>
        <v>0</v>
      </c>
      <c r="BF364" s="219">
        <f>IF(N364="snížená",J364,0)</f>
        <v>0</v>
      </c>
      <c r="BG364" s="219">
        <f>IF(N364="zákl. přenesená",J364,0)</f>
        <v>0</v>
      </c>
      <c r="BH364" s="219">
        <f>IF(N364="sníž. přenesená",J364,0)</f>
        <v>0</v>
      </c>
      <c r="BI364" s="219">
        <f>IF(N364="nulová",J364,0)</f>
        <v>0</v>
      </c>
      <c r="BJ364" s="20" t="s">
        <v>80</v>
      </c>
      <c r="BK364" s="219">
        <f>ROUND(I364*H364,2)</f>
        <v>0</v>
      </c>
      <c r="BL364" s="20" t="s">
        <v>143</v>
      </c>
      <c r="BM364" s="218" t="s">
        <v>488</v>
      </c>
    </row>
    <row r="365" s="2" customFormat="1">
      <c r="A365" s="41"/>
      <c r="B365" s="42"/>
      <c r="C365" s="43"/>
      <c r="D365" s="220" t="s">
        <v>128</v>
      </c>
      <c r="E365" s="43"/>
      <c r="F365" s="221" t="s">
        <v>489</v>
      </c>
      <c r="G365" s="43"/>
      <c r="H365" s="43"/>
      <c r="I365" s="222"/>
      <c r="J365" s="43"/>
      <c r="K365" s="43"/>
      <c r="L365" s="47"/>
      <c r="M365" s="223"/>
      <c r="N365" s="224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128</v>
      </c>
      <c r="AU365" s="20" t="s">
        <v>82</v>
      </c>
    </row>
    <row r="366" s="2" customFormat="1" ht="21.75" customHeight="1">
      <c r="A366" s="41"/>
      <c r="B366" s="42"/>
      <c r="C366" s="207" t="s">
        <v>490</v>
      </c>
      <c r="D366" s="207" t="s">
        <v>121</v>
      </c>
      <c r="E366" s="208" t="s">
        <v>491</v>
      </c>
      <c r="F366" s="209" t="s">
        <v>492</v>
      </c>
      <c r="G366" s="210" t="s">
        <v>216</v>
      </c>
      <c r="H366" s="211">
        <v>150</v>
      </c>
      <c r="I366" s="212"/>
      <c r="J366" s="213">
        <f>ROUND(I366*H366,2)</f>
        <v>0</v>
      </c>
      <c r="K366" s="209" t="s">
        <v>125</v>
      </c>
      <c r="L366" s="47"/>
      <c r="M366" s="214" t="s">
        <v>19</v>
      </c>
      <c r="N366" s="215" t="s">
        <v>43</v>
      </c>
      <c r="O366" s="87"/>
      <c r="P366" s="216">
        <f>O366*H366</f>
        <v>0</v>
      </c>
      <c r="Q366" s="216">
        <v>0</v>
      </c>
      <c r="R366" s="216">
        <f>Q366*H366</f>
        <v>0</v>
      </c>
      <c r="S366" s="216">
        <v>0</v>
      </c>
      <c r="T366" s="217">
        <f>S366*H366</f>
        <v>0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218" t="s">
        <v>143</v>
      </c>
      <c r="AT366" s="218" t="s">
        <v>121</v>
      </c>
      <c r="AU366" s="218" t="s">
        <v>82</v>
      </c>
      <c r="AY366" s="20" t="s">
        <v>118</v>
      </c>
      <c r="BE366" s="219">
        <f>IF(N366="základní",J366,0)</f>
        <v>0</v>
      </c>
      <c r="BF366" s="219">
        <f>IF(N366="snížená",J366,0)</f>
        <v>0</v>
      </c>
      <c r="BG366" s="219">
        <f>IF(N366="zákl. přenesená",J366,0)</f>
        <v>0</v>
      </c>
      <c r="BH366" s="219">
        <f>IF(N366="sníž. přenesená",J366,0)</f>
        <v>0</v>
      </c>
      <c r="BI366" s="219">
        <f>IF(N366="nulová",J366,0)</f>
        <v>0</v>
      </c>
      <c r="BJ366" s="20" t="s">
        <v>80</v>
      </c>
      <c r="BK366" s="219">
        <f>ROUND(I366*H366,2)</f>
        <v>0</v>
      </c>
      <c r="BL366" s="20" t="s">
        <v>143</v>
      </c>
      <c r="BM366" s="218" t="s">
        <v>493</v>
      </c>
    </row>
    <row r="367" s="2" customFormat="1">
      <c r="A367" s="41"/>
      <c r="B367" s="42"/>
      <c r="C367" s="43"/>
      <c r="D367" s="220" t="s">
        <v>128</v>
      </c>
      <c r="E367" s="43"/>
      <c r="F367" s="221" t="s">
        <v>494</v>
      </c>
      <c r="G367" s="43"/>
      <c r="H367" s="43"/>
      <c r="I367" s="222"/>
      <c r="J367" s="43"/>
      <c r="K367" s="43"/>
      <c r="L367" s="47"/>
      <c r="M367" s="223"/>
      <c r="N367" s="224"/>
      <c r="O367" s="87"/>
      <c r="P367" s="87"/>
      <c r="Q367" s="87"/>
      <c r="R367" s="87"/>
      <c r="S367" s="87"/>
      <c r="T367" s="88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T367" s="20" t="s">
        <v>128</v>
      </c>
      <c r="AU367" s="20" t="s">
        <v>82</v>
      </c>
    </row>
    <row r="368" s="2" customFormat="1" ht="16.5" customHeight="1">
      <c r="A368" s="41"/>
      <c r="B368" s="42"/>
      <c r="C368" s="207" t="s">
        <v>495</v>
      </c>
      <c r="D368" s="207" t="s">
        <v>121</v>
      </c>
      <c r="E368" s="208" t="s">
        <v>496</v>
      </c>
      <c r="F368" s="209" t="s">
        <v>497</v>
      </c>
      <c r="G368" s="210" t="s">
        <v>216</v>
      </c>
      <c r="H368" s="211">
        <v>150</v>
      </c>
      <c r="I368" s="212"/>
      <c r="J368" s="213">
        <f>ROUND(I368*H368,2)</f>
        <v>0</v>
      </c>
      <c r="K368" s="209" t="s">
        <v>125</v>
      </c>
      <c r="L368" s="47"/>
      <c r="M368" s="214" t="s">
        <v>19</v>
      </c>
      <c r="N368" s="215" t="s">
        <v>43</v>
      </c>
      <c r="O368" s="87"/>
      <c r="P368" s="216">
        <f>O368*H368</f>
        <v>0</v>
      </c>
      <c r="Q368" s="216">
        <v>0</v>
      </c>
      <c r="R368" s="216">
        <f>Q368*H368</f>
        <v>0</v>
      </c>
      <c r="S368" s="216">
        <v>0</v>
      </c>
      <c r="T368" s="217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8" t="s">
        <v>143</v>
      </c>
      <c r="AT368" s="218" t="s">
        <v>121</v>
      </c>
      <c r="AU368" s="218" t="s">
        <v>82</v>
      </c>
      <c r="AY368" s="20" t="s">
        <v>118</v>
      </c>
      <c r="BE368" s="219">
        <f>IF(N368="základní",J368,0)</f>
        <v>0</v>
      </c>
      <c r="BF368" s="219">
        <f>IF(N368="snížená",J368,0)</f>
        <v>0</v>
      </c>
      <c r="BG368" s="219">
        <f>IF(N368="zákl. přenesená",J368,0)</f>
        <v>0</v>
      </c>
      <c r="BH368" s="219">
        <f>IF(N368="sníž. přenesená",J368,0)</f>
        <v>0</v>
      </c>
      <c r="BI368" s="219">
        <f>IF(N368="nulová",J368,0)</f>
        <v>0</v>
      </c>
      <c r="BJ368" s="20" t="s">
        <v>80</v>
      </c>
      <c r="BK368" s="219">
        <f>ROUND(I368*H368,2)</f>
        <v>0</v>
      </c>
      <c r="BL368" s="20" t="s">
        <v>143</v>
      </c>
      <c r="BM368" s="218" t="s">
        <v>498</v>
      </c>
    </row>
    <row r="369" s="2" customFormat="1">
      <c r="A369" s="41"/>
      <c r="B369" s="42"/>
      <c r="C369" s="43"/>
      <c r="D369" s="220" t="s">
        <v>128</v>
      </c>
      <c r="E369" s="43"/>
      <c r="F369" s="221" t="s">
        <v>499</v>
      </c>
      <c r="G369" s="43"/>
      <c r="H369" s="43"/>
      <c r="I369" s="222"/>
      <c r="J369" s="43"/>
      <c r="K369" s="43"/>
      <c r="L369" s="47"/>
      <c r="M369" s="223"/>
      <c r="N369" s="224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128</v>
      </c>
      <c r="AU369" s="20" t="s">
        <v>82</v>
      </c>
    </row>
    <row r="370" s="2" customFormat="1">
      <c r="A370" s="41"/>
      <c r="B370" s="42"/>
      <c r="C370" s="43"/>
      <c r="D370" s="225" t="s">
        <v>130</v>
      </c>
      <c r="E370" s="43"/>
      <c r="F370" s="226" t="s">
        <v>500</v>
      </c>
      <c r="G370" s="43"/>
      <c r="H370" s="43"/>
      <c r="I370" s="222"/>
      <c r="J370" s="43"/>
      <c r="K370" s="43"/>
      <c r="L370" s="47"/>
      <c r="M370" s="223"/>
      <c r="N370" s="224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130</v>
      </c>
      <c r="AU370" s="20" t="s">
        <v>82</v>
      </c>
    </row>
    <row r="371" s="2" customFormat="1" ht="16.5" customHeight="1">
      <c r="A371" s="41"/>
      <c r="B371" s="42"/>
      <c r="C371" s="207" t="s">
        <v>427</v>
      </c>
      <c r="D371" s="207" t="s">
        <v>121</v>
      </c>
      <c r="E371" s="208" t="s">
        <v>501</v>
      </c>
      <c r="F371" s="209" t="s">
        <v>502</v>
      </c>
      <c r="G371" s="210" t="s">
        <v>503</v>
      </c>
      <c r="H371" s="211">
        <v>1</v>
      </c>
      <c r="I371" s="212"/>
      <c r="J371" s="213">
        <f>ROUND(I371*H371,2)</f>
        <v>0</v>
      </c>
      <c r="K371" s="209" t="s">
        <v>19</v>
      </c>
      <c r="L371" s="47"/>
      <c r="M371" s="214" t="s">
        <v>19</v>
      </c>
      <c r="N371" s="215" t="s">
        <v>43</v>
      </c>
      <c r="O371" s="87"/>
      <c r="P371" s="216">
        <f>O371*H371</f>
        <v>0</v>
      </c>
      <c r="Q371" s="216">
        <v>0</v>
      </c>
      <c r="R371" s="216">
        <f>Q371*H371</f>
        <v>0</v>
      </c>
      <c r="S371" s="216">
        <v>0</v>
      </c>
      <c r="T371" s="217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18" t="s">
        <v>143</v>
      </c>
      <c r="AT371" s="218" t="s">
        <v>121</v>
      </c>
      <c r="AU371" s="218" t="s">
        <v>82</v>
      </c>
      <c r="AY371" s="20" t="s">
        <v>118</v>
      </c>
      <c r="BE371" s="219">
        <f>IF(N371="základní",J371,0)</f>
        <v>0</v>
      </c>
      <c r="BF371" s="219">
        <f>IF(N371="snížená",J371,0)</f>
        <v>0</v>
      </c>
      <c r="BG371" s="219">
        <f>IF(N371="zákl. přenesená",J371,0)</f>
        <v>0</v>
      </c>
      <c r="BH371" s="219">
        <f>IF(N371="sníž. přenesená",J371,0)</f>
        <v>0</v>
      </c>
      <c r="BI371" s="219">
        <f>IF(N371="nulová",J371,0)</f>
        <v>0</v>
      </c>
      <c r="BJ371" s="20" t="s">
        <v>80</v>
      </c>
      <c r="BK371" s="219">
        <f>ROUND(I371*H371,2)</f>
        <v>0</v>
      </c>
      <c r="BL371" s="20" t="s">
        <v>143</v>
      </c>
      <c r="BM371" s="218" t="s">
        <v>504</v>
      </c>
    </row>
    <row r="372" s="12" customFormat="1" ht="22.8" customHeight="1">
      <c r="A372" s="12"/>
      <c r="B372" s="191"/>
      <c r="C372" s="192"/>
      <c r="D372" s="193" t="s">
        <v>71</v>
      </c>
      <c r="E372" s="205" t="s">
        <v>82</v>
      </c>
      <c r="F372" s="205" t="s">
        <v>505</v>
      </c>
      <c r="G372" s="192"/>
      <c r="H372" s="192"/>
      <c r="I372" s="195"/>
      <c r="J372" s="206">
        <f>BK372</f>
        <v>0</v>
      </c>
      <c r="K372" s="192"/>
      <c r="L372" s="197"/>
      <c r="M372" s="198"/>
      <c r="N372" s="199"/>
      <c r="O372" s="199"/>
      <c r="P372" s="200">
        <f>SUM(P373:P384)</f>
        <v>0</v>
      </c>
      <c r="Q372" s="199"/>
      <c r="R372" s="200">
        <f>SUM(R373:R384)</f>
        <v>0.0014560000000000001</v>
      </c>
      <c r="S372" s="199"/>
      <c r="T372" s="201">
        <f>SUM(T373:T384)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02" t="s">
        <v>80</v>
      </c>
      <c r="AT372" s="203" t="s">
        <v>71</v>
      </c>
      <c r="AU372" s="203" t="s">
        <v>80</v>
      </c>
      <c r="AY372" s="202" t="s">
        <v>118</v>
      </c>
      <c r="BK372" s="204">
        <f>SUM(BK373:BK384)</f>
        <v>0</v>
      </c>
    </row>
    <row r="373" s="2" customFormat="1" ht="24.15" customHeight="1">
      <c r="A373" s="41"/>
      <c r="B373" s="42"/>
      <c r="C373" s="207" t="s">
        <v>506</v>
      </c>
      <c r="D373" s="207" t="s">
        <v>121</v>
      </c>
      <c r="E373" s="208" t="s">
        <v>507</v>
      </c>
      <c r="F373" s="209" t="s">
        <v>508</v>
      </c>
      <c r="G373" s="210" t="s">
        <v>325</v>
      </c>
      <c r="H373" s="211">
        <v>0.14999999999999999</v>
      </c>
      <c r="I373" s="212"/>
      <c r="J373" s="213">
        <f>ROUND(I373*H373,2)</f>
        <v>0</v>
      </c>
      <c r="K373" s="209" t="s">
        <v>125</v>
      </c>
      <c r="L373" s="47"/>
      <c r="M373" s="214" t="s">
        <v>19</v>
      </c>
      <c r="N373" s="215" t="s">
        <v>43</v>
      </c>
      <c r="O373" s="87"/>
      <c r="P373" s="216">
        <f>O373*H373</f>
        <v>0</v>
      </c>
      <c r="Q373" s="216">
        <v>0</v>
      </c>
      <c r="R373" s="216">
        <f>Q373*H373</f>
        <v>0</v>
      </c>
      <c r="S373" s="216">
        <v>0</v>
      </c>
      <c r="T373" s="217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18" t="s">
        <v>143</v>
      </c>
      <c r="AT373" s="218" t="s">
        <v>121</v>
      </c>
      <c r="AU373" s="218" t="s">
        <v>82</v>
      </c>
      <c r="AY373" s="20" t="s">
        <v>118</v>
      </c>
      <c r="BE373" s="219">
        <f>IF(N373="základní",J373,0)</f>
        <v>0</v>
      </c>
      <c r="BF373" s="219">
        <f>IF(N373="snížená",J373,0)</f>
        <v>0</v>
      </c>
      <c r="BG373" s="219">
        <f>IF(N373="zákl. přenesená",J373,0)</f>
        <v>0</v>
      </c>
      <c r="BH373" s="219">
        <f>IF(N373="sníž. přenesená",J373,0)</f>
        <v>0</v>
      </c>
      <c r="BI373" s="219">
        <f>IF(N373="nulová",J373,0)</f>
        <v>0</v>
      </c>
      <c r="BJ373" s="20" t="s">
        <v>80</v>
      </c>
      <c r="BK373" s="219">
        <f>ROUND(I373*H373,2)</f>
        <v>0</v>
      </c>
      <c r="BL373" s="20" t="s">
        <v>143</v>
      </c>
      <c r="BM373" s="218" t="s">
        <v>509</v>
      </c>
    </row>
    <row r="374" s="2" customFormat="1">
      <c r="A374" s="41"/>
      <c r="B374" s="42"/>
      <c r="C374" s="43"/>
      <c r="D374" s="220" t="s">
        <v>128</v>
      </c>
      <c r="E374" s="43"/>
      <c r="F374" s="221" t="s">
        <v>510</v>
      </c>
      <c r="G374" s="43"/>
      <c r="H374" s="43"/>
      <c r="I374" s="222"/>
      <c r="J374" s="43"/>
      <c r="K374" s="43"/>
      <c r="L374" s="47"/>
      <c r="M374" s="223"/>
      <c r="N374" s="224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128</v>
      </c>
      <c r="AU374" s="20" t="s">
        <v>82</v>
      </c>
    </row>
    <row r="375" s="13" customFormat="1">
      <c r="A375" s="13"/>
      <c r="B375" s="231"/>
      <c r="C375" s="232"/>
      <c r="D375" s="225" t="s">
        <v>219</v>
      </c>
      <c r="E375" s="233" t="s">
        <v>19</v>
      </c>
      <c r="F375" s="234" t="s">
        <v>511</v>
      </c>
      <c r="G375" s="232"/>
      <c r="H375" s="233" t="s">
        <v>19</v>
      </c>
      <c r="I375" s="235"/>
      <c r="J375" s="232"/>
      <c r="K375" s="232"/>
      <c r="L375" s="236"/>
      <c r="M375" s="237"/>
      <c r="N375" s="238"/>
      <c r="O375" s="238"/>
      <c r="P375" s="238"/>
      <c r="Q375" s="238"/>
      <c r="R375" s="238"/>
      <c r="S375" s="238"/>
      <c r="T375" s="239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0" t="s">
        <v>219</v>
      </c>
      <c r="AU375" s="240" t="s">
        <v>82</v>
      </c>
      <c r="AV375" s="13" t="s">
        <v>80</v>
      </c>
      <c r="AW375" s="13" t="s">
        <v>33</v>
      </c>
      <c r="AX375" s="13" t="s">
        <v>72</v>
      </c>
      <c r="AY375" s="240" t="s">
        <v>118</v>
      </c>
    </row>
    <row r="376" s="13" customFormat="1">
      <c r="A376" s="13"/>
      <c r="B376" s="231"/>
      <c r="C376" s="232"/>
      <c r="D376" s="225" t="s">
        <v>219</v>
      </c>
      <c r="E376" s="233" t="s">
        <v>19</v>
      </c>
      <c r="F376" s="234" t="s">
        <v>512</v>
      </c>
      <c r="G376" s="232"/>
      <c r="H376" s="233" t="s">
        <v>19</v>
      </c>
      <c r="I376" s="235"/>
      <c r="J376" s="232"/>
      <c r="K376" s="232"/>
      <c r="L376" s="236"/>
      <c r="M376" s="237"/>
      <c r="N376" s="238"/>
      <c r="O376" s="238"/>
      <c r="P376" s="238"/>
      <c r="Q376" s="238"/>
      <c r="R376" s="238"/>
      <c r="S376" s="238"/>
      <c r="T376" s="239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0" t="s">
        <v>219</v>
      </c>
      <c r="AU376" s="240" t="s">
        <v>82</v>
      </c>
      <c r="AV376" s="13" t="s">
        <v>80</v>
      </c>
      <c r="AW376" s="13" t="s">
        <v>33</v>
      </c>
      <c r="AX376" s="13" t="s">
        <v>72</v>
      </c>
      <c r="AY376" s="240" t="s">
        <v>118</v>
      </c>
    </row>
    <row r="377" s="14" customFormat="1">
      <c r="A377" s="14"/>
      <c r="B377" s="241"/>
      <c r="C377" s="242"/>
      <c r="D377" s="225" t="s">
        <v>219</v>
      </c>
      <c r="E377" s="243" t="s">
        <v>19</v>
      </c>
      <c r="F377" s="244" t="s">
        <v>378</v>
      </c>
      <c r="G377" s="242"/>
      <c r="H377" s="245">
        <v>0.14999999999999999</v>
      </c>
      <c r="I377" s="246"/>
      <c r="J377" s="242"/>
      <c r="K377" s="242"/>
      <c r="L377" s="247"/>
      <c r="M377" s="248"/>
      <c r="N377" s="249"/>
      <c r="O377" s="249"/>
      <c r="P377" s="249"/>
      <c r="Q377" s="249"/>
      <c r="R377" s="249"/>
      <c r="S377" s="249"/>
      <c r="T377" s="250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1" t="s">
        <v>219</v>
      </c>
      <c r="AU377" s="251" t="s">
        <v>82</v>
      </c>
      <c r="AV377" s="14" t="s">
        <v>82</v>
      </c>
      <c r="AW377" s="14" t="s">
        <v>33</v>
      </c>
      <c r="AX377" s="14" t="s">
        <v>80</v>
      </c>
      <c r="AY377" s="251" t="s">
        <v>118</v>
      </c>
    </row>
    <row r="378" s="2" customFormat="1" ht="24.15" customHeight="1">
      <c r="A378" s="41"/>
      <c r="B378" s="42"/>
      <c r="C378" s="207" t="s">
        <v>513</v>
      </c>
      <c r="D378" s="207" t="s">
        <v>121</v>
      </c>
      <c r="E378" s="208" t="s">
        <v>514</v>
      </c>
      <c r="F378" s="209" t="s">
        <v>515</v>
      </c>
      <c r="G378" s="210" t="s">
        <v>216</v>
      </c>
      <c r="H378" s="211">
        <v>1.6000000000000001</v>
      </c>
      <c r="I378" s="212"/>
      <c r="J378" s="213">
        <f>ROUND(I378*H378,2)</f>
        <v>0</v>
      </c>
      <c r="K378" s="209" t="s">
        <v>125</v>
      </c>
      <c r="L378" s="47"/>
      <c r="M378" s="214" t="s">
        <v>19</v>
      </c>
      <c r="N378" s="215" t="s">
        <v>43</v>
      </c>
      <c r="O378" s="87"/>
      <c r="P378" s="216">
        <f>O378*H378</f>
        <v>0</v>
      </c>
      <c r="Q378" s="216">
        <v>0.00031</v>
      </c>
      <c r="R378" s="216">
        <f>Q378*H378</f>
        <v>0.00049600000000000002</v>
      </c>
      <c r="S378" s="216">
        <v>0</v>
      </c>
      <c r="T378" s="217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18" t="s">
        <v>143</v>
      </c>
      <c r="AT378" s="218" t="s">
        <v>121</v>
      </c>
      <c r="AU378" s="218" t="s">
        <v>82</v>
      </c>
      <c r="AY378" s="20" t="s">
        <v>118</v>
      </c>
      <c r="BE378" s="219">
        <f>IF(N378="základní",J378,0)</f>
        <v>0</v>
      </c>
      <c r="BF378" s="219">
        <f>IF(N378="snížená",J378,0)</f>
        <v>0</v>
      </c>
      <c r="BG378" s="219">
        <f>IF(N378="zákl. přenesená",J378,0)</f>
        <v>0</v>
      </c>
      <c r="BH378" s="219">
        <f>IF(N378="sníž. přenesená",J378,0)</f>
        <v>0</v>
      </c>
      <c r="BI378" s="219">
        <f>IF(N378="nulová",J378,0)</f>
        <v>0</v>
      </c>
      <c r="BJ378" s="20" t="s">
        <v>80</v>
      </c>
      <c r="BK378" s="219">
        <f>ROUND(I378*H378,2)</f>
        <v>0</v>
      </c>
      <c r="BL378" s="20" t="s">
        <v>143</v>
      </c>
      <c r="BM378" s="218" t="s">
        <v>516</v>
      </c>
    </row>
    <row r="379" s="2" customFormat="1">
      <c r="A379" s="41"/>
      <c r="B379" s="42"/>
      <c r="C379" s="43"/>
      <c r="D379" s="220" t="s">
        <v>128</v>
      </c>
      <c r="E379" s="43"/>
      <c r="F379" s="221" t="s">
        <v>517</v>
      </c>
      <c r="G379" s="43"/>
      <c r="H379" s="43"/>
      <c r="I379" s="222"/>
      <c r="J379" s="43"/>
      <c r="K379" s="43"/>
      <c r="L379" s="47"/>
      <c r="M379" s="223"/>
      <c r="N379" s="224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128</v>
      </c>
      <c r="AU379" s="20" t="s">
        <v>82</v>
      </c>
    </row>
    <row r="380" s="13" customFormat="1">
      <c r="A380" s="13"/>
      <c r="B380" s="231"/>
      <c r="C380" s="232"/>
      <c r="D380" s="225" t="s">
        <v>219</v>
      </c>
      <c r="E380" s="233" t="s">
        <v>19</v>
      </c>
      <c r="F380" s="234" t="s">
        <v>511</v>
      </c>
      <c r="G380" s="232"/>
      <c r="H380" s="233" t="s">
        <v>19</v>
      </c>
      <c r="I380" s="235"/>
      <c r="J380" s="232"/>
      <c r="K380" s="232"/>
      <c r="L380" s="236"/>
      <c r="M380" s="237"/>
      <c r="N380" s="238"/>
      <c r="O380" s="238"/>
      <c r="P380" s="238"/>
      <c r="Q380" s="238"/>
      <c r="R380" s="238"/>
      <c r="S380" s="238"/>
      <c r="T380" s="239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0" t="s">
        <v>219</v>
      </c>
      <c r="AU380" s="240" t="s">
        <v>82</v>
      </c>
      <c r="AV380" s="13" t="s">
        <v>80</v>
      </c>
      <c r="AW380" s="13" t="s">
        <v>33</v>
      </c>
      <c r="AX380" s="13" t="s">
        <v>72</v>
      </c>
      <c r="AY380" s="240" t="s">
        <v>118</v>
      </c>
    </row>
    <row r="381" s="13" customFormat="1">
      <c r="A381" s="13"/>
      <c r="B381" s="231"/>
      <c r="C381" s="232"/>
      <c r="D381" s="225" t="s">
        <v>219</v>
      </c>
      <c r="E381" s="233" t="s">
        <v>19</v>
      </c>
      <c r="F381" s="234" t="s">
        <v>518</v>
      </c>
      <c r="G381" s="232"/>
      <c r="H381" s="233" t="s">
        <v>19</v>
      </c>
      <c r="I381" s="235"/>
      <c r="J381" s="232"/>
      <c r="K381" s="232"/>
      <c r="L381" s="236"/>
      <c r="M381" s="237"/>
      <c r="N381" s="238"/>
      <c r="O381" s="238"/>
      <c r="P381" s="238"/>
      <c r="Q381" s="238"/>
      <c r="R381" s="238"/>
      <c r="S381" s="238"/>
      <c r="T381" s="239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0" t="s">
        <v>219</v>
      </c>
      <c r="AU381" s="240" t="s">
        <v>82</v>
      </c>
      <c r="AV381" s="13" t="s">
        <v>80</v>
      </c>
      <c r="AW381" s="13" t="s">
        <v>33</v>
      </c>
      <c r="AX381" s="13" t="s">
        <v>72</v>
      </c>
      <c r="AY381" s="240" t="s">
        <v>118</v>
      </c>
    </row>
    <row r="382" s="14" customFormat="1">
      <c r="A382" s="14"/>
      <c r="B382" s="241"/>
      <c r="C382" s="242"/>
      <c r="D382" s="225" t="s">
        <v>219</v>
      </c>
      <c r="E382" s="243" t="s">
        <v>19</v>
      </c>
      <c r="F382" s="244" t="s">
        <v>519</v>
      </c>
      <c r="G382" s="242"/>
      <c r="H382" s="245">
        <v>1.6000000000000001</v>
      </c>
      <c r="I382" s="246"/>
      <c r="J382" s="242"/>
      <c r="K382" s="242"/>
      <c r="L382" s="247"/>
      <c r="M382" s="248"/>
      <c r="N382" s="249"/>
      <c r="O382" s="249"/>
      <c r="P382" s="249"/>
      <c r="Q382" s="249"/>
      <c r="R382" s="249"/>
      <c r="S382" s="249"/>
      <c r="T382" s="250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1" t="s">
        <v>219</v>
      </c>
      <c r="AU382" s="251" t="s">
        <v>82</v>
      </c>
      <c r="AV382" s="14" t="s">
        <v>82</v>
      </c>
      <c r="AW382" s="14" t="s">
        <v>33</v>
      </c>
      <c r="AX382" s="14" t="s">
        <v>80</v>
      </c>
      <c r="AY382" s="251" t="s">
        <v>118</v>
      </c>
    </row>
    <row r="383" s="2" customFormat="1" ht="16.5" customHeight="1">
      <c r="A383" s="41"/>
      <c r="B383" s="42"/>
      <c r="C383" s="274" t="s">
        <v>520</v>
      </c>
      <c r="D383" s="274" t="s">
        <v>429</v>
      </c>
      <c r="E383" s="275" t="s">
        <v>521</v>
      </c>
      <c r="F383" s="276" t="s">
        <v>522</v>
      </c>
      <c r="G383" s="277" t="s">
        <v>216</v>
      </c>
      <c r="H383" s="278">
        <v>1.9199999999999999</v>
      </c>
      <c r="I383" s="279"/>
      <c r="J383" s="280">
        <f>ROUND(I383*H383,2)</f>
        <v>0</v>
      </c>
      <c r="K383" s="276" t="s">
        <v>125</v>
      </c>
      <c r="L383" s="281"/>
      <c r="M383" s="282" t="s">
        <v>19</v>
      </c>
      <c r="N383" s="283" t="s">
        <v>43</v>
      </c>
      <c r="O383" s="87"/>
      <c r="P383" s="216">
        <f>O383*H383</f>
        <v>0</v>
      </c>
      <c r="Q383" s="216">
        <v>0.00050000000000000001</v>
      </c>
      <c r="R383" s="216">
        <f>Q383*H383</f>
        <v>0.00096000000000000002</v>
      </c>
      <c r="S383" s="216">
        <v>0</v>
      </c>
      <c r="T383" s="217">
        <f>S383*H383</f>
        <v>0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218" t="s">
        <v>163</v>
      </c>
      <c r="AT383" s="218" t="s">
        <v>429</v>
      </c>
      <c r="AU383" s="218" t="s">
        <v>82</v>
      </c>
      <c r="AY383" s="20" t="s">
        <v>118</v>
      </c>
      <c r="BE383" s="219">
        <f>IF(N383="základní",J383,0)</f>
        <v>0</v>
      </c>
      <c r="BF383" s="219">
        <f>IF(N383="snížená",J383,0)</f>
        <v>0</v>
      </c>
      <c r="BG383" s="219">
        <f>IF(N383="zákl. přenesená",J383,0)</f>
        <v>0</v>
      </c>
      <c r="BH383" s="219">
        <f>IF(N383="sníž. přenesená",J383,0)</f>
        <v>0</v>
      </c>
      <c r="BI383" s="219">
        <f>IF(N383="nulová",J383,0)</f>
        <v>0</v>
      </c>
      <c r="BJ383" s="20" t="s">
        <v>80</v>
      </c>
      <c r="BK383" s="219">
        <f>ROUND(I383*H383,2)</f>
        <v>0</v>
      </c>
      <c r="BL383" s="20" t="s">
        <v>143</v>
      </c>
      <c r="BM383" s="218" t="s">
        <v>523</v>
      </c>
    </row>
    <row r="384" s="14" customFormat="1">
      <c r="A384" s="14"/>
      <c r="B384" s="241"/>
      <c r="C384" s="242"/>
      <c r="D384" s="225" t="s">
        <v>219</v>
      </c>
      <c r="E384" s="242"/>
      <c r="F384" s="244" t="s">
        <v>524</v>
      </c>
      <c r="G384" s="242"/>
      <c r="H384" s="245">
        <v>1.9199999999999999</v>
      </c>
      <c r="I384" s="246"/>
      <c r="J384" s="242"/>
      <c r="K384" s="242"/>
      <c r="L384" s="247"/>
      <c r="M384" s="248"/>
      <c r="N384" s="249"/>
      <c r="O384" s="249"/>
      <c r="P384" s="249"/>
      <c r="Q384" s="249"/>
      <c r="R384" s="249"/>
      <c r="S384" s="249"/>
      <c r="T384" s="250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1" t="s">
        <v>219</v>
      </c>
      <c r="AU384" s="251" t="s">
        <v>82</v>
      </c>
      <c r="AV384" s="14" t="s">
        <v>82</v>
      </c>
      <c r="AW384" s="14" t="s">
        <v>4</v>
      </c>
      <c r="AX384" s="14" t="s">
        <v>80</v>
      </c>
      <c r="AY384" s="251" t="s">
        <v>118</v>
      </c>
    </row>
    <row r="385" s="12" customFormat="1" ht="22.8" customHeight="1">
      <c r="A385" s="12"/>
      <c r="B385" s="191"/>
      <c r="C385" s="192"/>
      <c r="D385" s="193" t="s">
        <v>71</v>
      </c>
      <c r="E385" s="205" t="s">
        <v>137</v>
      </c>
      <c r="F385" s="205" t="s">
        <v>525</v>
      </c>
      <c r="G385" s="192"/>
      <c r="H385" s="192"/>
      <c r="I385" s="195"/>
      <c r="J385" s="206">
        <f>BK385</f>
        <v>0</v>
      </c>
      <c r="K385" s="192"/>
      <c r="L385" s="197"/>
      <c r="M385" s="198"/>
      <c r="N385" s="199"/>
      <c r="O385" s="199"/>
      <c r="P385" s="200">
        <f>SUM(P386:P400)</f>
        <v>0</v>
      </c>
      <c r="Q385" s="199"/>
      <c r="R385" s="200">
        <f>SUM(R386:R400)</f>
        <v>3.0319944000000003</v>
      </c>
      <c r="S385" s="199"/>
      <c r="T385" s="201">
        <f>SUM(T386:T400)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02" t="s">
        <v>80</v>
      </c>
      <c r="AT385" s="203" t="s">
        <v>71</v>
      </c>
      <c r="AU385" s="203" t="s">
        <v>80</v>
      </c>
      <c r="AY385" s="202" t="s">
        <v>118</v>
      </c>
      <c r="BK385" s="204">
        <f>SUM(BK386:BK400)</f>
        <v>0</v>
      </c>
    </row>
    <row r="386" s="2" customFormat="1" ht="16.5" customHeight="1">
      <c r="A386" s="41"/>
      <c r="B386" s="42"/>
      <c r="C386" s="207" t="s">
        <v>526</v>
      </c>
      <c r="D386" s="207" t="s">
        <v>121</v>
      </c>
      <c r="E386" s="208" t="s">
        <v>527</v>
      </c>
      <c r="F386" s="209" t="s">
        <v>528</v>
      </c>
      <c r="G386" s="210" t="s">
        <v>303</v>
      </c>
      <c r="H386" s="211">
        <v>6.7199999999999998</v>
      </c>
      <c r="I386" s="212"/>
      <c r="J386" s="213">
        <f>ROUND(I386*H386,2)</f>
        <v>0</v>
      </c>
      <c r="K386" s="209" t="s">
        <v>125</v>
      </c>
      <c r="L386" s="47"/>
      <c r="M386" s="214" t="s">
        <v>19</v>
      </c>
      <c r="N386" s="215" t="s">
        <v>43</v>
      </c>
      <c r="O386" s="87"/>
      <c r="P386" s="216">
        <f>O386*H386</f>
        <v>0</v>
      </c>
      <c r="Q386" s="216">
        <v>0.24127000000000001</v>
      </c>
      <c r="R386" s="216">
        <f>Q386*H386</f>
        <v>1.6213344000000001</v>
      </c>
      <c r="S386" s="216">
        <v>0</v>
      </c>
      <c r="T386" s="217">
        <f>S386*H386</f>
        <v>0</v>
      </c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R386" s="218" t="s">
        <v>143</v>
      </c>
      <c r="AT386" s="218" t="s">
        <v>121</v>
      </c>
      <c r="AU386" s="218" t="s">
        <v>82</v>
      </c>
      <c r="AY386" s="20" t="s">
        <v>118</v>
      </c>
      <c r="BE386" s="219">
        <f>IF(N386="základní",J386,0)</f>
        <v>0</v>
      </c>
      <c r="BF386" s="219">
        <f>IF(N386="snížená",J386,0)</f>
        <v>0</v>
      </c>
      <c r="BG386" s="219">
        <f>IF(N386="zákl. přenesená",J386,0)</f>
        <v>0</v>
      </c>
      <c r="BH386" s="219">
        <f>IF(N386="sníž. přenesená",J386,0)</f>
        <v>0</v>
      </c>
      <c r="BI386" s="219">
        <f>IF(N386="nulová",J386,0)</f>
        <v>0</v>
      </c>
      <c r="BJ386" s="20" t="s">
        <v>80</v>
      </c>
      <c r="BK386" s="219">
        <f>ROUND(I386*H386,2)</f>
        <v>0</v>
      </c>
      <c r="BL386" s="20" t="s">
        <v>143</v>
      </c>
      <c r="BM386" s="218" t="s">
        <v>529</v>
      </c>
    </row>
    <row r="387" s="2" customFormat="1">
      <c r="A387" s="41"/>
      <c r="B387" s="42"/>
      <c r="C387" s="43"/>
      <c r="D387" s="220" t="s">
        <v>128</v>
      </c>
      <c r="E387" s="43"/>
      <c r="F387" s="221" t="s">
        <v>530</v>
      </c>
      <c r="G387" s="43"/>
      <c r="H387" s="43"/>
      <c r="I387" s="222"/>
      <c r="J387" s="43"/>
      <c r="K387" s="43"/>
      <c r="L387" s="47"/>
      <c r="M387" s="223"/>
      <c r="N387" s="224"/>
      <c r="O387" s="87"/>
      <c r="P387" s="87"/>
      <c r="Q387" s="87"/>
      <c r="R387" s="87"/>
      <c r="S387" s="87"/>
      <c r="T387" s="88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T387" s="20" t="s">
        <v>128</v>
      </c>
      <c r="AU387" s="20" t="s">
        <v>82</v>
      </c>
    </row>
    <row r="388" s="13" customFormat="1">
      <c r="A388" s="13"/>
      <c r="B388" s="231"/>
      <c r="C388" s="232"/>
      <c r="D388" s="225" t="s">
        <v>219</v>
      </c>
      <c r="E388" s="233" t="s">
        <v>19</v>
      </c>
      <c r="F388" s="234" t="s">
        <v>531</v>
      </c>
      <c r="G388" s="232"/>
      <c r="H388" s="233" t="s">
        <v>19</v>
      </c>
      <c r="I388" s="235"/>
      <c r="J388" s="232"/>
      <c r="K388" s="232"/>
      <c r="L388" s="236"/>
      <c r="M388" s="237"/>
      <c r="N388" s="238"/>
      <c r="O388" s="238"/>
      <c r="P388" s="238"/>
      <c r="Q388" s="238"/>
      <c r="R388" s="238"/>
      <c r="S388" s="238"/>
      <c r="T388" s="239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0" t="s">
        <v>219</v>
      </c>
      <c r="AU388" s="240" t="s">
        <v>82</v>
      </c>
      <c r="AV388" s="13" t="s">
        <v>80</v>
      </c>
      <c r="AW388" s="13" t="s">
        <v>33</v>
      </c>
      <c r="AX388" s="13" t="s">
        <v>72</v>
      </c>
      <c r="AY388" s="240" t="s">
        <v>118</v>
      </c>
    </row>
    <row r="389" s="13" customFormat="1">
      <c r="A389" s="13"/>
      <c r="B389" s="231"/>
      <c r="C389" s="232"/>
      <c r="D389" s="225" t="s">
        <v>219</v>
      </c>
      <c r="E389" s="233" t="s">
        <v>19</v>
      </c>
      <c r="F389" s="234" t="s">
        <v>532</v>
      </c>
      <c r="G389" s="232"/>
      <c r="H389" s="233" t="s">
        <v>19</v>
      </c>
      <c r="I389" s="235"/>
      <c r="J389" s="232"/>
      <c r="K389" s="232"/>
      <c r="L389" s="236"/>
      <c r="M389" s="237"/>
      <c r="N389" s="238"/>
      <c r="O389" s="238"/>
      <c r="P389" s="238"/>
      <c r="Q389" s="238"/>
      <c r="R389" s="238"/>
      <c r="S389" s="238"/>
      <c r="T389" s="239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0" t="s">
        <v>219</v>
      </c>
      <c r="AU389" s="240" t="s">
        <v>82</v>
      </c>
      <c r="AV389" s="13" t="s">
        <v>80</v>
      </c>
      <c r="AW389" s="13" t="s">
        <v>33</v>
      </c>
      <c r="AX389" s="13" t="s">
        <v>72</v>
      </c>
      <c r="AY389" s="240" t="s">
        <v>118</v>
      </c>
    </row>
    <row r="390" s="13" customFormat="1">
      <c r="A390" s="13"/>
      <c r="B390" s="231"/>
      <c r="C390" s="232"/>
      <c r="D390" s="225" t="s">
        <v>219</v>
      </c>
      <c r="E390" s="233" t="s">
        <v>19</v>
      </c>
      <c r="F390" s="234" t="s">
        <v>533</v>
      </c>
      <c r="G390" s="232"/>
      <c r="H390" s="233" t="s">
        <v>19</v>
      </c>
      <c r="I390" s="235"/>
      <c r="J390" s="232"/>
      <c r="K390" s="232"/>
      <c r="L390" s="236"/>
      <c r="M390" s="237"/>
      <c r="N390" s="238"/>
      <c r="O390" s="238"/>
      <c r="P390" s="238"/>
      <c r="Q390" s="238"/>
      <c r="R390" s="238"/>
      <c r="S390" s="238"/>
      <c r="T390" s="239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0" t="s">
        <v>219</v>
      </c>
      <c r="AU390" s="240" t="s">
        <v>82</v>
      </c>
      <c r="AV390" s="13" t="s">
        <v>80</v>
      </c>
      <c r="AW390" s="13" t="s">
        <v>33</v>
      </c>
      <c r="AX390" s="13" t="s">
        <v>72</v>
      </c>
      <c r="AY390" s="240" t="s">
        <v>118</v>
      </c>
    </row>
    <row r="391" s="14" customFormat="1">
      <c r="A391" s="14"/>
      <c r="B391" s="241"/>
      <c r="C391" s="242"/>
      <c r="D391" s="225" t="s">
        <v>219</v>
      </c>
      <c r="E391" s="243" t="s">
        <v>19</v>
      </c>
      <c r="F391" s="244" t="s">
        <v>534</v>
      </c>
      <c r="G391" s="242"/>
      <c r="H391" s="245">
        <v>4.7999999999999998</v>
      </c>
      <c r="I391" s="246"/>
      <c r="J391" s="242"/>
      <c r="K391" s="242"/>
      <c r="L391" s="247"/>
      <c r="M391" s="248"/>
      <c r="N391" s="249"/>
      <c r="O391" s="249"/>
      <c r="P391" s="249"/>
      <c r="Q391" s="249"/>
      <c r="R391" s="249"/>
      <c r="S391" s="249"/>
      <c r="T391" s="250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1" t="s">
        <v>219</v>
      </c>
      <c r="AU391" s="251" t="s">
        <v>82</v>
      </c>
      <c r="AV391" s="14" t="s">
        <v>82</v>
      </c>
      <c r="AW391" s="14" t="s">
        <v>33</v>
      </c>
      <c r="AX391" s="14" t="s">
        <v>72</v>
      </c>
      <c r="AY391" s="251" t="s">
        <v>118</v>
      </c>
    </row>
    <row r="392" s="13" customFormat="1">
      <c r="A392" s="13"/>
      <c r="B392" s="231"/>
      <c r="C392" s="232"/>
      <c r="D392" s="225" t="s">
        <v>219</v>
      </c>
      <c r="E392" s="233" t="s">
        <v>19</v>
      </c>
      <c r="F392" s="234" t="s">
        <v>531</v>
      </c>
      <c r="G392" s="232"/>
      <c r="H392" s="233" t="s">
        <v>19</v>
      </c>
      <c r="I392" s="235"/>
      <c r="J392" s="232"/>
      <c r="K392" s="232"/>
      <c r="L392" s="236"/>
      <c r="M392" s="237"/>
      <c r="N392" s="238"/>
      <c r="O392" s="238"/>
      <c r="P392" s="238"/>
      <c r="Q392" s="238"/>
      <c r="R392" s="238"/>
      <c r="S392" s="238"/>
      <c r="T392" s="239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0" t="s">
        <v>219</v>
      </c>
      <c r="AU392" s="240" t="s">
        <v>82</v>
      </c>
      <c r="AV392" s="13" t="s">
        <v>80</v>
      </c>
      <c r="AW392" s="13" t="s">
        <v>33</v>
      </c>
      <c r="AX392" s="13" t="s">
        <v>72</v>
      </c>
      <c r="AY392" s="240" t="s">
        <v>118</v>
      </c>
    </row>
    <row r="393" s="13" customFormat="1">
      <c r="A393" s="13"/>
      <c r="B393" s="231"/>
      <c r="C393" s="232"/>
      <c r="D393" s="225" t="s">
        <v>219</v>
      </c>
      <c r="E393" s="233" t="s">
        <v>19</v>
      </c>
      <c r="F393" s="234" t="s">
        <v>535</v>
      </c>
      <c r="G393" s="232"/>
      <c r="H393" s="233" t="s">
        <v>19</v>
      </c>
      <c r="I393" s="235"/>
      <c r="J393" s="232"/>
      <c r="K393" s="232"/>
      <c r="L393" s="236"/>
      <c r="M393" s="237"/>
      <c r="N393" s="238"/>
      <c r="O393" s="238"/>
      <c r="P393" s="238"/>
      <c r="Q393" s="238"/>
      <c r="R393" s="238"/>
      <c r="S393" s="238"/>
      <c r="T393" s="239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0" t="s">
        <v>219</v>
      </c>
      <c r="AU393" s="240" t="s">
        <v>82</v>
      </c>
      <c r="AV393" s="13" t="s">
        <v>80</v>
      </c>
      <c r="AW393" s="13" t="s">
        <v>33</v>
      </c>
      <c r="AX393" s="13" t="s">
        <v>72</v>
      </c>
      <c r="AY393" s="240" t="s">
        <v>118</v>
      </c>
    </row>
    <row r="394" s="13" customFormat="1">
      <c r="A394" s="13"/>
      <c r="B394" s="231"/>
      <c r="C394" s="232"/>
      <c r="D394" s="225" t="s">
        <v>219</v>
      </c>
      <c r="E394" s="233" t="s">
        <v>19</v>
      </c>
      <c r="F394" s="234" t="s">
        <v>533</v>
      </c>
      <c r="G394" s="232"/>
      <c r="H394" s="233" t="s">
        <v>19</v>
      </c>
      <c r="I394" s="235"/>
      <c r="J394" s="232"/>
      <c r="K394" s="232"/>
      <c r="L394" s="236"/>
      <c r="M394" s="237"/>
      <c r="N394" s="238"/>
      <c r="O394" s="238"/>
      <c r="P394" s="238"/>
      <c r="Q394" s="238"/>
      <c r="R394" s="238"/>
      <c r="S394" s="238"/>
      <c r="T394" s="239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0" t="s">
        <v>219</v>
      </c>
      <c r="AU394" s="240" t="s">
        <v>82</v>
      </c>
      <c r="AV394" s="13" t="s">
        <v>80</v>
      </c>
      <c r="AW394" s="13" t="s">
        <v>33</v>
      </c>
      <c r="AX394" s="13" t="s">
        <v>72</v>
      </c>
      <c r="AY394" s="240" t="s">
        <v>118</v>
      </c>
    </row>
    <row r="395" s="14" customFormat="1">
      <c r="A395" s="14"/>
      <c r="B395" s="241"/>
      <c r="C395" s="242"/>
      <c r="D395" s="225" t="s">
        <v>219</v>
      </c>
      <c r="E395" s="243" t="s">
        <v>19</v>
      </c>
      <c r="F395" s="244" t="s">
        <v>536</v>
      </c>
      <c r="G395" s="242"/>
      <c r="H395" s="245">
        <v>1.9199999999999999</v>
      </c>
      <c r="I395" s="246"/>
      <c r="J395" s="242"/>
      <c r="K395" s="242"/>
      <c r="L395" s="247"/>
      <c r="M395" s="248"/>
      <c r="N395" s="249"/>
      <c r="O395" s="249"/>
      <c r="P395" s="249"/>
      <c r="Q395" s="249"/>
      <c r="R395" s="249"/>
      <c r="S395" s="249"/>
      <c r="T395" s="250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1" t="s">
        <v>219</v>
      </c>
      <c r="AU395" s="251" t="s">
        <v>82</v>
      </c>
      <c r="AV395" s="14" t="s">
        <v>82</v>
      </c>
      <c r="AW395" s="14" t="s">
        <v>33</v>
      </c>
      <c r="AX395" s="14" t="s">
        <v>72</v>
      </c>
      <c r="AY395" s="251" t="s">
        <v>118</v>
      </c>
    </row>
    <row r="396" s="15" customFormat="1">
      <c r="A396" s="15"/>
      <c r="B396" s="252"/>
      <c r="C396" s="253"/>
      <c r="D396" s="225" t="s">
        <v>219</v>
      </c>
      <c r="E396" s="254" t="s">
        <v>19</v>
      </c>
      <c r="F396" s="255" t="s">
        <v>251</v>
      </c>
      <c r="G396" s="253"/>
      <c r="H396" s="256">
        <v>6.7199999999999998</v>
      </c>
      <c r="I396" s="257"/>
      <c r="J396" s="253"/>
      <c r="K396" s="253"/>
      <c r="L396" s="258"/>
      <c r="M396" s="259"/>
      <c r="N396" s="260"/>
      <c r="O396" s="260"/>
      <c r="P396" s="260"/>
      <c r="Q396" s="260"/>
      <c r="R396" s="260"/>
      <c r="S396" s="260"/>
      <c r="T396" s="261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62" t="s">
        <v>219</v>
      </c>
      <c r="AU396" s="262" t="s">
        <v>82</v>
      </c>
      <c r="AV396" s="15" t="s">
        <v>143</v>
      </c>
      <c r="AW396" s="15" t="s">
        <v>33</v>
      </c>
      <c r="AX396" s="15" t="s">
        <v>80</v>
      </c>
      <c r="AY396" s="262" t="s">
        <v>118</v>
      </c>
    </row>
    <row r="397" s="2" customFormat="1" ht="16.5" customHeight="1">
      <c r="A397" s="41"/>
      <c r="B397" s="42"/>
      <c r="C397" s="274" t="s">
        <v>537</v>
      </c>
      <c r="D397" s="274" t="s">
        <v>429</v>
      </c>
      <c r="E397" s="275" t="s">
        <v>538</v>
      </c>
      <c r="F397" s="276" t="s">
        <v>539</v>
      </c>
      <c r="G397" s="277" t="s">
        <v>540</v>
      </c>
      <c r="H397" s="278">
        <v>30.600000000000001</v>
      </c>
      <c r="I397" s="279"/>
      <c r="J397" s="280">
        <f>ROUND(I397*H397,2)</f>
        <v>0</v>
      </c>
      <c r="K397" s="276" t="s">
        <v>125</v>
      </c>
      <c r="L397" s="281"/>
      <c r="M397" s="282" t="s">
        <v>19</v>
      </c>
      <c r="N397" s="283" t="s">
        <v>43</v>
      </c>
      <c r="O397" s="87"/>
      <c r="P397" s="216">
        <f>O397*H397</f>
        <v>0</v>
      </c>
      <c r="Q397" s="216">
        <v>0.032500000000000001</v>
      </c>
      <c r="R397" s="216">
        <f>Q397*H397</f>
        <v>0.99450000000000005</v>
      </c>
      <c r="S397" s="216">
        <v>0</v>
      </c>
      <c r="T397" s="217">
        <f>S397*H397</f>
        <v>0</v>
      </c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R397" s="218" t="s">
        <v>163</v>
      </c>
      <c r="AT397" s="218" t="s">
        <v>429</v>
      </c>
      <c r="AU397" s="218" t="s">
        <v>82</v>
      </c>
      <c r="AY397" s="20" t="s">
        <v>118</v>
      </c>
      <c r="BE397" s="219">
        <f>IF(N397="základní",J397,0)</f>
        <v>0</v>
      </c>
      <c r="BF397" s="219">
        <f>IF(N397="snížená",J397,0)</f>
        <v>0</v>
      </c>
      <c r="BG397" s="219">
        <f>IF(N397="zákl. přenesená",J397,0)</f>
        <v>0</v>
      </c>
      <c r="BH397" s="219">
        <f>IF(N397="sníž. přenesená",J397,0)</f>
        <v>0</v>
      </c>
      <c r="BI397" s="219">
        <f>IF(N397="nulová",J397,0)</f>
        <v>0</v>
      </c>
      <c r="BJ397" s="20" t="s">
        <v>80</v>
      </c>
      <c r="BK397" s="219">
        <f>ROUND(I397*H397,2)</f>
        <v>0</v>
      </c>
      <c r="BL397" s="20" t="s">
        <v>143</v>
      </c>
      <c r="BM397" s="218" t="s">
        <v>541</v>
      </c>
    </row>
    <row r="398" s="14" customFormat="1">
      <c r="A398" s="14"/>
      <c r="B398" s="241"/>
      <c r="C398" s="242"/>
      <c r="D398" s="225" t="s">
        <v>219</v>
      </c>
      <c r="E398" s="242"/>
      <c r="F398" s="244" t="s">
        <v>542</v>
      </c>
      <c r="G398" s="242"/>
      <c r="H398" s="245">
        <v>30.600000000000001</v>
      </c>
      <c r="I398" s="246"/>
      <c r="J398" s="242"/>
      <c r="K398" s="242"/>
      <c r="L398" s="247"/>
      <c r="M398" s="248"/>
      <c r="N398" s="249"/>
      <c r="O398" s="249"/>
      <c r="P398" s="249"/>
      <c r="Q398" s="249"/>
      <c r="R398" s="249"/>
      <c r="S398" s="249"/>
      <c r="T398" s="250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1" t="s">
        <v>219</v>
      </c>
      <c r="AU398" s="251" t="s">
        <v>82</v>
      </c>
      <c r="AV398" s="14" t="s">
        <v>82</v>
      </c>
      <c r="AW398" s="14" t="s">
        <v>4</v>
      </c>
      <c r="AX398" s="14" t="s">
        <v>80</v>
      </c>
      <c r="AY398" s="251" t="s">
        <v>118</v>
      </c>
    </row>
    <row r="399" s="2" customFormat="1" ht="16.5" customHeight="1">
      <c r="A399" s="41"/>
      <c r="B399" s="42"/>
      <c r="C399" s="274" t="s">
        <v>543</v>
      </c>
      <c r="D399" s="274" t="s">
        <v>429</v>
      </c>
      <c r="E399" s="275" t="s">
        <v>544</v>
      </c>
      <c r="F399" s="276" t="s">
        <v>545</v>
      </c>
      <c r="G399" s="277" t="s">
        <v>540</v>
      </c>
      <c r="H399" s="278">
        <v>12.24</v>
      </c>
      <c r="I399" s="279"/>
      <c r="J399" s="280">
        <f>ROUND(I399*H399,2)</f>
        <v>0</v>
      </c>
      <c r="K399" s="276" t="s">
        <v>19</v>
      </c>
      <c r="L399" s="281"/>
      <c r="M399" s="282" t="s">
        <v>19</v>
      </c>
      <c r="N399" s="283" t="s">
        <v>43</v>
      </c>
      <c r="O399" s="87"/>
      <c r="P399" s="216">
        <f>O399*H399</f>
        <v>0</v>
      </c>
      <c r="Q399" s="216">
        <v>0.034000000000000002</v>
      </c>
      <c r="R399" s="216">
        <f>Q399*H399</f>
        <v>0.41616000000000003</v>
      </c>
      <c r="S399" s="216">
        <v>0</v>
      </c>
      <c r="T399" s="217">
        <f>S399*H399</f>
        <v>0</v>
      </c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R399" s="218" t="s">
        <v>163</v>
      </c>
      <c r="AT399" s="218" t="s">
        <v>429</v>
      </c>
      <c r="AU399" s="218" t="s">
        <v>82</v>
      </c>
      <c r="AY399" s="20" t="s">
        <v>118</v>
      </c>
      <c r="BE399" s="219">
        <f>IF(N399="základní",J399,0)</f>
        <v>0</v>
      </c>
      <c r="BF399" s="219">
        <f>IF(N399="snížená",J399,0)</f>
        <v>0</v>
      </c>
      <c r="BG399" s="219">
        <f>IF(N399="zákl. přenesená",J399,0)</f>
        <v>0</v>
      </c>
      <c r="BH399" s="219">
        <f>IF(N399="sníž. přenesená",J399,0)</f>
        <v>0</v>
      </c>
      <c r="BI399" s="219">
        <f>IF(N399="nulová",J399,0)</f>
        <v>0</v>
      </c>
      <c r="BJ399" s="20" t="s">
        <v>80</v>
      </c>
      <c r="BK399" s="219">
        <f>ROUND(I399*H399,2)</f>
        <v>0</v>
      </c>
      <c r="BL399" s="20" t="s">
        <v>143</v>
      </c>
      <c r="BM399" s="218" t="s">
        <v>546</v>
      </c>
    </row>
    <row r="400" s="14" customFormat="1">
      <c r="A400" s="14"/>
      <c r="B400" s="241"/>
      <c r="C400" s="242"/>
      <c r="D400" s="225" t="s">
        <v>219</v>
      </c>
      <c r="E400" s="242"/>
      <c r="F400" s="244" t="s">
        <v>547</v>
      </c>
      <c r="G400" s="242"/>
      <c r="H400" s="245">
        <v>12.24</v>
      </c>
      <c r="I400" s="246"/>
      <c r="J400" s="242"/>
      <c r="K400" s="242"/>
      <c r="L400" s="247"/>
      <c r="M400" s="248"/>
      <c r="N400" s="249"/>
      <c r="O400" s="249"/>
      <c r="P400" s="249"/>
      <c r="Q400" s="249"/>
      <c r="R400" s="249"/>
      <c r="S400" s="249"/>
      <c r="T400" s="250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1" t="s">
        <v>219</v>
      </c>
      <c r="AU400" s="251" t="s">
        <v>82</v>
      </c>
      <c r="AV400" s="14" t="s">
        <v>82</v>
      </c>
      <c r="AW400" s="14" t="s">
        <v>4</v>
      </c>
      <c r="AX400" s="14" t="s">
        <v>80</v>
      </c>
      <c r="AY400" s="251" t="s">
        <v>118</v>
      </c>
    </row>
    <row r="401" s="12" customFormat="1" ht="22.8" customHeight="1">
      <c r="A401" s="12"/>
      <c r="B401" s="191"/>
      <c r="C401" s="192"/>
      <c r="D401" s="193" t="s">
        <v>71</v>
      </c>
      <c r="E401" s="205" t="s">
        <v>117</v>
      </c>
      <c r="F401" s="205" t="s">
        <v>548</v>
      </c>
      <c r="G401" s="192"/>
      <c r="H401" s="192"/>
      <c r="I401" s="195"/>
      <c r="J401" s="206">
        <f>BK401</f>
        <v>0</v>
      </c>
      <c r="K401" s="192"/>
      <c r="L401" s="197"/>
      <c r="M401" s="198"/>
      <c r="N401" s="199"/>
      <c r="O401" s="199"/>
      <c r="P401" s="200">
        <f>SUM(P402:P615)</f>
        <v>0</v>
      </c>
      <c r="Q401" s="199"/>
      <c r="R401" s="200">
        <f>SUM(R402:R615)</f>
        <v>104.404725</v>
      </c>
      <c r="S401" s="199"/>
      <c r="T401" s="201">
        <f>SUM(T402:T615)</f>
        <v>0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202" t="s">
        <v>80</v>
      </c>
      <c r="AT401" s="203" t="s">
        <v>71</v>
      </c>
      <c r="AU401" s="203" t="s">
        <v>80</v>
      </c>
      <c r="AY401" s="202" t="s">
        <v>118</v>
      </c>
      <c r="BK401" s="204">
        <f>SUM(BK402:BK615)</f>
        <v>0</v>
      </c>
    </row>
    <row r="402" s="2" customFormat="1" ht="16.5" customHeight="1">
      <c r="A402" s="41"/>
      <c r="B402" s="42"/>
      <c r="C402" s="207" t="s">
        <v>549</v>
      </c>
      <c r="D402" s="207" t="s">
        <v>121</v>
      </c>
      <c r="E402" s="208" t="s">
        <v>550</v>
      </c>
      <c r="F402" s="209" t="s">
        <v>551</v>
      </c>
      <c r="G402" s="210" t="s">
        <v>216</v>
      </c>
      <c r="H402" s="211">
        <v>203.38</v>
      </c>
      <c r="I402" s="212"/>
      <c r="J402" s="213">
        <f>ROUND(I402*H402,2)</f>
        <v>0</v>
      </c>
      <c r="K402" s="209" t="s">
        <v>19</v>
      </c>
      <c r="L402" s="47"/>
      <c r="M402" s="214" t="s">
        <v>19</v>
      </c>
      <c r="N402" s="215" t="s">
        <v>43</v>
      </c>
      <c r="O402" s="87"/>
      <c r="P402" s="216">
        <f>O402*H402</f>
        <v>0</v>
      </c>
      <c r="Q402" s="216">
        <v>0</v>
      </c>
      <c r="R402" s="216">
        <f>Q402*H402</f>
        <v>0</v>
      </c>
      <c r="S402" s="216">
        <v>0</v>
      </c>
      <c r="T402" s="217">
        <f>S402*H402</f>
        <v>0</v>
      </c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R402" s="218" t="s">
        <v>143</v>
      </c>
      <c r="AT402" s="218" t="s">
        <v>121</v>
      </c>
      <c r="AU402" s="218" t="s">
        <v>82</v>
      </c>
      <c r="AY402" s="20" t="s">
        <v>118</v>
      </c>
      <c r="BE402" s="219">
        <f>IF(N402="základní",J402,0)</f>
        <v>0</v>
      </c>
      <c r="BF402" s="219">
        <f>IF(N402="snížená",J402,0)</f>
        <v>0</v>
      </c>
      <c r="BG402" s="219">
        <f>IF(N402="zákl. přenesená",J402,0)</f>
        <v>0</v>
      </c>
      <c r="BH402" s="219">
        <f>IF(N402="sníž. přenesená",J402,0)</f>
        <v>0</v>
      </c>
      <c r="BI402" s="219">
        <f>IF(N402="nulová",J402,0)</f>
        <v>0</v>
      </c>
      <c r="BJ402" s="20" t="s">
        <v>80</v>
      </c>
      <c r="BK402" s="219">
        <f>ROUND(I402*H402,2)</f>
        <v>0</v>
      </c>
      <c r="BL402" s="20" t="s">
        <v>143</v>
      </c>
      <c r="BM402" s="218" t="s">
        <v>552</v>
      </c>
    </row>
    <row r="403" s="13" customFormat="1">
      <c r="A403" s="13"/>
      <c r="B403" s="231"/>
      <c r="C403" s="232"/>
      <c r="D403" s="225" t="s">
        <v>219</v>
      </c>
      <c r="E403" s="233" t="s">
        <v>19</v>
      </c>
      <c r="F403" s="234" t="s">
        <v>334</v>
      </c>
      <c r="G403" s="232"/>
      <c r="H403" s="233" t="s">
        <v>19</v>
      </c>
      <c r="I403" s="235"/>
      <c r="J403" s="232"/>
      <c r="K403" s="232"/>
      <c r="L403" s="236"/>
      <c r="M403" s="237"/>
      <c r="N403" s="238"/>
      <c r="O403" s="238"/>
      <c r="P403" s="238"/>
      <c r="Q403" s="238"/>
      <c r="R403" s="238"/>
      <c r="S403" s="238"/>
      <c r="T403" s="239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0" t="s">
        <v>219</v>
      </c>
      <c r="AU403" s="240" t="s">
        <v>82</v>
      </c>
      <c r="AV403" s="13" t="s">
        <v>80</v>
      </c>
      <c r="AW403" s="13" t="s">
        <v>33</v>
      </c>
      <c r="AX403" s="13" t="s">
        <v>72</v>
      </c>
      <c r="AY403" s="240" t="s">
        <v>118</v>
      </c>
    </row>
    <row r="404" s="13" customFormat="1">
      <c r="A404" s="13"/>
      <c r="B404" s="231"/>
      <c r="C404" s="232"/>
      <c r="D404" s="225" t="s">
        <v>219</v>
      </c>
      <c r="E404" s="233" t="s">
        <v>19</v>
      </c>
      <c r="F404" s="234" t="s">
        <v>553</v>
      </c>
      <c r="G404" s="232"/>
      <c r="H404" s="233" t="s">
        <v>19</v>
      </c>
      <c r="I404" s="235"/>
      <c r="J404" s="232"/>
      <c r="K404" s="232"/>
      <c r="L404" s="236"/>
      <c r="M404" s="237"/>
      <c r="N404" s="238"/>
      <c r="O404" s="238"/>
      <c r="P404" s="238"/>
      <c r="Q404" s="238"/>
      <c r="R404" s="238"/>
      <c r="S404" s="238"/>
      <c r="T404" s="239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0" t="s">
        <v>219</v>
      </c>
      <c r="AU404" s="240" t="s">
        <v>82</v>
      </c>
      <c r="AV404" s="13" t="s">
        <v>80</v>
      </c>
      <c r="AW404" s="13" t="s">
        <v>33</v>
      </c>
      <c r="AX404" s="13" t="s">
        <v>72</v>
      </c>
      <c r="AY404" s="240" t="s">
        <v>118</v>
      </c>
    </row>
    <row r="405" s="13" customFormat="1">
      <c r="A405" s="13"/>
      <c r="B405" s="231"/>
      <c r="C405" s="232"/>
      <c r="D405" s="225" t="s">
        <v>219</v>
      </c>
      <c r="E405" s="233" t="s">
        <v>19</v>
      </c>
      <c r="F405" s="234" t="s">
        <v>420</v>
      </c>
      <c r="G405" s="232"/>
      <c r="H405" s="233" t="s">
        <v>19</v>
      </c>
      <c r="I405" s="235"/>
      <c r="J405" s="232"/>
      <c r="K405" s="232"/>
      <c r="L405" s="236"/>
      <c r="M405" s="237"/>
      <c r="N405" s="238"/>
      <c r="O405" s="238"/>
      <c r="P405" s="238"/>
      <c r="Q405" s="238"/>
      <c r="R405" s="238"/>
      <c r="S405" s="238"/>
      <c r="T405" s="239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0" t="s">
        <v>219</v>
      </c>
      <c r="AU405" s="240" t="s">
        <v>82</v>
      </c>
      <c r="AV405" s="13" t="s">
        <v>80</v>
      </c>
      <c r="AW405" s="13" t="s">
        <v>33</v>
      </c>
      <c r="AX405" s="13" t="s">
        <v>72</v>
      </c>
      <c r="AY405" s="240" t="s">
        <v>118</v>
      </c>
    </row>
    <row r="406" s="14" customFormat="1">
      <c r="A406" s="14"/>
      <c r="B406" s="241"/>
      <c r="C406" s="242"/>
      <c r="D406" s="225" t="s">
        <v>219</v>
      </c>
      <c r="E406" s="243" t="s">
        <v>19</v>
      </c>
      <c r="F406" s="244" t="s">
        <v>452</v>
      </c>
      <c r="G406" s="242"/>
      <c r="H406" s="245">
        <v>110</v>
      </c>
      <c r="I406" s="246"/>
      <c r="J406" s="242"/>
      <c r="K406" s="242"/>
      <c r="L406" s="247"/>
      <c r="M406" s="248"/>
      <c r="N406" s="249"/>
      <c r="O406" s="249"/>
      <c r="P406" s="249"/>
      <c r="Q406" s="249"/>
      <c r="R406" s="249"/>
      <c r="S406" s="249"/>
      <c r="T406" s="250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1" t="s">
        <v>219</v>
      </c>
      <c r="AU406" s="251" t="s">
        <v>82</v>
      </c>
      <c r="AV406" s="14" t="s">
        <v>82</v>
      </c>
      <c r="AW406" s="14" t="s">
        <v>33</v>
      </c>
      <c r="AX406" s="14" t="s">
        <v>72</v>
      </c>
      <c r="AY406" s="251" t="s">
        <v>118</v>
      </c>
    </row>
    <row r="407" s="13" customFormat="1">
      <c r="A407" s="13"/>
      <c r="B407" s="231"/>
      <c r="C407" s="232"/>
      <c r="D407" s="225" t="s">
        <v>219</v>
      </c>
      <c r="E407" s="233" t="s">
        <v>19</v>
      </c>
      <c r="F407" s="234" t="s">
        <v>336</v>
      </c>
      <c r="G407" s="232"/>
      <c r="H407" s="233" t="s">
        <v>19</v>
      </c>
      <c r="I407" s="235"/>
      <c r="J407" s="232"/>
      <c r="K407" s="232"/>
      <c r="L407" s="236"/>
      <c r="M407" s="237"/>
      <c r="N407" s="238"/>
      <c r="O407" s="238"/>
      <c r="P407" s="238"/>
      <c r="Q407" s="238"/>
      <c r="R407" s="238"/>
      <c r="S407" s="238"/>
      <c r="T407" s="239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0" t="s">
        <v>219</v>
      </c>
      <c r="AU407" s="240" t="s">
        <v>82</v>
      </c>
      <c r="AV407" s="13" t="s">
        <v>80</v>
      </c>
      <c r="AW407" s="13" t="s">
        <v>33</v>
      </c>
      <c r="AX407" s="13" t="s">
        <v>72</v>
      </c>
      <c r="AY407" s="240" t="s">
        <v>118</v>
      </c>
    </row>
    <row r="408" s="13" customFormat="1">
      <c r="A408" s="13"/>
      <c r="B408" s="231"/>
      <c r="C408" s="232"/>
      <c r="D408" s="225" t="s">
        <v>219</v>
      </c>
      <c r="E408" s="233" t="s">
        <v>19</v>
      </c>
      <c r="F408" s="234" t="s">
        <v>553</v>
      </c>
      <c r="G408" s="232"/>
      <c r="H408" s="233" t="s">
        <v>19</v>
      </c>
      <c r="I408" s="235"/>
      <c r="J408" s="232"/>
      <c r="K408" s="232"/>
      <c r="L408" s="236"/>
      <c r="M408" s="237"/>
      <c r="N408" s="238"/>
      <c r="O408" s="238"/>
      <c r="P408" s="238"/>
      <c r="Q408" s="238"/>
      <c r="R408" s="238"/>
      <c r="S408" s="238"/>
      <c r="T408" s="239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0" t="s">
        <v>219</v>
      </c>
      <c r="AU408" s="240" t="s">
        <v>82</v>
      </c>
      <c r="AV408" s="13" t="s">
        <v>80</v>
      </c>
      <c r="AW408" s="13" t="s">
        <v>33</v>
      </c>
      <c r="AX408" s="13" t="s">
        <v>72</v>
      </c>
      <c r="AY408" s="240" t="s">
        <v>118</v>
      </c>
    </row>
    <row r="409" s="13" customFormat="1">
      <c r="A409" s="13"/>
      <c r="B409" s="231"/>
      <c r="C409" s="232"/>
      <c r="D409" s="225" t="s">
        <v>219</v>
      </c>
      <c r="E409" s="233" t="s">
        <v>19</v>
      </c>
      <c r="F409" s="234" t="s">
        <v>420</v>
      </c>
      <c r="G409" s="232"/>
      <c r="H409" s="233" t="s">
        <v>19</v>
      </c>
      <c r="I409" s="235"/>
      <c r="J409" s="232"/>
      <c r="K409" s="232"/>
      <c r="L409" s="236"/>
      <c r="M409" s="237"/>
      <c r="N409" s="238"/>
      <c r="O409" s="238"/>
      <c r="P409" s="238"/>
      <c r="Q409" s="238"/>
      <c r="R409" s="238"/>
      <c r="S409" s="238"/>
      <c r="T409" s="239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0" t="s">
        <v>219</v>
      </c>
      <c r="AU409" s="240" t="s">
        <v>82</v>
      </c>
      <c r="AV409" s="13" t="s">
        <v>80</v>
      </c>
      <c r="AW409" s="13" t="s">
        <v>33</v>
      </c>
      <c r="AX409" s="13" t="s">
        <v>72</v>
      </c>
      <c r="AY409" s="240" t="s">
        <v>118</v>
      </c>
    </row>
    <row r="410" s="14" customFormat="1">
      <c r="A410" s="14"/>
      <c r="B410" s="241"/>
      <c r="C410" s="242"/>
      <c r="D410" s="225" t="s">
        <v>219</v>
      </c>
      <c r="E410" s="243" t="s">
        <v>19</v>
      </c>
      <c r="F410" s="244" t="s">
        <v>453</v>
      </c>
      <c r="G410" s="242"/>
      <c r="H410" s="245">
        <v>53</v>
      </c>
      <c r="I410" s="246"/>
      <c r="J410" s="242"/>
      <c r="K410" s="242"/>
      <c r="L410" s="247"/>
      <c r="M410" s="248"/>
      <c r="N410" s="249"/>
      <c r="O410" s="249"/>
      <c r="P410" s="249"/>
      <c r="Q410" s="249"/>
      <c r="R410" s="249"/>
      <c r="S410" s="249"/>
      <c r="T410" s="250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1" t="s">
        <v>219</v>
      </c>
      <c r="AU410" s="251" t="s">
        <v>82</v>
      </c>
      <c r="AV410" s="14" t="s">
        <v>82</v>
      </c>
      <c r="AW410" s="14" t="s">
        <v>33</v>
      </c>
      <c r="AX410" s="14" t="s">
        <v>72</v>
      </c>
      <c r="AY410" s="251" t="s">
        <v>118</v>
      </c>
    </row>
    <row r="411" s="13" customFormat="1">
      <c r="A411" s="13"/>
      <c r="B411" s="231"/>
      <c r="C411" s="232"/>
      <c r="D411" s="225" t="s">
        <v>219</v>
      </c>
      <c r="E411" s="233" t="s">
        <v>19</v>
      </c>
      <c r="F411" s="234" t="s">
        <v>342</v>
      </c>
      <c r="G411" s="232"/>
      <c r="H411" s="233" t="s">
        <v>19</v>
      </c>
      <c r="I411" s="235"/>
      <c r="J411" s="232"/>
      <c r="K411" s="232"/>
      <c r="L411" s="236"/>
      <c r="M411" s="237"/>
      <c r="N411" s="238"/>
      <c r="O411" s="238"/>
      <c r="P411" s="238"/>
      <c r="Q411" s="238"/>
      <c r="R411" s="238"/>
      <c r="S411" s="238"/>
      <c r="T411" s="239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0" t="s">
        <v>219</v>
      </c>
      <c r="AU411" s="240" t="s">
        <v>82</v>
      </c>
      <c r="AV411" s="13" t="s">
        <v>80</v>
      </c>
      <c r="AW411" s="13" t="s">
        <v>33</v>
      </c>
      <c r="AX411" s="13" t="s">
        <v>72</v>
      </c>
      <c r="AY411" s="240" t="s">
        <v>118</v>
      </c>
    </row>
    <row r="412" s="13" customFormat="1">
      <c r="A412" s="13"/>
      <c r="B412" s="231"/>
      <c r="C412" s="232"/>
      <c r="D412" s="225" t="s">
        <v>219</v>
      </c>
      <c r="E412" s="233" t="s">
        <v>19</v>
      </c>
      <c r="F412" s="234" t="s">
        <v>553</v>
      </c>
      <c r="G412" s="232"/>
      <c r="H412" s="233" t="s">
        <v>19</v>
      </c>
      <c r="I412" s="235"/>
      <c r="J412" s="232"/>
      <c r="K412" s="232"/>
      <c r="L412" s="236"/>
      <c r="M412" s="237"/>
      <c r="N412" s="238"/>
      <c r="O412" s="238"/>
      <c r="P412" s="238"/>
      <c r="Q412" s="238"/>
      <c r="R412" s="238"/>
      <c r="S412" s="238"/>
      <c r="T412" s="239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0" t="s">
        <v>219</v>
      </c>
      <c r="AU412" s="240" t="s">
        <v>82</v>
      </c>
      <c r="AV412" s="13" t="s">
        <v>80</v>
      </c>
      <c r="AW412" s="13" t="s">
        <v>33</v>
      </c>
      <c r="AX412" s="13" t="s">
        <v>72</v>
      </c>
      <c r="AY412" s="240" t="s">
        <v>118</v>
      </c>
    </row>
    <row r="413" s="13" customFormat="1">
      <c r="A413" s="13"/>
      <c r="B413" s="231"/>
      <c r="C413" s="232"/>
      <c r="D413" s="225" t="s">
        <v>219</v>
      </c>
      <c r="E413" s="233" t="s">
        <v>19</v>
      </c>
      <c r="F413" s="234" t="s">
        <v>420</v>
      </c>
      <c r="G413" s="232"/>
      <c r="H413" s="233" t="s">
        <v>19</v>
      </c>
      <c r="I413" s="235"/>
      <c r="J413" s="232"/>
      <c r="K413" s="232"/>
      <c r="L413" s="236"/>
      <c r="M413" s="237"/>
      <c r="N413" s="238"/>
      <c r="O413" s="238"/>
      <c r="P413" s="238"/>
      <c r="Q413" s="238"/>
      <c r="R413" s="238"/>
      <c r="S413" s="238"/>
      <c r="T413" s="239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0" t="s">
        <v>219</v>
      </c>
      <c r="AU413" s="240" t="s">
        <v>82</v>
      </c>
      <c r="AV413" s="13" t="s">
        <v>80</v>
      </c>
      <c r="AW413" s="13" t="s">
        <v>33</v>
      </c>
      <c r="AX413" s="13" t="s">
        <v>72</v>
      </c>
      <c r="AY413" s="240" t="s">
        <v>118</v>
      </c>
    </row>
    <row r="414" s="14" customFormat="1">
      <c r="A414" s="14"/>
      <c r="B414" s="241"/>
      <c r="C414" s="242"/>
      <c r="D414" s="225" t="s">
        <v>219</v>
      </c>
      <c r="E414" s="243" t="s">
        <v>19</v>
      </c>
      <c r="F414" s="244" t="s">
        <v>456</v>
      </c>
      <c r="G414" s="242"/>
      <c r="H414" s="245">
        <v>40.380000000000003</v>
      </c>
      <c r="I414" s="246"/>
      <c r="J414" s="242"/>
      <c r="K414" s="242"/>
      <c r="L414" s="247"/>
      <c r="M414" s="248"/>
      <c r="N414" s="249"/>
      <c r="O414" s="249"/>
      <c r="P414" s="249"/>
      <c r="Q414" s="249"/>
      <c r="R414" s="249"/>
      <c r="S414" s="249"/>
      <c r="T414" s="250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1" t="s">
        <v>219</v>
      </c>
      <c r="AU414" s="251" t="s">
        <v>82</v>
      </c>
      <c r="AV414" s="14" t="s">
        <v>82</v>
      </c>
      <c r="AW414" s="14" t="s">
        <v>33</v>
      </c>
      <c r="AX414" s="14" t="s">
        <v>72</v>
      </c>
      <c r="AY414" s="251" t="s">
        <v>118</v>
      </c>
    </row>
    <row r="415" s="15" customFormat="1">
      <c r="A415" s="15"/>
      <c r="B415" s="252"/>
      <c r="C415" s="253"/>
      <c r="D415" s="225" t="s">
        <v>219</v>
      </c>
      <c r="E415" s="254" t="s">
        <v>19</v>
      </c>
      <c r="F415" s="255" t="s">
        <v>251</v>
      </c>
      <c r="G415" s="253"/>
      <c r="H415" s="256">
        <v>203.38</v>
      </c>
      <c r="I415" s="257"/>
      <c r="J415" s="253"/>
      <c r="K415" s="253"/>
      <c r="L415" s="258"/>
      <c r="M415" s="259"/>
      <c r="N415" s="260"/>
      <c r="O415" s="260"/>
      <c r="P415" s="260"/>
      <c r="Q415" s="260"/>
      <c r="R415" s="260"/>
      <c r="S415" s="260"/>
      <c r="T415" s="261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62" t="s">
        <v>219</v>
      </c>
      <c r="AU415" s="262" t="s">
        <v>82</v>
      </c>
      <c r="AV415" s="15" t="s">
        <v>143</v>
      </c>
      <c r="AW415" s="15" t="s">
        <v>33</v>
      </c>
      <c r="AX415" s="15" t="s">
        <v>80</v>
      </c>
      <c r="AY415" s="262" t="s">
        <v>118</v>
      </c>
    </row>
    <row r="416" s="2" customFormat="1" ht="24.15" customHeight="1">
      <c r="A416" s="41"/>
      <c r="B416" s="42"/>
      <c r="C416" s="207" t="s">
        <v>554</v>
      </c>
      <c r="D416" s="207" t="s">
        <v>121</v>
      </c>
      <c r="E416" s="208" t="s">
        <v>555</v>
      </c>
      <c r="F416" s="209" t="s">
        <v>556</v>
      </c>
      <c r="G416" s="210" t="s">
        <v>216</v>
      </c>
      <c r="H416" s="211">
        <v>22</v>
      </c>
      <c r="I416" s="212"/>
      <c r="J416" s="213">
        <f>ROUND(I416*H416,2)</f>
        <v>0</v>
      </c>
      <c r="K416" s="209" t="s">
        <v>125</v>
      </c>
      <c r="L416" s="47"/>
      <c r="M416" s="214" t="s">
        <v>19</v>
      </c>
      <c r="N416" s="215" t="s">
        <v>43</v>
      </c>
      <c r="O416" s="87"/>
      <c r="P416" s="216">
        <f>O416*H416</f>
        <v>0</v>
      </c>
      <c r="Q416" s="216">
        <v>0</v>
      </c>
      <c r="R416" s="216">
        <f>Q416*H416</f>
        <v>0</v>
      </c>
      <c r="S416" s="216">
        <v>0</v>
      </c>
      <c r="T416" s="217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18" t="s">
        <v>143</v>
      </c>
      <c r="AT416" s="218" t="s">
        <v>121</v>
      </c>
      <c r="AU416" s="218" t="s">
        <v>82</v>
      </c>
      <c r="AY416" s="20" t="s">
        <v>118</v>
      </c>
      <c r="BE416" s="219">
        <f>IF(N416="základní",J416,0)</f>
        <v>0</v>
      </c>
      <c r="BF416" s="219">
        <f>IF(N416="snížená",J416,0)</f>
        <v>0</v>
      </c>
      <c r="BG416" s="219">
        <f>IF(N416="zákl. přenesená",J416,0)</f>
        <v>0</v>
      </c>
      <c r="BH416" s="219">
        <f>IF(N416="sníž. přenesená",J416,0)</f>
        <v>0</v>
      </c>
      <c r="BI416" s="219">
        <f>IF(N416="nulová",J416,0)</f>
        <v>0</v>
      </c>
      <c r="BJ416" s="20" t="s">
        <v>80</v>
      </c>
      <c r="BK416" s="219">
        <f>ROUND(I416*H416,2)</f>
        <v>0</v>
      </c>
      <c r="BL416" s="20" t="s">
        <v>143</v>
      </c>
      <c r="BM416" s="218" t="s">
        <v>557</v>
      </c>
    </row>
    <row r="417" s="2" customFormat="1">
      <c r="A417" s="41"/>
      <c r="B417" s="42"/>
      <c r="C417" s="43"/>
      <c r="D417" s="220" t="s">
        <v>128</v>
      </c>
      <c r="E417" s="43"/>
      <c r="F417" s="221" t="s">
        <v>558</v>
      </c>
      <c r="G417" s="43"/>
      <c r="H417" s="43"/>
      <c r="I417" s="222"/>
      <c r="J417" s="43"/>
      <c r="K417" s="43"/>
      <c r="L417" s="47"/>
      <c r="M417" s="223"/>
      <c r="N417" s="224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128</v>
      </c>
      <c r="AU417" s="20" t="s">
        <v>82</v>
      </c>
    </row>
    <row r="418" s="13" customFormat="1">
      <c r="A418" s="13"/>
      <c r="B418" s="231"/>
      <c r="C418" s="232"/>
      <c r="D418" s="225" t="s">
        <v>219</v>
      </c>
      <c r="E418" s="233" t="s">
        <v>19</v>
      </c>
      <c r="F418" s="234" t="s">
        <v>559</v>
      </c>
      <c r="G418" s="232"/>
      <c r="H418" s="233" t="s">
        <v>19</v>
      </c>
      <c r="I418" s="235"/>
      <c r="J418" s="232"/>
      <c r="K418" s="232"/>
      <c r="L418" s="236"/>
      <c r="M418" s="237"/>
      <c r="N418" s="238"/>
      <c r="O418" s="238"/>
      <c r="P418" s="238"/>
      <c r="Q418" s="238"/>
      <c r="R418" s="238"/>
      <c r="S418" s="238"/>
      <c r="T418" s="239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0" t="s">
        <v>219</v>
      </c>
      <c r="AU418" s="240" t="s">
        <v>82</v>
      </c>
      <c r="AV418" s="13" t="s">
        <v>80</v>
      </c>
      <c r="AW418" s="13" t="s">
        <v>33</v>
      </c>
      <c r="AX418" s="13" t="s">
        <v>72</v>
      </c>
      <c r="AY418" s="240" t="s">
        <v>118</v>
      </c>
    </row>
    <row r="419" s="13" customFormat="1">
      <c r="A419" s="13"/>
      <c r="B419" s="231"/>
      <c r="C419" s="232"/>
      <c r="D419" s="225" t="s">
        <v>219</v>
      </c>
      <c r="E419" s="233" t="s">
        <v>19</v>
      </c>
      <c r="F419" s="234" t="s">
        <v>560</v>
      </c>
      <c r="G419" s="232"/>
      <c r="H419" s="233" t="s">
        <v>19</v>
      </c>
      <c r="I419" s="235"/>
      <c r="J419" s="232"/>
      <c r="K419" s="232"/>
      <c r="L419" s="236"/>
      <c r="M419" s="237"/>
      <c r="N419" s="238"/>
      <c r="O419" s="238"/>
      <c r="P419" s="238"/>
      <c r="Q419" s="238"/>
      <c r="R419" s="238"/>
      <c r="S419" s="238"/>
      <c r="T419" s="239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0" t="s">
        <v>219</v>
      </c>
      <c r="AU419" s="240" t="s">
        <v>82</v>
      </c>
      <c r="AV419" s="13" t="s">
        <v>80</v>
      </c>
      <c r="AW419" s="13" t="s">
        <v>33</v>
      </c>
      <c r="AX419" s="13" t="s">
        <v>72</v>
      </c>
      <c r="AY419" s="240" t="s">
        <v>118</v>
      </c>
    </row>
    <row r="420" s="14" customFormat="1">
      <c r="A420" s="14"/>
      <c r="B420" s="241"/>
      <c r="C420" s="242"/>
      <c r="D420" s="225" t="s">
        <v>219</v>
      </c>
      <c r="E420" s="243" t="s">
        <v>19</v>
      </c>
      <c r="F420" s="244" t="s">
        <v>394</v>
      </c>
      <c r="G420" s="242"/>
      <c r="H420" s="245">
        <v>22</v>
      </c>
      <c r="I420" s="246"/>
      <c r="J420" s="242"/>
      <c r="K420" s="242"/>
      <c r="L420" s="247"/>
      <c r="M420" s="248"/>
      <c r="N420" s="249"/>
      <c r="O420" s="249"/>
      <c r="P420" s="249"/>
      <c r="Q420" s="249"/>
      <c r="R420" s="249"/>
      <c r="S420" s="249"/>
      <c r="T420" s="250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1" t="s">
        <v>219</v>
      </c>
      <c r="AU420" s="251" t="s">
        <v>82</v>
      </c>
      <c r="AV420" s="14" t="s">
        <v>82</v>
      </c>
      <c r="AW420" s="14" t="s">
        <v>33</v>
      </c>
      <c r="AX420" s="14" t="s">
        <v>80</v>
      </c>
      <c r="AY420" s="251" t="s">
        <v>118</v>
      </c>
    </row>
    <row r="421" s="2" customFormat="1" ht="21.75" customHeight="1">
      <c r="A421" s="41"/>
      <c r="B421" s="42"/>
      <c r="C421" s="207" t="s">
        <v>561</v>
      </c>
      <c r="D421" s="207" t="s">
        <v>121</v>
      </c>
      <c r="E421" s="208" t="s">
        <v>562</v>
      </c>
      <c r="F421" s="209" t="s">
        <v>563</v>
      </c>
      <c r="G421" s="210" t="s">
        <v>216</v>
      </c>
      <c r="H421" s="211">
        <v>311.93000000000001</v>
      </c>
      <c r="I421" s="212"/>
      <c r="J421" s="213">
        <f>ROUND(I421*H421,2)</f>
        <v>0</v>
      </c>
      <c r="K421" s="209" t="s">
        <v>125</v>
      </c>
      <c r="L421" s="47"/>
      <c r="M421" s="214" t="s">
        <v>19</v>
      </c>
      <c r="N421" s="215" t="s">
        <v>43</v>
      </c>
      <c r="O421" s="87"/>
      <c r="P421" s="216">
        <f>O421*H421</f>
        <v>0</v>
      </c>
      <c r="Q421" s="216">
        <v>0</v>
      </c>
      <c r="R421" s="216">
        <f>Q421*H421</f>
        <v>0</v>
      </c>
      <c r="S421" s="216">
        <v>0</v>
      </c>
      <c r="T421" s="217">
        <f>S421*H421</f>
        <v>0</v>
      </c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R421" s="218" t="s">
        <v>143</v>
      </c>
      <c r="AT421" s="218" t="s">
        <v>121</v>
      </c>
      <c r="AU421" s="218" t="s">
        <v>82</v>
      </c>
      <c r="AY421" s="20" t="s">
        <v>118</v>
      </c>
      <c r="BE421" s="219">
        <f>IF(N421="základní",J421,0)</f>
        <v>0</v>
      </c>
      <c r="BF421" s="219">
        <f>IF(N421="snížená",J421,0)</f>
        <v>0</v>
      </c>
      <c r="BG421" s="219">
        <f>IF(N421="zákl. přenesená",J421,0)</f>
        <v>0</v>
      </c>
      <c r="BH421" s="219">
        <f>IF(N421="sníž. přenesená",J421,0)</f>
        <v>0</v>
      </c>
      <c r="BI421" s="219">
        <f>IF(N421="nulová",J421,0)</f>
        <v>0</v>
      </c>
      <c r="BJ421" s="20" t="s">
        <v>80</v>
      </c>
      <c r="BK421" s="219">
        <f>ROUND(I421*H421,2)</f>
        <v>0</v>
      </c>
      <c r="BL421" s="20" t="s">
        <v>143</v>
      </c>
      <c r="BM421" s="218" t="s">
        <v>564</v>
      </c>
    </row>
    <row r="422" s="2" customFormat="1">
      <c r="A422" s="41"/>
      <c r="B422" s="42"/>
      <c r="C422" s="43"/>
      <c r="D422" s="220" t="s">
        <v>128</v>
      </c>
      <c r="E422" s="43"/>
      <c r="F422" s="221" t="s">
        <v>565</v>
      </c>
      <c r="G422" s="43"/>
      <c r="H422" s="43"/>
      <c r="I422" s="222"/>
      <c r="J422" s="43"/>
      <c r="K422" s="43"/>
      <c r="L422" s="47"/>
      <c r="M422" s="223"/>
      <c r="N422" s="224"/>
      <c r="O422" s="87"/>
      <c r="P422" s="87"/>
      <c r="Q422" s="87"/>
      <c r="R422" s="87"/>
      <c r="S422" s="87"/>
      <c r="T422" s="88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T422" s="20" t="s">
        <v>128</v>
      </c>
      <c r="AU422" s="20" t="s">
        <v>82</v>
      </c>
    </row>
    <row r="423" s="13" customFormat="1">
      <c r="A423" s="13"/>
      <c r="B423" s="231"/>
      <c r="C423" s="232"/>
      <c r="D423" s="225" t="s">
        <v>219</v>
      </c>
      <c r="E423" s="233" t="s">
        <v>19</v>
      </c>
      <c r="F423" s="234" t="s">
        <v>332</v>
      </c>
      <c r="G423" s="232"/>
      <c r="H423" s="233" t="s">
        <v>19</v>
      </c>
      <c r="I423" s="235"/>
      <c r="J423" s="232"/>
      <c r="K423" s="232"/>
      <c r="L423" s="236"/>
      <c r="M423" s="237"/>
      <c r="N423" s="238"/>
      <c r="O423" s="238"/>
      <c r="P423" s="238"/>
      <c r="Q423" s="238"/>
      <c r="R423" s="238"/>
      <c r="S423" s="238"/>
      <c r="T423" s="239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0" t="s">
        <v>219</v>
      </c>
      <c r="AU423" s="240" t="s">
        <v>82</v>
      </c>
      <c r="AV423" s="13" t="s">
        <v>80</v>
      </c>
      <c r="AW423" s="13" t="s">
        <v>33</v>
      </c>
      <c r="AX423" s="13" t="s">
        <v>72</v>
      </c>
      <c r="AY423" s="240" t="s">
        <v>118</v>
      </c>
    </row>
    <row r="424" s="13" customFormat="1">
      <c r="A424" s="13"/>
      <c r="B424" s="231"/>
      <c r="C424" s="232"/>
      <c r="D424" s="225" t="s">
        <v>219</v>
      </c>
      <c r="E424" s="233" t="s">
        <v>19</v>
      </c>
      <c r="F424" s="234" t="s">
        <v>566</v>
      </c>
      <c r="G424" s="232"/>
      <c r="H424" s="233" t="s">
        <v>19</v>
      </c>
      <c r="I424" s="235"/>
      <c r="J424" s="232"/>
      <c r="K424" s="232"/>
      <c r="L424" s="236"/>
      <c r="M424" s="237"/>
      <c r="N424" s="238"/>
      <c r="O424" s="238"/>
      <c r="P424" s="238"/>
      <c r="Q424" s="238"/>
      <c r="R424" s="238"/>
      <c r="S424" s="238"/>
      <c r="T424" s="239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0" t="s">
        <v>219</v>
      </c>
      <c r="AU424" s="240" t="s">
        <v>82</v>
      </c>
      <c r="AV424" s="13" t="s">
        <v>80</v>
      </c>
      <c r="AW424" s="13" t="s">
        <v>33</v>
      </c>
      <c r="AX424" s="13" t="s">
        <v>72</v>
      </c>
      <c r="AY424" s="240" t="s">
        <v>118</v>
      </c>
    </row>
    <row r="425" s="13" customFormat="1">
      <c r="A425" s="13"/>
      <c r="B425" s="231"/>
      <c r="C425" s="232"/>
      <c r="D425" s="225" t="s">
        <v>219</v>
      </c>
      <c r="E425" s="233" t="s">
        <v>19</v>
      </c>
      <c r="F425" s="234" t="s">
        <v>221</v>
      </c>
      <c r="G425" s="232"/>
      <c r="H425" s="233" t="s">
        <v>19</v>
      </c>
      <c r="I425" s="235"/>
      <c r="J425" s="232"/>
      <c r="K425" s="232"/>
      <c r="L425" s="236"/>
      <c r="M425" s="237"/>
      <c r="N425" s="238"/>
      <c r="O425" s="238"/>
      <c r="P425" s="238"/>
      <c r="Q425" s="238"/>
      <c r="R425" s="238"/>
      <c r="S425" s="238"/>
      <c r="T425" s="239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0" t="s">
        <v>219</v>
      </c>
      <c r="AU425" s="240" t="s">
        <v>82</v>
      </c>
      <c r="AV425" s="13" t="s">
        <v>80</v>
      </c>
      <c r="AW425" s="13" t="s">
        <v>33</v>
      </c>
      <c r="AX425" s="13" t="s">
        <v>72</v>
      </c>
      <c r="AY425" s="240" t="s">
        <v>118</v>
      </c>
    </row>
    <row r="426" s="14" customFormat="1">
      <c r="A426" s="14"/>
      <c r="B426" s="241"/>
      <c r="C426" s="242"/>
      <c r="D426" s="225" t="s">
        <v>219</v>
      </c>
      <c r="E426" s="243" t="s">
        <v>19</v>
      </c>
      <c r="F426" s="244" t="s">
        <v>567</v>
      </c>
      <c r="G426" s="242"/>
      <c r="H426" s="245">
        <v>125</v>
      </c>
      <c r="I426" s="246"/>
      <c r="J426" s="242"/>
      <c r="K426" s="242"/>
      <c r="L426" s="247"/>
      <c r="M426" s="248"/>
      <c r="N426" s="249"/>
      <c r="O426" s="249"/>
      <c r="P426" s="249"/>
      <c r="Q426" s="249"/>
      <c r="R426" s="249"/>
      <c r="S426" s="249"/>
      <c r="T426" s="250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1" t="s">
        <v>219</v>
      </c>
      <c r="AU426" s="251" t="s">
        <v>82</v>
      </c>
      <c r="AV426" s="14" t="s">
        <v>82</v>
      </c>
      <c r="AW426" s="14" t="s">
        <v>33</v>
      </c>
      <c r="AX426" s="14" t="s">
        <v>72</v>
      </c>
      <c r="AY426" s="251" t="s">
        <v>118</v>
      </c>
    </row>
    <row r="427" s="13" customFormat="1">
      <c r="A427" s="13"/>
      <c r="B427" s="231"/>
      <c r="C427" s="232"/>
      <c r="D427" s="225" t="s">
        <v>219</v>
      </c>
      <c r="E427" s="233" t="s">
        <v>19</v>
      </c>
      <c r="F427" s="234" t="s">
        <v>332</v>
      </c>
      <c r="G427" s="232"/>
      <c r="H427" s="233" t="s">
        <v>19</v>
      </c>
      <c r="I427" s="235"/>
      <c r="J427" s="232"/>
      <c r="K427" s="232"/>
      <c r="L427" s="236"/>
      <c r="M427" s="237"/>
      <c r="N427" s="238"/>
      <c r="O427" s="238"/>
      <c r="P427" s="238"/>
      <c r="Q427" s="238"/>
      <c r="R427" s="238"/>
      <c r="S427" s="238"/>
      <c r="T427" s="239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0" t="s">
        <v>219</v>
      </c>
      <c r="AU427" s="240" t="s">
        <v>82</v>
      </c>
      <c r="AV427" s="13" t="s">
        <v>80</v>
      </c>
      <c r="AW427" s="13" t="s">
        <v>33</v>
      </c>
      <c r="AX427" s="13" t="s">
        <v>72</v>
      </c>
      <c r="AY427" s="240" t="s">
        <v>118</v>
      </c>
    </row>
    <row r="428" s="13" customFormat="1">
      <c r="A428" s="13"/>
      <c r="B428" s="231"/>
      <c r="C428" s="232"/>
      <c r="D428" s="225" t="s">
        <v>219</v>
      </c>
      <c r="E428" s="233" t="s">
        <v>19</v>
      </c>
      <c r="F428" s="234" t="s">
        <v>568</v>
      </c>
      <c r="G428" s="232"/>
      <c r="H428" s="233" t="s">
        <v>19</v>
      </c>
      <c r="I428" s="235"/>
      <c r="J428" s="232"/>
      <c r="K428" s="232"/>
      <c r="L428" s="236"/>
      <c r="M428" s="237"/>
      <c r="N428" s="238"/>
      <c r="O428" s="238"/>
      <c r="P428" s="238"/>
      <c r="Q428" s="238"/>
      <c r="R428" s="238"/>
      <c r="S428" s="238"/>
      <c r="T428" s="239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0" t="s">
        <v>219</v>
      </c>
      <c r="AU428" s="240" t="s">
        <v>82</v>
      </c>
      <c r="AV428" s="13" t="s">
        <v>80</v>
      </c>
      <c r="AW428" s="13" t="s">
        <v>33</v>
      </c>
      <c r="AX428" s="13" t="s">
        <v>72</v>
      </c>
      <c r="AY428" s="240" t="s">
        <v>118</v>
      </c>
    </row>
    <row r="429" s="13" customFormat="1">
      <c r="A429" s="13"/>
      <c r="B429" s="231"/>
      <c r="C429" s="232"/>
      <c r="D429" s="225" t="s">
        <v>219</v>
      </c>
      <c r="E429" s="233" t="s">
        <v>19</v>
      </c>
      <c r="F429" s="234" t="s">
        <v>450</v>
      </c>
      <c r="G429" s="232"/>
      <c r="H429" s="233" t="s">
        <v>19</v>
      </c>
      <c r="I429" s="235"/>
      <c r="J429" s="232"/>
      <c r="K429" s="232"/>
      <c r="L429" s="236"/>
      <c r="M429" s="237"/>
      <c r="N429" s="238"/>
      <c r="O429" s="238"/>
      <c r="P429" s="238"/>
      <c r="Q429" s="238"/>
      <c r="R429" s="238"/>
      <c r="S429" s="238"/>
      <c r="T429" s="239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0" t="s">
        <v>219</v>
      </c>
      <c r="AU429" s="240" t="s">
        <v>82</v>
      </c>
      <c r="AV429" s="13" t="s">
        <v>80</v>
      </c>
      <c r="AW429" s="13" t="s">
        <v>33</v>
      </c>
      <c r="AX429" s="13" t="s">
        <v>72</v>
      </c>
      <c r="AY429" s="240" t="s">
        <v>118</v>
      </c>
    </row>
    <row r="430" s="14" customFormat="1">
      <c r="A430" s="14"/>
      <c r="B430" s="241"/>
      <c r="C430" s="242"/>
      <c r="D430" s="225" t="s">
        <v>219</v>
      </c>
      <c r="E430" s="243" t="s">
        <v>19</v>
      </c>
      <c r="F430" s="244" t="s">
        <v>451</v>
      </c>
      <c r="G430" s="242"/>
      <c r="H430" s="245">
        <v>148.43000000000001</v>
      </c>
      <c r="I430" s="246"/>
      <c r="J430" s="242"/>
      <c r="K430" s="242"/>
      <c r="L430" s="247"/>
      <c r="M430" s="248"/>
      <c r="N430" s="249"/>
      <c r="O430" s="249"/>
      <c r="P430" s="249"/>
      <c r="Q430" s="249"/>
      <c r="R430" s="249"/>
      <c r="S430" s="249"/>
      <c r="T430" s="250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1" t="s">
        <v>219</v>
      </c>
      <c r="AU430" s="251" t="s">
        <v>82</v>
      </c>
      <c r="AV430" s="14" t="s">
        <v>82</v>
      </c>
      <c r="AW430" s="14" t="s">
        <v>33</v>
      </c>
      <c r="AX430" s="14" t="s">
        <v>72</v>
      </c>
      <c r="AY430" s="251" t="s">
        <v>118</v>
      </c>
    </row>
    <row r="431" s="13" customFormat="1">
      <c r="A431" s="13"/>
      <c r="B431" s="231"/>
      <c r="C431" s="232"/>
      <c r="D431" s="225" t="s">
        <v>219</v>
      </c>
      <c r="E431" s="233" t="s">
        <v>19</v>
      </c>
      <c r="F431" s="234" t="s">
        <v>342</v>
      </c>
      <c r="G431" s="232"/>
      <c r="H431" s="233" t="s">
        <v>19</v>
      </c>
      <c r="I431" s="235"/>
      <c r="J431" s="232"/>
      <c r="K431" s="232"/>
      <c r="L431" s="236"/>
      <c r="M431" s="237"/>
      <c r="N431" s="238"/>
      <c r="O431" s="238"/>
      <c r="P431" s="238"/>
      <c r="Q431" s="238"/>
      <c r="R431" s="238"/>
      <c r="S431" s="238"/>
      <c r="T431" s="239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0" t="s">
        <v>219</v>
      </c>
      <c r="AU431" s="240" t="s">
        <v>82</v>
      </c>
      <c r="AV431" s="13" t="s">
        <v>80</v>
      </c>
      <c r="AW431" s="13" t="s">
        <v>33</v>
      </c>
      <c r="AX431" s="13" t="s">
        <v>72</v>
      </c>
      <c r="AY431" s="240" t="s">
        <v>118</v>
      </c>
    </row>
    <row r="432" s="13" customFormat="1">
      <c r="A432" s="13"/>
      <c r="B432" s="231"/>
      <c r="C432" s="232"/>
      <c r="D432" s="225" t="s">
        <v>219</v>
      </c>
      <c r="E432" s="233" t="s">
        <v>19</v>
      </c>
      <c r="F432" s="234" t="s">
        <v>568</v>
      </c>
      <c r="G432" s="232"/>
      <c r="H432" s="233" t="s">
        <v>19</v>
      </c>
      <c r="I432" s="235"/>
      <c r="J432" s="232"/>
      <c r="K432" s="232"/>
      <c r="L432" s="236"/>
      <c r="M432" s="237"/>
      <c r="N432" s="238"/>
      <c r="O432" s="238"/>
      <c r="P432" s="238"/>
      <c r="Q432" s="238"/>
      <c r="R432" s="238"/>
      <c r="S432" s="238"/>
      <c r="T432" s="239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0" t="s">
        <v>219</v>
      </c>
      <c r="AU432" s="240" t="s">
        <v>82</v>
      </c>
      <c r="AV432" s="13" t="s">
        <v>80</v>
      </c>
      <c r="AW432" s="13" t="s">
        <v>33</v>
      </c>
      <c r="AX432" s="13" t="s">
        <v>72</v>
      </c>
      <c r="AY432" s="240" t="s">
        <v>118</v>
      </c>
    </row>
    <row r="433" s="13" customFormat="1">
      <c r="A433" s="13"/>
      <c r="B433" s="231"/>
      <c r="C433" s="232"/>
      <c r="D433" s="225" t="s">
        <v>219</v>
      </c>
      <c r="E433" s="233" t="s">
        <v>19</v>
      </c>
      <c r="F433" s="234" t="s">
        <v>221</v>
      </c>
      <c r="G433" s="232"/>
      <c r="H433" s="233" t="s">
        <v>19</v>
      </c>
      <c r="I433" s="235"/>
      <c r="J433" s="232"/>
      <c r="K433" s="232"/>
      <c r="L433" s="236"/>
      <c r="M433" s="237"/>
      <c r="N433" s="238"/>
      <c r="O433" s="238"/>
      <c r="P433" s="238"/>
      <c r="Q433" s="238"/>
      <c r="R433" s="238"/>
      <c r="S433" s="238"/>
      <c r="T433" s="239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0" t="s">
        <v>219</v>
      </c>
      <c r="AU433" s="240" t="s">
        <v>82</v>
      </c>
      <c r="AV433" s="13" t="s">
        <v>80</v>
      </c>
      <c r="AW433" s="13" t="s">
        <v>33</v>
      </c>
      <c r="AX433" s="13" t="s">
        <v>72</v>
      </c>
      <c r="AY433" s="240" t="s">
        <v>118</v>
      </c>
    </row>
    <row r="434" s="14" customFormat="1">
      <c r="A434" s="14"/>
      <c r="B434" s="241"/>
      <c r="C434" s="242"/>
      <c r="D434" s="225" t="s">
        <v>219</v>
      </c>
      <c r="E434" s="243" t="s">
        <v>19</v>
      </c>
      <c r="F434" s="244" t="s">
        <v>569</v>
      </c>
      <c r="G434" s="242"/>
      <c r="H434" s="245">
        <v>38.5</v>
      </c>
      <c r="I434" s="246"/>
      <c r="J434" s="242"/>
      <c r="K434" s="242"/>
      <c r="L434" s="247"/>
      <c r="M434" s="248"/>
      <c r="N434" s="249"/>
      <c r="O434" s="249"/>
      <c r="P434" s="249"/>
      <c r="Q434" s="249"/>
      <c r="R434" s="249"/>
      <c r="S434" s="249"/>
      <c r="T434" s="250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1" t="s">
        <v>219</v>
      </c>
      <c r="AU434" s="251" t="s">
        <v>82</v>
      </c>
      <c r="AV434" s="14" t="s">
        <v>82</v>
      </c>
      <c r="AW434" s="14" t="s">
        <v>33</v>
      </c>
      <c r="AX434" s="14" t="s">
        <v>72</v>
      </c>
      <c r="AY434" s="251" t="s">
        <v>118</v>
      </c>
    </row>
    <row r="435" s="15" customFormat="1">
      <c r="A435" s="15"/>
      <c r="B435" s="252"/>
      <c r="C435" s="253"/>
      <c r="D435" s="225" t="s">
        <v>219</v>
      </c>
      <c r="E435" s="254" t="s">
        <v>19</v>
      </c>
      <c r="F435" s="255" t="s">
        <v>251</v>
      </c>
      <c r="G435" s="253"/>
      <c r="H435" s="256">
        <v>311.93000000000001</v>
      </c>
      <c r="I435" s="257"/>
      <c r="J435" s="253"/>
      <c r="K435" s="253"/>
      <c r="L435" s="258"/>
      <c r="M435" s="259"/>
      <c r="N435" s="260"/>
      <c r="O435" s="260"/>
      <c r="P435" s="260"/>
      <c r="Q435" s="260"/>
      <c r="R435" s="260"/>
      <c r="S435" s="260"/>
      <c r="T435" s="261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62" t="s">
        <v>219</v>
      </c>
      <c r="AU435" s="262" t="s">
        <v>82</v>
      </c>
      <c r="AV435" s="15" t="s">
        <v>143</v>
      </c>
      <c r="AW435" s="15" t="s">
        <v>33</v>
      </c>
      <c r="AX435" s="15" t="s">
        <v>80</v>
      </c>
      <c r="AY435" s="262" t="s">
        <v>118</v>
      </c>
    </row>
    <row r="436" s="2" customFormat="1" ht="21.75" customHeight="1">
      <c r="A436" s="41"/>
      <c r="B436" s="42"/>
      <c r="C436" s="207" t="s">
        <v>570</v>
      </c>
      <c r="D436" s="207" t="s">
        <v>121</v>
      </c>
      <c r="E436" s="208" t="s">
        <v>571</v>
      </c>
      <c r="F436" s="209" t="s">
        <v>572</v>
      </c>
      <c r="G436" s="210" t="s">
        <v>216</v>
      </c>
      <c r="H436" s="211">
        <v>1144.2000000000001</v>
      </c>
      <c r="I436" s="212"/>
      <c r="J436" s="213">
        <f>ROUND(I436*H436,2)</f>
        <v>0</v>
      </c>
      <c r="K436" s="209" t="s">
        <v>125</v>
      </c>
      <c r="L436" s="47"/>
      <c r="M436" s="214" t="s">
        <v>19</v>
      </c>
      <c r="N436" s="215" t="s">
        <v>43</v>
      </c>
      <c r="O436" s="87"/>
      <c r="P436" s="216">
        <f>O436*H436</f>
        <v>0</v>
      </c>
      <c r="Q436" s="216">
        <v>0</v>
      </c>
      <c r="R436" s="216">
        <f>Q436*H436</f>
        <v>0</v>
      </c>
      <c r="S436" s="216">
        <v>0</v>
      </c>
      <c r="T436" s="217">
        <f>S436*H436</f>
        <v>0</v>
      </c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R436" s="218" t="s">
        <v>143</v>
      </c>
      <c r="AT436" s="218" t="s">
        <v>121</v>
      </c>
      <c r="AU436" s="218" t="s">
        <v>82</v>
      </c>
      <c r="AY436" s="20" t="s">
        <v>118</v>
      </c>
      <c r="BE436" s="219">
        <f>IF(N436="základní",J436,0)</f>
        <v>0</v>
      </c>
      <c r="BF436" s="219">
        <f>IF(N436="snížená",J436,0)</f>
        <v>0</v>
      </c>
      <c r="BG436" s="219">
        <f>IF(N436="zákl. přenesená",J436,0)</f>
        <v>0</v>
      </c>
      <c r="BH436" s="219">
        <f>IF(N436="sníž. přenesená",J436,0)</f>
        <v>0</v>
      </c>
      <c r="BI436" s="219">
        <f>IF(N436="nulová",J436,0)</f>
        <v>0</v>
      </c>
      <c r="BJ436" s="20" t="s">
        <v>80</v>
      </c>
      <c r="BK436" s="219">
        <f>ROUND(I436*H436,2)</f>
        <v>0</v>
      </c>
      <c r="BL436" s="20" t="s">
        <v>143</v>
      </c>
      <c r="BM436" s="218" t="s">
        <v>573</v>
      </c>
    </row>
    <row r="437" s="2" customFormat="1">
      <c r="A437" s="41"/>
      <c r="B437" s="42"/>
      <c r="C437" s="43"/>
      <c r="D437" s="220" t="s">
        <v>128</v>
      </c>
      <c r="E437" s="43"/>
      <c r="F437" s="221" t="s">
        <v>574</v>
      </c>
      <c r="G437" s="43"/>
      <c r="H437" s="43"/>
      <c r="I437" s="222"/>
      <c r="J437" s="43"/>
      <c r="K437" s="43"/>
      <c r="L437" s="47"/>
      <c r="M437" s="223"/>
      <c r="N437" s="224"/>
      <c r="O437" s="87"/>
      <c r="P437" s="87"/>
      <c r="Q437" s="87"/>
      <c r="R437" s="87"/>
      <c r="S437" s="87"/>
      <c r="T437" s="88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T437" s="20" t="s">
        <v>128</v>
      </c>
      <c r="AU437" s="20" t="s">
        <v>82</v>
      </c>
    </row>
    <row r="438" s="13" customFormat="1">
      <c r="A438" s="13"/>
      <c r="B438" s="231"/>
      <c r="C438" s="232"/>
      <c r="D438" s="225" t="s">
        <v>219</v>
      </c>
      <c r="E438" s="233" t="s">
        <v>19</v>
      </c>
      <c r="F438" s="234" t="s">
        <v>328</v>
      </c>
      <c r="G438" s="232"/>
      <c r="H438" s="233" t="s">
        <v>19</v>
      </c>
      <c r="I438" s="235"/>
      <c r="J438" s="232"/>
      <c r="K438" s="232"/>
      <c r="L438" s="236"/>
      <c r="M438" s="237"/>
      <c r="N438" s="238"/>
      <c r="O438" s="238"/>
      <c r="P438" s="238"/>
      <c r="Q438" s="238"/>
      <c r="R438" s="238"/>
      <c r="S438" s="238"/>
      <c r="T438" s="239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0" t="s">
        <v>219</v>
      </c>
      <c r="AU438" s="240" t="s">
        <v>82</v>
      </c>
      <c r="AV438" s="13" t="s">
        <v>80</v>
      </c>
      <c r="AW438" s="13" t="s">
        <v>33</v>
      </c>
      <c r="AX438" s="13" t="s">
        <v>72</v>
      </c>
      <c r="AY438" s="240" t="s">
        <v>118</v>
      </c>
    </row>
    <row r="439" s="13" customFormat="1">
      <c r="A439" s="13"/>
      <c r="B439" s="231"/>
      <c r="C439" s="232"/>
      <c r="D439" s="225" t="s">
        <v>219</v>
      </c>
      <c r="E439" s="233" t="s">
        <v>19</v>
      </c>
      <c r="F439" s="234" t="s">
        <v>575</v>
      </c>
      <c r="G439" s="232"/>
      <c r="H439" s="233" t="s">
        <v>19</v>
      </c>
      <c r="I439" s="235"/>
      <c r="J439" s="232"/>
      <c r="K439" s="232"/>
      <c r="L439" s="236"/>
      <c r="M439" s="237"/>
      <c r="N439" s="238"/>
      <c r="O439" s="238"/>
      <c r="P439" s="238"/>
      <c r="Q439" s="238"/>
      <c r="R439" s="238"/>
      <c r="S439" s="238"/>
      <c r="T439" s="239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0" t="s">
        <v>219</v>
      </c>
      <c r="AU439" s="240" t="s">
        <v>82</v>
      </c>
      <c r="AV439" s="13" t="s">
        <v>80</v>
      </c>
      <c r="AW439" s="13" t="s">
        <v>33</v>
      </c>
      <c r="AX439" s="13" t="s">
        <v>72</v>
      </c>
      <c r="AY439" s="240" t="s">
        <v>118</v>
      </c>
    </row>
    <row r="440" s="13" customFormat="1">
      <c r="A440" s="13"/>
      <c r="B440" s="231"/>
      <c r="C440" s="232"/>
      <c r="D440" s="225" t="s">
        <v>219</v>
      </c>
      <c r="E440" s="233" t="s">
        <v>19</v>
      </c>
      <c r="F440" s="234" t="s">
        <v>576</v>
      </c>
      <c r="G440" s="232"/>
      <c r="H440" s="233" t="s">
        <v>19</v>
      </c>
      <c r="I440" s="235"/>
      <c r="J440" s="232"/>
      <c r="K440" s="232"/>
      <c r="L440" s="236"/>
      <c r="M440" s="237"/>
      <c r="N440" s="238"/>
      <c r="O440" s="238"/>
      <c r="P440" s="238"/>
      <c r="Q440" s="238"/>
      <c r="R440" s="238"/>
      <c r="S440" s="238"/>
      <c r="T440" s="239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0" t="s">
        <v>219</v>
      </c>
      <c r="AU440" s="240" t="s">
        <v>82</v>
      </c>
      <c r="AV440" s="13" t="s">
        <v>80</v>
      </c>
      <c r="AW440" s="13" t="s">
        <v>33</v>
      </c>
      <c r="AX440" s="13" t="s">
        <v>72</v>
      </c>
      <c r="AY440" s="240" t="s">
        <v>118</v>
      </c>
    </row>
    <row r="441" s="13" customFormat="1">
      <c r="A441" s="13"/>
      <c r="B441" s="231"/>
      <c r="C441" s="232"/>
      <c r="D441" s="225" t="s">
        <v>219</v>
      </c>
      <c r="E441" s="233" t="s">
        <v>19</v>
      </c>
      <c r="F441" s="234" t="s">
        <v>577</v>
      </c>
      <c r="G441" s="232"/>
      <c r="H441" s="233" t="s">
        <v>19</v>
      </c>
      <c r="I441" s="235"/>
      <c r="J441" s="232"/>
      <c r="K441" s="232"/>
      <c r="L441" s="236"/>
      <c r="M441" s="237"/>
      <c r="N441" s="238"/>
      <c r="O441" s="238"/>
      <c r="P441" s="238"/>
      <c r="Q441" s="238"/>
      <c r="R441" s="238"/>
      <c r="S441" s="238"/>
      <c r="T441" s="239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0" t="s">
        <v>219</v>
      </c>
      <c r="AU441" s="240" t="s">
        <v>82</v>
      </c>
      <c r="AV441" s="13" t="s">
        <v>80</v>
      </c>
      <c r="AW441" s="13" t="s">
        <v>33</v>
      </c>
      <c r="AX441" s="13" t="s">
        <v>72</v>
      </c>
      <c r="AY441" s="240" t="s">
        <v>118</v>
      </c>
    </row>
    <row r="442" s="13" customFormat="1">
      <c r="A442" s="13"/>
      <c r="B442" s="231"/>
      <c r="C442" s="232"/>
      <c r="D442" s="225" t="s">
        <v>219</v>
      </c>
      <c r="E442" s="233" t="s">
        <v>19</v>
      </c>
      <c r="F442" s="234" t="s">
        <v>578</v>
      </c>
      <c r="G442" s="232"/>
      <c r="H442" s="233" t="s">
        <v>19</v>
      </c>
      <c r="I442" s="235"/>
      <c r="J442" s="232"/>
      <c r="K442" s="232"/>
      <c r="L442" s="236"/>
      <c r="M442" s="237"/>
      <c r="N442" s="238"/>
      <c r="O442" s="238"/>
      <c r="P442" s="238"/>
      <c r="Q442" s="238"/>
      <c r="R442" s="238"/>
      <c r="S442" s="238"/>
      <c r="T442" s="239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0" t="s">
        <v>219</v>
      </c>
      <c r="AU442" s="240" t="s">
        <v>82</v>
      </c>
      <c r="AV442" s="13" t="s">
        <v>80</v>
      </c>
      <c r="AW442" s="13" t="s">
        <v>33</v>
      </c>
      <c r="AX442" s="13" t="s">
        <v>72</v>
      </c>
      <c r="AY442" s="240" t="s">
        <v>118</v>
      </c>
    </row>
    <row r="443" s="13" customFormat="1">
      <c r="A443" s="13"/>
      <c r="B443" s="231"/>
      <c r="C443" s="232"/>
      <c r="D443" s="225" t="s">
        <v>219</v>
      </c>
      <c r="E443" s="233" t="s">
        <v>19</v>
      </c>
      <c r="F443" s="234" t="s">
        <v>579</v>
      </c>
      <c r="G443" s="232"/>
      <c r="H443" s="233" t="s">
        <v>19</v>
      </c>
      <c r="I443" s="235"/>
      <c r="J443" s="232"/>
      <c r="K443" s="232"/>
      <c r="L443" s="236"/>
      <c r="M443" s="237"/>
      <c r="N443" s="238"/>
      <c r="O443" s="238"/>
      <c r="P443" s="238"/>
      <c r="Q443" s="238"/>
      <c r="R443" s="238"/>
      <c r="S443" s="238"/>
      <c r="T443" s="239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0" t="s">
        <v>219</v>
      </c>
      <c r="AU443" s="240" t="s">
        <v>82</v>
      </c>
      <c r="AV443" s="13" t="s">
        <v>80</v>
      </c>
      <c r="AW443" s="13" t="s">
        <v>33</v>
      </c>
      <c r="AX443" s="13" t="s">
        <v>72</v>
      </c>
      <c r="AY443" s="240" t="s">
        <v>118</v>
      </c>
    </row>
    <row r="444" s="14" customFormat="1">
      <c r="A444" s="14"/>
      <c r="B444" s="241"/>
      <c r="C444" s="242"/>
      <c r="D444" s="225" t="s">
        <v>219</v>
      </c>
      <c r="E444" s="243" t="s">
        <v>19</v>
      </c>
      <c r="F444" s="244" t="s">
        <v>580</v>
      </c>
      <c r="G444" s="242"/>
      <c r="H444" s="245">
        <v>955</v>
      </c>
      <c r="I444" s="246"/>
      <c r="J444" s="242"/>
      <c r="K444" s="242"/>
      <c r="L444" s="247"/>
      <c r="M444" s="248"/>
      <c r="N444" s="249"/>
      <c r="O444" s="249"/>
      <c r="P444" s="249"/>
      <c r="Q444" s="249"/>
      <c r="R444" s="249"/>
      <c r="S444" s="249"/>
      <c r="T444" s="250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1" t="s">
        <v>219</v>
      </c>
      <c r="AU444" s="251" t="s">
        <v>82</v>
      </c>
      <c r="AV444" s="14" t="s">
        <v>82</v>
      </c>
      <c r="AW444" s="14" t="s">
        <v>33</v>
      </c>
      <c r="AX444" s="14" t="s">
        <v>72</v>
      </c>
      <c r="AY444" s="251" t="s">
        <v>118</v>
      </c>
    </row>
    <row r="445" s="13" customFormat="1">
      <c r="A445" s="13"/>
      <c r="B445" s="231"/>
      <c r="C445" s="232"/>
      <c r="D445" s="225" t="s">
        <v>219</v>
      </c>
      <c r="E445" s="233" t="s">
        <v>19</v>
      </c>
      <c r="F445" s="234" t="s">
        <v>334</v>
      </c>
      <c r="G445" s="232"/>
      <c r="H445" s="233" t="s">
        <v>19</v>
      </c>
      <c r="I445" s="235"/>
      <c r="J445" s="232"/>
      <c r="K445" s="232"/>
      <c r="L445" s="236"/>
      <c r="M445" s="237"/>
      <c r="N445" s="238"/>
      <c r="O445" s="238"/>
      <c r="P445" s="238"/>
      <c r="Q445" s="238"/>
      <c r="R445" s="238"/>
      <c r="S445" s="238"/>
      <c r="T445" s="239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0" t="s">
        <v>219</v>
      </c>
      <c r="AU445" s="240" t="s">
        <v>82</v>
      </c>
      <c r="AV445" s="13" t="s">
        <v>80</v>
      </c>
      <c r="AW445" s="13" t="s">
        <v>33</v>
      </c>
      <c r="AX445" s="13" t="s">
        <v>72</v>
      </c>
      <c r="AY445" s="240" t="s">
        <v>118</v>
      </c>
    </row>
    <row r="446" s="13" customFormat="1">
      <c r="A446" s="13"/>
      <c r="B446" s="231"/>
      <c r="C446" s="232"/>
      <c r="D446" s="225" t="s">
        <v>219</v>
      </c>
      <c r="E446" s="233" t="s">
        <v>19</v>
      </c>
      <c r="F446" s="234" t="s">
        <v>575</v>
      </c>
      <c r="G446" s="232"/>
      <c r="H446" s="233" t="s">
        <v>19</v>
      </c>
      <c r="I446" s="235"/>
      <c r="J446" s="232"/>
      <c r="K446" s="232"/>
      <c r="L446" s="236"/>
      <c r="M446" s="237"/>
      <c r="N446" s="238"/>
      <c r="O446" s="238"/>
      <c r="P446" s="238"/>
      <c r="Q446" s="238"/>
      <c r="R446" s="238"/>
      <c r="S446" s="238"/>
      <c r="T446" s="239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0" t="s">
        <v>219</v>
      </c>
      <c r="AU446" s="240" t="s">
        <v>82</v>
      </c>
      <c r="AV446" s="13" t="s">
        <v>80</v>
      </c>
      <c r="AW446" s="13" t="s">
        <v>33</v>
      </c>
      <c r="AX446" s="13" t="s">
        <v>72</v>
      </c>
      <c r="AY446" s="240" t="s">
        <v>118</v>
      </c>
    </row>
    <row r="447" s="13" customFormat="1">
      <c r="A447" s="13"/>
      <c r="B447" s="231"/>
      <c r="C447" s="232"/>
      <c r="D447" s="225" t="s">
        <v>219</v>
      </c>
      <c r="E447" s="233" t="s">
        <v>19</v>
      </c>
      <c r="F447" s="234" t="s">
        <v>221</v>
      </c>
      <c r="G447" s="232"/>
      <c r="H447" s="233" t="s">
        <v>19</v>
      </c>
      <c r="I447" s="235"/>
      <c r="J447" s="232"/>
      <c r="K447" s="232"/>
      <c r="L447" s="236"/>
      <c r="M447" s="237"/>
      <c r="N447" s="238"/>
      <c r="O447" s="238"/>
      <c r="P447" s="238"/>
      <c r="Q447" s="238"/>
      <c r="R447" s="238"/>
      <c r="S447" s="238"/>
      <c r="T447" s="239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0" t="s">
        <v>219</v>
      </c>
      <c r="AU447" s="240" t="s">
        <v>82</v>
      </c>
      <c r="AV447" s="13" t="s">
        <v>80</v>
      </c>
      <c r="AW447" s="13" t="s">
        <v>33</v>
      </c>
      <c r="AX447" s="13" t="s">
        <v>72</v>
      </c>
      <c r="AY447" s="240" t="s">
        <v>118</v>
      </c>
    </row>
    <row r="448" s="14" customFormat="1">
      <c r="A448" s="14"/>
      <c r="B448" s="241"/>
      <c r="C448" s="242"/>
      <c r="D448" s="225" t="s">
        <v>219</v>
      </c>
      <c r="E448" s="243" t="s">
        <v>19</v>
      </c>
      <c r="F448" s="244" t="s">
        <v>452</v>
      </c>
      <c r="G448" s="242"/>
      <c r="H448" s="245">
        <v>110</v>
      </c>
      <c r="I448" s="246"/>
      <c r="J448" s="242"/>
      <c r="K448" s="242"/>
      <c r="L448" s="247"/>
      <c r="M448" s="248"/>
      <c r="N448" s="249"/>
      <c r="O448" s="249"/>
      <c r="P448" s="249"/>
      <c r="Q448" s="249"/>
      <c r="R448" s="249"/>
      <c r="S448" s="249"/>
      <c r="T448" s="250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1" t="s">
        <v>219</v>
      </c>
      <c r="AU448" s="251" t="s">
        <v>82</v>
      </c>
      <c r="AV448" s="14" t="s">
        <v>82</v>
      </c>
      <c r="AW448" s="14" t="s">
        <v>33</v>
      </c>
      <c r="AX448" s="14" t="s">
        <v>72</v>
      </c>
      <c r="AY448" s="251" t="s">
        <v>118</v>
      </c>
    </row>
    <row r="449" s="13" customFormat="1">
      <c r="A449" s="13"/>
      <c r="B449" s="231"/>
      <c r="C449" s="232"/>
      <c r="D449" s="225" t="s">
        <v>219</v>
      </c>
      <c r="E449" s="233" t="s">
        <v>19</v>
      </c>
      <c r="F449" s="234" t="s">
        <v>336</v>
      </c>
      <c r="G449" s="232"/>
      <c r="H449" s="233" t="s">
        <v>19</v>
      </c>
      <c r="I449" s="235"/>
      <c r="J449" s="232"/>
      <c r="K449" s="232"/>
      <c r="L449" s="236"/>
      <c r="M449" s="237"/>
      <c r="N449" s="238"/>
      <c r="O449" s="238"/>
      <c r="P449" s="238"/>
      <c r="Q449" s="238"/>
      <c r="R449" s="238"/>
      <c r="S449" s="238"/>
      <c r="T449" s="239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0" t="s">
        <v>219</v>
      </c>
      <c r="AU449" s="240" t="s">
        <v>82</v>
      </c>
      <c r="AV449" s="13" t="s">
        <v>80</v>
      </c>
      <c r="AW449" s="13" t="s">
        <v>33</v>
      </c>
      <c r="AX449" s="13" t="s">
        <v>72</v>
      </c>
      <c r="AY449" s="240" t="s">
        <v>118</v>
      </c>
    </row>
    <row r="450" s="13" customFormat="1">
      <c r="A450" s="13"/>
      <c r="B450" s="231"/>
      <c r="C450" s="232"/>
      <c r="D450" s="225" t="s">
        <v>219</v>
      </c>
      <c r="E450" s="233" t="s">
        <v>19</v>
      </c>
      <c r="F450" s="234" t="s">
        <v>575</v>
      </c>
      <c r="G450" s="232"/>
      <c r="H450" s="233" t="s">
        <v>19</v>
      </c>
      <c r="I450" s="235"/>
      <c r="J450" s="232"/>
      <c r="K450" s="232"/>
      <c r="L450" s="236"/>
      <c r="M450" s="237"/>
      <c r="N450" s="238"/>
      <c r="O450" s="238"/>
      <c r="P450" s="238"/>
      <c r="Q450" s="238"/>
      <c r="R450" s="238"/>
      <c r="S450" s="238"/>
      <c r="T450" s="239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0" t="s">
        <v>219</v>
      </c>
      <c r="AU450" s="240" t="s">
        <v>82</v>
      </c>
      <c r="AV450" s="13" t="s">
        <v>80</v>
      </c>
      <c r="AW450" s="13" t="s">
        <v>33</v>
      </c>
      <c r="AX450" s="13" t="s">
        <v>72</v>
      </c>
      <c r="AY450" s="240" t="s">
        <v>118</v>
      </c>
    </row>
    <row r="451" s="13" customFormat="1">
      <c r="A451" s="13"/>
      <c r="B451" s="231"/>
      <c r="C451" s="232"/>
      <c r="D451" s="225" t="s">
        <v>219</v>
      </c>
      <c r="E451" s="233" t="s">
        <v>19</v>
      </c>
      <c r="F451" s="234" t="s">
        <v>221</v>
      </c>
      <c r="G451" s="232"/>
      <c r="H451" s="233" t="s">
        <v>19</v>
      </c>
      <c r="I451" s="235"/>
      <c r="J451" s="232"/>
      <c r="K451" s="232"/>
      <c r="L451" s="236"/>
      <c r="M451" s="237"/>
      <c r="N451" s="238"/>
      <c r="O451" s="238"/>
      <c r="P451" s="238"/>
      <c r="Q451" s="238"/>
      <c r="R451" s="238"/>
      <c r="S451" s="238"/>
      <c r="T451" s="239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0" t="s">
        <v>219</v>
      </c>
      <c r="AU451" s="240" t="s">
        <v>82</v>
      </c>
      <c r="AV451" s="13" t="s">
        <v>80</v>
      </c>
      <c r="AW451" s="13" t="s">
        <v>33</v>
      </c>
      <c r="AX451" s="13" t="s">
        <v>72</v>
      </c>
      <c r="AY451" s="240" t="s">
        <v>118</v>
      </c>
    </row>
    <row r="452" s="14" customFormat="1">
      <c r="A452" s="14"/>
      <c r="B452" s="241"/>
      <c r="C452" s="242"/>
      <c r="D452" s="225" t="s">
        <v>219</v>
      </c>
      <c r="E452" s="243" t="s">
        <v>19</v>
      </c>
      <c r="F452" s="244" t="s">
        <v>453</v>
      </c>
      <c r="G452" s="242"/>
      <c r="H452" s="245">
        <v>53</v>
      </c>
      <c r="I452" s="246"/>
      <c r="J452" s="242"/>
      <c r="K452" s="242"/>
      <c r="L452" s="247"/>
      <c r="M452" s="248"/>
      <c r="N452" s="249"/>
      <c r="O452" s="249"/>
      <c r="P452" s="249"/>
      <c r="Q452" s="249"/>
      <c r="R452" s="249"/>
      <c r="S452" s="249"/>
      <c r="T452" s="250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1" t="s">
        <v>219</v>
      </c>
      <c r="AU452" s="251" t="s">
        <v>82</v>
      </c>
      <c r="AV452" s="14" t="s">
        <v>82</v>
      </c>
      <c r="AW452" s="14" t="s">
        <v>33</v>
      </c>
      <c r="AX452" s="14" t="s">
        <v>72</v>
      </c>
      <c r="AY452" s="251" t="s">
        <v>118</v>
      </c>
    </row>
    <row r="453" s="13" customFormat="1">
      <c r="A453" s="13"/>
      <c r="B453" s="231"/>
      <c r="C453" s="232"/>
      <c r="D453" s="225" t="s">
        <v>219</v>
      </c>
      <c r="E453" s="233" t="s">
        <v>19</v>
      </c>
      <c r="F453" s="234" t="s">
        <v>338</v>
      </c>
      <c r="G453" s="232"/>
      <c r="H453" s="233" t="s">
        <v>19</v>
      </c>
      <c r="I453" s="235"/>
      <c r="J453" s="232"/>
      <c r="K453" s="232"/>
      <c r="L453" s="236"/>
      <c r="M453" s="237"/>
      <c r="N453" s="238"/>
      <c r="O453" s="238"/>
      <c r="P453" s="238"/>
      <c r="Q453" s="238"/>
      <c r="R453" s="238"/>
      <c r="S453" s="238"/>
      <c r="T453" s="239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0" t="s">
        <v>219</v>
      </c>
      <c r="AU453" s="240" t="s">
        <v>82</v>
      </c>
      <c r="AV453" s="13" t="s">
        <v>80</v>
      </c>
      <c r="AW453" s="13" t="s">
        <v>33</v>
      </c>
      <c r="AX453" s="13" t="s">
        <v>72</v>
      </c>
      <c r="AY453" s="240" t="s">
        <v>118</v>
      </c>
    </row>
    <row r="454" s="13" customFormat="1">
      <c r="A454" s="13"/>
      <c r="B454" s="231"/>
      <c r="C454" s="232"/>
      <c r="D454" s="225" t="s">
        <v>219</v>
      </c>
      <c r="E454" s="233" t="s">
        <v>19</v>
      </c>
      <c r="F454" s="234" t="s">
        <v>575</v>
      </c>
      <c r="G454" s="232"/>
      <c r="H454" s="233" t="s">
        <v>19</v>
      </c>
      <c r="I454" s="235"/>
      <c r="J454" s="232"/>
      <c r="K454" s="232"/>
      <c r="L454" s="236"/>
      <c r="M454" s="237"/>
      <c r="N454" s="238"/>
      <c r="O454" s="238"/>
      <c r="P454" s="238"/>
      <c r="Q454" s="238"/>
      <c r="R454" s="238"/>
      <c r="S454" s="238"/>
      <c r="T454" s="239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0" t="s">
        <v>219</v>
      </c>
      <c r="AU454" s="240" t="s">
        <v>82</v>
      </c>
      <c r="AV454" s="13" t="s">
        <v>80</v>
      </c>
      <c r="AW454" s="13" t="s">
        <v>33</v>
      </c>
      <c r="AX454" s="13" t="s">
        <v>72</v>
      </c>
      <c r="AY454" s="240" t="s">
        <v>118</v>
      </c>
    </row>
    <row r="455" s="13" customFormat="1">
      <c r="A455" s="13"/>
      <c r="B455" s="231"/>
      <c r="C455" s="232"/>
      <c r="D455" s="225" t="s">
        <v>219</v>
      </c>
      <c r="E455" s="233" t="s">
        <v>19</v>
      </c>
      <c r="F455" s="234" t="s">
        <v>450</v>
      </c>
      <c r="G455" s="232"/>
      <c r="H455" s="233" t="s">
        <v>19</v>
      </c>
      <c r="I455" s="235"/>
      <c r="J455" s="232"/>
      <c r="K455" s="232"/>
      <c r="L455" s="236"/>
      <c r="M455" s="237"/>
      <c r="N455" s="238"/>
      <c r="O455" s="238"/>
      <c r="P455" s="238"/>
      <c r="Q455" s="238"/>
      <c r="R455" s="238"/>
      <c r="S455" s="238"/>
      <c r="T455" s="239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0" t="s">
        <v>219</v>
      </c>
      <c r="AU455" s="240" t="s">
        <v>82</v>
      </c>
      <c r="AV455" s="13" t="s">
        <v>80</v>
      </c>
      <c r="AW455" s="13" t="s">
        <v>33</v>
      </c>
      <c r="AX455" s="13" t="s">
        <v>72</v>
      </c>
      <c r="AY455" s="240" t="s">
        <v>118</v>
      </c>
    </row>
    <row r="456" s="14" customFormat="1">
      <c r="A456" s="14"/>
      <c r="B456" s="241"/>
      <c r="C456" s="242"/>
      <c r="D456" s="225" t="s">
        <v>219</v>
      </c>
      <c r="E456" s="243" t="s">
        <v>19</v>
      </c>
      <c r="F456" s="244" t="s">
        <v>454</v>
      </c>
      <c r="G456" s="242"/>
      <c r="H456" s="245">
        <v>9.1999999999999993</v>
      </c>
      <c r="I456" s="246"/>
      <c r="J456" s="242"/>
      <c r="K456" s="242"/>
      <c r="L456" s="247"/>
      <c r="M456" s="248"/>
      <c r="N456" s="249"/>
      <c r="O456" s="249"/>
      <c r="P456" s="249"/>
      <c r="Q456" s="249"/>
      <c r="R456" s="249"/>
      <c r="S456" s="249"/>
      <c r="T456" s="250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1" t="s">
        <v>219</v>
      </c>
      <c r="AU456" s="251" t="s">
        <v>82</v>
      </c>
      <c r="AV456" s="14" t="s">
        <v>82</v>
      </c>
      <c r="AW456" s="14" t="s">
        <v>33</v>
      </c>
      <c r="AX456" s="14" t="s">
        <v>72</v>
      </c>
      <c r="AY456" s="251" t="s">
        <v>118</v>
      </c>
    </row>
    <row r="457" s="13" customFormat="1">
      <c r="A457" s="13"/>
      <c r="B457" s="231"/>
      <c r="C457" s="232"/>
      <c r="D457" s="225" t="s">
        <v>219</v>
      </c>
      <c r="E457" s="233" t="s">
        <v>19</v>
      </c>
      <c r="F457" s="234" t="s">
        <v>340</v>
      </c>
      <c r="G457" s="232"/>
      <c r="H457" s="233" t="s">
        <v>19</v>
      </c>
      <c r="I457" s="235"/>
      <c r="J457" s="232"/>
      <c r="K457" s="232"/>
      <c r="L457" s="236"/>
      <c r="M457" s="237"/>
      <c r="N457" s="238"/>
      <c r="O457" s="238"/>
      <c r="P457" s="238"/>
      <c r="Q457" s="238"/>
      <c r="R457" s="238"/>
      <c r="S457" s="238"/>
      <c r="T457" s="239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0" t="s">
        <v>219</v>
      </c>
      <c r="AU457" s="240" t="s">
        <v>82</v>
      </c>
      <c r="AV457" s="13" t="s">
        <v>80</v>
      </c>
      <c r="AW457" s="13" t="s">
        <v>33</v>
      </c>
      <c r="AX457" s="13" t="s">
        <v>72</v>
      </c>
      <c r="AY457" s="240" t="s">
        <v>118</v>
      </c>
    </row>
    <row r="458" s="13" customFormat="1">
      <c r="A458" s="13"/>
      <c r="B458" s="231"/>
      <c r="C458" s="232"/>
      <c r="D458" s="225" t="s">
        <v>219</v>
      </c>
      <c r="E458" s="233" t="s">
        <v>19</v>
      </c>
      <c r="F458" s="234" t="s">
        <v>575</v>
      </c>
      <c r="G458" s="232"/>
      <c r="H458" s="233" t="s">
        <v>19</v>
      </c>
      <c r="I458" s="235"/>
      <c r="J458" s="232"/>
      <c r="K458" s="232"/>
      <c r="L458" s="236"/>
      <c r="M458" s="237"/>
      <c r="N458" s="238"/>
      <c r="O458" s="238"/>
      <c r="P458" s="238"/>
      <c r="Q458" s="238"/>
      <c r="R458" s="238"/>
      <c r="S458" s="238"/>
      <c r="T458" s="239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0" t="s">
        <v>219</v>
      </c>
      <c r="AU458" s="240" t="s">
        <v>82</v>
      </c>
      <c r="AV458" s="13" t="s">
        <v>80</v>
      </c>
      <c r="AW458" s="13" t="s">
        <v>33</v>
      </c>
      <c r="AX458" s="13" t="s">
        <v>72</v>
      </c>
      <c r="AY458" s="240" t="s">
        <v>118</v>
      </c>
    </row>
    <row r="459" s="13" customFormat="1">
      <c r="A459" s="13"/>
      <c r="B459" s="231"/>
      <c r="C459" s="232"/>
      <c r="D459" s="225" t="s">
        <v>219</v>
      </c>
      <c r="E459" s="233" t="s">
        <v>19</v>
      </c>
      <c r="F459" s="234" t="s">
        <v>221</v>
      </c>
      <c r="G459" s="232"/>
      <c r="H459" s="233" t="s">
        <v>19</v>
      </c>
      <c r="I459" s="235"/>
      <c r="J459" s="232"/>
      <c r="K459" s="232"/>
      <c r="L459" s="236"/>
      <c r="M459" s="237"/>
      <c r="N459" s="238"/>
      <c r="O459" s="238"/>
      <c r="P459" s="238"/>
      <c r="Q459" s="238"/>
      <c r="R459" s="238"/>
      <c r="S459" s="238"/>
      <c r="T459" s="239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0" t="s">
        <v>219</v>
      </c>
      <c r="AU459" s="240" t="s">
        <v>82</v>
      </c>
      <c r="AV459" s="13" t="s">
        <v>80</v>
      </c>
      <c r="AW459" s="13" t="s">
        <v>33</v>
      </c>
      <c r="AX459" s="13" t="s">
        <v>72</v>
      </c>
      <c r="AY459" s="240" t="s">
        <v>118</v>
      </c>
    </row>
    <row r="460" s="14" customFormat="1">
      <c r="A460" s="14"/>
      <c r="B460" s="241"/>
      <c r="C460" s="242"/>
      <c r="D460" s="225" t="s">
        <v>219</v>
      </c>
      <c r="E460" s="243" t="s">
        <v>19</v>
      </c>
      <c r="F460" s="244" t="s">
        <v>233</v>
      </c>
      <c r="G460" s="242"/>
      <c r="H460" s="245">
        <v>17</v>
      </c>
      <c r="I460" s="246"/>
      <c r="J460" s="242"/>
      <c r="K460" s="242"/>
      <c r="L460" s="247"/>
      <c r="M460" s="248"/>
      <c r="N460" s="249"/>
      <c r="O460" s="249"/>
      <c r="P460" s="249"/>
      <c r="Q460" s="249"/>
      <c r="R460" s="249"/>
      <c r="S460" s="249"/>
      <c r="T460" s="250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1" t="s">
        <v>219</v>
      </c>
      <c r="AU460" s="251" t="s">
        <v>82</v>
      </c>
      <c r="AV460" s="14" t="s">
        <v>82</v>
      </c>
      <c r="AW460" s="14" t="s">
        <v>33</v>
      </c>
      <c r="AX460" s="14" t="s">
        <v>72</v>
      </c>
      <c r="AY460" s="251" t="s">
        <v>118</v>
      </c>
    </row>
    <row r="461" s="15" customFormat="1">
      <c r="A461" s="15"/>
      <c r="B461" s="252"/>
      <c r="C461" s="253"/>
      <c r="D461" s="225" t="s">
        <v>219</v>
      </c>
      <c r="E461" s="254" t="s">
        <v>19</v>
      </c>
      <c r="F461" s="255" t="s">
        <v>251</v>
      </c>
      <c r="G461" s="253"/>
      <c r="H461" s="256">
        <v>1144.2000000000001</v>
      </c>
      <c r="I461" s="257"/>
      <c r="J461" s="253"/>
      <c r="K461" s="253"/>
      <c r="L461" s="258"/>
      <c r="M461" s="259"/>
      <c r="N461" s="260"/>
      <c r="O461" s="260"/>
      <c r="P461" s="260"/>
      <c r="Q461" s="260"/>
      <c r="R461" s="260"/>
      <c r="S461" s="260"/>
      <c r="T461" s="261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62" t="s">
        <v>219</v>
      </c>
      <c r="AU461" s="262" t="s">
        <v>82</v>
      </c>
      <c r="AV461" s="15" t="s">
        <v>143</v>
      </c>
      <c r="AW461" s="15" t="s">
        <v>33</v>
      </c>
      <c r="AX461" s="15" t="s">
        <v>80</v>
      </c>
      <c r="AY461" s="262" t="s">
        <v>118</v>
      </c>
    </row>
    <row r="462" s="2" customFormat="1" ht="24.15" customHeight="1">
      <c r="A462" s="41"/>
      <c r="B462" s="42"/>
      <c r="C462" s="207" t="s">
        <v>581</v>
      </c>
      <c r="D462" s="207" t="s">
        <v>121</v>
      </c>
      <c r="E462" s="208" t="s">
        <v>582</v>
      </c>
      <c r="F462" s="209" t="s">
        <v>583</v>
      </c>
      <c r="G462" s="210" t="s">
        <v>216</v>
      </c>
      <c r="H462" s="211">
        <v>37</v>
      </c>
      <c r="I462" s="212"/>
      <c r="J462" s="213">
        <f>ROUND(I462*H462,2)</f>
        <v>0</v>
      </c>
      <c r="K462" s="209" t="s">
        <v>125</v>
      </c>
      <c r="L462" s="47"/>
      <c r="M462" s="214" t="s">
        <v>19</v>
      </c>
      <c r="N462" s="215" t="s">
        <v>43</v>
      </c>
      <c r="O462" s="87"/>
      <c r="P462" s="216">
        <f>O462*H462</f>
        <v>0</v>
      </c>
      <c r="Q462" s="216">
        <v>0</v>
      </c>
      <c r="R462" s="216">
        <f>Q462*H462</f>
        <v>0</v>
      </c>
      <c r="S462" s="216">
        <v>0</v>
      </c>
      <c r="T462" s="217">
        <f>S462*H462</f>
        <v>0</v>
      </c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R462" s="218" t="s">
        <v>143</v>
      </c>
      <c r="AT462" s="218" t="s">
        <v>121</v>
      </c>
      <c r="AU462" s="218" t="s">
        <v>82</v>
      </c>
      <c r="AY462" s="20" t="s">
        <v>118</v>
      </c>
      <c r="BE462" s="219">
        <f>IF(N462="základní",J462,0)</f>
        <v>0</v>
      </c>
      <c r="BF462" s="219">
        <f>IF(N462="snížená",J462,0)</f>
        <v>0</v>
      </c>
      <c r="BG462" s="219">
        <f>IF(N462="zákl. přenesená",J462,0)</f>
        <v>0</v>
      </c>
      <c r="BH462" s="219">
        <f>IF(N462="sníž. přenesená",J462,0)</f>
        <v>0</v>
      </c>
      <c r="BI462" s="219">
        <f>IF(N462="nulová",J462,0)</f>
        <v>0</v>
      </c>
      <c r="BJ462" s="20" t="s">
        <v>80</v>
      </c>
      <c r="BK462" s="219">
        <f>ROUND(I462*H462,2)</f>
        <v>0</v>
      </c>
      <c r="BL462" s="20" t="s">
        <v>143</v>
      </c>
      <c r="BM462" s="218" t="s">
        <v>584</v>
      </c>
    </row>
    <row r="463" s="2" customFormat="1">
      <c r="A463" s="41"/>
      <c r="B463" s="42"/>
      <c r="C463" s="43"/>
      <c r="D463" s="220" t="s">
        <v>128</v>
      </c>
      <c r="E463" s="43"/>
      <c r="F463" s="221" t="s">
        <v>585</v>
      </c>
      <c r="G463" s="43"/>
      <c r="H463" s="43"/>
      <c r="I463" s="222"/>
      <c r="J463" s="43"/>
      <c r="K463" s="43"/>
      <c r="L463" s="47"/>
      <c r="M463" s="223"/>
      <c r="N463" s="224"/>
      <c r="O463" s="87"/>
      <c r="P463" s="87"/>
      <c r="Q463" s="87"/>
      <c r="R463" s="87"/>
      <c r="S463" s="87"/>
      <c r="T463" s="88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T463" s="20" t="s">
        <v>128</v>
      </c>
      <c r="AU463" s="20" t="s">
        <v>82</v>
      </c>
    </row>
    <row r="464" s="13" customFormat="1">
      <c r="A464" s="13"/>
      <c r="B464" s="231"/>
      <c r="C464" s="232"/>
      <c r="D464" s="225" t="s">
        <v>219</v>
      </c>
      <c r="E464" s="233" t="s">
        <v>19</v>
      </c>
      <c r="F464" s="234" t="s">
        <v>342</v>
      </c>
      <c r="G464" s="232"/>
      <c r="H464" s="233" t="s">
        <v>19</v>
      </c>
      <c r="I464" s="235"/>
      <c r="J464" s="232"/>
      <c r="K464" s="232"/>
      <c r="L464" s="236"/>
      <c r="M464" s="237"/>
      <c r="N464" s="238"/>
      <c r="O464" s="238"/>
      <c r="P464" s="238"/>
      <c r="Q464" s="238"/>
      <c r="R464" s="238"/>
      <c r="S464" s="238"/>
      <c r="T464" s="239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0" t="s">
        <v>219</v>
      </c>
      <c r="AU464" s="240" t="s">
        <v>82</v>
      </c>
      <c r="AV464" s="13" t="s">
        <v>80</v>
      </c>
      <c r="AW464" s="13" t="s">
        <v>33</v>
      </c>
      <c r="AX464" s="13" t="s">
        <v>72</v>
      </c>
      <c r="AY464" s="240" t="s">
        <v>118</v>
      </c>
    </row>
    <row r="465" s="13" customFormat="1">
      <c r="A465" s="13"/>
      <c r="B465" s="231"/>
      <c r="C465" s="232"/>
      <c r="D465" s="225" t="s">
        <v>219</v>
      </c>
      <c r="E465" s="233" t="s">
        <v>19</v>
      </c>
      <c r="F465" s="234" t="s">
        <v>586</v>
      </c>
      <c r="G465" s="232"/>
      <c r="H465" s="233" t="s">
        <v>19</v>
      </c>
      <c r="I465" s="235"/>
      <c r="J465" s="232"/>
      <c r="K465" s="232"/>
      <c r="L465" s="236"/>
      <c r="M465" s="237"/>
      <c r="N465" s="238"/>
      <c r="O465" s="238"/>
      <c r="P465" s="238"/>
      <c r="Q465" s="238"/>
      <c r="R465" s="238"/>
      <c r="S465" s="238"/>
      <c r="T465" s="239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0" t="s">
        <v>219</v>
      </c>
      <c r="AU465" s="240" t="s">
        <v>82</v>
      </c>
      <c r="AV465" s="13" t="s">
        <v>80</v>
      </c>
      <c r="AW465" s="13" t="s">
        <v>33</v>
      </c>
      <c r="AX465" s="13" t="s">
        <v>72</v>
      </c>
      <c r="AY465" s="240" t="s">
        <v>118</v>
      </c>
    </row>
    <row r="466" s="13" customFormat="1">
      <c r="A466" s="13"/>
      <c r="B466" s="231"/>
      <c r="C466" s="232"/>
      <c r="D466" s="225" t="s">
        <v>219</v>
      </c>
      <c r="E466" s="233" t="s">
        <v>19</v>
      </c>
      <c r="F466" s="234" t="s">
        <v>221</v>
      </c>
      <c r="G466" s="232"/>
      <c r="H466" s="233" t="s">
        <v>19</v>
      </c>
      <c r="I466" s="235"/>
      <c r="J466" s="232"/>
      <c r="K466" s="232"/>
      <c r="L466" s="236"/>
      <c r="M466" s="237"/>
      <c r="N466" s="238"/>
      <c r="O466" s="238"/>
      <c r="P466" s="238"/>
      <c r="Q466" s="238"/>
      <c r="R466" s="238"/>
      <c r="S466" s="238"/>
      <c r="T466" s="239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0" t="s">
        <v>219</v>
      </c>
      <c r="AU466" s="240" t="s">
        <v>82</v>
      </c>
      <c r="AV466" s="13" t="s">
        <v>80</v>
      </c>
      <c r="AW466" s="13" t="s">
        <v>33</v>
      </c>
      <c r="AX466" s="13" t="s">
        <v>72</v>
      </c>
      <c r="AY466" s="240" t="s">
        <v>118</v>
      </c>
    </row>
    <row r="467" s="14" customFormat="1">
      <c r="A467" s="14"/>
      <c r="B467" s="241"/>
      <c r="C467" s="242"/>
      <c r="D467" s="225" t="s">
        <v>219</v>
      </c>
      <c r="E467" s="243" t="s">
        <v>19</v>
      </c>
      <c r="F467" s="244" t="s">
        <v>427</v>
      </c>
      <c r="G467" s="242"/>
      <c r="H467" s="245">
        <v>37</v>
      </c>
      <c r="I467" s="246"/>
      <c r="J467" s="242"/>
      <c r="K467" s="242"/>
      <c r="L467" s="247"/>
      <c r="M467" s="248"/>
      <c r="N467" s="249"/>
      <c r="O467" s="249"/>
      <c r="P467" s="249"/>
      <c r="Q467" s="249"/>
      <c r="R467" s="249"/>
      <c r="S467" s="249"/>
      <c r="T467" s="250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1" t="s">
        <v>219</v>
      </c>
      <c r="AU467" s="251" t="s">
        <v>82</v>
      </c>
      <c r="AV467" s="14" t="s">
        <v>82</v>
      </c>
      <c r="AW467" s="14" t="s">
        <v>33</v>
      </c>
      <c r="AX467" s="14" t="s">
        <v>80</v>
      </c>
      <c r="AY467" s="251" t="s">
        <v>118</v>
      </c>
    </row>
    <row r="468" s="2" customFormat="1" ht="24.15" customHeight="1">
      <c r="A468" s="41"/>
      <c r="B468" s="42"/>
      <c r="C468" s="207" t="s">
        <v>587</v>
      </c>
      <c r="D468" s="207" t="s">
        <v>121</v>
      </c>
      <c r="E468" s="208" t="s">
        <v>588</v>
      </c>
      <c r="F468" s="209" t="s">
        <v>589</v>
      </c>
      <c r="G468" s="210" t="s">
        <v>216</v>
      </c>
      <c r="H468" s="211">
        <v>715</v>
      </c>
      <c r="I468" s="212"/>
      <c r="J468" s="213">
        <f>ROUND(I468*H468,2)</f>
        <v>0</v>
      </c>
      <c r="K468" s="209" t="s">
        <v>125</v>
      </c>
      <c r="L468" s="47"/>
      <c r="M468" s="214" t="s">
        <v>19</v>
      </c>
      <c r="N468" s="215" t="s">
        <v>43</v>
      </c>
      <c r="O468" s="87"/>
      <c r="P468" s="216">
        <f>O468*H468</f>
        <v>0</v>
      </c>
      <c r="Q468" s="216">
        <v>0</v>
      </c>
      <c r="R468" s="216">
        <f>Q468*H468</f>
        <v>0</v>
      </c>
      <c r="S468" s="216">
        <v>0</v>
      </c>
      <c r="T468" s="217">
        <f>S468*H468</f>
        <v>0</v>
      </c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R468" s="218" t="s">
        <v>143</v>
      </c>
      <c r="AT468" s="218" t="s">
        <v>121</v>
      </c>
      <c r="AU468" s="218" t="s">
        <v>82</v>
      </c>
      <c r="AY468" s="20" t="s">
        <v>118</v>
      </c>
      <c r="BE468" s="219">
        <f>IF(N468="základní",J468,0)</f>
        <v>0</v>
      </c>
      <c r="BF468" s="219">
        <f>IF(N468="snížená",J468,0)</f>
        <v>0</v>
      </c>
      <c r="BG468" s="219">
        <f>IF(N468="zákl. přenesená",J468,0)</f>
        <v>0</v>
      </c>
      <c r="BH468" s="219">
        <f>IF(N468="sníž. přenesená",J468,0)</f>
        <v>0</v>
      </c>
      <c r="BI468" s="219">
        <f>IF(N468="nulová",J468,0)</f>
        <v>0</v>
      </c>
      <c r="BJ468" s="20" t="s">
        <v>80</v>
      </c>
      <c r="BK468" s="219">
        <f>ROUND(I468*H468,2)</f>
        <v>0</v>
      </c>
      <c r="BL468" s="20" t="s">
        <v>143</v>
      </c>
      <c r="BM468" s="218" t="s">
        <v>590</v>
      </c>
    </row>
    <row r="469" s="2" customFormat="1">
      <c r="A469" s="41"/>
      <c r="B469" s="42"/>
      <c r="C469" s="43"/>
      <c r="D469" s="220" t="s">
        <v>128</v>
      </c>
      <c r="E469" s="43"/>
      <c r="F469" s="221" t="s">
        <v>591</v>
      </c>
      <c r="G469" s="43"/>
      <c r="H469" s="43"/>
      <c r="I469" s="222"/>
      <c r="J469" s="43"/>
      <c r="K469" s="43"/>
      <c r="L469" s="47"/>
      <c r="M469" s="223"/>
      <c r="N469" s="224"/>
      <c r="O469" s="87"/>
      <c r="P469" s="87"/>
      <c r="Q469" s="87"/>
      <c r="R469" s="87"/>
      <c r="S469" s="87"/>
      <c r="T469" s="88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T469" s="20" t="s">
        <v>128</v>
      </c>
      <c r="AU469" s="20" t="s">
        <v>82</v>
      </c>
    </row>
    <row r="470" s="13" customFormat="1">
      <c r="A470" s="13"/>
      <c r="B470" s="231"/>
      <c r="C470" s="232"/>
      <c r="D470" s="225" t="s">
        <v>219</v>
      </c>
      <c r="E470" s="233" t="s">
        <v>19</v>
      </c>
      <c r="F470" s="234" t="s">
        <v>328</v>
      </c>
      <c r="G470" s="232"/>
      <c r="H470" s="233" t="s">
        <v>19</v>
      </c>
      <c r="I470" s="235"/>
      <c r="J470" s="232"/>
      <c r="K470" s="232"/>
      <c r="L470" s="236"/>
      <c r="M470" s="237"/>
      <c r="N470" s="238"/>
      <c r="O470" s="238"/>
      <c r="P470" s="238"/>
      <c r="Q470" s="238"/>
      <c r="R470" s="238"/>
      <c r="S470" s="238"/>
      <c r="T470" s="239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0" t="s">
        <v>219</v>
      </c>
      <c r="AU470" s="240" t="s">
        <v>82</v>
      </c>
      <c r="AV470" s="13" t="s">
        <v>80</v>
      </c>
      <c r="AW470" s="13" t="s">
        <v>33</v>
      </c>
      <c r="AX470" s="13" t="s">
        <v>72</v>
      </c>
      <c r="AY470" s="240" t="s">
        <v>118</v>
      </c>
    </row>
    <row r="471" s="13" customFormat="1">
      <c r="A471" s="13"/>
      <c r="B471" s="231"/>
      <c r="C471" s="232"/>
      <c r="D471" s="225" t="s">
        <v>219</v>
      </c>
      <c r="E471" s="233" t="s">
        <v>19</v>
      </c>
      <c r="F471" s="234" t="s">
        <v>592</v>
      </c>
      <c r="G471" s="232"/>
      <c r="H471" s="233" t="s">
        <v>19</v>
      </c>
      <c r="I471" s="235"/>
      <c r="J471" s="232"/>
      <c r="K471" s="232"/>
      <c r="L471" s="236"/>
      <c r="M471" s="237"/>
      <c r="N471" s="238"/>
      <c r="O471" s="238"/>
      <c r="P471" s="238"/>
      <c r="Q471" s="238"/>
      <c r="R471" s="238"/>
      <c r="S471" s="238"/>
      <c r="T471" s="239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0" t="s">
        <v>219</v>
      </c>
      <c r="AU471" s="240" t="s">
        <v>82</v>
      </c>
      <c r="AV471" s="13" t="s">
        <v>80</v>
      </c>
      <c r="AW471" s="13" t="s">
        <v>33</v>
      </c>
      <c r="AX471" s="13" t="s">
        <v>72</v>
      </c>
      <c r="AY471" s="240" t="s">
        <v>118</v>
      </c>
    </row>
    <row r="472" s="13" customFormat="1">
      <c r="A472" s="13"/>
      <c r="B472" s="231"/>
      <c r="C472" s="232"/>
      <c r="D472" s="225" t="s">
        <v>219</v>
      </c>
      <c r="E472" s="233" t="s">
        <v>19</v>
      </c>
      <c r="F472" s="234" t="s">
        <v>221</v>
      </c>
      <c r="G472" s="232"/>
      <c r="H472" s="233" t="s">
        <v>19</v>
      </c>
      <c r="I472" s="235"/>
      <c r="J472" s="232"/>
      <c r="K472" s="232"/>
      <c r="L472" s="236"/>
      <c r="M472" s="237"/>
      <c r="N472" s="238"/>
      <c r="O472" s="238"/>
      <c r="P472" s="238"/>
      <c r="Q472" s="238"/>
      <c r="R472" s="238"/>
      <c r="S472" s="238"/>
      <c r="T472" s="239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0" t="s">
        <v>219</v>
      </c>
      <c r="AU472" s="240" t="s">
        <v>82</v>
      </c>
      <c r="AV472" s="13" t="s">
        <v>80</v>
      </c>
      <c r="AW472" s="13" t="s">
        <v>33</v>
      </c>
      <c r="AX472" s="13" t="s">
        <v>72</v>
      </c>
      <c r="AY472" s="240" t="s">
        <v>118</v>
      </c>
    </row>
    <row r="473" s="14" customFormat="1">
      <c r="A473" s="14"/>
      <c r="B473" s="241"/>
      <c r="C473" s="242"/>
      <c r="D473" s="225" t="s">
        <v>219</v>
      </c>
      <c r="E473" s="243" t="s">
        <v>19</v>
      </c>
      <c r="F473" s="244" t="s">
        <v>593</v>
      </c>
      <c r="G473" s="242"/>
      <c r="H473" s="245">
        <v>698</v>
      </c>
      <c r="I473" s="246"/>
      <c r="J473" s="242"/>
      <c r="K473" s="242"/>
      <c r="L473" s="247"/>
      <c r="M473" s="248"/>
      <c r="N473" s="249"/>
      <c r="O473" s="249"/>
      <c r="P473" s="249"/>
      <c r="Q473" s="249"/>
      <c r="R473" s="249"/>
      <c r="S473" s="249"/>
      <c r="T473" s="250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1" t="s">
        <v>219</v>
      </c>
      <c r="AU473" s="251" t="s">
        <v>82</v>
      </c>
      <c r="AV473" s="14" t="s">
        <v>82</v>
      </c>
      <c r="AW473" s="14" t="s">
        <v>33</v>
      </c>
      <c r="AX473" s="14" t="s">
        <v>72</v>
      </c>
      <c r="AY473" s="251" t="s">
        <v>118</v>
      </c>
    </row>
    <row r="474" s="13" customFormat="1">
      <c r="A474" s="13"/>
      <c r="B474" s="231"/>
      <c r="C474" s="232"/>
      <c r="D474" s="225" t="s">
        <v>219</v>
      </c>
      <c r="E474" s="233" t="s">
        <v>19</v>
      </c>
      <c r="F474" s="234" t="s">
        <v>340</v>
      </c>
      <c r="G474" s="232"/>
      <c r="H474" s="233" t="s">
        <v>19</v>
      </c>
      <c r="I474" s="235"/>
      <c r="J474" s="232"/>
      <c r="K474" s="232"/>
      <c r="L474" s="236"/>
      <c r="M474" s="237"/>
      <c r="N474" s="238"/>
      <c r="O474" s="238"/>
      <c r="P474" s="238"/>
      <c r="Q474" s="238"/>
      <c r="R474" s="238"/>
      <c r="S474" s="238"/>
      <c r="T474" s="239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0" t="s">
        <v>219</v>
      </c>
      <c r="AU474" s="240" t="s">
        <v>82</v>
      </c>
      <c r="AV474" s="13" t="s">
        <v>80</v>
      </c>
      <c r="AW474" s="13" t="s">
        <v>33</v>
      </c>
      <c r="AX474" s="13" t="s">
        <v>72</v>
      </c>
      <c r="AY474" s="240" t="s">
        <v>118</v>
      </c>
    </row>
    <row r="475" s="13" customFormat="1">
      <c r="A475" s="13"/>
      <c r="B475" s="231"/>
      <c r="C475" s="232"/>
      <c r="D475" s="225" t="s">
        <v>219</v>
      </c>
      <c r="E475" s="233" t="s">
        <v>19</v>
      </c>
      <c r="F475" s="234" t="s">
        <v>592</v>
      </c>
      <c r="G475" s="232"/>
      <c r="H475" s="233" t="s">
        <v>19</v>
      </c>
      <c r="I475" s="235"/>
      <c r="J475" s="232"/>
      <c r="K475" s="232"/>
      <c r="L475" s="236"/>
      <c r="M475" s="237"/>
      <c r="N475" s="238"/>
      <c r="O475" s="238"/>
      <c r="P475" s="238"/>
      <c r="Q475" s="238"/>
      <c r="R475" s="238"/>
      <c r="S475" s="238"/>
      <c r="T475" s="239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0" t="s">
        <v>219</v>
      </c>
      <c r="AU475" s="240" t="s">
        <v>82</v>
      </c>
      <c r="AV475" s="13" t="s">
        <v>80</v>
      </c>
      <c r="AW475" s="13" t="s">
        <v>33</v>
      </c>
      <c r="AX475" s="13" t="s">
        <v>72</v>
      </c>
      <c r="AY475" s="240" t="s">
        <v>118</v>
      </c>
    </row>
    <row r="476" s="13" customFormat="1">
      <c r="A476" s="13"/>
      <c r="B476" s="231"/>
      <c r="C476" s="232"/>
      <c r="D476" s="225" t="s">
        <v>219</v>
      </c>
      <c r="E476" s="233" t="s">
        <v>19</v>
      </c>
      <c r="F476" s="234" t="s">
        <v>221</v>
      </c>
      <c r="G476" s="232"/>
      <c r="H476" s="233" t="s">
        <v>19</v>
      </c>
      <c r="I476" s="235"/>
      <c r="J476" s="232"/>
      <c r="K476" s="232"/>
      <c r="L476" s="236"/>
      <c r="M476" s="237"/>
      <c r="N476" s="238"/>
      <c r="O476" s="238"/>
      <c r="P476" s="238"/>
      <c r="Q476" s="238"/>
      <c r="R476" s="238"/>
      <c r="S476" s="238"/>
      <c r="T476" s="239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0" t="s">
        <v>219</v>
      </c>
      <c r="AU476" s="240" t="s">
        <v>82</v>
      </c>
      <c r="AV476" s="13" t="s">
        <v>80</v>
      </c>
      <c r="AW476" s="13" t="s">
        <v>33</v>
      </c>
      <c r="AX476" s="13" t="s">
        <v>72</v>
      </c>
      <c r="AY476" s="240" t="s">
        <v>118</v>
      </c>
    </row>
    <row r="477" s="14" customFormat="1">
      <c r="A477" s="14"/>
      <c r="B477" s="241"/>
      <c r="C477" s="242"/>
      <c r="D477" s="225" t="s">
        <v>219</v>
      </c>
      <c r="E477" s="243" t="s">
        <v>19</v>
      </c>
      <c r="F477" s="244" t="s">
        <v>233</v>
      </c>
      <c r="G477" s="242"/>
      <c r="H477" s="245">
        <v>17</v>
      </c>
      <c r="I477" s="246"/>
      <c r="J477" s="242"/>
      <c r="K477" s="242"/>
      <c r="L477" s="247"/>
      <c r="M477" s="248"/>
      <c r="N477" s="249"/>
      <c r="O477" s="249"/>
      <c r="P477" s="249"/>
      <c r="Q477" s="249"/>
      <c r="R477" s="249"/>
      <c r="S477" s="249"/>
      <c r="T477" s="250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1" t="s">
        <v>219</v>
      </c>
      <c r="AU477" s="251" t="s">
        <v>82</v>
      </c>
      <c r="AV477" s="14" t="s">
        <v>82</v>
      </c>
      <c r="AW477" s="14" t="s">
        <v>33</v>
      </c>
      <c r="AX477" s="14" t="s">
        <v>72</v>
      </c>
      <c r="AY477" s="251" t="s">
        <v>118</v>
      </c>
    </row>
    <row r="478" s="15" customFormat="1">
      <c r="A478" s="15"/>
      <c r="B478" s="252"/>
      <c r="C478" s="253"/>
      <c r="D478" s="225" t="s">
        <v>219</v>
      </c>
      <c r="E478" s="254" t="s">
        <v>19</v>
      </c>
      <c r="F478" s="255" t="s">
        <v>251</v>
      </c>
      <c r="G478" s="253"/>
      <c r="H478" s="256">
        <v>715</v>
      </c>
      <c r="I478" s="257"/>
      <c r="J478" s="253"/>
      <c r="K478" s="253"/>
      <c r="L478" s="258"/>
      <c r="M478" s="259"/>
      <c r="N478" s="260"/>
      <c r="O478" s="260"/>
      <c r="P478" s="260"/>
      <c r="Q478" s="260"/>
      <c r="R478" s="260"/>
      <c r="S478" s="260"/>
      <c r="T478" s="261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62" t="s">
        <v>219</v>
      </c>
      <c r="AU478" s="262" t="s">
        <v>82</v>
      </c>
      <c r="AV478" s="15" t="s">
        <v>143</v>
      </c>
      <c r="AW478" s="15" t="s">
        <v>33</v>
      </c>
      <c r="AX478" s="15" t="s">
        <v>80</v>
      </c>
      <c r="AY478" s="262" t="s">
        <v>118</v>
      </c>
    </row>
    <row r="479" s="2" customFormat="1" ht="24.15" customHeight="1">
      <c r="A479" s="41"/>
      <c r="B479" s="42"/>
      <c r="C479" s="207" t="s">
        <v>594</v>
      </c>
      <c r="D479" s="207" t="s">
        <v>121</v>
      </c>
      <c r="E479" s="208" t="s">
        <v>595</v>
      </c>
      <c r="F479" s="209" t="s">
        <v>596</v>
      </c>
      <c r="G479" s="210" t="s">
        <v>216</v>
      </c>
      <c r="H479" s="211">
        <v>703</v>
      </c>
      <c r="I479" s="212"/>
      <c r="J479" s="213">
        <f>ROUND(I479*H479,2)</f>
        <v>0</v>
      </c>
      <c r="K479" s="209" t="s">
        <v>125</v>
      </c>
      <c r="L479" s="47"/>
      <c r="M479" s="214" t="s">
        <v>19</v>
      </c>
      <c r="N479" s="215" t="s">
        <v>43</v>
      </c>
      <c r="O479" s="87"/>
      <c r="P479" s="216">
        <f>O479*H479</f>
        <v>0</v>
      </c>
      <c r="Q479" s="216">
        <v>0</v>
      </c>
      <c r="R479" s="216">
        <f>Q479*H479</f>
        <v>0</v>
      </c>
      <c r="S479" s="216">
        <v>0</v>
      </c>
      <c r="T479" s="217">
        <f>S479*H479</f>
        <v>0</v>
      </c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R479" s="218" t="s">
        <v>143</v>
      </c>
      <c r="AT479" s="218" t="s">
        <v>121</v>
      </c>
      <c r="AU479" s="218" t="s">
        <v>82</v>
      </c>
      <c r="AY479" s="20" t="s">
        <v>118</v>
      </c>
      <c r="BE479" s="219">
        <f>IF(N479="základní",J479,0)</f>
        <v>0</v>
      </c>
      <c r="BF479" s="219">
        <f>IF(N479="snížená",J479,0)</f>
        <v>0</v>
      </c>
      <c r="BG479" s="219">
        <f>IF(N479="zákl. přenesená",J479,0)</f>
        <v>0</v>
      </c>
      <c r="BH479" s="219">
        <f>IF(N479="sníž. přenesená",J479,0)</f>
        <v>0</v>
      </c>
      <c r="BI479" s="219">
        <f>IF(N479="nulová",J479,0)</f>
        <v>0</v>
      </c>
      <c r="BJ479" s="20" t="s">
        <v>80</v>
      </c>
      <c r="BK479" s="219">
        <f>ROUND(I479*H479,2)</f>
        <v>0</v>
      </c>
      <c r="BL479" s="20" t="s">
        <v>143</v>
      </c>
      <c r="BM479" s="218" t="s">
        <v>597</v>
      </c>
    </row>
    <row r="480" s="2" customFormat="1">
      <c r="A480" s="41"/>
      <c r="B480" s="42"/>
      <c r="C480" s="43"/>
      <c r="D480" s="220" t="s">
        <v>128</v>
      </c>
      <c r="E480" s="43"/>
      <c r="F480" s="221" t="s">
        <v>598</v>
      </c>
      <c r="G480" s="43"/>
      <c r="H480" s="43"/>
      <c r="I480" s="222"/>
      <c r="J480" s="43"/>
      <c r="K480" s="43"/>
      <c r="L480" s="47"/>
      <c r="M480" s="223"/>
      <c r="N480" s="224"/>
      <c r="O480" s="87"/>
      <c r="P480" s="87"/>
      <c r="Q480" s="87"/>
      <c r="R480" s="87"/>
      <c r="S480" s="87"/>
      <c r="T480" s="88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T480" s="20" t="s">
        <v>128</v>
      </c>
      <c r="AU480" s="20" t="s">
        <v>82</v>
      </c>
    </row>
    <row r="481" s="13" customFormat="1">
      <c r="A481" s="13"/>
      <c r="B481" s="231"/>
      <c r="C481" s="232"/>
      <c r="D481" s="225" t="s">
        <v>219</v>
      </c>
      <c r="E481" s="233" t="s">
        <v>19</v>
      </c>
      <c r="F481" s="234" t="s">
        <v>328</v>
      </c>
      <c r="G481" s="232"/>
      <c r="H481" s="233" t="s">
        <v>19</v>
      </c>
      <c r="I481" s="235"/>
      <c r="J481" s="232"/>
      <c r="K481" s="232"/>
      <c r="L481" s="236"/>
      <c r="M481" s="237"/>
      <c r="N481" s="238"/>
      <c r="O481" s="238"/>
      <c r="P481" s="238"/>
      <c r="Q481" s="238"/>
      <c r="R481" s="238"/>
      <c r="S481" s="238"/>
      <c r="T481" s="239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0" t="s">
        <v>219</v>
      </c>
      <c r="AU481" s="240" t="s">
        <v>82</v>
      </c>
      <c r="AV481" s="13" t="s">
        <v>80</v>
      </c>
      <c r="AW481" s="13" t="s">
        <v>33</v>
      </c>
      <c r="AX481" s="13" t="s">
        <v>72</v>
      </c>
      <c r="AY481" s="240" t="s">
        <v>118</v>
      </c>
    </row>
    <row r="482" s="13" customFormat="1">
      <c r="A482" s="13"/>
      <c r="B482" s="231"/>
      <c r="C482" s="232"/>
      <c r="D482" s="225" t="s">
        <v>219</v>
      </c>
      <c r="E482" s="233" t="s">
        <v>19</v>
      </c>
      <c r="F482" s="234" t="s">
        <v>599</v>
      </c>
      <c r="G482" s="232"/>
      <c r="H482" s="233" t="s">
        <v>19</v>
      </c>
      <c r="I482" s="235"/>
      <c r="J482" s="232"/>
      <c r="K482" s="232"/>
      <c r="L482" s="236"/>
      <c r="M482" s="237"/>
      <c r="N482" s="238"/>
      <c r="O482" s="238"/>
      <c r="P482" s="238"/>
      <c r="Q482" s="238"/>
      <c r="R482" s="238"/>
      <c r="S482" s="238"/>
      <c r="T482" s="239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0" t="s">
        <v>219</v>
      </c>
      <c r="AU482" s="240" t="s">
        <v>82</v>
      </c>
      <c r="AV482" s="13" t="s">
        <v>80</v>
      </c>
      <c r="AW482" s="13" t="s">
        <v>33</v>
      </c>
      <c r="AX482" s="13" t="s">
        <v>72</v>
      </c>
      <c r="AY482" s="240" t="s">
        <v>118</v>
      </c>
    </row>
    <row r="483" s="13" customFormat="1">
      <c r="A483" s="13"/>
      <c r="B483" s="231"/>
      <c r="C483" s="232"/>
      <c r="D483" s="225" t="s">
        <v>219</v>
      </c>
      <c r="E483" s="233" t="s">
        <v>19</v>
      </c>
      <c r="F483" s="234" t="s">
        <v>221</v>
      </c>
      <c r="G483" s="232"/>
      <c r="H483" s="233" t="s">
        <v>19</v>
      </c>
      <c r="I483" s="235"/>
      <c r="J483" s="232"/>
      <c r="K483" s="232"/>
      <c r="L483" s="236"/>
      <c r="M483" s="237"/>
      <c r="N483" s="238"/>
      <c r="O483" s="238"/>
      <c r="P483" s="238"/>
      <c r="Q483" s="238"/>
      <c r="R483" s="238"/>
      <c r="S483" s="238"/>
      <c r="T483" s="239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0" t="s">
        <v>219</v>
      </c>
      <c r="AU483" s="240" t="s">
        <v>82</v>
      </c>
      <c r="AV483" s="13" t="s">
        <v>80</v>
      </c>
      <c r="AW483" s="13" t="s">
        <v>33</v>
      </c>
      <c r="AX483" s="13" t="s">
        <v>72</v>
      </c>
      <c r="AY483" s="240" t="s">
        <v>118</v>
      </c>
    </row>
    <row r="484" s="14" customFormat="1">
      <c r="A484" s="14"/>
      <c r="B484" s="241"/>
      <c r="C484" s="242"/>
      <c r="D484" s="225" t="s">
        <v>219</v>
      </c>
      <c r="E484" s="243" t="s">
        <v>19</v>
      </c>
      <c r="F484" s="244" t="s">
        <v>600</v>
      </c>
      <c r="G484" s="242"/>
      <c r="H484" s="245">
        <v>690</v>
      </c>
      <c r="I484" s="246"/>
      <c r="J484" s="242"/>
      <c r="K484" s="242"/>
      <c r="L484" s="247"/>
      <c r="M484" s="248"/>
      <c r="N484" s="249"/>
      <c r="O484" s="249"/>
      <c r="P484" s="249"/>
      <c r="Q484" s="249"/>
      <c r="R484" s="249"/>
      <c r="S484" s="249"/>
      <c r="T484" s="250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1" t="s">
        <v>219</v>
      </c>
      <c r="AU484" s="251" t="s">
        <v>82</v>
      </c>
      <c r="AV484" s="14" t="s">
        <v>82</v>
      </c>
      <c r="AW484" s="14" t="s">
        <v>33</v>
      </c>
      <c r="AX484" s="14" t="s">
        <v>72</v>
      </c>
      <c r="AY484" s="251" t="s">
        <v>118</v>
      </c>
    </row>
    <row r="485" s="13" customFormat="1">
      <c r="A485" s="13"/>
      <c r="B485" s="231"/>
      <c r="C485" s="232"/>
      <c r="D485" s="225" t="s">
        <v>219</v>
      </c>
      <c r="E485" s="233" t="s">
        <v>19</v>
      </c>
      <c r="F485" s="234" t="s">
        <v>340</v>
      </c>
      <c r="G485" s="232"/>
      <c r="H485" s="233" t="s">
        <v>19</v>
      </c>
      <c r="I485" s="235"/>
      <c r="J485" s="232"/>
      <c r="K485" s="232"/>
      <c r="L485" s="236"/>
      <c r="M485" s="237"/>
      <c r="N485" s="238"/>
      <c r="O485" s="238"/>
      <c r="P485" s="238"/>
      <c r="Q485" s="238"/>
      <c r="R485" s="238"/>
      <c r="S485" s="238"/>
      <c r="T485" s="239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0" t="s">
        <v>219</v>
      </c>
      <c r="AU485" s="240" t="s">
        <v>82</v>
      </c>
      <c r="AV485" s="13" t="s">
        <v>80</v>
      </c>
      <c r="AW485" s="13" t="s">
        <v>33</v>
      </c>
      <c r="AX485" s="13" t="s">
        <v>72</v>
      </c>
      <c r="AY485" s="240" t="s">
        <v>118</v>
      </c>
    </row>
    <row r="486" s="13" customFormat="1">
      <c r="A486" s="13"/>
      <c r="B486" s="231"/>
      <c r="C486" s="232"/>
      <c r="D486" s="225" t="s">
        <v>219</v>
      </c>
      <c r="E486" s="233" t="s">
        <v>19</v>
      </c>
      <c r="F486" s="234" t="s">
        <v>599</v>
      </c>
      <c r="G486" s="232"/>
      <c r="H486" s="233" t="s">
        <v>19</v>
      </c>
      <c r="I486" s="235"/>
      <c r="J486" s="232"/>
      <c r="K486" s="232"/>
      <c r="L486" s="236"/>
      <c r="M486" s="237"/>
      <c r="N486" s="238"/>
      <c r="O486" s="238"/>
      <c r="P486" s="238"/>
      <c r="Q486" s="238"/>
      <c r="R486" s="238"/>
      <c r="S486" s="238"/>
      <c r="T486" s="239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0" t="s">
        <v>219</v>
      </c>
      <c r="AU486" s="240" t="s">
        <v>82</v>
      </c>
      <c r="AV486" s="13" t="s">
        <v>80</v>
      </c>
      <c r="AW486" s="13" t="s">
        <v>33</v>
      </c>
      <c r="AX486" s="13" t="s">
        <v>72</v>
      </c>
      <c r="AY486" s="240" t="s">
        <v>118</v>
      </c>
    </row>
    <row r="487" s="13" customFormat="1">
      <c r="A487" s="13"/>
      <c r="B487" s="231"/>
      <c r="C487" s="232"/>
      <c r="D487" s="225" t="s">
        <v>219</v>
      </c>
      <c r="E487" s="233" t="s">
        <v>19</v>
      </c>
      <c r="F487" s="234" t="s">
        <v>221</v>
      </c>
      <c r="G487" s="232"/>
      <c r="H487" s="233" t="s">
        <v>19</v>
      </c>
      <c r="I487" s="235"/>
      <c r="J487" s="232"/>
      <c r="K487" s="232"/>
      <c r="L487" s="236"/>
      <c r="M487" s="237"/>
      <c r="N487" s="238"/>
      <c r="O487" s="238"/>
      <c r="P487" s="238"/>
      <c r="Q487" s="238"/>
      <c r="R487" s="238"/>
      <c r="S487" s="238"/>
      <c r="T487" s="239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0" t="s">
        <v>219</v>
      </c>
      <c r="AU487" s="240" t="s">
        <v>82</v>
      </c>
      <c r="AV487" s="13" t="s">
        <v>80</v>
      </c>
      <c r="AW487" s="13" t="s">
        <v>33</v>
      </c>
      <c r="AX487" s="13" t="s">
        <v>72</v>
      </c>
      <c r="AY487" s="240" t="s">
        <v>118</v>
      </c>
    </row>
    <row r="488" s="14" customFormat="1">
      <c r="A488" s="14"/>
      <c r="B488" s="241"/>
      <c r="C488" s="242"/>
      <c r="D488" s="225" t="s">
        <v>219</v>
      </c>
      <c r="E488" s="243" t="s">
        <v>19</v>
      </c>
      <c r="F488" s="244" t="s">
        <v>196</v>
      </c>
      <c r="G488" s="242"/>
      <c r="H488" s="245">
        <v>13</v>
      </c>
      <c r="I488" s="246"/>
      <c r="J488" s="242"/>
      <c r="K488" s="242"/>
      <c r="L488" s="247"/>
      <c r="M488" s="248"/>
      <c r="N488" s="249"/>
      <c r="O488" s="249"/>
      <c r="P488" s="249"/>
      <c r="Q488" s="249"/>
      <c r="R488" s="249"/>
      <c r="S488" s="249"/>
      <c r="T488" s="250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51" t="s">
        <v>219</v>
      </c>
      <c r="AU488" s="251" t="s">
        <v>82</v>
      </c>
      <c r="AV488" s="14" t="s">
        <v>82</v>
      </c>
      <c r="AW488" s="14" t="s">
        <v>33</v>
      </c>
      <c r="AX488" s="14" t="s">
        <v>72</v>
      </c>
      <c r="AY488" s="251" t="s">
        <v>118</v>
      </c>
    </row>
    <row r="489" s="15" customFormat="1">
      <c r="A489" s="15"/>
      <c r="B489" s="252"/>
      <c r="C489" s="253"/>
      <c r="D489" s="225" t="s">
        <v>219</v>
      </c>
      <c r="E489" s="254" t="s">
        <v>19</v>
      </c>
      <c r="F489" s="255" t="s">
        <v>251</v>
      </c>
      <c r="G489" s="253"/>
      <c r="H489" s="256">
        <v>703</v>
      </c>
      <c r="I489" s="257"/>
      <c r="J489" s="253"/>
      <c r="K489" s="253"/>
      <c r="L489" s="258"/>
      <c r="M489" s="259"/>
      <c r="N489" s="260"/>
      <c r="O489" s="260"/>
      <c r="P489" s="260"/>
      <c r="Q489" s="260"/>
      <c r="R489" s="260"/>
      <c r="S489" s="260"/>
      <c r="T489" s="261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62" t="s">
        <v>219</v>
      </c>
      <c r="AU489" s="262" t="s">
        <v>82</v>
      </c>
      <c r="AV489" s="15" t="s">
        <v>143</v>
      </c>
      <c r="AW489" s="15" t="s">
        <v>33</v>
      </c>
      <c r="AX489" s="15" t="s">
        <v>80</v>
      </c>
      <c r="AY489" s="262" t="s">
        <v>118</v>
      </c>
    </row>
    <row r="490" s="2" customFormat="1" ht="24.15" customHeight="1">
      <c r="A490" s="41"/>
      <c r="B490" s="42"/>
      <c r="C490" s="207" t="s">
        <v>601</v>
      </c>
      <c r="D490" s="207" t="s">
        <v>121</v>
      </c>
      <c r="E490" s="208" t="s">
        <v>602</v>
      </c>
      <c r="F490" s="209" t="s">
        <v>603</v>
      </c>
      <c r="G490" s="210" t="s">
        <v>216</v>
      </c>
      <c r="H490" s="211">
        <v>6.2800000000000002</v>
      </c>
      <c r="I490" s="212"/>
      <c r="J490" s="213">
        <f>ROUND(I490*H490,2)</f>
        <v>0</v>
      </c>
      <c r="K490" s="209" t="s">
        <v>125</v>
      </c>
      <c r="L490" s="47"/>
      <c r="M490" s="214" t="s">
        <v>19</v>
      </c>
      <c r="N490" s="215" t="s">
        <v>43</v>
      </c>
      <c r="O490" s="87"/>
      <c r="P490" s="216">
        <f>O490*H490</f>
        <v>0</v>
      </c>
      <c r="Q490" s="216">
        <v>0</v>
      </c>
      <c r="R490" s="216">
        <f>Q490*H490</f>
        <v>0</v>
      </c>
      <c r="S490" s="216">
        <v>0</v>
      </c>
      <c r="T490" s="217">
        <f>S490*H490</f>
        <v>0</v>
      </c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R490" s="218" t="s">
        <v>143</v>
      </c>
      <c r="AT490" s="218" t="s">
        <v>121</v>
      </c>
      <c r="AU490" s="218" t="s">
        <v>82</v>
      </c>
      <c r="AY490" s="20" t="s">
        <v>118</v>
      </c>
      <c r="BE490" s="219">
        <f>IF(N490="základní",J490,0)</f>
        <v>0</v>
      </c>
      <c r="BF490" s="219">
        <f>IF(N490="snížená",J490,0)</f>
        <v>0</v>
      </c>
      <c r="BG490" s="219">
        <f>IF(N490="zákl. přenesená",J490,0)</f>
        <v>0</v>
      </c>
      <c r="BH490" s="219">
        <f>IF(N490="sníž. přenesená",J490,0)</f>
        <v>0</v>
      </c>
      <c r="BI490" s="219">
        <f>IF(N490="nulová",J490,0)</f>
        <v>0</v>
      </c>
      <c r="BJ490" s="20" t="s">
        <v>80</v>
      </c>
      <c r="BK490" s="219">
        <f>ROUND(I490*H490,2)</f>
        <v>0</v>
      </c>
      <c r="BL490" s="20" t="s">
        <v>143</v>
      </c>
      <c r="BM490" s="218" t="s">
        <v>604</v>
      </c>
    </row>
    <row r="491" s="2" customFormat="1">
      <c r="A491" s="41"/>
      <c r="B491" s="42"/>
      <c r="C491" s="43"/>
      <c r="D491" s="220" t="s">
        <v>128</v>
      </c>
      <c r="E491" s="43"/>
      <c r="F491" s="221" t="s">
        <v>605</v>
      </c>
      <c r="G491" s="43"/>
      <c r="H491" s="43"/>
      <c r="I491" s="222"/>
      <c r="J491" s="43"/>
      <c r="K491" s="43"/>
      <c r="L491" s="47"/>
      <c r="M491" s="223"/>
      <c r="N491" s="224"/>
      <c r="O491" s="87"/>
      <c r="P491" s="87"/>
      <c r="Q491" s="87"/>
      <c r="R491" s="87"/>
      <c r="S491" s="87"/>
      <c r="T491" s="88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T491" s="20" t="s">
        <v>128</v>
      </c>
      <c r="AU491" s="20" t="s">
        <v>82</v>
      </c>
    </row>
    <row r="492" s="13" customFormat="1">
      <c r="A492" s="13"/>
      <c r="B492" s="231"/>
      <c r="C492" s="232"/>
      <c r="D492" s="225" t="s">
        <v>219</v>
      </c>
      <c r="E492" s="233" t="s">
        <v>19</v>
      </c>
      <c r="F492" s="234" t="s">
        <v>606</v>
      </c>
      <c r="G492" s="232"/>
      <c r="H492" s="233" t="s">
        <v>19</v>
      </c>
      <c r="I492" s="235"/>
      <c r="J492" s="232"/>
      <c r="K492" s="232"/>
      <c r="L492" s="236"/>
      <c r="M492" s="237"/>
      <c r="N492" s="238"/>
      <c r="O492" s="238"/>
      <c r="P492" s="238"/>
      <c r="Q492" s="238"/>
      <c r="R492" s="238"/>
      <c r="S492" s="238"/>
      <c r="T492" s="239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0" t="s">
        <v>219</v>
      </c>
      <c r="AU492" s="240" t="s">
        <v>82</v>
      </c>
      <c r="AV492" s="13" t="s">
        <v>80</v>
      </c>
      <c r="AW492" s="13" t="s">
        <v>33</v>
      </c>
      <c r="AX492" s="13" t="s">
        <v>72</v>
      </c>
      <c r="AY492" s="240" t="s">
        <v>118</v>
      </c>
    </row>
    <row r="493" s="13" customFormat="1">
      <c r="A493" s="13"/>
      <c r="B493" s="231"/>
      <c r="C493" s="232"/>
      <c r="D493" s="225" t="s">
        <v>219</v>
      </c>
      <c r="E493" s="233" t="s">
        <v>19</v>
      </c>
      <c r="F493" s="234" t="s">
        <v>607</v>
      </c>
      <c r="G493" s="232"/>
      <c r="H493" s="233" t="s">
        <v>19</v>
      </c>
      <c r="I493" s="235"/>
      <c r="J493" s="232"/>
      <c r="K493" s="232"/>
      <c r="L493" s="236"/>
      <c r="M493" s="237"/>
      <c r="N493" s="238"/>
      <c r="O493" s="238"/>
      <c r="P493" s="238"/>
      <c r="Q493" s="238"/>
      <c r="R493" s="238"/>
      <c r="S493" s="238"/>
      <c r="T493" s="239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0" t="s">
        <v>219</v>
      </c>
      <c r="AU493" s="240" t="s">
        <v>82</v>
      </c>
      <c r="AV493" s="13" t="s">
        <v>80</v>
      </c>
      <c r="AW493" s="13" t="s">
        <v>33</v>
      </c>
      <c r="AX493" s="13" t="s">
        <v>72</v>
      </c>
      <c r="AY493" s="240" t="s">
        <v>118</v>
      </c>
    </row>
    <row r="494" s="13" customFormat="1">
      <c r="A494" s="13"/>
      <c r="B494" s="231"/>
      <c r="C494" s="232"/>
      <c r="D494" s="225" t="s">
        <v>219</v>
      </c>
      <c r="E494" s="233" t="s">
        <v>19</v>
      </c>
      <c r="F494" s="234" t="s">
        <v>608</v>
      </c>
      <c r="G494" s="232"/>
      <c r="H494" s="233" t="s">
        <v>19</v>
      </c>
      <c r="I494" s="235"/>
      <c r="J494" s="232"/>
      <c r="K494" s="232"/>
      <c r="L494" s="236"/>
      <c r="M494" s="237"/>
      <c r="N494" s="238"/>
      <c r="O494" s="238"/>
      <c r="P494" s="238"/>
      <c r="Q494" s="238"/>
      <c r="R494" s="238"/>
      <c r="S494" s="238"/>
      <c r="T494" s="239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0" t="s">
        <v>219</v>
      </c>
      <c r="AU494" s="240" t="s">
        <v>82</v>
      </c>
      <c r="AV494" s="13" t="s">
        <v>80</v>
      </c>
      <c r="AW494" s="13" t="s">
        <v>33</v>
      </c>
      <c r="AX494" s="13" t="s">
        <v>72</v>
      </c>
      <c r="AY494" s="240" t="s">
        <v>118</v>
      </c>
    </row>
    <row r="495" s="14" customFormat="1">
      <c r="A495" s="14"/>
      <c r="B495" s="241"/>
      <c r="C495" s="242"/>
      <c r="D495" s="225" t="s">
        <v>219</v>
      </c>
      <c r="E495" s="243" t="s">
        <v>19</v>
      </c>
      <c r="F495" s="244" t="s">
        <v>299</v>
      </c>
      <c r="G495" s="242"/>
      <c r="H495" s="245">
        <v>6.2800000000000002</v>
      </c>
      <c r="I495" s="246"/>
      <c r="J495" s="242"/>
      <c r="K495" s="242"/>
      <c r="L495" s="247"/>
      <c r="M495" s="248"/>
      <c r="N495" s="249"/>
      <c r="O495" s="249"/>
      <c r="P495" s="249"/>
      <c r="Q495" s="249"/>
      <c r="R495" s="249"/>
      <c r="S495" s="249"/>
      <c r="T495" s="250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51" t="s">
        <v>219</v>
      </c>
      <c r="AU495" s="251" t="s">
        <v>82</v>
      </c>
      <c r="AV495" s="14" t="s">
        <v>82</v>
      </c>
      <c r="AW495" s="14" t="s">
        <v>33</v>
      </c>
      <c r="AX495" s="14" t="s">
        <v>80</v>
      </c>
      <c r="AY495" s="251" t="s">
        <v>118</v>
      </c>
    </row>
    <row r="496" s="2" customFormat="1" ht="24.15" customHeight="1">
      <c r="A496" s="41"/>
      <c r="B496" s="42"/>
      <c r="C496" s="207" t="s">
        <v>609</v>
      </c>
      <c r="D496" s="207" t="s">
        <v>121</v>
      </c>
      <c r="E496" s="208" t="s">
        <v>610</v>
      </c>
      <c r="F496" s="209" t="s">
        <v>611</v>
      </c>
      <c r="G496" s="210" t="s">
        <v>216</v>
      </c>
      <c r="H496" s="211">
        <v>6</v>
      </c>
      <c r="I496" s="212"/>
      <c r="J496" s="213">
        <f>ROUND(I496*H496,2)</f>
        <v>0</v>
      </c>
      <c r="K496" s="209" t="s">
        <v>125</v>
      </c>
      <c r="L496" s="47"/>
      <c r="M496" s="214" t="s">
        <v>19</v>
      </c>
      <c r="N496" s="215" t="s">
        <v>43</v>
      </c>
      <c r="O496" s="87"/>
      <c r="P496" s="216">
        <f>O496*H496</f>
        <v>0</v>
      </c>
      <c r="Q496" s="216">
        <v>0</v>
      </c>
      <c r="R496" s="216">
        <f>Q496*H496</f>
        <v>0</v>
      </c>
      <c r="S496" s="216">
        <v>0</v>
      </c>
      <c r="T496" s="217">
        <f>S496*H496</f>
        <v>0</v>
      </c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R496" s="218" t="s">
        <v>143</v>
      </c>
      <c r="AT496" s="218" t="s">
        <v>121</v>
      </c>
      <c r="AU496" s="218" t="s">
        <v>82</v>
      </c>
      <c r="AY496" s="20" t="s">
        <v>118</v>
      </c>
      <c r="BE496" s="219">
        <f>IF(N496="základní",J496,0)</f>
        <v>0</v>
      </c>
      <c r="BF496" s="219">
        <f>IF(N496="snížená",J496,0)</f>
        <v>0</v>
      </c>
      <c r="BG496" s="219">
        <f>IF(N496="zákl. přenesená",J496,0)</f>
        <v>0</v>
      </c>
      <c r="BH496" s="219">
        <f>IF(N496="sníž. přenesená",J496,0)</f>
        <v>0</v>
      </c>
      <c r="BI496" s="219">
        <f>IF(N496="nulová",J496,0)</f>
        <v>0</v>
      </c>
      <c r="BJ496" s="20" t="s">
        <v>80</v>
      </c>
      <c r="BK496" s="219">
        <f>ROUND(I496*H496,2)</f>
        <v>0</v>
      </c>
      <c r="BL496" s="20" t="s">
        <v>143</v>
      </c>
      <c r="BM496" s="218" t="s">
        <v>612</v>
      </c>
    </row>
    <row r="497" s="2" customFormat="1">
      <c r="A497" s="41"/>
      <c r="B497" s="42"/>
      <c r="C497" s="43"/>
      <c r="D497" s="220" t="s">
        <v>128</v>
      </c>
      <c r="E497" s="43"/>
      <c r="F497" s="221" t="s">
        <v>613</v>
      </c>
      <c r="G497" s="43"/>
      <c r="H497" s="43"/>
      <c r="I497" s="222"/>
      <c r="J497" s="43"/>
      <c r="K497" s="43"/>
      <c r="L497" s="47"/>
      <c r="M497" s="223"/>
      <c r="N497" s="224"/>
      <c r="O497" s="87"/>
      <c r="P497" s="87"/>
      <c r="Q497" s="87"/>
      <c r="R497" s="87"/>
      <c r="S497" s="87"/>
      <c r="T497" s="88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T497" s="20" t="s">
        <v>128</v>
      </c>
      <c r="AU497" s="20" t="s">
        <v>82</v>
      </c>
    </row>
    <row r="498" s="13" customFormat="1">
      <c r="A498" s="13"/>
      <c r="B498" s="231"/>
      <c r="C498" s="232"/>
      <c r="D498" s="225" t="s">
        <v>219</v>
      </c>
      <c r="E498" s="233" t="s">
        <v>19</v>
      </c>
      <c r="F498" s="234" t="s">
        <v>338</v>
      </c>
      <c r="G498" s="232"/>
      <c r="H498" s="233" t="s">
        <v>19</v>
      </c>
      <c r="I498" s="235"/>
      <c r="J498" s="232"/>
      <c r="K498" s="232"/>
      <c r="L498" s="236"/>
      <c r="M498" s="237"/>
      <c r="N498" s="238"/>
      <c r="O498" s="238"/>
      <c r="P498" s="238"/>
      <c r="Q498" s="238"/>
      <c r="R498" s="238"/>
      <c r="S498" s="238"/>
      <c r="T498" s="239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0" t="s">
        <v>219</v>
      </c>
      <c r="AU498" s="240" t="s">
        <v>82</v>
      </c>
      <c r="AV498" s="13" t="s">
        <v>80</v>
      </c>
      <c r="AW498" s="13" t="s">
        <v>33</v>
      </c>
      <c r="AX498" s="13" t="s">
        <v>72</v>
      </c>
      <c r="AY498" s="240" t="s">
        <v>118</v>
      </c>
    </row>
    <row r="499" s="13" customFormat="1">
      <c r="A499" s="13"/>
      <c r="B499" s="231"/>
      <c r="C499" s="232"/>
      <c r="D499" s="225" t="s">
        <v>219</v>
      </c>
      <c r="E499" s="233" t="s">
        <v>19</v>
      </c>
      <c r="F499" s="234" t="s">
        <v>614</v>
      </c>
      <c r="G499" s="232"/>
      <c r="H499" s="233" t="s">
        <v>19</v>
      </c>
      <c r="I499" s="235"/>
      <c r="J499" s="232"/>
      <c r="K499" s="232"/>
      <c r="L499" s="236"/>
      <c r="M499" s="237"/>
      <c r="N499" s="238"/>
      <c r="O499" s="238"/>
      <c r="P499" s="238"/>
      <c r="Q499" s="238"/>
      <c r="R499" s="238"/>
      <c r="S499" s="238"/>
      <c r="T499" s="239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0" t="s">
        <v>219</v>
      </c>
      <c r="AU499" s="240" t="s">
        <v>82</v>
      </c>
      <c r="AV499" s="13" t="s">
        <v>80</v>
      </c>
      <c r="AW499" s="13" t="s">
        <v>33</v>
      </c>
      <c r="AX499" s="13" t="s">
        <v>72</v>
      </c>
      <c r="AY499" s="240" t="s">
        <v>118</v>
      </c>
    </row>
    <row r="500" s="13" customFormat="1">
      <c r="A500" s="13"/>
      <c r="B500" s="231"/>
      <c r="C500" s="232"/>
      <c r="D500" s="225" t="s">
        <v>219</v>
      </c>
      <c r="E500" s="233" t="s">
        <v>19</v>
      </c>
      <c r="F500" s="234" t="s">
        <v>221</v>
      </c>
      <c r="G500" s="232"/>
      <c r="H500" s="233" t="s">
        <v>19</v>
      </c>
      <c r="I500" s="235"/>
      <c r="J500" s="232"/>
      <c r="K500" s="232"/>
      <c r="L500" s="236"/>
      <c r="M500" s="237"/>
      <c r="N500" s="238"/>
      <c r="O500" s="238"/>
      <c r="P500" s="238"/>
      <c r="Q500" s="238"/>
      <c r="R500" s="238"/>
      <c r="S500" s="238"/>
      <c r="T500" s="239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0" t="s">
        <v>219</v>
      </c>
      <c r="AU500" s="240" t="s">
        <v>82</v>
      </c>
      <c r="AV500" s="13" t="s">
        <v>80</v>
      </c>
      <c r="AW500" s="13" t="s">
        <v>33</v>
      </c>
      <c r="AX500" s="13" t="s">
        <v>72</v>
      </c>
      <c r="AY500" s="240" t="s">
        <v>118</v>
      </c>
    </row>
    <row r="501" s="14" customFormat="1">
      <c r="A501" s="14"/>
      <c r="B501" s="241"/>
      <c r="C501" s="242"/>
      <c r="D501" s="225" t="s">
        <v>219</v>
      </c>
      <c r="E501" s="243" t="s">
        <v>19</v>
      </c>
      <c r="F501" s="244" t="s">
        <v>152</v>
      </c>
      <c r="G501" s="242"/>
      <c r="H501" s="245">
        <v>6</v>
      </c>
      <c r="I501" s="246"/>
      <c r="J501" s="242"/>
      <c r="K501" s="242"/>
      <c r="L501" s="247"/>
      <c r="M501" s="248"/>
      <c r="N501" s="249"/>
      <c r="O501" s="249"/>
      <c r="P501" s="249"/>
      <c r="Q501" s="249"/>
      <c r="R501" s="249"/>
      <c r="S501" s="249"/>
      <c r="T501" s="250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1" t="s">
        <v>219</v>
      </c>
      <c r="AU501" s="251" t="s">
        <v>82</v>
      </c>
      <c r="AV501" s="14" t="s">
        <v>82</v>
      </c>
      <c r="AW501" s="14" t="s">
        <v>33</v>
      </c>
      <c r="AX501" s="14" t="s">
        <v>80</v>
      </c>
      <c r="AY501" s="251" t="s">
        <v>118</v>
      </c>
    </row>
    <row r="502" s="2" customFormat="1" ht="16.5" customHeight="1">
      <c r="A502" s="41"/>
      <c r="B502" s="42"/>
      <c r="C502" s="207" t="s">
        <v>453</v>
      </c>
      <c r="D502" s="207" t="s">
        <v>121</v>
      </c>
      <c r="E502" s="208" t="s">
        <v>615</v>
      </c>
      <c r="F502" s="209" t="s">
        <v>616</v>
      </c>
      <c r="G502" s="210" t="s">
        <v>216</v>
      </c>
      <c r="H502" s="211">
        <v>746.27999999999997</v>
      </c>
      <c r="I502" s="212"/>
      <c r="J502" s="213">
        <f>ROUND(I502*H502,2)</f>
        <v>0</v>
      </c>
      <c r="K502" s="209" t="s">
        <v>19</v>
      </c>
      <c r="L502" s="47"/>
      <c r="M502" s="214" t="s">
        <v>19</v>
      </c>
      <c r="N502" s="215" t="s">
        <v>43</v>
      </c>
      <c r="O502" s="87"/>
      <c r="P502" s="216">
        <f>O502*H502</f>
        <v>0</v>
      </c>
      <c r="Q502" s="216">
        <v>0</v>
      </c>
      <c r="R502" s="216">
        <f>Q502*H502</f>
        <v>0</v>
      </c>
      <c r="S502" s="216">
        <v>0</v>
      </c>
      <c r="T502" s="217">
        <f>S502*H502</f>
        <v>0</v>
      </c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R502" s="218" t="s">
        <v>143</v>
      </c>
      <c r="AT502" s="218" t="s">
        <v>121</v>
      </c>
      <c r="AU502" s="218" t="s">
        <v>82</v>
      </c>
      <c r="AY502" s="20" t="s">
        <v>118</v>
      </c>
      <c r="BE502" s="219">
        <f>IF(N502="základní",J502,0)</f>
        <v>0</v>
      </c>
      <c r="BF502" s="219">
        <f>IF(N502="snížená",J502,0)</f>
        <v>0</v>
      </c>
      <c r="BG502" s="219">
        <f>IF(N502="zákl. přenesená",J502,0)</f>
        <v>0</v>
      </c>
      <c r="BH502" s="219">
        <f>IF(N502="sníž. přenesená",J502,0)</f>
        <v>0</v>
      </c>
      <c r="BI502" s="219">
        <f>IF(N502="nulová",J502,0)</f>
        <v>0</v>
      </c>
      <c r="BJ502" s="20" t="s">
        <v>80</v>
      </c>
      <c r="BK502" s="219">
        <f>ROUND(I502*H502,2)</f>
        <v>0</v>
      </c>
      <c r="BL502" s="20" t="s">
        <v>143</v>
      </c>
      <c r="BM502" s="218" t="s">
        <v>617</v>
      </c>
    </row>
    <row r="503" s="13" customFormat="1">
      <c r="A503" s="13"/>
      <c r="B503" s="231"/>
      <c r="C503" s="232"/>
      <c r="D503" s="225" t="s">
        <v>219</v>
      </c>
      <c r="E503" s="233" t="s">
        <v>19</v>
      </c>
      <c r="F503" s="234" t="s">
        <v>328</v>
      </c>
      <c r="G503" s="232"/>
      <c r="H503" s="233" t="s">
        <v>19</v>
      </c>
      <c r="I503" s="235"/>
      <c r="J503" s="232"/>
      <c r="K503" s="232"/>
      <c r="L503" s="236"/>
      <c r="M503" s="237"/>
      <c r="N503" s="238"/>
      <c r="O503" s="238"/>
      <c r="P503" s="238"/>
      <c r="Q503" s="238"/>
      <c r="R503" s="238"/>
      <c r="S503" s="238"/>
      <c r="T503" s="239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0" t="s">
        <v>219</v>
      </c>
      <c r="AU503" s="240" t="s">
        <v>82</v>
      </c>
      <c r="AV503" s="13" t="s">
        <v>80</v>
      </c>
      <c r="AW503" s="13" t="s">
        <v>33</v>
      </c>
      <c r="AX503" s="13" t="s">
        <v>72</v>
      </c>
      <c r="AY503" s="240" t="s">
        <v>118</v>
      </c>
    </row>
    <row r="504" s="13" customFormat="1">
      <c r="A504" s="13"/>
      <c r="B504" s="231"/>
      <c r="C504" s="232"/>
      <c r="D504" s="225" t="s">
        <v>219</v>
      </c>
      <c r="E504" s="233" t="s">
        <v>19</v>
      </c>
      <c r="F504" s="234" t="s">
        <v>618</v>
      </c>
      <c r="G504" s="232"/>
      <c r="H504" s="233" t="s">
        <v>19</v>
      </c>
      <c r="I504" s="235"/>
      <c r="J504" s="232"/>
      <c r="K504" s="232"/>
      <c r="L504" s="236"/>
      <c r="M504" s="237"/>
      <c r="N504" s="238"/>
      <c r="O504" s="238"/>
      <c r="P504" s="238"/>
      <c r="Q504" s="238"/>
      <c r="R504" s="238"/>
      <c r="S504" s="238"/>
      <c r="T504" s="239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0" t="s">
        <v>219</v>
      </c>
      <c r="AU504" s="240" t="s">
        <v>82</v>
      </c>
      <c r="AV504" s="13" t="s">
        <v>80</v>
      </c>
      <c r="AW504" s="13" t="s">
        <v>33</v>
      </c>
      <c r="AX504" s="13" t="s">
        <v>72</v>
      </c>
      <c r="AY504" s="240" t="s">
        <v>118</v>
      </c>
    </row>
    <row r="505" s="13" customFormat="1">
      <c r="A505" s="13"/>
      <c r="B505" s="231"/>
      <c r="C505" s="232"/>
      <c r="D505" s="225" t="s">
        <v>219</v>
      </c>
      <c r="E505" s="233" t="s">
        <v>19</v>
      </c>
      <c r="F505" s="234" t="s">
        <v>619</v>
      </c>
      <c r="G505" s="232"/>
      <c r="H505" s="233" t="s">
        <v>19</v>
      </c>
      <c r="I505" s="235"/>
      <c r="J505" s="232"/>
      <c r="K505" s="232"/>
      <c r="L505" s="236"/>
      <c r="M505" s="237"/>
      <c r="N505" s="238"/>
      <c r="O505" s="238"/>
      <c r="P505" s="238"/>
      <c r="Q505" s="238"/>
      <c r="R505" s="238"/>
      <c r="S505" s="238"/>
      <c r="T505" s="239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0" t="s">
        <v>219</v>
      </c>
      <c r="AU505" s="240" t="s">
        <v>82</v>
      </c>
      <c r="AV505" s="13" t="s">
        <v>80</v>
      </c>
      <c r="AW505" s="13" t="s">
        <v>33</v>
      </c>
      <c r="AX505" s="13" t="s">
        <v>72</v>
      </c>
      <c r="AY505" s="240" t="s">
        <v>118</v>
      </c>
    </row>
    <row r="506" s="14" customFormat="1">
      <c r="A506" s="14"/>
      <c r="B506" s="241"/>
      <c r="C506" s="242"/>
      <c r="D506" s="225" t="s">
        <v>219</v>
      </c>
      <c r="E506" s="243" t="s">
        <v>19</v>
      </c>
      <c r="F506" s="244" t="s">
        <v>600</v>
      </c>
      <c r="G506" s="242"/>
      <c r="H506" s="245">
        <v>690</v>
      </c>
      <c r="I506" s="246"/>
      <c r="J506" s="242"/>
      <c r="K506" s="242"/>
      <c r="L506" s="247"/>
      <c r="M506" s="248"/>
      <c r="N506" s="249"/>
      <c r="O506" s="249"/>
      <c r="P506" s="249"/>
      <c r="Q506" s="249"/>
      <c r="R506" s="249"/>
      <c r="S506" s="249"/>
      <c r="T506" s="250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1" t="s">
        <v>219</v>
      </c>
      <c r="AU506" s="251" t="s">
        <v>82</v>
      </c>
      <c r="AV506" s="14" t="s">
        <v>82</v>
      </c>
      <c r="AW506" s="14" t="s">
        <v>33</v>
      </c>
      <c r="AX506" s="14" t="s">
        <v>72</v>
      </c>
      <c r="AY506" s="251" t="s">
        <v>118</v>
      </c>
    </row>
    <row r="507" s="13" customFormat="1">
      <c r="A507" s="13"/>
      <c r="B507" s="231"/>
      <c r="C507" s="232"/>
      <c r="D507" s="225" t="s">
        <v>219</v>
      </c>
      <c r="E507" s="233" t="s">
        <v>19</v>
      </c>
      <c r="F507" s="234" t="s">
        <v>606</v>
      </c>
      <c r="G507" s="232"/>
      <c r="H507" s="233" t="s">
        <v>19</v>
      </c>
      <c r="I507" s="235"/>
      <c r="J507" s="232"/>
      <c r="K507" s="232"/>
      <c r="L507" s="236"/>
      <c r="M507" s="237"/>
      <c r="N507" s="238"/>
      <c r="O507" s="238"/>
      <c r="P507" s="238"/>
      <c r="Q507" s="238"/>
      <c r="R507" s="238"/>
      <c r="S507" s="238"/>
      <c r="T507" s="239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0" t="s">
        <v>219</v>
      </c>
      <c r="AU507" s="240" t="s">
        <v>82</v>
      </c>
      <c r="AV507" s="13" t="s">
        <v>80</v>
      </c>
      <c r="AW507" s="13" t="s">
        <v>33</v>
      </c>
      <c r="AX507" s="13" t="s">
        <v>72</v>
      </c>
      <c r="AY507" s="240" t="s">
        <v>118</v>
      </c>
    </row>
    <row r="508" s="13" customFormat="1">
      <c r="A508" s="13"/>
      <c r="B508" s="231"/>
      <c r="C508" s="232"/>
      <c r="D508" s="225" t="s">
        <v>219</v>
      </c>
      <c r="E508" s="233" t="s">
        <v>19</v>
      </c>
      <c r="F508" s="234" t="s">
        <v>618</v>
      </c>
      <c r="G508" s="232"/>
      <c r="H508" s="233" t="s">
        <v>19</v>
      </c>
      <c r="I508" s="235"/>
      <c r="J508" s="232"/>
      <c r="K508" s="232"/>
      <c r="L508" s="236"/>
      <c r="M508" s="237"/>
      <c r="N508" s="238"/>
      <c r="O508" s="238"/>
      <c r="P508" s="238"/>
      <c r="Q508" s="238"/>
      <c r="R508" s="238"/>
      <c r="S508" s="238"/>
      <c r="T508" s="239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0" t="s">
        <v>219</v>
      </c>
      <c r="AU508" s="240" t="s">
        <v>82</v>
      </c>
      <c r="AV508" s="13" t="s">
        <v>80</v>
      </c>
      <c r="AW508" s="13" t="s">
        <v>33</v>
      </c>
      <c r="AX508" s="13" t="s">
        <v>72</v>
      </c>
      <c r="AY508" s="240" t="s">
        <v>118</v>
      </c>
    </row>
    <row r="509" s="13" customFormat="1">
      <c r="A509" s="13"/>
      <c r="B509" s="231"/>
      <c r="C509" s="232"/>
      <c r="D509" s="225" t="s">
        <v>219</v>
      </c>
      <c r="E509" s="233" t="s">
        <v>19</v>
      </c>
      <c r="F509" s="234" t="s">
        <v>620</v>
      </c>
      <c r="G509" s="232"/>
      <c r="H509" s="233" t="s">
        <v>19</v>
      </c>
      <c r="I509" s="235"/>
      <c r="J509" s="232"/>
      <c r="K509" s="232"/>
      <c r="L509" s="236"/>
      <c r="M509" s="237"/>
      <c r="N509" s="238"/>
      <c r="O509" s="238"/>
      <c r="P509" s="238"/>
      <c r="Q509" s="238"/>
      <c r="R509" s="238"/>
      <c r="S509" s="238"/>
      <c r="T509" s="239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0" t="s">
        <v>219</v>
      </c>
      <c r="AU509" s="240" t="s">
        <v>82</v>
      </c>
      <c r="AV509" s="13" t="s">
        <v>80</v>
      </c>
      <c r="AW509" s="13" t="s">
        <v>33</v>
      </c>
      <c r="AX509" s="13" t="s">
        <v>72</v>
      </c>
      <c r="AY509" s="240" t="s">
        <v>118</v>
      </c>
    </row>
    <row r="510" s="14" customFormat="1">
      <c r="A510" s="14"/>
      <c r="B510" s="241"/>
      <c r="C510" s="242"/>
      <c r="D510" s="225" t="s">
        <v>219</v>
      </c>
      <c r="E510" s="243" t="s">
        <v>19</v>
      </c>
      <c r="F510" s="244" t="s">
        <v>299</v>
      </c>
      <c r="G510" s="242"/>
      <c r="H510" s="245">
        <v>6.2800000000000002</v>
      </c>
      <c r="I510" s="246"/>
      <c r="J510" s="242"/>
      <c r="K510" s="242"/>
      <c r="L510" s="247"/>
      <c r="M510" s="248"/>
      <c r="N510" s="249"/>
      <c r="O510" s="249"/>
      <c r="P510" s="249"/>
      <c r="Q510" s="249"/>
      <c r="R510" s="249"/>
      <c r="S510" s="249"/>
      <c r="T510" s="250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1" t="s">
        <v>219</v>
      </c>
      <c r="AU510" s="251" t="s">
        <v>82</v>
      </c>
      <c r="AV510" s="14" t="s">
        <v>82</v>
      </c>
      <c r="AW510" s="14" t="s">
        <v>33</v>
      </c>
      <c r="AX510" s="14" t="s">
        <v>72</v>
      </c>
      <c r="AY510" s="251" t="s">
        <v>118</v>
      </c>
    </row>
    <row r="511" s="13" customFormat="1">
      <c r="A511" s="13"/>
      <c r="B511" s="231"/>
      <c r="C511" s="232"/>
      <c r="D511" s="225" t="s">
        <v>219</v>
      </c>
      <c r="E511" s="233" t="s">
        <v>19</v>
      </c>
      <c r="F511" s="234" t="s">
        <v>340</v>
      </c>
      <c r="G511" s="232"/>
      <c r="H511" s="233" t="s">
        <v>19</v>
      </c>
      <c r="I511" s="235"/>
      <c r="J511" s="232"/>
      <c r="K511" s="232"/>
      <c r="L511" s="236"/>
      <c r="M511" s="237"/>
      <c r="N511" s="238"/>
      <c r="O511" s="238"/>
      <c r="P511" s="238"/>
      <c r="Q511" s="238"/>
      <c r="R511" s="238"/>
      <c r="S511" s="238"/>
      <c r="T511" s="239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0" t="s">
        <v>219</v>
      </c>
      <c r="AU511" s="240" t="s">
        <v>82</v>
      </c>
      <c r="AV511" s="13" t="s">
        <v>80</v>
      </c>
      <c r="AW511" s="13" t="s">
        <v>33</v>
      </c>
      <c r="AX511" s="13" t="s">
        <v>72</v>
      </c>
      <c r="AY511" s="240" t="s">
        <v>118</v>
      </c>
    </row>
    <row r="512" s="13" customFormat="1">
      <c r="A512" s="13"/>
      <c r="B512" s="231"/>
      <c r="C512" s="232"/>
      <c r="D512" s="225" t="s">
        <v>219</v>
      </c>
      <c r="E512" s="233" t="s">
        <v>19</v>
      </c>
      <c r="F512" s="234" t="s">
        <v>618</v>
      </c>
      <c r="G512" s="232"/>
      <c r="H512" s="233" t="s">
        <v>19</v>
      </c>
      <c r="I512" s="235"/>
      <c r="J512" s="232"/>
      <c r="K512" s="232"/>
      <c r="L512" s="236"/>
      <c r="M512" s="237"/>
      <c r="N512" s="238"/>
      <c r="O512" s="238"/>
      <c r="P512" s="238"/>
      <c r="Q512" s="238"/>
      <c r="R512" s="238"/>
      <c r="S512" s="238"/>
      <c r="T512" s="239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0" t="s">
        <v>219</v>
      </c>
      <c r="AU512" s="240" t="s">
        <v>82</v>
      </c>
      <c r="AV512" s="13" t="s">
        <v>80</v>
      </c>
      <c r="AW512" s="13" t="s">
        <v>33</v>
      </c>
      <c r="AX512" s="13" t="s">
        <v>72</v>
      </c>
      <c r="AY512" s="240" t="s">
        <v>118</v>
      </c>
    </row>
    <row r="513" s="13" customFormat="1">
      <c r="A513" s="13"/>
      <c r="B513" s="231"/>
      <c r="C513" s="232"/>
      <c r="D513" s="225" t="s">
        <v>219</v>
      </c>
      <c r="E513" s="233" t="s">
        <v>19</v>
      </c>
      <c r="F513" s="234" t="s">
        <v>619</v>
      </c>
      <c r="G513" s="232"/>
      <c r="H513" s="233" t="s">
        <v>19</v>
      </c>
      <c r="I513" s="235"/>
      <c r="J513" s="232"/>
      <c r="K513" s="232"/>
      <c r="L513" s="236"/>
      <c r="M513" s="237"/>
      <c r="N513" s="238"/>
      <c r="O513" s="238"/>
      <c r="P513" s="238"/>
      <c r="Q513" s="238"/>
      <c r="R513" s="238"/>
      <c r="S513" s="238"/>
      <c r="T513" s="239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0" t="s">
        <v>219</v>
      </c>
      <c r="AU513" s="240" t="s">
        <v>82</v>
      </c>
      <c r="AV513" s="13" t="s">
        <v>80</v>
      </c>
      <c r="AW513" s="13" t="s">
        <v>33</v>
      </c>
      <c r="AX513" s="13" t="s">
        <v>72</v>
      </c>
      <c r="AY513" s="240" t="s">
        <v>118</v>
      </c>
    </row>
    <row r="514" s="14" customFormat="1">
      <c r="A514" s="14"/>
      <c r="B514" s="241"/>
      <c r="C514" s="242"/>
      <c r="D514" s="225" t="s">
        <v>219</v>
      </c>
      <c r="E514" s="243" t="s">
        <v>19</v>
      </c>
      <c r="F514" s="244" t="s">
        <v>196</v>
      </c>
      <c r="G514" s="242"/>
      <c r="H514" s="245">
        <v>13</v>
      </c>
      <c r="I514" s="246"/>
      <c r="J514" s="242"/>
      <c r="K514" s="242"/>
      <c r="L514" s="247"/>
      <c r="M514" s="248"/>
      <c r="N514" s="249"/>
      <c r="O514" s="249"/>
      <c r="P514" s="249"/>
      <c r="Q514" s="249"/>
      <c r="R514" s="249"/>
      <c r="S514" s="249"/>
      <c r="T514" s="250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1" t="s">
        <v>219</v>
      </c>
      <c r="AU514" s="251" t="s">
        <v>82</v>
      </c>
      <c r="AV514" s="14" t="s">
        <v>82</v>
      </c>
      <c r="AW514" s="14" t="s">
        <v>33</v>
      </c>
      <c r="AX514" s="14" t="s">
        <v>72</v>
      </c>
      <c r="AY514" s="251" t="s">
        <v>118</v>
      </c>
    </row>
    <row r="515" s="13" customFormat="1">
      <c r="A515" s="13"/>
      <c r="B515" s="231"/>
      <c r="C515" s="232"/>
      <c r="D515" s="225" t="s">
        <v>219</v>
      </c>
      <c r="E515" s="233" t="s">
        <v>19</v>
      </c>
      <c r="F515" s="234" t="s">
        <v>342</v>
      </c>
      <c r="G515" s="232"/>
      <c r="H515" s="233" t="s">
        <v>19</v>
      </c>
      <c r="I515" s="235"/>
      <c r="J515" s="232"/>
      <c r="K515" s="232"/>
      <c r="L515" s="236"/>
      <c r="M515" s="237"/>
      <c r="N515" s="238"/>
      <c r="O515" s="238"/>
      <c r="P515" s="238"/>
      <c r="Q515" s="238"/>
      <c r="R515" s="238"/>
      <c r="S515" s="238"/>
      <c r="T515" s="239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0" t="s">
        <v>219</v>
      </c>
      <c r="AU515" s="240" t="s">
        <v>82</v>
      </c>
      <c r="AV515" s="13" t="s">
        <v>80</v>
      </c>
      <c r="AW515" s="13" t="s">
        <v>33</v>
      </c>
      <c r="AX515" s="13" t="s">
        <v>72</v>
      </c>
      <c r="AY515" s="240" t="s">
        <v>118</v>
      </c>
    </row>
    <row r="516" s="13" customFormat="1">
      <c r="A516" s="13"/>
      <c r="B516" s="231"/>
      <c r="C516" s="232"/>
      <c r="D516" s="225" t="s">
        <v>219</v>
      </c>
      <c r="E516" s="233" t="s">
        <v>19</v>
      </c>
      <c r="F516" s="234" t="s">
        <v>618</v>
      </c>
      <c r="G516" s="232"/>
      <c r="H516" s="233" t="s">
        <v>19</v>
      </c>
      <c r="I516" s="235"/>
      <c r="J516" s="232"/>
      <c r="K516" s="232"/>
      <c r="L516" s="236"/>
      <c r="M516" s="237"/>
      <c r="N516" s="238"/>
      <c r="O516" s="238"/>
      <c r="P516" s="238"/>
      <c r="Q516" s="238"/>
      <c r="R516" s="238"/>
      <c r="S516" s="238"/>
      <c r="T516" s="239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0" t="s">
        <v>219</v>
      </c>
      <c r="AU516" s="240" t="s">
        <v>82</v>
      </c>
      <c r="AV516" s="13" t="s">
        <v>80</v>
      </c>
      <c r="AW516" s="13" t="s">
        <v>33</v>
      </c>
      <c r="AX516" s="13" t="s">
        <v>72</v>
      </c>
      <c r="AY516" s="240" t="s">
        <v>118</v>
      </c>
    </row>
    <row r="517" s="13" customFormat="1">
      <c r="A517" s="13"/>
      <c r="B517" s="231"/>
      <c r="C517" s="232"/>
      <c r="D517" s="225" t="s">
        <v>219</v>
      </c>
      <c r="E517" s="233" t="s">
        <v>19</v>
      </c>
      <c r="F517" s="234" t="s">
        <v>621</v>
      </c>
      <c r="G517" s="232"/>
      <c r="H517" s="233" t="s">
        <v>19</v>
      </c>
      <c r="I517" s="235"/>
      <c r="J517" s="232"/>
      <c r="K517" s="232"/>
      <c r="L517" s="236"/>
      <c r="M517" s="237"/>
      <c r="N517" s="238"/>
      <c r="O517" s="238"/>
      <c r="P517" s="238"/>
      <c r="Q517" s="238"/>
      <c r="R517" s="238"/>
      <c r="S517" s="238"/>
      <c r="T517" s="239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0" t="s">
        <v>219</v>
      </c>
      <c r="AU517" s="240" t="s">
        <v>82</v>
      </c>
      <c r="AV517" s="13" t="s">
        <v>80</v>
      </c>
      <c r="AW517" s="13" t="s">
        <v>33</v>
      </c>
      <c r="AX517" s="13" t="s">
        <v>72</v>
      </c>
      <c r="AY517" s="240" t="s">
        <v>118</v>
      </c>
    </row>
    <row r="518" s="14" customFormat="1">
      <c r="A518" s="14"/>
      <c r="B518" s="241"/>
      <c r="C518" s="242"/>
      <c r="D518" s="225" t="s">
        <v>219</v>
      </c>
      <c r="E518" s="243" t="s">
        <v>19</v>
      </c>
      <c r="F518" s="244" t="s">
        <v>427</v>
      </c>
      <c r="G518" s="242"/>
      <c r="H518" s="245">
        <v>37</v>
      </c>
      <c r="I518" s="246"/>
      <c r="J518" s="242"/>
      <c r="K518" s="242"/>
      <c r="L518" s="247"/>
      <c r="M518" s="248"/>
      <c r="N518" s="249"/>
      <c r="O518" s="249"/>
      <c r="P518" s="249"/>
      <c r="Q518" s="249"/>
      <c r="R518" s="249"/>
      <c r="S518" s="249"/>
      <c r="T518" s="250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1" t="s">
        <v>219</v>
      </c>
      <c r="AU518" s="251" t="s">
        <v>82</v>
      </c>
      <c r="AV518" s="14" t="s">
        <v>82</v>
      </c>
      <c r="AW518" s="14" t="s">
        <v>33</v>
      </c>
      <c r="AX518" s="14" t="s">
        <v>72</v>
      </c>
      <c r="AY518" s="251" t="s">
        <v>118</v>
      </c>
    </row>
    <row r="519" s="15" customFormat="1">
      <c r="A519" s="15"/>
      <c r="B519" s="252"/>
      <c r="C519" s="253"/>
      <c r="D519" s="225" t="s">
        <v>219</v>
      </c>
      <c r="E519" s="254" t="s">
        <v>19</v>
      </c>
      <c r="F519" s="255" t="s">
        <v>251</v>
      </c>
      <c r="G519" s="253"/>
      <c r="H519" s="256">
        <v>746.27999999999997</v>
      </c>
      <c r="I519" s="257"/>
      <c r="J519" s="253"/>
      <c r="K519" s="253"/>
      <c r="L519" s="258"/>
      <c r="M519" s="259"/>
      <c r="N519" s="260"/>
      <c r="O519" s="260"/>
      <c r="P519" s="260"/>
      <c r="Q519" s="260"/>
      <c r="R519" s="260"/>
      <c r="S519" s="260"/>
      <c r="T519" s="261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62" t="s">
        <v>219</v>
      </c>
      <c r="AU519" s="262" t="s">
        <v>82</v>
      </c>
      <c r="AV519" s="15" t="s">
        <v>143</v>
      </c>
      <c r="AW519" s="15" t="s">
        <v>33</v>
      </c>
      <c r="AX519" s="15" t="s">
        <v>80</v>
      </c>
      <c r="AY519" s="262" t="s">
        <v>118</v>
      </c>
    </row>
    <row r="520" s="2" customFormat="1" ht="16.5" customHeight="1">
      <c r="A520" s="41"/>
      <c r="B520" s="42"/>
      <c r="C520" s="207" t="s">
        <v>622</v>
      </c>
      <c r="D520" s="207" t="s">
        <v>121</v>
      </c>
      <c r="E520" s="208" t="s">
        <v>623</v>
      </c>
      <c r="F520" s="209" t="s">
        <v>624</v>
      </c>
      <c r="G520" s="210" t="s">
        <v>216</v>
      </c>
      <c r="H520" s="211">
        <v>734.39999999999998</v>
      </c>
      <c r="I520" s="212"/>
      <c r="J520" s="213">
        <f>ROUND(I520*H520,2)</f>
        <v>0</v>
      </c>
      <c r="K520" s="209" t="s">
        <v>19</v>
      </c>
      <c r="L520" s="47"/>
      <c r="M520" s="214" t="s">
        <v>19</v>
      </c>
      <c r="N520" s="215" t="s">
        <v>43</v>
      </c>
      <c r="O520" s="87"/>
      <c r="P520" s="216">
        <f>O520*H520</f>
        <v>0</v>
      </c>
      <c r="Q520" s="216">
        <v>0</v>
      </c>
      <c r="R520" s="216">
        <f>Q520*H520</f>
        <v>0</v>
      </c>
      <c r="S520" s="216">
        <v>0</v>
      </c>
      <c r="T520" s="217">
        <f>S520*H520</f>
        <v>0</v>
      </c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R520" s="218" t="s">
        <v>143</v>
      </c>
      <c r="AT520" s="218" t="s">
        <v>121</v>
      </c>
      <c r="AU520" s="218" t="s">
        <v>82</v>
      </c>
      <c r="AY520" s="20" t="s">
        <v>118</v>
      </c>
      <c r="BE520" s="219">
        <f>IF(N520="základní",J520,0)</f>
        <v>0</v>
      </c>
      <c r="BF520" s="219">
        <f>IF(N520="snížená",J520,0)</f>
        <v>0</v>
      </c>
      <c r="BG520" s="219">
        <f>IF(N520="zákl. přenesená",J520,0)</f>
        <v>0</v>
      </c>
      <c r="BH520" s="219">
        <f>IF(N520="sníž. přenesená",J520,0)</f>
        <v>0</v>
      </c>
      <c r="BI520" s="219">
        <f>IF(N520="nulová",J520,0)</f>
        <v>0</v>
      </c>
      <c r="BJ520" s="20" t="s">
        <v>80</v>
      </c>
      <c r="BK520" s="219">
        <f>ROUND(I520*H520,2)</f>
        <v>0</v>
      </c>
      <c r="BL520" s="20" t="s">
        <v>143</v>
      </c>
      <c r="BM520" s="218" t="s">
        <v>625</v>
      </c>
    </row>
    <row r="521" s="13" customFormat="1">
      <c r="A521" s="13"/>
      <c r="B521" s="231"/>
      <c r="C521" s="232"/>
      <c r="D521" s="225" t="s">
        <v>219</v>
      </c>
      <c r="E521" s="233" t="s">
        <v>19</v>
      </c>
      <c r="F521" s="234" t="s">
        <v>328</v>
      </c>
      <c r="G521" s="232"/>
      <c r="H521" s="233" t="s">
        <v>19</v>
      </c>
      <c r="I521" s="235"/>
      <c r="J521" s="232"/>
      <c r="K521" s="232"/>
      <c r="L521" s="236"/>
      <c r="M521" s="237"/>
      <c r="N521" s="238"/>
      <c r="O521" s="238"/>
      <c r="P521" s="238"/>
      <c r="Q521" s="238"/>
      <c r="R521" s="238"/>
      <c r="S521" s="238"/>
      <c r="T521" s="239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0" t="s">
        <v>219</v>
      </c>
      <c r="AU521" s="240" t="s">
        <v>82</v>
      </c>
      <c r="AV521" s="13" t="s">
        <v>80</v>
      </c>
      <c r="AW521" s="13" t="s">
        <v>33</v>
      </c>
      <c r="AX521" s="13" t="s">
        <v>72</v>
      </c>
      <c r="AY521" s="240" t="s">
        <v>118</v>
      </c>
    </row>
    <row r="522" s="13" customFormat="1">
      <c r="A522" s="13"/>
      <c r="B522" s="231"/>
      <c r="C522" s="232"/>
      <c r="D522" s="225" t="s">
        <v>219</v>
      </c>
      <c r="E522" s="233" t="s">
        <v>19</v>
      </c>
      <c r="F522" s="234" t="s">
        <v>626</v>
      </c>
      <c r="G522" s="232"/>
      <c r="H522" s="233" t="s">
        <v>19</v>
      </c>
      <c r="I522" s="235"/>
      <c r="J522" s="232"/>
      <c r="K522" s="232"/>
      <c r="L522" s="236"/>
      <c r="M522" s="237"/>
      <c r="N522" s="238"/>
      <c r="O522" s="238"/>
      <c r="P522" s="238"/>
      <c r="Q522" s="238"/>
      <c r="R522" s="238"/>
      <c r="S522" s="238"/>
      <c r="T522" s="239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0" t="s">
        <v>219</v>
      </c>
      <c r="AU522" s="240" t="s">
        <v>82</v>
      </c>
      <c r="AV522" s="13" t="s">
        <v>80</v>
      </c>
      <c r="AW522" s="13" t="s">
        <v>33</v>
      </c>
      <c r="AX522" s="13" t="s">
        <v>72</v>
      </c>
      <c r="AY522" s="240" t="s">
        <v>118</v>
      </c>
    </row>
    <row r="523" s="13" customFormat="1">
      <c r="A523" s="13"/>
      <c r="B523" s="231"/>
      <c r="C523" s="232"/>
      <c r="D523" s="225" t="s">
        <v>219</v>
      </c>
      <c r="E523" s="233" t="s">
        <v>19</v>
      </c>
      <c r="F523" s="234" t="s">
        <v>627</v>
      </c>
      <c r="G523" s="232"/>
      <c r="H523" s="233" t="s">
        <v>19</v>
      </c>
      <c r="I523" s="235"/>
      <c r="J523" s="232"/>
      <c r="K523" s="232"/>
      <c r="L523" s="236"/>
      <c r="M523" s="237"/>
      <c r="N523" s="238"/>
      <c r="O523" s="238"/>
      <c r="P523" s="238"/>
      <c r="Q523" s="238"/>
      <c r="R523" s="238"/>
      <c r="S523" s="238"/>
      <c r="T523" s="239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0" t="s">
        <v>219</v>
      </c>
      <c r="AU523" s="240" t="s">
        <v>82</v>
      </c>
      <c r="AV523" s="13" t="s">
        <v>80</v>
      </c>
      <c r="AW523" s="13" t="s">
        <v>33</v>
      </c>
      <c r="AX523" s="13" t="s">
        <v>72</v>
      </c>
      <c r="AY523" s="240" t="s">
        <v>118</v>
      </c>
    </row>
    <row r="524" s="14" customFormat="1">
      <c r="A524" s="14"/>
      <c r="B524" s="241"/>
      <c r="C524" s="242"/>
      <c r="D524" s="225" t="s">
        <v>219</v>
      </c>
      <c r="E524" s="243" t="s">
        <v>19</v>
      </c>
      <c r="F524" s="244" t="s">
        <v>600</v>
      </c>
      <c r="G524" s="242"/>
      <c r="H524" s="245">
        <v>690</v>
      </c>
      <c r="I524" s="246"/>
      <c r="J524" s="242"/>
      <c r="K524" s="242"/>
      <c r="L524" s="247"/>
      <c r="M524" s="248"/>
      <c r="N524" s="249"/>
      <c r="O524" s="249"/>
      <c r="P524" s="249"/>
      <c r="Q524" s="249"/>
      <c r="R524" s="249"/>
      <c r="S524" s="249"/>
      <c r="T524" s="250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1" t="s">
        <v>219</v>
      </c>
      <c r="AU524" s="251" t="s">
        <v>82</v>
      </c>
      <c r="AV524" s="14" t="s">
        <v>82</v>
      </c>
      <c r="AW524" s="14" t="s">
        <v>33</v>
      </c>
      <c r="AX524" s="14" t="s">
        <v>72</v>
      </c>
      <c r="AY524" s="251" t="s">
        <v>118</v>
      </c>
    </row>
    <row r="525" s="13" customFormat="1">
      <c r="A525" s="13"/>
      <c r="B525" s="231"/>
      <c r="C525" s="232"/>
      <c r="D525" s="225" t="s">
        <v>219</v>
      </c>
      <c r="E525" s="233" t="s">
        <v>19</v>
      </c>
      <c r="F525" s="234" t="s">
        <v>606</v>
      </c>
      <c r="G525" s="232"/>
      <c r="H525" s="233" t="s">
        <v>19</v>
      </c>
      <c r="I525" s="235"/>
      <c r="J525" s="232"/>
      <c r="K525" s="232"/>
      <c r="L525" s="236"/>
      <c r="M525" s="237"/>
      <c r="N525" s="238"/>
      <c r="O525" s="238"/>
      <c r="P525" s="238"/>
      <c r="Q525" s="238"/>
      <c r="R525" s="238"/>
      <c r="S525" s="238"/>
      <c r="T525" s="239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0" t="s">
        <v>219</v>
      </c>
      <c r="AU525" s="240" t="s">
        <v>82</v>
      </c>
      <c r="AV525" s="13" t="s">
        <v>80</v>
      </c>
      <c r="AW525" s="13" t="s">
        <v>33</v>
      </c>
      <c r="AX525" s="13" t="s">
        <v>72</v>
      </c>
      <c r="AY525" s="240" t="s">
        <v>118</v>
      </c>
    </row>
    <row r="526" s="13" customFormat="1">
      <c r="A526" s="13"/>
      <c r="B526" s="231"/>
      <c r="C526" s="232"/>
      <c r="D526" s="225" t="s">
        <v>219</v>
      </c>
      <c r="E526" s="233" t="s">
        <v>19</v>
      </c>
      <c r="F526" s="234" t="s">
        <v>626</v>
      </c>
      <c r="G526" s="232"/>
      <c r="H526" s="233" t="s">
        <v>19</v>
      </c>
      <c r="I526" s="235"/>
      <c r="J526" s="232"/>
      <c r="K526" s="232"/>
      <c r="L526" s="236"/>
      <c r="M526" s="237"/>
      <c r="N526" s="238"/>
      <c r="O526" s="238"/>
      <c r="P526" s="238"/>
      <c r="Q526" s="238"/>
      <c r="R526" s="238"/>
      <c r="S526" s="238"/>
      <c r="T526" s="239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0" t="s">
        <v>219</v>
      </c>
      <c r="AU526" s="240" t="s">
        <v>82</v>
      </c>
      <c r="AV526" s="13" t="s">
        <v>80</v>
      </c>
      <c r="AW526" s="13" t="s">
        <v>33</v>
      </c>
      <c r="AX526" s="13" t="s">
        <v>72</v>
      </c>
      <c r="AY526" s="240" t="s">
        <v>118</v>
      </c>
    </row>
    <row r="527" s="13" customFormat="1">
      <c r="A527" s="13"/>
      <c r="B527" s="231"/>
      <c r="C527" s="232"/>
      <c r="D527" s="225" t="s">
        <v>219</v>
      </c>
      <c r="E527" s="233" t="s">
        <v>19</v>
      </c>
      <c r="F527" s="234" t="s">
        <v>627</v>
      </c>
      <c r="G527" s="232"/>
      <c r="H527" s="233" t="s">
        <v>19</v>
      </c>
      <c r="I527" s="235"/>
      <c r="J527" s="232"/>
      <c r="K527" s="232"/>
      <c r="L527" s="236"/>
      <c r="M527" s="237"/>
      <c r="N527" s="238"/>
      <c r="O527" s="238"/>
      <c r="P527" s="238"/>
      <c r="Q527" s="238"/>
      <c r="R527" s="238"/>
      <c r="S527" s="238"/>
      <c r="T527" s="239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0" t="s">
        <v>219</v>
      </c>
      <c r="AU527" s="240" t="s">
        <v>82</v>
      </c>
      <c r="AV527" s="13" t="s">
        <v>80</v>
      </c>
      <c r="AW527" s="13" t="s">
        <v>33</v>
      </c>
      <c r="AX527" s="13" t="s">
        <v>72</v>
      </c>
      <c r="AY527" s="240" t="s">
        <v>118</v>
      </c>
    </row>
    <row r="528" s="14" customFormat="1">
      <c r="A528" s="14"/>
      <c r="B528" s="241"/>
      <c r="C528" s="242"/>
      <c r="D528" s="225" t="s">
        <v>219</v>
      </c>
      <c r="E528" s="243" t="s">
        <v>19</v>
      </c>
      <c r="F528" s="244" t="s">
        <v>287</v>
      </c>
      <c r="G528" s="242"/>
      <c r="H528" s="245">
        <v>18.84</v>
      </c>
      <c r="I528" s="246"/>
      <c r="J528" s="242"/>
      <c r="K528" s="242"/>
      <c r="L528" s="247"/>
      <c r="M528" s="248"/>
      <c r="N528" s="249"/>
      <c r="O528" s="249"/>
      <c r="P528" s="249"/>
      <c r="Q528" s="249"/>
      <c r="R528" s="249"/>
      <c r="S528" s="249"/>
      <c r="T528" s="250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51" t="s">
        <v>219</v>
      </c>
      <c r="AU528" s="251" t="s">
        <v>82</v>
      </c>
      <c r="AV528" s="14" t="s">
        <v>82</v>
      </c>
      <c r="AW528" s="14" t="s">
        <v>33</v>
      </c>
      <c r="AX528" s="14" t="s">
        <v>72</v>
      </c>
      <c r="AY528" s="251" t="s">
        <v>118</v>
      </c>
    </row>
    <row r="529" s="13" customFormat="1">
      <c r="A529" s="13"/>
      <c r="B529" s="231"/>
      <c r="C529" s="232"/>
      <c r="D529" s="225" t="s">
        <v>219</v>
      </c>
      <c r="E529" s="233" t="s">
        <v>19</v>
      </c>
      <c r="F529" s="234" t="s">
        <v>606</v>
      </c>
      <c r="G529" s="232"/>
      <c r="H529" s="233" t="s">
        <v>19</v>
      </c>
      <c r="I529" s="235"/>
      <c r="J529" s="232"/>
      <c r="K529" s="232"/>
      <c r="L529" s="236"/>
      <c r="M529" s="237"/>
      <c r="N529" s="238"/>
      <c r="O529" s="238"/>
      <c r="P529" s="238"/>
      <c r="Q529" s="238"/>
      <c r="R529" s="238"/>
      <c r="S529" s="238"/>
      <c r="T529" s="239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0" t="s">
        <v>219</v>
      </c>
      <c r="AU529" s="240" t="s">
        <v>82</v>
      </c>
      <c r="AV529" s="13" t="s">
        <v>80</v>
      </c>
      <c r="AW529" s="13" t="s">
        <v>33</v>
      </c>
      <c r="AX529" s="13" t="s">
        <v>72</v>
      </c>
      <c r="AY529" s="240" t="s">
        <v>118</v>
      </c>
    </row>
    <row r="530" s="13" customFormat="1">
      <c r="A530" s="13"/>
      <c r="B530" s="231"/>
      <c r="C530" s="232"/>
      <c r="D530" s="225" t="s">
        <v>219</v>
      </c>
      <c r="E530" s="233" t="s">
        <v>19</v>
      </c>
      <c r="F530" s="234" t="s">
        <v>626</v>
      </c>
      <c r="G530" s="232"/>
      <c r="H530" s="233" t="s">
        <v>19</v>
      </c>
      <c r="I530" s="235"/>
      <c r="J530" s="232"/>
      <c r="K530" s="232"/>
      <c r="L530" s="236"/>
      <c r="M530" s="237"/>
      <c r="N530" s="238"/>
      <c r="O530" s="238"/>
      <c r="P530" s="238"/>
      <c r="Q530" s="238"/>
      <c r="R530" s="238"/>
      <c r="S530" s="238"/>
      <c r="T530" s="239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0" t="s">
        <v>219</v>
      </c>
      <c r="AU530" s="240" t="s">
        <v>82</v>
      </c>
      <c r="AV530" s="13" t="s">
        <v>80</v>
      </c>
      <c r="AW530" s="13" t="s">
        <v>33</v>
      </c>
      <c r="AX530" s="13" t="s">
        <v>72</v>
      </c>
      <c r="AY530" s="240" t="s">
        <v>118</v>
      </c>
    </row>
    <row r="531" s="13" customFormat="1">
      <c r="A531" s="13"/>
      <c r="B531" s="231"/>
      <c r="C531" s="232"/>
      <c r="D531" s="225" t="s">
        <v>219</v>
      </c>
      <c r="E531" s="233" t="s">
        <v>19</v>
      </c>
      <c r="F531" s="234" t="s">
        <v>628</v>
      </c>
      <c r="G531" s="232"/>
      <c r="H531" s="233" t="s">
        <v>19</v>
      </c>
      <c r="I531" s="235"/>
      <c r="J531" s="232"/>
      <c r="K531" s="232"/>
      <c r="L531" s="236"/>
      <c r="M531" s="237"/>
      <c r="N531" s="238"/>
      <c r="O531" s="238"/>
      <c r="P531" s="238"/>
      <c r="Q531" s="238"/>
      <c r="R531" s="238"/>
      <c r="S531" s="238"/>
      <c r="T531" s="239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0" t="s">
        <v>219</v>
      </c>
      <c r="AU531" s="240" t="s">
        <v>82</v>
      </c>
      <c r="AV531" s="13" t="s">
        <v>80</v>
      </c>
      <c r="AW531" s="13" t="s">
        <v>33</v>
      </c>
      <c r="AX531" s="13" t="s">
        <v>72</v>
      </c>
      <c r="AY531" s="240" t="s">
        <v>118</v>
      </c>
    </row>
    <row r="532" s="14" customFormat="1">
      <c r="A532" s="14"/>
      <c r="B532" s="241"/>
      <c r="C532" s="242"/>
      <c r="D532" s="225" t="s">
        <v>219</v>
      </c>
      <c r="E532" s="243" t="s">
        <v>19</v>
      </c>
      <c r="F532" s="244" t="s">
        <v>293</v>
      </c>
      <c r="G532" s="242"/>
      <c r="H532" s="245">
        <v>12.560000000000001</v>
      </c>
      <c r="I532" s="246"/>
      <c r="J532" s="242"/>
      <c r="K532" s="242"/>
      <c r="L532" s="247"/>
      <c r="M532" s="248"/>
      <c r="N532" s="249"/>
      <c r="O532" s="249"/>
      <c r="P532" s="249"/>
      <c r="Q532" s="249"/>
      <c r="R532" s="249"/>
      <c r="S532" s="249"/>
      <c r="T532" s="250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1" t="s">
        <v>219</v>
      </c>
      <c r="AU532" s="251" t="s">
        <v>82</v>
      </c>
      <c r="AV532" s="14" t="s">
        <v>82</v>
      </c>
      <c r="AW532" s="14" t="s">
        <v>33</v>
      </c>
      <c r="AX532" s="14" t="s">
        <v>72</v>
      </c>
      <c r="AY532" s="251" t="s">
        <v>118</v>
      </c>
    </row>
    <row r="533" s="13" customFormat="1">
      <c r="A533" s="13"/>
      <c r="B533" s="231"/>
      <c r="C533" s="232"/>
      <c r="D533" s="225" t="s">
        <v>219</v>
      </c>
      <c r="E533" s="233" t="s">
        <v>19</v>
      </c>
      <c r="F533" s="234" t="s">
        <v>340</v>
      </c>
      <c r="G533" s="232"/>
      <c r="H533" s="233" t="s">
        <v>19</v>
      </c>
      <c r="I533" s="235"/>
      <c r="J533" s="232"/>
      <c r="K533" s="232"/>
      <c r="L533" s="236"/>
      <c r="M533" s="237"/>
      <c r="N533" s="238"/>
      <c r="O533" s="238"/>
      <c r="P533" s="238"/>
      <c r="Q533" s="238"/>
      <c r="R533" s="238"/>
      <c r="S533" s="238"/>
      <c r="T533" s="239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0" t="s">
        <v>219</v>
      </c>
      <c r="AU533" s="240" t="s">
        <v>82</v>
      </c>
      <c r="AV533" s="13" t="s">
        <v>80</v>
      </c>
      <c r="AW533" s="13" t="s">
        <v>33</v>
      </c>
      <c r="AX533" s="13" t="s">
        <v>72</v>
      </c>
      <c r="AY533" s="240" t="s">
        <v>118</v>
      </c>
    </row>
    <row r="534" s="13" customFormat="1">
      <c r="A534" s="13"/>
      <c r="B534" s="231"/>
      <c r="C534" s="232"/>
      <c r="D534" s="225" t="s">
        <v>219</v>
      </c>
      <c r="E534" s="233" t="s">
        <v>19</v>
      </c>
      <c r="F534" s="234" t="s">
        <v>626</v>
      </c>
      <c r="G534" s="232"/>
      <c r="H534" s="233" t="s">
        <v>19</v>
      </c>
      <c r="I534" s="235"/>
      <c r="J534" s="232"/>
      <c r="K534" s="232"/>
      <c r="L534" s="236"/>
      <c r="M534" s="237"/>
      <c r="N534" s="238"/>
      <c r="O534" s="238"/>
      <c r="P534" s="238"/>
      <c r="Q534" s="238"/>
      <c r="R534" s="238"/>
      <c r="S534" s="238"/>
      <c r="T534" s="239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0" t="s">
        <v>219</v>
      </c>
      <c r="AU534" s="240" t="s">
        <v>82</v>
      </c>
      <c r="AV534" s="13" t="s">
        <v>80</v>
      </c>
      <c r="AW534" s="13" t="s">
        <v>33</v>
      </c>
      <c r="AX534" s="13" t="s">
        <v>72</v>
      </c>
      <c r="AY534" s="240" t="s">
        <v>118</v>
      </c>
    </row>
    <row r="535" s="13" customFormat="1">
      <c r="A535" s="13"/>
      <c r="B535" s="231"/>
      <c r="C535" s="232"/>
      <c r="D535" s="225" t="s">
        <v>219</v>
      </c>
      <c r="E535" s="233" t="s">
        <v>19</v>
      </c>
      <c r="F535" s="234" t="s">
        <v>627</v>
      </c>
      <c r="G535" s="232"/>
      <c r="H535" s="233" t="s">
        <v>19</v>
      </c>
      <c r="I535" s="235"/>
      <c r="J535" s="232"/>
      <c r="K535" s="232"/>
      <c r="L535" s="236"/>
      <c r="M535" s="237"/>
      <c r="N535" s="238"/>
      <c r="O535" s="238"/>
      <c r="P535" s="238"/>
      <c r="Q535" s="238"/>
      <c r="R535" s="238"/>
      <c r="S535" s="238"/>
      <c r="T535" s="239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0" t="s">
        <v>219</v>
      </c>
      <c r="AU535" s="240" t="s">
        <v>82</v>
      </c>
      <c r="AV535" s="13" t="s">
        <v>80</v>
      </c>
      <c r="AW535" s="13" t="s">
        <v>33</v>
      </c>
      <c r="AX535" s="13" t="s">
        <v>72</v>
      </c>
      <c r="AY535" s="240" t="s">
        <v>118</v>
      </c>
    </row>
    <row r="536" s="14" customFormat="1">
      <c r="A536" s="14"/>
      <c r="B536" s="241"/>
      <c r="C536" s="242"/>
      <c r="D536" s="225" t="s">
        <v>219</v>
      </c>
      <c r="E536" s="243" t="s">
        <v>19</v>
      </c>
      <c r="F536" s="244" t="s">
        <v>196</v>
      </c>
      <c r="G536" s="242"/>
      <c r="H536" s="245">
        <v>13</v>
      </c>
      <c r="I536" s="246"/>
      <c r="J536" s="242"/>
      <c r="K536" s="242"/>
      <c r="L536" s="247"/>
      <c r="M536" s="248"/>
      <c r="N536" s="249"/>
      <c r="O536" s="249"/>
      <c r="P536" s="249"/>
      <c r="Q536" s="249"/>
      <c r="R536" s="249"/>
      <c r="S536" s="249"/>
      <c r="T536" s="250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1" t="s">
        <v>219</v>
      </c>
      <c r="AU536" s="251" t="s">
        <v>82</v>
      </c>
      <c r="AV536" s="14" t="s">
        <v>82</v>
      </c>
      <c r="AW536" s="14" t="s">
        <v>33</v>
      </c>
      <c r="AX536" s="14" t="s">
        <v>72</v>
      </c>
      <c r="AY536" s="251" t="s">
        <v>118</v>
      </c>
    </row>
    <row r="537" s="15" customFormat="1">
      <c r="A537" s="15"/>
      <c r="B537" s="252"/>
      <c r="C537" s="253"/>
      <c r="D537" s="225" t="s">
        <v>219</v>
      </c>
      <c r="E537" s="254" t="s">
        <v>19</v>
      </c>
      <c r="F537" s="255" t="s">
        <v>251</v>
      </c>
      <c r="G537" s="253"/>
      <c r="H537" s="256">
        <v>734.39999999999998</v>
      </c>
      <c r="I537" s="257"/>
      <c r="J537" s="253"/>
      <c r="K537" s="253"/>
      <c r="L537" s="258"/>
      <c r="M537" s="259"/>
      <c r="N537" s="260"/>
      <c r="O537" s="260"/>
      <c r="P537" s="260"/>
      <c r="Q537" s="260"/>
      <c r="R537" s="260"/>
      <c r="S537" s="260"/>
      <c r="T537" s="261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T537" s="262" t="s">
        <v>219</v>
      </c>
      <c r="AU537" s="262" t="s">
        <v>82</v>
      </c>
      <c r="AV537" s="15" t="s">
        <v>143</v>
      </c>
      <c r="AW537" s="15" t="s">
        <v>33</v>
      </c>
      <c r="AX537" s="15" t="s">
        <v>80</v>
      </c>
      <c r="AY537" s="262" t="s">
        <v>118</v>
      </c>
    </row>
    <row r="538" s="2" customFormat="1" ht="24.15" customHeight="1">
      <c r="A538" s="41"/>
      <c r="B538" s="42"/>
      <c r="C538" s="207" t="s">
        <v>629</v>
      </c>
      <c r="D538" s="207" t="s">
        <v>121</v>
      </c>
      <c r="E538" s="208" t="s">
        <v>630</v>
      </c>
      <c r="F538" s="209" t="s">
        <v>631</v>
      </c>
      <c r="G538" s="210" t="s">
        <v>216</v>
      </c>
      <c r="H538" s="211">
        <v>18.84</v>
      </c>
      <c r="I538" s="212"/>
      <c r="J538" s="213">
        <f>ROUND(I538*H538,2)</f>
        <v>0</v>
      </c>
      <c r="K538" s="209" t="s">
        <v>125</v>
      </c>
      <c r="L538" s="47"/>
      <c r="M538" s="214" t="s">
        <v>19</v>
      </c>
      <c r="N538" s="215" t="s">
        <v>43</v>
      </c>
      <c r="O538" s="87"/>
      <c r="P538" s="216">
        <f>O538*H538</f>
        <v>0</v>
      </c>
      <c r="Q538" s="216">
        <v>0</v>
      </c>
      <c r="R538" s="216">
        <f>Q538*H538</f>
        <v>0</v>
      </c>
      <c r="S538" s="216">
        <v>0</v>
      </c>
      <c r="T538" s="217">
        <f>S538*H538</f>
        <v>0</v>
      </c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R538" s="218" t="s">
        <v>143</v>
      </c>
      <c r="AT538" s="218" t="s">
        <v>121</v>
      </c>
      <c r="AU538" s="218" t="s">
        <v>82</v>
      </c>
      <c r="AY538" s="20" t="s">
        <v>118</v>
      </c>
      <c r="BE538" s="219">
        <f>IF(N538="základní",J538,0)</f>
        <v>0</v>
      </c>
      <c r="BF538" s="219">
        <f>IF(N538="snížená",J538,0)</f>
        <v>0</v>
      </c>
      <c r="BG538" s="219">
        <f>IF(N538="zákl. přenesená",J538,0)</f>
        <v>0</v>
      </c>
      <c r="BH538" s="219">
        <f>IF(N538="sníž. přenesená",J538,0)</f>
        <v>0</v>
      </c>
      <c r="BI538" s="219">
        <f>IF(N538="nulová",J538,0)</f>
        <v>0</v>
      </c>
      <c r="BJ538" s="20" t="s">
        <v>80</v>
      </c>
      <c r="BK538" s="219">
        <f>ROUND(I538*H538,2)</f>
        <v>0</v>
      </c>
      <c r="BL538" s="20" t="s">
        <v>143</v>
      </c>
      <c r="BM538" s="218" t="s">
        <v>632</v>
      </c>
    </row>
    <row r="539" s="2" customFormat="1">
      <c r="A539" s="41"/>
      <c r="B539" s="42"/>
      <c r="C539" s="43"/>
      <c r="D539" s="220" t="s">
        <v>128</v>
      </c>
      <c r="E539" s="43"/>
      <c r="F539" s="221" t="s">
        <v>633</v>
      </c>
      <c r="G539" s="43"/>
      <c r="H539" s="43"/>
      <c r="I539" s="222"/>
      <c r="J539" s="43"/>
      <c r="K539" s="43"/>
      <c r="L539" s="47"/>
      <c r="M539" s="223"/>
      <c r="N539" s="224"/>
      <c r="O539" s="87"/>
      <c r="P539" s="87"/>
      <c r="Q539" s="87"/>
      <c r="R539" s="87"/>
      <c r="S539" s="87"/>
      <c r="T539" s="88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T539" s="20" t="s">
        <v>128</v>
      </c>
      <c r="AU539" s="20" t="s">
        <v>82</v>
      </c>
    </row>
    <row r="540" s="13" customFormat="1">
      <c r="A540" s="13"/>
      <c r="B540" s="231"/>
      <c r="C540" s="232"/>
      <c r="D540" s="225" t="s">
        <v>219</v>
      </c>
      <c r="E540" s="233" t="s">
        <v>19</v>
      </c>
      <c r="F540" s="234" t="s">
        <v>606</v>
      </c>
      <c r="G540" s="232"/>
      <c r="H540" s="233" t="s">
        <v>19</v>
      </c>
      <c r="I540" s="235"/>
      <c r="J540" s="232"/>
      <c r="K540" s="232"/>
      <c r="L540" s="236"/>
      <c r="M540" s="237"/>
      <c r="N540" s="238"/>
      <c r="O540" s="238"/>
      <c r="P540" s="238"/>
      <c r="Q540" s="238"/>
      <c r="R540" s="238"/>
      <c r="S540" s="238"/>
      <c r="T540" s="239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0" t="s">
        <v>219</v>
      </c>
      <c r="AU540" s="240" t="s">
        <v>82</v>
      </c>
      <c r="AV540" s="13" t="s">
        <v>80</v>
      </c>
      <c r="AW540" s="13" t="s">
        <v>33</v>
      </c>
      <c r="AX540" s="13" t="s">
        <v>72</v>
      </c>
      <c r="AY540" s="240" t="s">
        <v>118</v>
      </c>
    </row>
    <row r="541" s="13" customFormat="1">
      <c r="A541" s="13"/>
      <c r="B541" s="231"/>
      <c r="C541" s="232"/>
      <c r="D541" s="225" t="s">
        <v>219</v>
      </c>
      <c r="E541" s="233" t="s">
        <v>19</v>
      </c>
      <c r="F541" s="234" t="s">
        <v>634</v>
      </c>
      <c r="G541" s="232"/>
      <c r="H541" s="233" t="s">
        <v>19</v>
      </c>
      <c r="I541" s="235"/>
      <c r="J541" s="232"/>
      <c r="K541" s="232"/>
      <c r="L541" s="236"/>
      <c r="M541" s="237"/>
      <c r="N541" s="238"/>
      <c r="O541" s="238"/>
      <c r="P541" s="238"/>
      <c r="Q541" s="238"/>
      <c r="R541" s="238"/>
      <c r="S541" s="238"/>
      <c r="T541" s="239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0" t="s">
        <v>219</v>
      </c>
      <c r="AU541" s="240" t="s">
        <v>82</v>
      </c>
      <c r="AV541" s="13" t="s">
        <v>80</v>
      </c>
      <c r="AW541" s="13" t="s">
        <v>33</v>
      </c>
      <c r="AX541" s="13" t="s">
        <v>72</v>
      </c>
      <c r="AY541" s="240" t="s">
        <v>118</v>
      </c>
    </row>
    <row r="542" s="13" customFormat="1">
      <c r="A542" s="13"/>
      <c r="B542" s="231"/>
      <c r="C542" s="232"/>
      <c r="D542" s="225" t="s">
        <v>219</v>
      </c>
      <c r="E542" s="233" t="s">
        <v>19</v>
      </c>
      <c r="F542" s="234" t="s">
        <v>635</v>
      </c>
      <c r="G542" s="232"/>
      <c r="H542" s="233" t="s">
        <v>19</v>
      </c>
      <c r="I542" s="235"/>
      <c r="J542" s="232"/>
      <c r="K542" s="232"/>
      <c r="L542" s="236"/>
      <c r="M542" s="237"/>
      <c r="N542" s="238"/>
      <c r="O542" s="238"/>
      <c r="P542" s="238"/>
      <c r="Q542" s="238"/>
      <c r="R542" s="238"/>
      <c r="S542" s="238"/>
      <c r="T542" s="239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0" t="s">
        <v>219</v>
      </c>
      <c r="AU542" s="240" t="s">
        <v>82</v>
      </c>
      <c r="AV542" s="13" t="s">
        <v>80</v>
      </c>
      <c r="AW542" s="13" t="s">
        <v>33</v>
      </c>
      <c r="AX542" s="13" t="s">
        <v>72</v>
      </c>
      <c r="AY542" s="240" t="s">
        <v>118</v>
      </c>
    </row>
    <row r="543" s="14" customFormat="1">
      <c r="A543" s="14"/>
      <c r="B543" s="241"/>
      <c r="C543" s="242"/>
      <c r="D543" s="225" t="s">
        <v>219</v>
      </c>
      <c r="E543" s="243" t="s">
        <v>19</v>
      </c>
      <c r="F543" s="244" t="s">
        <v>287</v>
      </c>
      <c r="G543" s="242"/>
      <c r="H543" s="245">
        <v>18.84</v>
      </c>
      <c r="I543" s="246"/>
      <c r="J543" s="242"/>
      <c r="K543" s="242"/>
      <c r="L543" s="247"/>
      <c r="M543" s="248"/>
      <c r="N543" s="249"/>
      <c r="O543" s="249"/>
      <c r="P543" s="249"/>
      <c r="Q543" s="249"/>
      <c r="R543" s="249"/>
      <c r="S543" s="249"/>
      <c r="T543" s="250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1" t="s">
        <v>219</v>
      </c>
      <c r="AU543" s="251" t="s">
        <v>82</v>
      </c>
      <c r="AV543" s="14" t="s">
        <v>82</v>
      </c>
      <c r="AW543" s="14" t="s">
        <v>33</v>
      </c>
      <c r="AX543" s="14" t="s">
        <v>80</v>
      </c>
      <c r="AY543" s="251" t="s">
        <v>118</v>
      </c>
    </row>
    <row r="544" s="2" customFormat="1" ht="24.15" customHeight="1">
      <c r="A544" s="41"/>
      <c r="B544" s="42"/>
      <c r="C544" s="207" t="s">
        <v>636</v>
      </c>
      <c r="D544" s="207" t="s">
        <v>121</v>
      </c>
      <c r="E544" s="208" t="s">
        <v>637</v>
      </c>
      <c r="F544" s="209" t="s">
        <v>638</v>
      </c>
      <c r="G544" s="210" t="s">
        <v>216</v>
      </c>
      <c r="H544" s="211">
        <v>703</v>
      </c>
      <c r="I544" s="212"/>
      <c r="J544" s="213">
        <f>ROUND(I544*H544,2)</f>
        <v>0</v>
      </c>
      <c r="K544" s="209" t="s">
        <v>125</v>
      </c>
      <c r="L544" s="47"/>
      <c r="M544" s="214" t="s">
        <v>19</v>
      </c>
      <c r="N544" s="215" t="s">
        <v>43</v>
      </c>
      <c r="O544" s="87"/>
      <c r="P544" s="216">
        <f>O544*H544</f>
        <v>0</v>
      </c>
      <c r="Q544" s="216">
        <v>0</v>
      </c>
      <c r="R544" s="216">
        <f>Q544*H544</f>
        <v>0</v>
      </c>
      <c r="S544" s="216">
        <v>0</v>
      </c>
      <c r="T544" s="217">
        <f>S544*H544</f>
        <v>0</v>
      </c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R544" s="218" t="s">
        <v>143</v>
      </c>
      <c r="AT544" s="218" t="s">
        <v>121</v>
      </c>
      <c r="AU544" s="218" t="s">
        <v>82</v>
      </c>
      <c r="AY544" s="20" t="s">
        <v>118</v>
      </c>
      <c r="BE544" s="219">
        <f>IF(N544="základní",J544,0)</f>
        <v>0</v>
      </c>
      <c r="BF544" s="219">
        <f>IF(N544="snížená",J544,0)</f>
        <v>0</v>
      </c>
      <c r="BG544" s="219">
        <f>IF(N544="zákl. přenesená",J544,0)</f>
        <v>0</v>
      </c>
      <c r="BH544" s="219">
        <f>IF(N544="sníž. přenesená",J544,0)</f>
        <v>0</v>
      </c>
      <c r="BI544" s="219">
        <f>IF(N544="nulová",J544,0)</f>
        <v>0</v>
      </c>
      <c r="BJ544" s="20" t="s">
        <v>80</v>
      </c>
      <c r="BK544" s="219">
        <f>ROUND(I544*H544,2)</f>
        <v>0</v>
      </c>
      <c r="BL544" s="20" t="s">
        <v>143</v>
      </c>
      <c r="BM544" s="218" t="s">
        <v>639</v>
      </c>
    </row>
    <row r="545" s="2" customFormat="1">
      <c r="A545" s="41"/>
      <c r="B545" s="42"/>
      <c r="C545" s="43"/>
      <c r="D545" s="220" t="s">
        <v>128</v>
      </c>
      <c r="E545" s="43"/>
      <c r="F545" s="221" t="s">
        <v>640</v>
      </c>
      <c r="G545" s="43"/>
      <c r="H545" s="43"/>
      <c r="I545" s="222"/>
      <c r="J545" s="43"/>
      <c r="K545" s="43"/>
      <c r="L545" s="47"/>
      <c r="M545" s="223"/>
      <c r="N545" s="224"/>
      <c r="O545" s="87"/>
      <c r="P545" s="87"/>
      <c r="Q545" s="87"/>
      <c r="R545" s="87"/>
      <c r="S545" s="87"/>
      <c r="T545" s="88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T545" s="20" t="s">
        <v>128</v>
      </c>
      <c r="AU545" s="20" t="s">
        <v>82</v>
      </c>
    </row>
    <row r="546" s="13" customFormat="1">
      <c r="A546" s="13"/>
      <c r="B546" s="231"/>
      <c r="C546" s="232"/>
      <c r="D546" s="225" t="s">
        <v>219</v>
      </c>
      <c r="E546" s="233" t="s">
        <v>19</v>
      </c>
      <c r="F546" s="234" t="s">
        <v>328</v>
      </c>
      <c r="G546" s="232"/>
      <c r="H546" s="233" t="s">
        <v>19</v>
      </c>
      <c r="I546" s="235"/>
      <c r="J546" s="232"/>
      <c r="K546" s="232"/>
      <c r="L546" s="236"/>
      <c r="M546" s="237"/>
      <c r="N546" s="238"/>
      <c r="O546" s="238"/>
      <c r="P546" s="238"/>
      <c r="Q546" s="238"/>
      <c r="R546" s="238"/>
      <c r="S546" s="238"/>
      <c r="T546" s="239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0" t="s">
        <v>219</v>
      </c>
      <c r="AU546" s="240" t="s">
        <v>82</v>
      </c>
      <c r="AV546" s="13" t="s">
        <v>80</v>
      </c>
      <c r="AW546" s="13" t="s">
        <v>33</v>
      </c>
      <c r="AX546" s="13" t="s">
        <v>72</v>
      </c>
      <c r="AY546" s="240" t="s">
        <v>118</v>
      </c>
    </row>
    <row r="547" s="13" customFormat="1">
      <c r="A547" s="13"/>
      <c r="B547" s="231"/>
      <c r="C547" s="232"/>
      <c r="D547" s="225" t="s">
        <v>219</v>
      </c>
      <c r="E547" s="233" t="s">
        <v>19</v>
      </c>
      <c r="F547" s="234" t="s">
        <v>634</v>
      </c>
      <c r="G547" s="232"/>
      <c r="H547" s="233" t="s">
        <v>19</v>
      </c>
      <c r="I547" s="235"/>
      <c r="J547" s="232"/>
      <c r="K547" s="232"/>
      <c r="L547" s="236"/>
      <c r="M547" s="237"/>
      <c r="N547" s="238"/>
      <c r="O547" s="238"/>
      <c r="P547" s="238"/>
      <c r="Q547" s="238"/>
      <c r="R547" s="238"/>
      <c r="S547" s="238"/>
      <c r="T547" s="239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0" t="s">
        <v>219</v>
      </c>
      <c r="AU547" s="240" t="s">
        <v>82</v>
      </c>
      <c r="AV547" s="13" t="s">
        <v>80</v>
      </c>
      <c r="AW547" s="13" t="s">
        <v>33</v>
      </c>
      <c r="AX547" s="13" t="s">
        <v>72</v>
      </c>
      <c r="AY547" s="240" t="s">
        <v>118</v>
      </c>
    </row>
    <row r="548" s="13" customFormat="1">
      <c r="A548" s="13"/>
      <c r="B548" s="231"/>
      <c r="C548" s="232"/>
      <c r="D548" s="225" t="s">
        <v>219</v>
      </c>
      <c r="E548" s="233" t="s">
        <v>19</v>
      </c>
      <c r="F548" s="234" t="s">
        <v>221</v>
      </c>
      <c r="G548" s="232"/>
      <c r="H548" s="233" t="s">
        <v>19</v>
      </c>
      <c r="I548" s="235"/>
      <c r="J548" s="232"/>
      <c r="K548" s="232"/>
      <c r="L548" s="236"/>
      <c r="M548" s="237"/>
      <c r="N548" s="238"/>
      <c r="O548" s="238"/>
      <c r="P548" s="238"/>
      <c r="Q548" s="238"/>
      <c r="R548" s="238"/>
      <c r="S548" s="238"/>
      <c r="T548" s="239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0" t="s">
        <v>219</v>
      </c>
      <c r="AU548" s="240" t="s">
        <v>82</v>
      </c>
      <c r="AV548" s="13" t="s">
        <v>80</v>
      </c>
      <c r="AW548" s="13" t="s">
        <v>33</v>
      </c>
      <c r="AX548" s="13" t="s">
        <v>72</v>
      </c>
      <c r="AY548" s="240" t="s">
        <v>118</v>
      </c>
    </row>
    <row r="549" s="14" customFormat="1">
      <c r="A549" s="14"/>
      <c r="B549" s="241"/>
      <c r="C549" s="242"/>
      <c r="D549" s="225" t="s">
        <v>219</v>
      </c>
      <c r="E549" s="243" t="s">
        <v>19</v>
      </c>
      <c r="F549" s="244" t="s">
        <v>600</v>
      </c>
      <c r="G549" s="242"/>
      <c r="H549" s="245">
        <v>690</v>
      </c>
      <c r="I549" s="246"/>
      <c r="J549" s="242"/>
      <c r="K549" s="242"/>
      <c r="L549" s="247"/>
      <c r="M549" s="248"/>
      <c r="N549" s="249"/>
      <c r="O549" s="249"/>
      <c r="P549" s="249"/>
      <c r="Q549" s="249"/>
      <c r="R549" s="249"/>
      <c r="S549" s="249"/>
      <c r="T549" s="250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51" t="s">
        <v>219</v>
      </c>
      <c r="AU549" s="251" t="s">
        <v>82</v>
      </c>
      <c r="AV549" s="14" t="s">
        <v>82</v>
      </c>
      <c r="AW549" s="14" t="s">
        <v>33</v>
      </c>
      <c r="AX549" s="14" t="s">
        <v>72</v>
      </c>
      <c r="AY549" s="251" t="s">
        <v>118</v>
      </c>
    </row>
    <row r="550" s="13" customFormat="1">
      <c r="A550" s="13"/>
      <c r="B550" s="231"/>
      <c r="C550" s="232"/>
      <c r="D550" s="225" t="s">
        <v>219</v>
      </c>
      <c r="E550" s="233" t="s">
        <v>19</v>
      </c>
      <c r="F550" s="234" t="s">
        <v>340</v>
      </c>
      <c r="G550" s="232"/>
      <c r="H550" s="233" t="s">
        <v>19</v>
      </c>
      <c r="I550" s="235"/>
      <c r="J550" s="232"/>
      <c r="K550" s="232"/>
      <c r="L550" s="236"/>
      <c r="M550" s="237"/>
      <c r="N550" s="238"/>
      <c r="O550" s="238"/>
      <c r="P550" s="238"/>
      <c r="Q550" s="238"/>
      <c r="R550" s="238"/>
      <c r="S550" s="238"/>
      <c r="T550" s="239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0" t="s">
        <v>219</v>
      </c>
      <c r="AU550" s="240" t="s">
        <v>82</v>
      </c>
      <c r="AV550" s="13" t="s">
        <v>80</v>
      </c>
      <c r="AW550" s="13" t="s">
        <v>33</v>
      </c>
      <c r="AX550" s="13" t="s">
        <v>72</v>
      </c>
      <c r="AY550" s="240" t="s">
        <v>118</v>
      </c>
    </row>
    <row r="551" s="13" customFormat="1">
      <c r="A551" s="13"/>
      <c r="B551" s="231"/>
      <c r="C551" s="232"/>
      <c r="D551" s="225" t="s">
        <v>219</v>
      </c>
      <c r="E551" s="233" t="s">
        <v>19</v>
      </c>
      <c r="F551" s="234" t="s">
        <v>634</v>
      </c>
      <c r="G551" s="232"/>
      <c r="H551" s="233" t="s">
        <v>19</v>
      </c>
      <c r="I551" s="235"/>
      <c r="J551" s="232"/>
      <c r="K551" s="232"/>
      <c r="L551" s="236"/>
      <c r="M551" s="237"/>
      <c r="N551" s="238"/>
      <c r="O551" s="238"/>
      <c r="P551" s="238"/>
      <c r="Q551" s="238"/>
      <c r="R551" s="238"/>
      <c r="S551" s="238"/>
      <c r="T551" s="239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0" t="s">
        <v>219</v>
      </c>
      <c r="AU551" s="240" t="s">
        <v>82</v>
      </c>
      <c r="AV551" s="13" t="s">
        <v>80</v>
      </c>
      <c r="AW551" s="13" t="s">
        <v>33</v>
      </c>
      <c r="AX551" s="13" t="s">
        <v>72</v>
      </c>
      <c r="AY551" s="240" t="s">
        <v>118</v>
      </c>
    </row>
    <row r="552" s="13" customFormat="1">
      <c r="A552" s="13"/>
      <c r="B552" s="231"/>
      <c r="C552" s="232"/>
      <c r="D552" s="225" t="s">
        <v>219</v>
      </c>
      <c r="E552" s="233" t="s">
        <v>19</v>
      </c>
      <c r="F552" s="234" t="s">
        <v>221</v>
      </c>
      <c r="G552" s="232"/>
      <c r="H552" s="233" t="s">
        <v>19</v>
      </c>
      <c r="I552" s="235"/>
      <c r="J552" s="232"/>
      <c r="K552" s="232"/>
      <c r="L552" s="236"/>
      <c r="M552" s="237"/>
      <c r="N552" s="238"/>
      <c r="O552" s="238"/>
      <c r="P552" s="238"/>
      <c r="Q552" s="238"/>
      <c r="R552" s="238"/>
      <c r="S552" s="238"/>
      <c r="T552" s="239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0" t="s">
        <v>219</v>
      </c>
      <c r="AU552" s="240" t="s">
        <v>82</v>
      </c>
      <c r="AV552" s="13" t="s">
        <v>80</v>
      </c>
      <c r="AW552" s="13" t="s">
        <v>33</v>
      </c>
      <c r="AX552" s="13" t="s">
        <v>72</v>
      </c>
      <c r="AY552" s="240" t="s">
        <v>118</v>
      </c>
    </row>
    <row r="553" s="14" customFormat="1">
      <c r="A553" s="14"/>
      <c r="B553" s="241"/>
      <c r="C553" s="242"/>
      <c r="D553" s="225" t="s">
        <v>219</v>
      </c>
      <c r="E553" s="243" t="s">
        <v>19</v>
      </c>
      <c r="F553" s="244" t="s">
        <v>196</v>
      </c>
      <c r="G553" s="242"/>
      <c r="H553" s="245">
        <v>13</v>
      </c>
      <c r="I553" s="246"/>
      <c r="J553" s="242"/>
      <c r="K553" s="242"/>
      <c r="L553" s="247"/>
      <c r="M553" s="248"/>
      <c r="N553" s="249"/>
      <c r="O553" s="249"/>
      <c r="P553" s="249"/>
      <c r="Q553" s="249"/>
      <c r="R553" s="249"/>
      <c r="S553" s="249"/>
      <c r="T553" s="250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1" t="s">
        <v>219</v>
      </c>
      <c r="AU553" s="251" t="s">
        <v>82</v>
      </c>
      <c r="AV553" s="14" t="s">
        <v>82</v>
      </c>
      <c r="AW553" s="14" t="s">
        <v>33</v>
      </c>
      <c r="AX553" s="14" t="s">
        <v>72</v>
      </c>
      <c r="AY553" s="251" t="s">
        <v>118</v>
      </c>
    </row>
    <row r="554" s="15" customFormat="1">
      <c r="A554" s="15"/>
      <c r="B554" s="252"/>
      <c r="C554" s="253"/>
      <c r="D554" s="225" t="s">
        <v>219</v>
      </c>
      <c r="E554" s="254" t="s">
        <v>19</v>
      </c>
      <c r="F554" s="255" t="s">
        <v>251</v>
      </c>
      <c r="G554" s="253"/>
      <c r="H554" s="256">
        <v>703</v>
      </c>
      <c r="I554" s="257"/>
      <c r="J554" s="253"/>
      <c r="K554" s="253"/>
      <c r="L554" s="258"/>
      <c r="M554" s="259"/>
      <c r="N554" s="260"/>
      <c r="O554" s="260"/>
      <c r="P554" s="260"/>
      <c r="Q554" s="260"/>
      <c r="R554" s="260"/>
      <c r="S554" s="260"/>
      <c r="T554" s="261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T554" s="262" t="s">
        <v>219</v>
      </c>
      <c r="AU554" s="262" t="s">
        <v>82</v>
      </c>
      <c r="AV554" s="15" t="s">
        <v>143</v>
      </c>
      <c r="AW554" s="15" t="s">
        <v>33</v>
      </c>
      <c r="AX554" s="15" t="s">
        <v>80</v>
      </c>
      <c r="AY554" s="262" t="s">
        <v>118</v>
      </c>
    </row>
    <row r="555" s="2" customFormat="1" ht="24.15" customHeight="1">
      <c r="A555" s="41"/>
      <c r="B555" s="42"/>
      <c r="C555" s="207" t="s">
        <v>641</v>
      </c>
      <c r="D555" s="207" t="s">
        <v>121</v>
      </c>
      <c r="E555" s="208" t="s">
        <v>642</v>
      </c>
      <c r="F555" s="209" t="s">
        <v>643</v>
      </c>
      <c r="G555" s="210" t="s">
        <v>216</v>
      </c>
      <c r="H555" s="211">
        <v>37</v>
      </c>
      <c r="I555" s="212"/>
      <c r="J555" s="213">
        <f>ROUND(I555*H555,2)</f>
        <v>0</v>
      </c>
      <c r="K555" s="209" t="s">
        <v>125</v>
      </c>
      <c r="L555" s="47"/>
      <c r="M555" s="214" t="s">
        <v>19</v>
      </c>
      <c r="N555" s="215" t="s">
        <v>43</v>
      </c>
      <c r="O555" s="87"/>
      <c r="P555" s="216">
        <f>O555*H555</f>
        <v>0</v>
      </c>
      <c r="Q555" s="216">
        <v>0</v>
      </c>
      <c r="R555" s="216">
        <f>Q555*H555</f>
        <v>0</v>
      </c>
      <c r="S555" s="216">
        <v>0</v>
      </c>
      <c r="T555" s="217">
        <f>S555*H555</f>
        <v>0</v>
      </c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R555" s="218" t="s">
        <v>143</v>
      </c>
      <c r="AT555" s="218" t="s">
        <v>121</v>
      </c>
      <c r="AU555" s="218" t="s">
        <v>82</v>
      </c>
      <c r="AY555" s="20" t="s">
        <v>118</v>
      </c>
      <c r="BE555" s="219">
        <f>IF(N555="základní",J555,0)</f>
        <v>0</v>
      </c>
      <c r="BF555" s="219">
        <f>IF(N555="snížená",J555,0)</f>
        <v>0</v>
      </c>
      <c r="BG555" s="219">
        <f>IF(N555="zákl. přenesená",J555,0)</f>
        <v>0</v>
      </c>
      <c r="BH555" s="219">
        <f>IF(N555="sníž. přenesená",J555,0)</f>
        <v>0</v>
      </c>
      <c r="BI555" s="219">
        <f>IF(N555="nulová",J555,0)</f>
        <v>0</v>
      </c>
      <c r="BJ555" s="20" t="s">
        <v>80</v>
      </c>
      <c r="BK555" s="219">
        <f>ROUND(I555*H555,2)</f>
        <v>0</v>
      </c>
      <c r="BL555" s="20" t="s">
        <v>143</v>
      </c>
      <c r="BM555" s="218" t="s">
        <v>644</v>
      </c>
    </row>
    <row r="556" s="2" customFormat="1">
      <c r="A556" s="41"/>
      <c r="B556" s="42"/>
      <c r="C556" s="43"/>
      <c r="D556" s="220" t="s">
        <v>128</v>
      </c>
      <c r="E556" s="43"/>
      <c r="F556" s="221" t="s">
        <v>645</v>
      </c>
      <c r="G556" s="43"/>
      <c r="H556" s="43"/>
      <c r="I556" s="222"/>
      <c r="J556" s="43"/>
      <c r="K556" s="43"/>
      <c r="L556" s="47"/>
      <c r="M556" s="223"/>
      <c r="N556" s="224"/>
      <c r="O556" s="87"/>
      <c r="P556" s="87"/>
      <c r="Q556" s="87"/>
      <c r="R556" s="87"/>
      <c r="S556" s="87"/>
      <c r="T556" s="88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T556" s="20" t="s">
        <v>128</v>
      </c>
      <c r="AU556" s="20" t="s">
        <v>82</v>
      </c>
    </row>
    <row r="557" s="13" customFormat="1">
      <c r="A557" s="13"/>
      <c r="B557" s="231"/>
      <c r="C557" s="232"/>
      <c r="D557" s="225" t="s">
        <v>219</v>
      </c>
      <c r="E557" s="233" t="s">
        <v>19</v>
      </c>
      <c r="F557" s="234" t="s">
        <v>342</v>
      </c>
      <c r="G557" s="232"/>
      <c r="H557" s="233" t="s">
        <v>19</v>
      </c>
      <c r="I557" s="235"/>
      <c r="J557" s="232"/>
      <c r="K557" s="232"/>
      <c r="L557" s="236"/>
      <c r="M557" s="237"/>
      <c r="N557" s="238"/>
      <c r="O557" s="238"/>
      <c r="P557" s="238"/>
      <c r="Q557" s="238"/>
      <c r="R557" s="238"/>
      <c r="S557" s="238"/>
      <c r="T557" s="239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0" t="s">
        <v>219</v>
      </c>
      <c r="AU557" s="240" t="s">
        <v>82</v>
      </c>
      <c r="AV557" s="13" t="s">
        <v>80</v>
      </c>
      <c r="AW557" s="13" t="s">
        <v>33</v>
      </c>
      <c r="AX557" s="13" t="s">
        <v>72</v>
      </c>
      <c r="AY557" s="240" t="s">
        <v>118</v>
      </c>
    </row>
    <row r="558" s="13" customFormat="1">
      <c r="A558" s="13"/>
      <c r="B558" s="231"/>
      <c r="C558" s="232"/>
      <c r="D558" s="225" t="s">
        <v>219</v>
      </c>
      <c r="E558" s="233" t="s">
        <v>19</v>
      </c>
      <c r="F558" s="234" t="s">
        <v>646</v>
      </c>
      <c r="G558" s="232"/>
      <c r="H558" s="233" t="s">
        <v>19</v>
      </c>
      <c r="I558" s="235"/>
      <c r="J558" s="232"/>
      <c r="K558" s="232"/>
      <c r="L558" s="236"/>
      <c r="M558" s="237"/>
      <c r="N558" s="238"/>
      <c r="O558" s="238"/>
      <c r="P558" s="238"/>
      <c r="Q558" s="238"/>
      <c r="R558" s="238"/>
      <c r="S558" s="238"/>
      <c r="T558" s="239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0" t="s">
        <v>219</v>
      </c>
      <c r="AU558" s="240" t="s">
        <v>82</v>
      </c>
      <c r="AV558" s="13" t="s">
        <v>80</v>
      </c>
      <c r="AW558" s="13" t="s">
        <v>33</v>
      </c>
      <c r="AX558" s="13" t="s">
        <v>72</v>
      </c>
      <c r="AY558" s="240" t="s">
        <v>118</v>
      </c>
    </row>
    <row r="559" s="13" customFormat="1">
      <c r="A559" s="13"/>
      <c r="B559" s="231"/>
      <c r="C559" s="232"/>
      <c r="D559" s="225" t="s">
        <v>219</v>
      </c>
      <c r="E559" s="233" t="s">
        <v>19</v>
      </c>
      <c r="F559" s="234" t="s">
        <v>221</v>
      </c>
      <c r="G559" s="232"/>
      <c r="H559" s="233" t="s">
        <v>19</v>
      </c>
      <c r="I559" s="235"/>
      <c r="J559" s="232"/>
      <c r="K559" s="232"/>
      <c r="L559" s="236"/>
      <c r="M559" s="237"/>
      <c r="N559" s="238"/>
      <c r="O559" s="238"/>
      <c r="P559" s="238"/>
      <c r="Q559" s="238"/>
      <c r="R559" s="238"/>
      <c r="S559" s="238"/>
      <c r="T559" s="239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0" t="s">
        <v>219</v>
      </c>
      <c r="AU559" s="240" t="s">
        <v>82</v>
      </c>
      <c r="AV559" s="13" t="s">
        <v>80</v>
      </c>
      <c r="AW559" s="13" t="s">
        <v>33</v>
      </c>
      <c r="AX559" s="13" t="s">
        <v>72</v>
      </c>
      <c r="AY559" s="240" t="s">
        <v>118</v>
      </c>
    </row>
    <row r="560" s="14" customFormat="1">
      <c r="A560" s="14"/>
      <c r="B560" s="241"/>
      <c r="C560" s="242"/>
      <c r="D560" s="225" t="s">
        <v>219</v>
      </c>
      <c r="E560" s="243" t="s">
        <v>19</v>
      </c>
      <c r="F560" s="244" t="s">
        <v>427</v>
      </c>
      <c r="G560" s="242"/>
      <c r="H560" s="245">
        <v>37</v>
      </c>
      <c r="I560" s="246"/>
      <c r="J560" s="242"/>
      <c r="K560" s="242"/>
      <c r="L560" s="247"/>
      <c r="M560" s="248"/>
      <c r="N560" s="249"/>
      <c r="O560" s="249"/>
      <c r="P560" s="249"/>
      <c r="Q560" s="249"/>
      <c r="R560" s="249"/>
      <c r="S560" s="249"/>
      <c r="T560" s="250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1" t="s">
        <v>219</v>
      </c>
      <c r="AU560" s="251" t="s">
        <v>82</v>
      </c>
      <c r="AV560" s="14" t="s">
        <v>82</v>
      </c>
      <c r="AW560" s="14" t="s">
        <v>33</v>
      </c>
      <c r="AX560" s="14" t="s">
        <v>80</v>
      </c>
      <c r="AY560" s="251" t="s">
        <v>118</v>
      </c>
    </row>
    <row r="561" s="2" customFormat="1" ht="24.15" customHeight="1">
      <c r="A561" s="41"/>
      <c r="B561" s="42"/>
      <c r="C561" s="207" t="s">
        <v>647</v>
      </c>
      <c r="D561" s="207" t="s">
        <v>121</v>
      </c>
      <c r="E561" s="208" t="s">
        <v>648</v>
      </c>
      <c r="F561" s="209" t="s">
        <v>649</v>
      </c>
      <c r="G561" s="210" t="s">
        <v>216</v>
      </c>
      <c r="H561" s="211">
        <v>12.560000000000001</v>
      </c>
      <c r="I561" s="212"/>
      <c r="J561" s="213">
        <f>ROUND(I561*H561,2)</f>
        <v>0</v>
      </c>
      <c r="K561" s="209" t="s">
        <v>125</v>
      </c>
      <c r="L561" s="47"/>
      <c r="M561" s="214" t="s">
        <v>19</v>
      </c>
      <c r="N561" s="215" t="s">
        <v>43</v>
      </c>
      <c r="O561" s="87"/>
      <c r="P561" s="216">
        <f>O561*H561</f>
        <v>0</v>
      </c>
      <c r="Q561" s="216">
        <v>0</v>
      </c>
      <c r="R561" s="216">
        <f>Q561*H561</f>
        <v>0</v>
      </c>
      <c r="S561" s="216">
        <v>0</v>
      </c>
      <c r="T561" s="217">
        <f>S561*H561</f>
        <v>0</v>
      </c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R561" s="218" t="s">
        <v>143</v>
      </c>
      <c r="AT561" s="218" t="s">
        <v>121</v>
      </c>
      <c r="AU561" s="218" t="s">
        <v>82</v>
      </c>
      <c r="AY561" s="20" t="s">
        <v>118</v>
      </c>
      <c r="BE561" s="219">
        <f>IF(N561="základní",J561,0)</f>
        <v>0</v>
      </c>
      <c r="BF561" s="219">
        <f>IF(N561="snížená",J561,0)</f>
        <v>0</v>
      </c>
      <c r="BG561" s="219">
        <f>IF(N561="zákl. přenesená",J561,0)</f>
        <v>0</v>
      </c>
      <c r="BH561" s="219">
        <f>IF(N561="sníž. přenesená",J561,0)</f>
        <v>0</v>
      </c>
      <c r="BI561" s="219">
        <f>IF(N561="nulová",J561,0)</f>
        <v>0</v>
      </c>
      <c r="BJ561" s="20" t="s">
        <v>80</v>
      </c>
      <c r="BK561" s="219">
        <f>ROUND(I561*H561,2)</f>
        <v>0</v>
      </c>
      <c r="BL561" s="20" t="s">
        <v>143</v>
      </c>
      <c r="BM561" s="218" t="s">
        <v>650</v>
      </c>
    </row>
    <row r="562" s="2" customFormat="1">
      <c r="A562" s="41"/>
      <c r="B562" s="42"/>
      <c r="C562" s="43"/>
      <c r="D562" s="220" t="s">
        <v>128</v>
      </c>
      <c r="E562" s="43"/>
      <c r="F562" s="221" t="s">
        <v>651</v>
      </c>
      <c r="G562" s="43"/>
      <c r="H562" s="43"/>
      <c r="I562" s="222"/>
      <c r="J562" s="43"/>
      <c r="K562" s="43"/>
      <c r="L562" s="47"/>
      <c r="M562" s="223"/>
      <c r="N562" s="224"/>
      <c r="O562" s="87"/>
      <c r="P562" s="87"/>
      <c r="Q562" s="87"/>
      <c r="R562" s="87"/>
      <c r="S562" s="87"/>
      <c r="T562" s="88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T562" s="20" t="s">
        <v>128</v>
      </c>
      <c r="AU562" s="20" t="s">
        <v>82</v>
      </c>
    </row>
    <row r="563" s="13" customFormat="1">
      <c r="A563" s="13"/>
      <c r="B563" s="231"/>
      <c r="C563" s="232"/>
      <c r="D563" s="225" t="s">
        <v>219</v>
      </c>
      <c r="E563" s="233" t="s">
        <v>19</v>
      </c>
      <c r="F563" s="234" t="s">
        <v>606</v>
      </c>
      <c r="G563" s="232"/>
      <c r="H563" s="233" t="s">
        <v>19</v>
      </c>
      <c r="I563" s="235"/>
      <c r="J563" s="232"/>
      <c r="K563" s="232"/>
      <c r="L563" s="236"/>
      <c r="M563" s="237"/>
      <c r="N563" s="238"/>
      <c r="O563" s="238"/>
      <c r="P563" s="238"/>
      <c r="Q563" s="238"/>
      <c r="R563" s="238"/>
      <c r="S563" s="238"/>
      <c r="T563" s="239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0" t="s">
        <v>219</v>
      </c>
      <c r="AU563" s="240" t="s">
        <v>82</v>
      </c>
      <c r="AV563" s="13" t="s">
        <v>80</v>
      </c>
      <c r="AW563" s="13" t="s">
        <v>33</v>
      </c>
      <c r="AX563" s="13" t="s">
        <v>72</v>
      </c>
      <c r="AY563" s="240" t="s">
        <v>118</v>
      </c>
    </row>
    <row r="564" s="13" customFormat="1">
      <c r="A564" s="13"/>
      <c r="B564" s="231"/>
      <c r="C564" s="232"/>
      <c r="D564" s="225" t="s">
        <v>219</v>
      </c>
      <c r="E564" s="233" t="s">
        <v>19</v>
      </c>
      <c r="F564" s="234" t="s">
        <v>652</v>
      </c>
      <c r="G564" s="232"/>
      <c r="H564" s="233" t="s">
        <v>19</v>
      </c>
      <c r="I564" s="235"/>
      <c r="J564" s="232"/>
      <c r="K564" s="232"/>
      <c r="L564" s="236"/>
      <c r="M564" s="237"/>
      <c r="N564" s="238"/>
      <c r="O564" s="238"/>
      <c r="P564" s="238"/>
      <c r="Q564" s="238"/>
      <c r="R564" s="238"/>
      <c r="S564" s="238"/>
      <c r="T564" s="239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0" t="s">
        <v>219</v>
      </c>
      <c r="AU564" s="240" t="s">
        <v>82</v>
      </c>
      <c r="AV564" s="13" t="s">
        <v>80</v>
      </c>
      <c r="AW564" s="13" t="s">
        <v>33</v>
      </c>
      <c r="AX564" s="13" t="s">
        <v>72</v>
      </c>
      <c r="AY564" s="240" t="s">
        <v>118</v>
      </c>
    </row>
    <row r="565" s="13" customFormat="1">
      <c r="A565" s="13"/>
      <c r="B565" s="231"/>
      <c r="C565" s="232"/>
      <c r="D565" s="225" t="s">
        <v>219</v>
      </c>
      <c r="E565" s="233" t="s">
        <v>19</v>
      </c>
      <c r="F565" s="234" t="s">
        <v>653</v>
      </c>
      <c r="G565" s="232"/>
      <c r="H565" s="233" t="s">
        <v>19</v>
      </c>
      <c r="I565" s="235"/>
      <c r="J565" s="232"/>
      <c r="K565" s="232"/>
      <c r="L565" s="236"/>
      <c r="M565" s="237"/>
      <c r="N565" s="238"/>
      <c r="O565" s="238"/>
      <c r="P565" s="238"/>
      <c r="Q565" s="238"/>
      <c r="R565" s="238"/>
      <c r="S565" s="238"/>
      <c r="T565" s="239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0" t="s">
        <v>219</v>
      </c>
      <c r="AU565" s="240" t="s">
        <v>82</v>
      </c>
      <c r="AV565" s="13" t="s">
        <v>80</v>
      </c>
      <c r="AW565" s="13" t="s">
        <v>33</v>
      </c>
      <c r="AX565" s="13" t="s">
        <v>72</v>
      </c>
      <c r="AY565" s="240" t="s">
        <v>118</v>
      </c>
    </row>
    <row r="566" s="14" customFormat="1">
      <c r="A566" s="14"/>
      <c r="B566" s="241"/>
      <c r="C566" s="242"/>
      <c r="D566" s="225" t="s">
        <v>219</v>
      </c>
      <c r="E566" s="243" t="s">
        <v>19</v>
      </c>
      <c r="F566" s="244" t="s">
        <v>293</v>
      </c>
      <c r="G566" s="242"/>
      <c r="H566" s="245">
        <v>12.560000000000001</v>
      </c>
      <c r="I566" s="246"/>
      <c r="J566" s="242"/>
      <c r="K566" s="242"/>
      <c r="L566" s="247"/>
      <c r="M566" s="248"/>
      <c r="N566" s="249"/>
      <c r="O566" s="249"/>
      <c r="P566" s="249"/>
      <c r="Q566" s="249"/>
      <c r="R566" s="249"/>
      <c r="S566" s="249"/>
      <c r="T566" s="250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1" t="s">
        <v>219</v>
      </c>
      <c r="AU566" s="251" t="s">
        <v>82</v>
      </c>
      <c r="AV566" s="14" t="s">
        <v>82</v>
      </c>
      <c r="AW566" s="14" t="s">
        <v>33</v>
      </c>
      <c r="AX566" s="14" t="s">
        <v>80</v>
      </c>
      <c r="AY566" s="251" t="s">
        <v>118</v>
      </c>
    </row>
    <row r="567" s="2" customFormat="1" ht="33" customHeight="1">
      <c r="A567" s="41"/>
      <c r="B567" s="42"/>
      <c r="C567" s="207" t="s">
        <v>654</v>
      </c>
      <c r="D567" s="207" t="s">
        <v>121</v>
      </c>
      <c r="E567" s="208" t="s">
        <v>655</v>
      </c>
      <c r="F567" s="209" t="s">
        <v>656</v>
      </c>
      <c r="G567" s="210" t="s">
        <v>216</v>
      </c>
      <c r="H567" s="211">
        <v>131</v>
      </c>
      <c r="I567" s="212"/>
      <c r="J567" s="213">
        <f>ROUND(I567*H567,2)</f>
        <v>0</v>
      </c>
      <c r="K567" s="209" t="s">
        <v>125</v>
      </c>
      <c r="L567" s="47"/>
      <c r="M567" s="214" t="s">
        <v>19</v>
      </c>
      <c r="N567" s="215" t="s">
        <v>43</v>
      </c>
      <c r="O567" s="87"/>
      <c r="P567" s="216">
        <f>O567*H567</f>
        <v>0</v>
      </c>
      <c r="Q567" s="216">
        <v>0.19536000000000001</v>
      </c>
      <c r="R567" s="216">
        <f>Q567*H567</f>
        <v>25.59216</v>
      </c>
      <c r="S567" s="216">
        <v>0</v>
      </c>
      <c r="T567" s="217">
        <f>S567*H567</f>
        <v>0</v>
      </c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R567" s="218" t="s">
        <v>143</v>
      </c>
      <c r="AT567" s="218" t="s">
        <v>121</v>
      </c>
      <c r="AU567" s="218" t="s">
        <v>82</v>
      </c>
      <c r="AY567" s="20" t="s">
        <v>118</v>
      </c>
      <c r="BE567" s="219">
        <f>IF(N567="základní",J567,0)</f>
        <v>0</v>
      </c>
      <c r="BF567" s="219">
        <f>IF(N567="snížená",J567,0)</f>
        <v>0</v>
      </c>
      <c r="BG567" s="219">
        <f>IF(N567="zákl. přenesená",J567,0)</f>
        <v>0</v>
      </c>
      <c r="BH567" s="219">
        <f>IF(N567="sníž. přenesená",J567,0)</f>
        <v>0</v>
      </c>
      <c r="BI567" s="219">
        <f>IF(N567="nulová",J567,0)</f>
        <v>0</v>
      </c>
      <c r="BJ567" s="20" t="s">
        <v>80</v>
      </c>
      <c r="BK567" s="219">
        <f>ROUND(I567*H567,2)</f>
        <v>0</v>
      </c>
      <c r="BL567" s="20" t="s">
        <v>143</v>
      </c>
      <c r="BM567" s="218" t="s">
        <v>657</v>
      </c>
    </row>
    <row r="568" s="2" customFormat="1">
      <c r="A568" s="41"/>
      <c r="B568" s="42"/>
      <c r="C568" s="43"/>
      <c r="D568" s="220" t="s">
        <v>128</v>
      </c>
      <c r="E568" s="43"/>
      <c r="F568" s="221" t="s">
        <v>658</v>
      </c>
      <c r="G568" s="43"/>
      <c r="H568" s="43"/>
      <c r="I568" s="222"/>
      <c r="J568" s="43"/>
      <c r="K568" s="43"/>
      <c r="L568" s="47"/>
      <c r="M568" s="223"/>
      <c r="N568" s="224"/>
      <c r="O568" s="87"/>
      <c r="P568" s="87"/>
      <c r="Q568" s="87"/>
      <c r="R568" s="87"/>
      <c r="S568" s="87"/>
      <c r="T568" s="88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T568" s="20" t="s">
        <v>128</v>
      </c>
      <c r="AU568" s="20" t="s">
        <v>82</v>
      </c>
    </row>
    <row r="569" s="13" customFormat="1">
      <c r="A569" s="13"/>
      <c r="B569" s="231"/>
      <c r="C569" s="232"/>
      <c r="D569" s="225" t="s">
        <v>219</v>
      </c>
      <c r="E569" s="233" t="s">
        <v>19</v>
      </c>
      <c r="F569" s="234" t="s">
        <v>332</v>
      </c>
      <c r="G569" s="232"/>
      <c r="H569" s="233" t="s">
        <v>19</v>
      </c>
      <c r="I569" s="235"/>
      <c r="J569" s="232"/>
      <c r="K569" s="232"/>
      <c r="L569" s="236"/>
      <c r="M569" s="237"/>
      <c r="N569" s="238"/>
      <c r="O569" s="238"/>
      <c r="P569" s="238"/>
      <c r="Q569" s="238"/>
      <c r="R569" s="238"/>
      <c r="S569" s="238"/>
      <c r="T569" s="239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0" t="s">
        <v>219</v>
      </c>
      <c r="AU569" s="240" t="s">
        <v>82</v>
      </c>
      <c r="AV569" s="13" t="s">
        <v>80</v>
      </c>
      <c r="AW569" s="13" t="s">
        <v>33</v>
      </c>
      <c r="AX569" s="13" t="s">
        <v>72</v>
      </c>
      <c r="AY569" s="240" t="s">
        <v>118</v>
      </c>
    </row>
    <row r="570" s="13" customFormat="1">
      <c r="A570" s="13"/>
      <c r="B570" s="231"/>
      <c r="C570" s="232"/>
      <c r="D570" s="225" t="s">
        <v>219</v>
      </c>
      <c r="E570" s="233" t="s">
        <v>19</v>
      </c>
      <c r="F570" s="234" t="s">
        <v>659</v>
      </c>
      <c r="G570" s="232"/>
      <c r="H570" s="233" t="s">
        <v>19</v>
      </c>
      <c r="I570" s="235"/>
      <c r="J570" s="232"/>
      <c r="K570" s="232"/>
      <c r="L570" s="236"/>
      <c r="M570" s="237"/>
      <c r="N570" s="238"/>
      <c r="O570" s="238"/>
      <c r="P570" s="238"/>
      <c r="Q570" s="238"/>
      <c r="R570" s="238"/>
      <c r="S570" s="238"/>
      <c r="T570" s="239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0" t="s">
        <v>219</v>
      </c>
      <c r="AU570" s="240" t="s">
        <v>82</v>
      </c>
      <c r="AV570" s="13" t="s">
        <v>80</v>
      </c>
      <c r="AW570" s="13" t="s">
        <v>33</v>
      </c>
      <c r="AX570" s="13" t="s">
        <v>72</v>
      </c>
      <c r="AY570" s="240" t="s">
        <v>118</v>
      </c>
    </row>
    <row r="571" s="13" customFormat="1">
      <c r="A571" s="13"/>
      <c r="B571" s="231"/>
      <c r="C571" s="232"/>
      <c r="D571" s="225" t="s">
        <v>219</v>
      </c>
      <c r="E571" s="233" t="s">
        <v>19</v>
      </c>
      <c r="F571" s="234" t="s">
        <v>221</v>
      </c>
      <c r="G571" s="232"/>
      <c r="H571" s="233" t="s">
        <v>19</v>
      </c>
      <c r="I571" s="235"/>
      <c r="J571" s="232"/>
      <c r="K571" s="232"/>
      <c r="L571" s="236"/>
      <c r="M571" s="237"/>
      <c r="N571" s="238"/>
      <c r="O571" s="238"/>
      <c r="P571" s="238"/>
      <c r="Q571" s="238"/>
      <c r="R571" s="238"/>
      <c r="S571" s="238"/>
      <c r="T571" s="239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0" t="s">
        <v>219</v>
      </c>
      <c r="AU571" s="240" t="s">
        <v>82</v>
      </c>
      <c r="AV571" s="13" t="s">
        <v>80</v>
      </c>
      <c r="AW571" s="13" t="s">
        <v>33</v>
      </c>
      <c r="AX571" s="13" t="s">
        <v>72</v>
      </c>
      <c r="AY571" s="240" t="s">
        <v>118</v>
      </c>
    </row>
    <row r="572" s="14" customFormat="1">
      <c r="A572" s="14"/>
      <c r="B572" s="241"/>
      <c r="C572" s="242"/>
      <c r="D572" s="225" t="s">
        <v>219</v>
      </c>
      <c r="E572" s="243" t="s">
        <v>19</v>
      </c>
      <c r="F572" s="244" t="s">
        <v>567</v>
      </c>
      <c r="G572" s="242"/>
      <c r="H572" s="245">
        <v>125</v>
      </c>
      <c r="I572" s="246"/>
      <c r="J572" s="242"/>
      <c r="K572" s="242"/>
      <c r="L572" s="247"/>
      <c r="M572" s="248"/>
      <c r="N572" s="249"/>
      <c r="O572" s="249"/>
      <c r="P572" s="249"/>
      <c r="Q572" s="249"/>
      <c r="R572" s="249"/>
      <c r="S572" s="249"/>
      <c r="T572" s="250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1" t="s">
        <v>219</v>
      </c>
      <c r="AU572" s="251" t="s">
        <v>82</v>
      </c>
      <c r="AV572" s="14" t="s">
        <v>82</v>
      </c>
      <c r="AW572" s="14" t="s">
        <v>33</v>
      </c>
      <c r="AX572" s="14" t="s">
        <v>72</v>
      </c>
      <c r="AY572" s="251" t="s">
        <v>118</v>
      </c>
    </row>
    <row r="573" s="13" customFormat="1">
      <c r="A573" s="13"/>
      <c r="B573" s="231"/>
      <c r="C573" s="232"/>
      <c r="D573" s="225" t="s">
        <v>219</v>
      </c>
      <c r="E573" s="233" t="s">
        <v>19</v>
      </c>
      <c r="F573" s="234" t="s">
        <v>338</v>
      </c>
      <c r="G573" s="232"/>
      <c r="H573" s="233" t="s">
        <v>19</v>
      </c>
      <c r="I573" s="235"/>
      <c r="J573" s="232"/>
      <c r="K573" s="232"/>
      <c r="L573" s="236"/>
      <c r="M573" s="237"/>
      <c r="N573" s="238"/>
      <c r="O573" s="238"/>
      <c r="P573" s="238"/>
      <c r="Q573" s="238"/>
      <c r="R573" s="238"/>
      <c r="S573" s="238"/>
      <c r="T573" s="239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0" t="s">
        <v>219</v>
      </c>
      <c r="AU573" s="240" t="s">
        <v>82</v>
      </c>
      <c r="AV573" s="13" t="s">
        <v>80</v>
      </c>
      <c r="AW573" s="13" t="s">
        <v>33</v>
      </c>
      <c r="AX573" s="13" t="s">
        <v>72</v>
      </c>
      <c r="AY573" s="240" t="s">
        <v>118</v>
      </c>
    </row>
    <row r="574" s="13" customFormat="1">
      <c r="A574" s="13"/>
      <c r="B574" s="231"/>
      <c r="C574" s="232"/>
      <c r="D574" s="225" t="s">
        <v>219</v>
      </c>
      <c r="E574" s="233" t="s">
        <v>19</v>
      </c>
      <c r="F574" s="234" t="s">
        <v>659</v>
      </c>
      <c r="G574" s="232"/>
      <c r="H574" s="233" t="s">
        <v>19</v>
      </c>
      <c r="I574" s="235"/>
      <c r="J574" s="232"/>
      <c r="K574" s="232"/>
      <c r="L574" s="236"/>
      <c r="M574" s="237"/>
      <c r="N574" s="238"/>
      <c r="O574" s="238"/>
      <c r="P574" s="238"/>
      <c r="Q574" s="238"/>
      <c r="R574" s="238"/>
      <c r="S574" s="238"/>
      <c r="T574" s="239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0" t="s">
        <v>219</v>
      </c>
      <c r="AU574" s="240" t="s">
        <v>82</v>
      </c>
      <c r="AV574" s="13" t="s">
        <v>80</v>
      </c>
      <c r="AW574" s="13" t="s">
        <v>33</v>
      </c>
      <c r="AX574" s="13" t="s">
        <v>72</v>
      </c>
      <c r="AY574" s="240" t="s">
        <v>118</v>
      </c>
    </row>
    <row r="575" s="13" customFormat="1">
      <c r="A575" s="13"/>
      <c r="B575" s="231"/>
      <c r="C575" s="232"/>
      <c r="D575" s="225" t="s">
        <v>219</v>
      </c>
      <c r="E575" s="233" t="s">
        <v>19</v>
      </c>
      <c r="F575" s="234" t="s">
        <v>221</v>
      </c>
      <c r="G575" s="232"/>
      <c r="H575" s="233" t="s">
        <v>19</v>
      </c>
      <c r="I575" s="235"/>
      <c r="J575" s="232"/>
      <c r="K575" s="232"/>
      <c r="L575" s="236"/>
      <c r="M575" s="237"/>
      <c r="N575" s="238"/>
      <c r="O575" s="238"/>
      <c r="P575" s="238"/>
      <c r="Q575" s="238"/>
      <c r="R575" s="238"/>
      <c r="S575" s="238"/>
      <c r="T575" s="239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0" t="s">
        <v>219</v>
      </c>
      <c r="AU575" s="240" t="s">
        <v>82</v>
      </c>
      <c r="AV575" s="13" t="s">
        <v>80</v>
      </c>
      <c r="AW575" s="13" t="s">
        <v>33</v>
      </c>
      <c r="AX575" s="13" t="s">
        <v>72</v>
      </c>
      <c r="AY575" s="240" t="s">
        <v>118</v>
      </c>
    </row>
    <row r="576" s="14" customFormat="1">
      <c r="A576" s="14"/>
      <c r="B576" s="241"/>
      <c r="C576" s="242"/>
      <c r="D576" s="225" t="s">
        <v>219</v>
      </c>
      <c r="E576" s="243" t="s">
        <v>19</v>
      </c>
      <c r="F576" s="244" t="s">
        <v>152</v>
      </c>
      <c r="G576" s="242"/>
      <c r="H576" s="245">
        <v>6</v>
      </c>
      <c r="I576" s="246"/>
      <c r="J576" s="242"/>
      <c r="K576" s="242"/>
      <c r="L576" s="247"/>
      <c r="M576" s="248"/>
      <c r="N576" s="249"/>
      <c r="O576" s="249"/>
      <c r="P576" s="249"/>
      <c r="Q576" s="249"/>
      <c r="R576" s="249"/>
      <c r="S576" s="249"/>
      <c r="T576" s="250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1" t="s">
        <v>219</v>
      </c>
      <c r="AU576" s="251" t="s">
        <v>82</v>
      </c>
      <c r="AV576" s="14" t="s">
        <v>82</v>
      </c>
      <c r="AW576" s="14" t="s">
        <v>33</v>
      </c>
      <c r="AX576" s="14" t="s">
        <v>72</v>
      </c>
      <c r="AY576" s="251" t="s">
        <v>118</v>
      </c>
    </row>
    <row r="577" s="15" customFormat="1">
      <c r="A577" s="15"/>
      <c r="B577" s="252"/>
      <c r="C577" s="253"/>
      <c r="D577" s="225" t="s">
        <v>219</v>
      </c>
      <c r="E577" s="254" t="s">
        <v>19</v>
      </c>
      <c r="F577" s="255" t="s">
        <v>251</v>
      </c>
      <c r="G577" s="253"/>
      <c r="H577" s="256">
        <v>131</v>
      </c>
      <c r="I577" s="257"/>
      <c r="J577" s="253"/>
      <c r="K577" s="253"/>
      <c r="L577" s="258"/>
      <c r="M577" s="259"/>
      <c r="N577" s="260"/>
      <c r="O577" s="260"/>
      <c r="P577" s="260"/>
      <c r="Q577" s="260"/>
      <c r="R577" s="260"/>
      <c r="S577" s="260"/>
      <c r="T577" s="261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62" t="s">
        <v>219</v>
      </c>
      <c r="AU577" s="262" t="s">
        <v>82</v>
      </c>
      <c r="AV577" s="15" t="s">
        <v>143</v>
      </c>
      <c r="AW577" s="15" t="s">
        <v>33</v>
      </c>
      <c r="AX577" s="15" t="s">
        <v>80</v>
      </c>
      <c r="AY577" s="262" t="s">
        <v>118</v>
      </c>
    </row>
    <row r="578" s="2" customFormat="1" ht="16.5" customHeight="1">
      <c r="A578" s="41"/>
      <c r="B578" s="42"/>
      <c r="C578" s="274" t="s">
        <v>660</v>
      </c>
      <c r="D578" s="274" t="s">
        <v>429</v>
      </c>
      <c r="E578" s="275" t="s">
        <v>661</v>
      </c>
      <c r="F578" s="276" t="s">
        <v>662</v>
      </c>
      <c r="G578" s="277" t="s">
        <v>216</v>
      </c>
      <c r="H578" s="278">
        <v>133.62000000000001</v>
      </c>
      <c r="I578" s="279"/>
      <c r="J578" s="280">
        <f>ROUND(I578*H578,2)</f>
        <v>0</v>
      </c>
      <c r="K578" s="276" t="s">
        <v>125</v>
      </c>
      <c r="L578" s="281"/>
      <c r="M578" s="282" t="s">
        <v>19</v>
      </c>
      <c r="N578" s="283" t="s">
        <v>43</v>
      </c>
      <c r="O578" s="87"/>
      <c r="P578" s="216">
        <f>O578*H578</f>
        <v>0</v>
      </c>
      <c r="Q578" s="216">
        <v>0.222</v>
      </c>
      <c r="R578" s="216">
        <f>Q578*H578</f>
        <v>29.663640000000001</v>
      </c>
      <c r="S578" s="216">
        <v>0</v>
      </c>
      <c r="T578" s="217">
        <f>S578*H578</f>
        <v>0</v>
      </c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R578" s="218" t="s">
        <v>163</v>
      </c>
      <c r="AT578" s="218" t="s">
        <v>429</v>
      </c>
      <c r="AU578" s="218" t="s">
        <v>82</v>
      </c>
      <c r="AY578" s="20" t="s">
        <v>118</v>
      </c>
      <c r="BE578" s="219">
        <f>IF(N578="základní",J578,0)</f>
        <v>0</v>
      </c>
      <c r="BF578" s="219">
        <f>IF(N578="snížená",J578,0)</f>
        <v>0</v>
      </c>
      <c r="BG578" s="219">
        <f>IF(N578="zákl. přenesená",J578,0)</f>
        <v>0</v>
      </c>
      <c r="BH578" s="219">
        <f>IF(N578="sníž. přenesená",J578,0)</f>
        <v>0</v>
      </c>
      <c r="BI578" s="219">
        <f>IF(N578="nulová",J578,0)</f>
        <v>0</v>
      </c>
      <c r="BJ578" s="20" t="s">
        <v>80</v>
      </c>
      <c r="BK578" s="219">
        <f>ROUND(I578*H578,2)</f>
        <v>0</v>
      </c>
      <c r="BL578" s="20" t="s">
        <v>143</v>
      </c>
      <c r="BM578" s="218" t="s">
        <v>663</v>
      </c>
    </row>
    <row r="579" s="14" customFormat="1">
      <c r="A579" s="14"/>
      <c r="B579" s="241"/>
      <c r="C579" s="242"/>
      <c r="D579" s="225" t="s">
        <v>219</v>
      </c>
      <c r="E579" s="242"/>
      <c r="F579" s="244" t="s">
        <v>664</v>
      </c>
      <c r="G579" s="242"/>
      <c r="H579" s="245">
        <v>133.62000000000001</v>
      </c>
      <c r="I579" s="246"/>
      <c r="J579" s="242"/>
      <c r="K579" s="242"/>
      <c r="L579" s="247"/>
      <c r="M579" s="248"/>
      <c r="N579" s="249"/>
      <c r="O579" s="249"/>
      <c r="P579" s="249"/>
      <c r="Q579" s="249"/>
      <c r="R579" s="249"/>
      <c r="S579" s="249"/>
      <c r="T579" s="250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1" t="s">
        <v>219</v>
      </c>
      <c r="AU579" s="251" t="s">
        <v>82</v>
      </c>
      <c r="AV579" s="14" t="s">
        <v>82</v>
      </c>
      <c r="AW579" s="14" t="s">
        <v>4</v>
      </c>
      <c r="AX579" s="14" t="s">
        <v>80</v>
      </c>
      <c r="AY579" s="251" t="s">
        <v>118</v>
      </c>
    </row>
    <row r="580" s="2" customFormat="1" ht="37.8" customHeight="1">
      <c r="A580" s="41"/>
      <c r="B580" s="42"/>
      <c r="C580" s="207" t="s">
        <v>665</v>
      </c>
      <c r="D580" s="207" t="s">
        <v>121</v>
      </c>
      <c r="E580" s="208" t="s">
        <v>666</v>
      </c>
      <c r="F580" s="209" t="s">
        <v>667</v>
      </c>
      <c r="G580" s="210" t="s">
        <v>216</v>
      </c>
      <c r="H580" s="211">
        <v>1.5</v>
      </c>
      <c r="I580" s="212"/>
      <c r="J580" s="213">
        <f>ROUND(I580*H580,2)</f>
        <v>0</v>
      </c>
      <c r="K580" s="209" t="s">
        <v>125</v>
      </c>
      <c r="L580" s="47"/>
      <c r="M580" s="214" t="s">
        <v>19</v>
      </c>
      <c r="N580" s="215" t="s">
        <v>43</v>
      </c>
      <c r="O580" s="87"/>
      <c r="P580" s="216">
        <f>O580*H580</f>
        <v>0</v>
      </c>
      <c r="Q580" s="216">
        <v>0.089219999999999994</v>
      </c>
      <c r="R580" s="216">
        <f>Q580*H580</f>
        <v>0.13383000000000001</v>
      </c>
      <c r="S580" s="216">
        <v>0</v>
      </c>
      <c r="T580" s="217">
        <f>S580*H580</f>
        <v>0</v>
      </c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R580" s="218" t="s">
        <v>143</v>
      </c>
      <c r="AT580" s="218" t="s">
        <v>121</v>
      </c>
      <c r="AU580" s="218" t="s">
        <v>82</v>
      </c>
      <c r="AY580" s="20" t="s">
        <v>118</v>
      </c>
      <c r="BE580" s="219">
        <f>IF(N580="základní",J580,0)</f>
        <v>0</v>
      </c>
      <c r="BF580" s="219">
        <f>IF(N580="snížená",J580,0)</f>
        <v>0</v>
      </c>
      <c r="BG580" s="219">
        <f>IF(N580="zákl. přenesená",J580,0)</f>
        <v>0</v>
      </c>
      <c r="BH580" s="219">
        <f>IF(N580="sníž. přenesená",J580,0)</f>
        <v>0</v>
      </c>
      <c r="BI580" s="219">
        <f>IF(N580="nulová",J580,0)</f>
        <v>0</v>
      </c>
      <c r="BJ580" s="20" t="s">
        <v>80</v>
      </c>
      <c r="BK580" s="219">
        <f>ROUND(I580*H580,2)</f>
        <v>0</v>
      </c>
      <c r="BL580" s="20" t="s">
        <v>143</v>
      </c>
      <c r="BM580" s="218" t="s">
        <v>668</v>
      </c>
    </row>
    <row r="581" s="2" customFormat="1">
      <c r="A581" s="41"/>
      <c r="B581" s="42"/>
      <c r="C581" s="43"/>
      <c r="D581" s="220" t="s">
        <v>128</v>
      </c>
      <c r="E581" s="43"/>
      <c r="F581" s="221" t="s">
        <v>669</v>
      </c>
      <c r="G581" s="43"/>
      <c r="H581" s="43"/>
      <c r="I581" s="222"/>
      <c r="J581" s="43"/>
      <c r="K581" s="43"/>
      <c r="L581" s="47"/>
      <c r="M581" s="223"/>
      <c r="N581" s="224"/>
      <c r="O581" s="87"/>
      <c r="P581" s="87"/>
      <c r="Q581" s="87"/>
      <c r="R581" s="87"/>
      <c r="S581" s="87"/>
      <c r="T581" s="88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T581" s="20" t="s">
        <v>128</v>
      </c>
      <c r="AU581" s="20" t="s">
        <v>82</v>
      </c>
    </row>
    <row r="582" s="13" customFormat="1">
      <c r="A582" s="13"/>
      <c r="B582" s="231"/>
      <c r="C582" s="232"/>
      <c r="D582" s="225" t="s">
        <v>219</v>
      </c>
      <c r="E582" s="233" t="s">
        <v>19</v>
      </c>
      <c r="F582" s="234" t="s">
        <v>342</v>
      </c>
      <c r="G582" s="232"/>
      <c r="H582" s="233" t="s">
        <v>19</v>
      </c>
      <c r="I582" s="235"/>
      <c r="J582" s="232"/>
      <c r="K582" s="232"/>
      <c r="L582" s="236"/>
      <c r="M582" s="237"/>
      <c r="N582" s="238"/>
      <c r="O582" s="238"/>
      <c r="P582" s="238"/>
      <c r="Q582" s="238"/>
      <c r="R582" s="238"/>
      <c r="S582" s="238"/>
      <c r="T582" s="239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0" t="s">
        <v>219</v>
      </c>
      <c r="AU582" s="240" t="s">
        <v>82</v>
      </c>
      <c r="AV582" s="13" t="s">
        <v>80</v>
      </c>
      <c r="AW582" s="13" t="s">
        <v>33</v>
      </c>
      <c r="AX582" s="13" t="s">
        <v>72</v>
      </c>
      <c r="AY582" s="240" t="s">
        <v>118</v>
      </c>
    </row>
    <row r="583" s="13" customFormat="1">
      <c r="A583" s="13"/>
      <c r="B583" s="231"/>
      <c r="C583" s="232"/>
      <c r="D583" s="225" t="s">
        <v>219</v>
      </c>
      <c r="E583" s="233" t="s">
        <v>19</v>
      </c>
      <c r="F583" s="234" t="s">
        <v>670</v>
      </c>
      <c r="G583" s="232"/>
      <c r="H583" s="233" t="s">
        <v>19</v>
      </c>
      <c r="I583" s="235"/>
      <c r="J583" s="232"/>
      <c r="K583" s="232"/>
      <c r="L583" s="236"/>
      <c r="M583" s="237"/>
      <c r="N583" s="238"/>
      <c r="O583" s="238"/>
      <c r="P583" s="238"/>
      <c r="Q583" s="238"/>
      <c r="R583" s="238"/>
      <c r="S583" s="238"/>
      <c r="T583" s="239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40" t="s">
        <v>219</v>
      </c>
      <c r="AU583" s="240" t="s">
        <v>82</v>
      </c>
      <c r="AV583" s="13" t="s">
        <v>80</v>
      </c>
      <c r="AW583" s="13" t="s">
        <v>33</v>
      </c>
      <c r="AX583" s="13" t="s">
        <v>72</v>
      </c>
      <c r="AY583" s="240" t="s">
        <v>118</v>
      </c>
    </row>
    <row r="584" s="13" customFormat="1">
      <c r="A584" s="13"/>
      <c r="B584" s="231"/>
      <c r="C584" s="232"/>
      <c r="D584" s="225" t="s">
        <v>219</v>
      </c>
      <c r="E584" s="233" t="s">
        <v>19</v>
      </c>
      <c r="F584" s="234" t="s">
        <v>221</v>
      </c>
      <c r="G584" s="232"/>
      <c r="H584" s="233" t="s">
        <v>19</v>
      </c>
      <c r="I584" s="235"/>
      <c r="J584" s="232"/>
      <c r="K584" s="232"/>
      <c r="L584" s="236"/>
      <c r="M584" s="237"/>
      <c r="N584" s="238"/>
      <c r="O584" s="238"/>
      <c r="P584" s="238"/>
      <c r="Q584" s="238"/>
      <c r="R584" s="238"/>
      <c r="S584" s="238"/>
      <c r="T584" s="239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0" t="s">
        <v>219</v>
      </c>
      <c r="AU584" s="240" t="s">
        <v>82</v>
      </c>
      <c r="AV584" s="13" t="s">
        <v>80</v>
      </c>
      <c r="AW584" s="13" t="s">
        <v>33</v>
      </c>
      <c r="AX584" s="13" t="s">
        <v>72</v>
      </c>
      <c r="AY584" s="240" t="s">
        <v>118</v>
      </c>
    </row>
    <row r="585" s="14" customFormat="1">
      <c r="A585" s="14"/>
      <c r="B585" s="241"/>
      <c r="C585" s="242"/>
      <c r="D585" s="225" t="s">
        <v>219</v>
      </c>
      <c r="E585" s="243" t="s">
        <v>19</v>
      </c>
      <c r="F585" s="244" t="s">
        <v>671</v>
      </c>
      <c r="G585" s="242"/>
      <c r="H585" s="245">
        <v>1.5</v>
      </c>
      <c r="I585" s="246"/>
      <c r="J585" s="242"/>
      <c r="K585" s="242"/>
      <c r="L585" s="247"/>
      <c r="M585" s="248"/>
      <c r="N585" s="249"/>
      <c r="O585" s="249"/>
      <c r="P585" s="249"/>
      <c r="Q585" s="249"/>
      <c r="R585" s="249"/>
      <c r="S585" s="249"/>
      <c r="T585" s="250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1" t="s">
        <v>219</v>
      </c>
      <c r="AU585" s="251" t="s">
        <v>82</v>
      </c>
      <c r="AV585" s="14" t="s">
        <v>82</v>
      </c>
      <c r="AW585" s="14" t="s">
        <v>33</v>
      </c>
      <c r="AX585" s="14" t="s">
        <v>80</v>
      </c>
      <c r="AY585" s="251" t="s">
        <v>118</v>
      </c>
    </row>
    <row r="586" s="2" customFormat="1" ht="16.5" customHeight="1">
      <c r="A586" s="41"/>
      <c r="B586" s="42"/>
      <c r="C586" s="274" t="s">
        <v>672</v>
      </c>
      <c r="D586" s="274" t="s">
        <v>429</v>
      </c>
      <c r="E586" s="275" t="s">
        <v>673</v>
      </c>
      <c r="F586" s="276" t="s">
        <v>674</v>
      </c>
      <c r="G586" s="277" t="s">
        <v>216</v>
      </c>
      <c r="H586" s="278">
        <v>1.5449999999999999</v>
      </c>
      <c r="I586" s="279"/>
      <c r="J586" s="280">
        <f>ROUND(I586*H586,2)</f>
        <v>0</v>
      </c>
      <c r="K586" s="276" t="s">
        <v>125</v>
      </c>
      <c r="L586" s="281"/>
      <c r="M586" s="282" t="s">
        <v>19</v>
      </c>
      <c r="N586" s="283" t="s">
        <v>43</v>
      </c>
      <c r="O586" s="87"/>
      <c r="P586" s="216">
        <f>O586*H586</f>
        <v>0</v>
      </c>
      <c r="Q586" s="216">
        <v>0.13100000000000001</v>
      </c>
      <c r="R586" s="216">
        <f>Q586*H586</f>
        <v>0.20239499999999999</v>
      </c>
      <c r="S586" s="216">
        <v>0</v>
      </c>
      <c r="T586" s="217">
        <f>S586*H586</f>
        <v>0</v>
      </c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R586" s="218" t="s">
        <v>163</v>
      </c>
      <c r="AT586" s="218" t="s">
        <v>429</v>
      </c>
      <c r="AU586" s="218" t="s">
        <v>82</v>
      </c>
      <c r="AY586" s="20" t="s">
        <v>118</v>
      </c>
      <c r="BE586" s="219">
        <f>IF(N586="základní",J586,0)</f>
        <v>0</v>
      </c>
      <c r="BF586" s="219">
        <f>IF(N586="snížená",J586,0)</f>
        <v>0</v>
      </c>
      <c r="BG586" s="219">
        <f>IF(N586="zákl. přenesená",J586,0)</f>
        <v>0</v>
      </c>
      <c r="BH586" s="219">
        <f>IF(N586="sníž. přenesená",J586,0)</f>
        <v>0</v>
      </c>
      <c r="BI586" s="219">
        <f>IF(N586="nulová",J586,0)</f>
        <v>0</v>
      </c>
      <c r="BJ586" s="20" t="s">
        <v>80</v>
      </c>
      <c r="BK586" s="219">
        <f>ROUND(I586*H586,2)</f>
        <v>0</v>
      </c>
      <c r="BL586" s="20" t="s">
        <v>143</v>
      </c>
      <c r="BM586" s="218" t="s">
        <v>675</v>
      </c>
    </row>
    <row r="587" s="14" customFormat="1">
      <c r="A587" s="14"/>
      <c r="B587" s="241"/>
      <c r="C587" s="242"/>
      <c r="D587" s="225" t="s">
        <v>219</v>
      </c>
      <c r="E587" s="242"/>
      <c r="F587" s="244" t="s">
        <v>676</v>
      </c>
      <c r="G587" s="242"/>
      <c r="H587" s="245">
        <v>1.5449999999999999</v>
      </c>
      <c r="I587" s="246"/>
      <c r="J587" s="242"/>
      <c r="K587" s="242"/>
      <c r="L587" s="247"/>
      <c r="M587" s="248"/>
      <c r="N587" s="249"/>
      <c r="O587" s="249"/>
      <c r="P587" s="249"/>
      <c r="Q587" s="249"/>
      <c r="R587" s="249"/>
      <c r="S587" s="249"/>
      <c r="T587" s="250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1" t="s">
        <v>219</v>
      </c>
      <c r="AU587" s="251" t="s">
        <v>82</v>
      </c>
      <c r="AV587" s="14" t="s">
        <v>82</v>
      </c>
      <c r="AW587" s="14" t="s">
        <v>4</v>
      </c>
      <c r="AX587" s="14" t="s">
        <v>80</v>
      </c>
      <c r="AY587" s="251" t="s">
        <v>118</v>
      </c>
    </row>
    <row r="588" s="2" customFormat="1" ht="44.25" customHeight="1">
      <c r="A588" s="41"/>
      <c r="B588" s="42"/>
      <c r="C588" s="207" t="s">
        <v>677</v>
      </c>
      <c r="D588" s="207" t="s">
        <v>121</v>
      </c>
      <c r="E588" s="208" t="s">
        <v>678</v>
      </c>
      <c r="F588" s="209" t="s">
        <v>679</v>
      </c>
      <c r="G588" s="210" t="s">
        <v>216</v>
      </c>
      <c r="H588" s="211">
        <v>163</v>
      </c>
      <c r="I588" s="212"/>
      <c r="J588" s="213">
        <f>ROUND(I588*H588,2)</f>
        <v>0</v>
      </c>
      <c r="K588" s="209" t="s">
        <v>125</v>
      </c>
      <c r="L588" s="47"/>
      <c r="M588" s="214" t="s">
        <v>19</v>
      </c>
      <c r="N588" s="215" t="s">
        <v>43</v>
      </c>
      <c r="O588" s="87"/>
      <c r="P588" s="216">
        <f>O588*H588</f>
        <v>0</v>
      </c>
      <c r="Q588" s="216">
        <v>0.090620000000000006</v>
      </c>
      <c r="R588" s="216">
        <f>Q588*H588</f>
        <v>14.77106</v>
      </c>
      <c r="S588" s="216">
        <v>0</v>
      </c>
      <c r="T588" s="217">
        <f>S588*H588</f>
        <v>0</v>
      </c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R588" s="218" t="s">
        <v>143</v>
      </c>
      <c r="AT588" s="218" t="s">
        <v>121</v>
      </c>
      <c r="AU588" s="218" t="s">
        <v>82</v>
      </c>
      <c r="AY588" s="20" t="s">
        <v>118</v>
      </c>
      <c r="BE588" s="219">
        <f>IF(N588="základní",J588,0)</f>
        <v>0</v>
      </c>
      <c r="BF588" s="219">
        <f>IF(N588="snížená",J588,0)</f>
        <v>0</v>
      </c>
      <c r="BG588" s="219">
        <f>IF(N588="zákl. přenesená",J588,0)</f>
        <v>0</v>
      </c>
      <c r="BH588" s="219">
        <f>IF(N588="sníž. přenesená",J588,0)</f>
        <v>0</v>
      </c>
      <c r="BI588" s="219">
        <f>IF(N588="nulová",J588,0)</f>
        <v>0</v>
      </c>
      <c r="BJ588" s="20" t="s">
        <v>80</v>
      </c>
      <c r="BK588" s="219">
        <f>ROUND(I588*H588,2)</f>
        <v>0</v>
      </c>
      <c r="BL588" s="20" t="s">
        <v>143</v>
      </c>
      <c r="BM588" s="218" t="s">
        <v>680</v>
      </c>
    </row>
    <row r="589" s="2" customFormat="1">
      <c r="A589" s="41"/>
      <c r="B589" s="42"/>
      <c r="C589" s="43"/>
      <c r="D589" s="220" t="s">
        <v>128</v>
      </c>
      <c r="E589" s="43"/>
      <c r="F589" s="221" t="s">
        <v>681</v>
      </c>
      <c r="G589" s="43"/>
      <c r="H589" s="43"/>
      <c r="I589" s="222"/>
      <c r="J589" s="43"/>
      <c r="K589" s="43"/>
      <c r="L589" s="47"/>
      <c r="M589" s="223"/>
      <c r="N589" s="224"/>
      <c r="O589" s="87"/>
      <c r="P589" s="87"/>
      <c r="Q589" s="87"/>
      <c r="R589" s="87"/>
      <c r="S589" s="87"/>
      <c r="T589" s="88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T589" s="20" t="s">
        <v>128</v>
      </c>
      <c r="AU589" s="20" t="s">
        <v>82</v>
      </c>
    </row>
    <row r="590" s="13" customFormat="1">
      <c r="A590" s="13"/>
      <c r="B590" s="231"/>
      <c r="C590" s="232"/>
      <c r="D590" s="225" t="s">
        <v>219</v>
      </c>
      <c r="E590" s="233" t="s">
        <v>19</v>
      </c>
      <c r="F590" s="234" t="s">
        <v>334</v>
      </c>
      <c r="G590" s="232"/>
      <c r="H590" s="233" t="s">
        <v>19</v>
      </c>
      <c r="I590" s="235"/>
      <c r="J590" s="232"/>
      <c r="K590" s="232"/>
      <c r="L590" s="236"/>
      <c r="M590" s="237"/>
      <c r="N590" s="238"/>
      <c r="O590" s="238"/>
      <c r="P590" s="238"/>
      <c r="Q590" s="238"/>
      <c r="R590" s="238"/>
      <c r="S590" s="238"/>
      <c r="T590" s="239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0" t="s">
        <v>219</v>
      </c>
      <c r="AU590" s="240" t="s">
        <v>82</v>
      </c>
      <c r="AV590" s="13" t="s">
        <v>80</v>
      </c>
      <c r="AW590" s="13" t="s">
        <v>33</v>
      </c>
      <c r="AX590" s="13" t="s">
        <v>72</v>
      </c>
      <c r="AY590" s="240" t="s">
        <v>118</v>
      </c>
    </row>
    <row r="591" s="13" customFormat="1">
      <c r="A591" s="13"/>
      <c r="B591" s="231"/>
      <c r="C591" s="232"/>
      <c r="D591" s="225" t="s">
        <v>219</v>
      </c>
      <c r="E591" s="233" t="s">
        <v>19</v>
      </c>
      <c r="F591" s="234" t="s">
        <v>682</v>
      </c>
      <c r="G591" s="232"/>
      <c r="H591" s="233" t="s">
        <v>19</v>
      </c>
      <c r="I591" s="235"/>
      <c r="J591" s="232"/>
      <c r="K591" s="232"/>
      <c r="L591" s="236"/>
      <c r="M591" s="237"/>
      <c r="N591" s="238"/>
      <c r="O591" s="238"/>
      <c r="P591" s="238"/>
      <c r="Q591" s="238"/>
      <c r="R591" s="238"/>
      <c r="S591" s="238"/>
      <c r="T591" s="239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0" t="s">
        <v>219</v>
      </c>
      <c r="AU591" s="240" t="s">
        <v>82</v>
      </c>
      <c r="AV591" s="13" t="s">
        <v>80</v>
      </c>
      <c r="AW591" s="13" t="s">
        <v>33</v>
      </c>
      <c r="AX591" s="13" t="s">
        <v>72</v>
      </c>
      <c r="AY591" s="240" t="s">
        <v>118</v>
      </c>
    </row>
    <row r="592" s="13" customFormat="1">
      <c r="A592" s="13"/>
      <c r="B592" s="231"/>
      <c r="C592" s="232"/>
      <c r="D592" s="225" t="s">
        <v>219</v>
      </c>
      <c r="E592" s="233" t="s">
        <v>19</v>
      </c>
      <c r="F592" s="234" t="s">
        <v>221</v>
      </c>
      <c r="G592" s="232"/>
      <c r="H592" s="233" t="s">
        <v>19</v>
      </c>
      <c r="I592" s="235"/>
      <c r="J592" s="232"/>
      <c r="K592" s="232"/>
      <c r="L592" s="236"/>
      <c r="M592" s="237"/>
      <c r="N592" s="238"/>
      <c r="O592" s="238"/>
      <c r="P592" s="238"/>
      <c r="Q592" s="238"/>
      <c r="R592" s="238"/>
      <c r="S592" s="238"/>
      <c r="T592" s="239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0" t="s">
        <v>219</v>
      </c>
      <c r="AU592" s="240" t="s">
        <v>82</v>
      </c>
      <c r="AV592" s="13" t="s">
        <v>80</v>
      </c>
      <c r="AW592" s="13" t="s">
        <v>33</v>
      </c>
      <c r="AX592" s="13" t="s">
        <v>72</v>
      </c>
      <c r="AY592" s="240" t="s">
        <v>118</v>
      </c>
    </row>
    <row r="593" s="14" customFormat="1">
      <c r="A593" s="14"/>
      <c r="B593" s="241"/>
      <c r="C593" s="242"/>
      <c r="D593" s="225" t="s">
        <v>219</v>
      </c>
      <c r="E593" s="243" t="s">
        <v>19</v>
      </c>
      <c r="F593" s="244" t="s">
        <v>452</v>
      </c>
      <c r="G593" s="242"/>
      <c r="H593" s="245">
        <v>110</v>
      </c>
      <c r="I593" s="246"/>
      <c r="J593" s="242"/>
      <c r="K593" s="242"/>
      <c r="L593" s="247"/>
      <c r="M593" s="248"/>
      <c r="N593" s="249"/>
      <c r="O593" s="249"/>
      <c r="P593" s="249"/>
      <c r="Q593" s="249"/>
      <c r="R593" s="249"/>
      <c r="S593" s="249"/>
      <c r="T593" s="250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1" t="s">
        <v>219</v>
      </c>
      <c r="AU593" s="251" t="s">
        <v>82</v>
      </c>
      <c r="AV593" s="14" t="s">
        <v>82</v>
      </c>
      <c r="AW593" s="14" t="s">
        <v>33</v>
      </c>
      <c r="AX593" s="14" t="s">
        <v>72</v>
      </c>
      <c r="AY593" s="251" t="s">
        <v>118</v>
      </c>
    </row>
    <row r="594" s="13" customFormat="1">
      <c r="A594" s="13"/>
      <c r="B594" s="231"/>
      <c r="C594" s="232"/>
      <c r="D594" s="225" t="s">
        <v>219</v>
      </c>
      <c r="E594" s="233" t="s">
        <v>19</v>
      </c>
      <c r="F594" s="234" t="s">
        <v>336</v>
      </c>
      <c r="G594" s="232"/>
      <c r="H594" s="233" t="s">
        <v>19</v>
      </c>
      <c r="I594" s="235"/>
      <c r="J594" s="232"/>
      <c r="K594" s="232"/>
      <c r="L594" s="236"/>
      <c r="M594" s="237"/>
      <c r="N594" s="238"/>
      <c r="O594" s="238"/>
      <c r="P594" s="238"/>
      <c r="Q594" s="238"/>
      <c r="R594" s="238"/>
      <c r="S594" s="238"/>
      <c r="T594" s="239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0" t="s">
        <v>219</v>
      </c>
      <c r="AU594" s="240" t="s">
        <v>82</v>
      </c>
      <c r="AV594" s="13" t="s">
        <v>80</v>
      </c>
      <c r="AW594" s="13" t="s">
        <v>33</v>
      </c>
      <c r="AX594" s="13" t="s">
        <v>72</v>
      </c>
      <c r="AY594" s="240" t="s">
        <v>118</v>
      </c>
    </row>
    <row r="595" s="13" customFormat="1">
      <c r="A595" s="13"/>
      <c r="B595" s="231"/>
      <c r="C595" s="232"/>
      <c r="D595" s="225" t="s">
        <v>219</v>
      </c>
      <c r="E595" s="233" t="s">
        <v>19</v>
      </c>
      <c r="F595" s="234" t="s">
        <v>683</v>
      </c>
      <c r="G595" s="232"/>
      <c r="H595" s="233" t="s">
        <v>19</v>
      </c>
      <c r="I595" s="235"/>
      <c r="J595" s="232"/>
      <c r="K595" s="232"/>
      <c r="L595" s="236"/>
      <c r="M595" s="237"/>
      <c r="N595" s="238"/>
      <c r="O595" s="238"/>
      <c r="P595" s="238"/>
      <c r="Q595" s="238"/>
      <c r="R595" s="238"/>
      <c r="S595" s="238"/>
      <c r="T595" s="239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0" t="s">
        <v>219</v>
      </c>
      <c r="AU595" s="240" t="s">
        <v>82</v>
      </c>
      <c r="AV595" s="13" t="s">
        <v>80</v>
      </c>
      <c r="AW595" s="13" t="s">
        <v>33</v>
      </c>
      <c r="AX595" s="13" t="s">
        <v>72</v>
      </c>
      <c r="AY595" s="240" t="s">
        <v>118</v>
      </c>
    </row>
    <row r="596" s="13" customFormat="1">
      <c r="A596" s="13"/>
      <c r="B596" s="231"/>
      <c r="C596" s="232"/>
      <c r="D596" s="225" t="s">
        <v>219</v>
      </c>
      <c r="E596" s="233" t="s">
        <v>19</v>
      </c>
      <c r="F596" s="234" t="s">
        <v>221</v>
      </c>
      <c r="G596" s="232"/>
      <c r="H596" s="233" t="s">
        <v>19</v>
      </c>
      <c r="I596" s="235"/>
      <c r="J596" s="232"/>
      <c r="K596" s="232"/>
      <c r="L596" s="236"/>
      <c r="M596" s="237"/>
      <c r="N596" s="238"/>
      <c r="O596" s="238"/>
      <c r="P596" s="238"/>
      <c r="Q596" s="238"/>
      <c r="R596" s="238"/>
      <c r="S596" s="238"/>
      <c r="T596" s="239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0" t="s">
        <v>219</v>
      </c>
      <c r="AU596" s="240" t="s">
        <v>82</v>
      </c>
      <c r="AV596" s="13" t="s">
        <v>80</v>
      </c>
      <c r="AW596" s="13" t="s">
        <v>33</v>
      </c>
      <c r="AX596" s="13" t="s">
        <v>72</v>
      </c>
      <c r="AY596" s="240" t="s">
        <v>118</v>
      </c>
    </row>
    <row r="597" s="14" customFormat="1">
      <c r="A597" s="14"/>
      <c r="B597" s="241"/>
      <c r="C597" s="242"/>
      <c r="D597" s="225" t="s">
        <v>219</v>
      </c>
      <c r="E597" s="243" t="s">
        <v>19</v>
      </c>
      <c r="F597" s="244" t="s">
        <v>453</v>
      </c>
      <c r="G597" s="242"/>
      <c r="H597" s="245">
        <v>53</v>
      </c>
      <c r="I597" s="246"/>
      <c r="J597" s="242"/>
      <c r="K597" s="242"/>
      <c r="L597" s="247"/>
      <c r="M597" s="248"/>
      <c r="N597" s="249"/>
      <c r="O597" s="249"/>
      <c r="P597" s="249"/>
      <c r="Q597" s="249"/>
      <c r="R597" s="249"/>
      <c r="S597" s="249"/>
      <c r="T597" s="250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1" t="s">
        <v>219</v>
      </c>
      <c r="AU597" s="251" t="s">
        <v>82</v>
      </c>
      <c r="AV597" s="14" t="s">
        <v>82</v>
      </c>
      <c r="AW597" s="14" t="s">
        <v>33</v>
      </c>
      <c r="AX597" s="14" t="s">
        <v>72</v>
      </c>
      <c r="AY597" s="251" t="s">
        <v>118</v>
      </c>
    </row>
    <row r="598" s="15" customFormat="1">
      <c r="A598" s="15"/>
      <c r="B598" s="252"/>
      <c r="C598" s="253"/>
      <c r="D598" s="225" t="s">
        <v>219</v>
      </c>
      <c r="E598" s="254" t="s">
        <v>19</v>
      </c>
      <c r="F598" s="255" t="s">
        <v>251</v>
      </c>
      <c r="G598" s="253"/>
      <c r="H598" s="256">
        <v>163</v>
      </c>
      <c r="I598" s="257"/>
      <c r="J598" s="253"/>
      <c r="K598" s="253"/>
      <c r="L598" s="258"/>
      <c r="M598" s="259"/>
      <c r="N598" s="260"/>
      <c r="O598" s="260"/>
      <c r="P598" s="260"/>
      <c r="Q598" s="260"/>
      <c r="R598" s="260"/>
      <c r="S598" s="260"/>
      <c r="T598" s="261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T598" s="262" t="s">
        <v>219</v>
      </c>
      <c r="AU598" s="262" t="s">
        <v>82</v>
      </c>
      <c r="AV598" s="15" t="s">
        <v>143</v>
      </c>
      <c r="AW598" s="15" t="s">
        <v>33</v>
      </c>
      <c r="AX598" s="15" t="s">
        <v>80</v>
      </c>
      <c r="AY598" s="262" t="s">
        <v>118</v>
      </c>
    </row>
    <row r="599" s="2" customFormat="1" ht="16.5" customHeight="1">
      <c r="A599" s="41"/>
      <c r="B599" s="42"/>
      <c r="C599" s="274" t="s">
        <v>684</v>
      </c>
      <c r="D599" s="274" t="s">
        <v>429</v>
      </c>
      <c r="E599" s="275" t="s">
        <v>685</v>
      </c>
      <c r="F599" s="276" t="s">
        <v>686</v>
      </c>
      <c r="G599" s="277" t="s">
        <v>216</v>
      </c>
      <c r="H599" s="278">
        <v>120.36</v>
      </c>
      <c r="I599" s="279"/>
      <c r="J599" s="280">
        <f>ROUND(I599*H599,2)</f>
        <v>0</v>
      </c>
      <c r="K599" s="276" t="s">
        <v>125</v>
      </c>
      <c r="L599" s="281"/>
      <c r="M599" s="282" t="s">
        <v>19</v>
      </c>
      <c r="N599" s="283" t="s">
        <v>43</v>
      </c>
      <c r="O599" s="87"/>
      <c r="P599" s="216">
        <f>O599*H599</f>
        <v>0</v>
      </c>
      <c r="Q599" s="216">
        <v>0.17599999999999999</v>
      </c>
      <c r="R599" s="216">
        <f>Q599*H599</f>
        <v>21.18336</v>
      </c>
      <c r="S599" s="216">
        <v>0</v>
      </c>
      <c r="T599" s="217">
        <f>S599*H599</f>
        <v>0</v>
      </c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R599" s="218" t="s">
        <v>163</v>
      </c>
      <c r="AT599" s="218" t="s">
        <v>429</v>
      </c>
      <c r="AU599" s="218" t="s">
        <v>82</v>
      </c>
      <c r="AY599" s="20" t="s">
        <v>118</v>
      </c>
      <c r="BE599" s="219">
        <f>IF(N599="základní",J599,0)</f>
        <v>0</v>
      </c>
      <c r="BF599" s="219">
        <f>IF(N599="snížená",J599,0)</f>
        <v>0</v>
      </c>
      <c r="BG599" s="219">
        <f>IF(N599="zákl. přenesená",J599,0)</f>
        <v>0</v>
      </c>
      <c r="BH599" s="219">
        <f>IF(N599="sníž. přenesená",J599,0)</f>
        <v>0</v>
      </c>
      <c r="BI599" s="219">
        <f>IF(N599="nulová",J599,0)</f>
        <v>0</v>
      </c>
      <c r="BJ599" s="20" t="s">
        <v>80</v>
      </c>
      <c r="BK599" s="219">
        <f>ROUND(I599*H599,2)</f>
        <v>0</v>
      </c>
      <c r="BL599" s="20" t="s">
        <v>143</v>
      </c>
      <c r="BM599" s="218" t="s">
        <v>687</v>
      </c>
    </row>
    <row r="600" s="14" customFormat="1">
      <c r="A600" s="14"/>
      <c r="B600" s="241"/>
      <c r="C600" s="242"/>
      <c r="D600" s="225" t="s">
        <v>219</v>
      </c>
      <c r="E600" s="242"/>
      <c r="F600" s="244" t="s">
        <v>688</v>
      </c>
      <c r="G600" s="242"/>
      <c r="H600" s="245">
        <v>120.36</v>
      </c>
      <c r="I600" s="246"/>
      <c r="J600" s="242"/>
      <c r="K600" s="242"/>
      <c r="L600" s="247"/>
      <c r="M600" s="248"/>
      <c r="N600" s="249"/>
      <c r="O600" s="249"/>
      <c r="P600" s="249"/>
      <c r="Q600" s="249"/>
      <c r="R600" s="249"/>
      <c r="S600" s="249"/>
      <c r="T600" s="250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51" t="s">
        <v>219</v>
      </c>
      <c r="AU600" s="251" t="s">
        <v>82</v>
      </c>
      <c r="AV600" s="14" t="s">
        <v>82</v>
      </c>
      <c r="AW600" s="14" t="s">
        <v>4</v>
      </c>
      <c r="AX600" s="14" t="s">
        <v>80</v>
      </c>
      <c r="AY600" s="251" t="s">
        <v>118</v>
      </c>
    </row>
    <row r="601" s="2" customFormat="1" ht="16.5" customHeight="1">
      <c r="A601" s="41"/>
      <c r="B601" s="42"/>
      <c r="C601" s="274" t="s">
        <v>689</v>
      </c>
      <c r="D601" s="274" t="s">
        <v>429</v>
      </c>
      <c r="E601" s="275" t="s">
        <v>690</v>
      </c>
      <c r="F601" s="276" t="s">
        <v>691</v>
      </c>
      <c r="G601" s="277" t="s">
        <v>216</v>
      </c>
      <c r="H601" s="278">
        <v>54.590000000000003</v>
      </c>
      <c r="I601" s="279"/>
      <c r="J601" s="280">
        <f>ROUND(I601*H601,2)</f>
        <v>0</v>
      </c>
      <c r="K601" s="276" t="s">
        <v>125</v>
      </c>
      <c r="L601" s="281"/>
      <c r="M601" s="282" t="s">
        <v>19</v>
      </c>
      <c r="N601" s="283" t="s">
        <v>43</v>
      </c>
      <c r="O601" s="87"/>
      <c r="P601" s="216">
        <f>O601*H601</f>
        <v>0</v>
      </c>
      <c r="Q601" s="216">
        <v>0.17599999999999999</v>
      </c>
      <c r="R601" s="216">
        <f>Q601*H601</f>
        <v>9.6078399999999995</v>
      </c>
      <c r="S601" s="216">
        <v>0</v>
      </c>
      <c r="T601" s="217">
        <f>S601*H601</f>
        <v>0</v>
      </c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R601" s="218" t="s">
        <v>163</v>
      </c>
      <c r="AT601" s="218" t="s">
        <v>429</v>
      </c>
      <c r="AU601" s="218" t="s">
        <v>82</v>
      </c>
      <c r="AY601" s="20" t="s">
        <v>118</v>
      </c>
      <c r="BE601" s="219">
        <f>IF(N601="základní",J601,0)</f>
        <v>0</v>
      </c>
      <c r="BF601" s="219">
        <f>IF(N601="snížená",J601,0)</f>
        <v>0</v>
      </c>
      <c r="BG601" s="219">
        <f>IF(N601="zákl. přenesená",J601,0)</f>
        <v>0</v>
      </c>
      <c r="BH601" s="219">
        <f>IF(N601="sníž. přenesená",J601,0)</f>
        <v>0</v>
      </c>
      <c r="BI601" s="219">
        <f>IF(N601="nulová",J601,0)</f>
        <v>0</v>
      </c>
      <c r="BJ601" s="20" t="s">
        <v>80</v>
      </c>
      <c r="BK601" s="219">
        <f>ROUND(I601*H601,2)</f>
        <v>0</v>
      </c>
      <c r="BL601" s="20" t="s">
        <v>143</v>
      </c>
      <c r="BM601" s="218" t="s">
        <v>692</v>
      </c>
    </row>
    <row r="602" s="14" customFormat="1">
      <c r="A602" s="14"/>
      <c r="B602" s="241"/>
      <c r="C602" s="242"/>
      <c r="D602" s="225" t="s">
        <v>219</v>
      </c>
      <c r="E602" s="242"/>
      <c r="F602" s="244" t="s">
        <v>693</v>
      </c>
      <c r="G602" s="242"/>
      <c r="H602" s="245">
        <v>54.590000000000003</v>
      </c>
      <c r="I602" s="246"/>
      <c r="J602" s="242"/>
      <c r="K602" s="242"/>
      <c r="L602" s="247"/>
      <c r="M602" s="248"/>
      <c r="N602" s="249"/>
      <c r="O602" s="249"/>
      <c r="P602" s="249"/>
      <c r="Q602" s="249"/>
      <c r="R602" s="249"/>
      <c r="S602" s="249"/>
      <c r="T602" s="250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1" t="s">
        <v>219</v>
      </c>
      <c r="AU602" s="251" t="s">
        <v>82</v>
      </c>
      <c r="AV602" s="14" t="s">
        <v>82</v>
      </c>
      <c r="AW602" s="14" t="s">
        <v>4</v>
      </c>
      <c r="AX602" s="14" t="s">
        <v>80</v>
      </c>
      <c r="AY602" s="251" t="s">
        <v>118</v>
      </c>
    </row>
    <row r="603" s="2" customFormat="1" ht="37.8" customHeight="1">
      <c r="A603" s="41"/>
      <c r="B603" s="42"/>
      <c r="C603" s="207" t="s">
        <v>694</v>
      </c>
      <c r="D603" s="207" t="s">
        <v>121</v>
      </c>
      <c r="E603" s="208" t="s">
        <v>695</v>
      </c>
      <c r="F603" s="209" t="s">
        <v>696</v>
      </c>
      <c r="G603" s="210" t="s">
        <v>216</v>
      </c>
      <c r="H603" s="211">
        <v>12</v>
      </c>
      <c r="I603" s="212"/>
      <c r="J603" s="213">
        <f>ROUND(I603*H603,2)</f>
        <v>0</v>
      </c>
      <c r="K603" s="209" t="s">
        <v>19</v>
      </c>
      <c r="L603" s="47"/>
      <c r="M603" s="214" t="s">
        <v>19</v>
      </c>
      <c r="N603" s="215" t="s">
        <v>43</v>
      </c>
      <c r="O603" s="87"/>
      <c r="P603" s="216">
        <f>O603*H603</f>
        <v>0</v>
      </c>
      <c r="Q603" s="216">
        <v>0.090620000000000006</v>
      </c>
      <c r="R603" s="216">
        <f>Q603*H603</f>
        <v>1.08744</v>
      </c>
      <c r="S603" s="216">
        <v>0</v>
      </c>
      <c r="T603" s="217">
        <f>S603*H603</f>
        <v>0</v>
      </c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R603" s="218" t="s">
        <v>143</v>
      </c>
      <c r="AT603" s="218" t="s">
        <v>121</v>
      </c>
      <c r="AU603" s="218" t="s">
        <v>82</v>
      </c>
      <c r="AY603" s="20" t="s">
        <v>118</v>
      </c>
      <c r="BE603" s="219">
        <f>IF(N603="základní",J603,0)</f>
        <v>0</v>
      </c>
      <c r="BF603" s="219">
        <f>IF(N603="snížená",J603,0)</f>
        <v>0</v>
      </c>
      <c r="BG603" s="219">
        <f>IF(N603="zákl. přenesená",J603,0)</f>
        <v>0</v>
      </c>
      <c r="BH603" s="219">
        <f>IF(N603="sníž. přenesená",J603,0)</f>
        <v>0</v>
      </c>
      <c r="BI603" s="219">
        <f>IF(N603="nulová",J603,0)</f>
        <v>0</v>
      </c>
      <c r="BJ603" s="20" t="s">
        <v>80</v>
      </c>
      <c r="BK603" s="219">
        <f>ROUND(I603*H603,2)</f>
        <v>0</v>
      </c>
      <c r="BL603" s="20" t="s">
        <v>143</v>
      </c>
      <c r="BM603" s="218" t="s">
        <v>697</v>
      </c>
    </row>
    <row r="604" s="13" customFormat="1">
      <c r="A604" s="13"/>
      <c r="B604" s="231"/>
      <c r="C604" s="232"/>
      <c r="D604" s="225" t="s">
        <v>219</v>
      </c>
      <c r="E604" s="233" t="s">
        <v>19</v>
      </c>
      <c r="F604" s="234" t="s">
        <v>328</v>
      </c>
      <c r="G604" s="232"/>
      <c r="H604" s="233" t="s">
        <v>19</v>
      </c>
      <c r="I604" s="235"/>
      <c r="J604" s="232"/>
      <c r="K604" s="232"/>
      <c r="L604" s="236"/>
      <c r="M604" s="237"/>
      <c r="N604" s="238"/>
      <c r="O604" s="238"/>
      <c r="P604" s="238"/>
      <c r="Q604" s="238"/>
      <c r="R604" s="238"/>
      <c r="S604" s="238"/>
      <c r="T604" s="239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0" t="s">
        <v>219</v>
      </c>
      <c r="AU604" s="240" t="s">
        <v>82</v>
      </c>
      <c r="AV604" s="13" t="s">
        <v>80</v>
      </c>
      <c r="AW604" s="13" t="s">
        <v>33</v>
      </c>
      <c r="AX604" s="13" t="s">
        <v>72</v>
      </c>
      <c r="AY604" s="240" t="s">
        <v>118</v>
      </c>
    </row>
    <row r="605" s="13" customFormat="1">
      <c r="A605" s="13"/>
      <c r="B605" s="231"/>
      <c r="C605" s="232"/>
      <c r="D605" s="225" t="s">
        <v>219</v>
      </c>
      <c r="E605" s="233" t="s">
        <v>19</v>
      </c>
      <c r="F605" s="234" t="s">
        <v>698</v>
      </c>
      <c r="G605" s="232"/>
      <c r="H605" s="233" t="s">
        <v>19</v>
      </c>
      <c r="I605" s="235"/>
      <c r="J605" s="232"/>
      <c r="K605" s="232"/>
      <c r="L605" s="236"/>
      <c r="M605" s="237"/>
      <c r="N605" s="238"/>
      <c r="O605" s="238"/>
      <c r="P605" s="238"/>
      <c r="Q605" s="238"/>
      <c r="R605" s="238"/>
      <c r="S605" s="238"/>
      <c r="T605" s="239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0" t="s">
        <v>219</v>
      </c>
      <c r="AU605" s="240" t="s">
        <v>82</v>
      </c>
      <c r="AV605" s="13" t="s">
        <v>80</v>
      </c>
      <c r="AW605" s="13" t="s">
        <v>33</v>
      </c>
      <c r="AX605" s="13" t="s">
        <v>72</v>
      </c>
      <c r="AY605" s="240" t="s">
        <v>118</v>
      </c>
    </row>
    <row r="606" s="13" customFormat="1">
      <c r="A606" s="13"/>
      <c r="B606" s="231"/>
      <c r="C606" s="232"/>
      <c r="D606" s="225" t="s">
        <v>219</v>
      </c>
      <c r="E606" s="233" t="s">
        <v>19</v>
      </c>
      <c r="F606" s="234" t="s">
        <v>221</v>
      </c>
      <c r="G606" s="232"/>
      <c r="H606" s="233" t="s">
        <v>19</v>
      </c>
      <c r="I606" s="235"/>
      <c r="J606" s="232"/>
      <c r="K606" s="232"/>
      <c r="L606" s="236"/>
      <c r="M606" s="237"/>
      <c r="N606" s="238"/>
      <c r="O606" s="238"/>
      <c r="P606" s="238"/>
      <c r="Q606" s="238"/>
      <c r="R606" s="238"/>
      <c r="S606" s="238"/>
      <c r="T606" s="239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0" t="s">
        <v>219</v>
      </c>
      <c r="AU606" s="240" t="s">
        <v>82</v>
      </c>
      <c r="AV606" s="13" t="s">
        <v>80</v>
      </c>
      <c r="AW606" s="13" t="s">
        <v>33</v>
      </c>
      <c r="AX606" s="13" t="s">
        <v>72</v>
      </c>
      <c r="AY606" s="240" t="s">
        <v>118</v>
      </c>
    </row>
    <row r="607" s="14" customFormat="1">
      <c r="A607" s="14"/>
      <c r="B607" s="241"/>
      <c r="C607" s="242"/>
      <c r="D607" s="225" t="s">
        <v>219</v>
      </c>
      <c r="E607" s="243" t="s">
        <v>19</v>
      </c>
      <c r="F607" s="244" t="s">
        <v>163</v>
      </c>
      <c r="G607" s="242"/>
      <c r="H607" s="245">
        <v>8</v>
      </c>
      <c r="I607" s="246"/>
      <c r="J607" s="242"/>
      <c r="K607" s="242"/>
      <c r="L607" s="247"/>
      <c r="M607" s="248"/>
      <c r="N607" s="249"/>
      <c r="O607" s="249"/>
      <c r="P607" s="249"/>
      <c r="Q607" s="249"/>
      <c r="R607" s="249"/>
      <c r="S607" s="249"/>
      <c r="T607" s="250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1" t="s">
        <v>219</v>
      </c>
      <c r="AU607" s="251" t="s">
        <v>82</v>
      </c>
      <c r="AV607" s="14" t="s">
        <v>82</v>
      </c>
      <c r="AW607" s="14" t="s">
        <v>33</v>
      </c>
      <c r="AX607" s="14" t="s">
        <v>72</v>
      </c>
      <c r="AY607" s="251" t="s">
        <v>118</v>
      </c>
    </row>
    <row r="608" s="13" customFormat="1">
      <c r="A608" s="13"/>
      <c r="B608" s="231"/>
      <c r="C608" s="232"/>
      <c r="D608" s="225" t="s">
        <v>219</v>
      </c>
      <c r="E608" s="233" t="s">
        <v>19</v>
      </c>
      <c r="F608" s="234" t="s">
        <v>340</v>
      </c>
      <c r="G608" s="232"/>
      <c r="H608" s="233" t="s">
        <v>19</v>
      </c>
      <c r="I608" s="235"/>
      <c r="J608" s="232"/>
      <c r="K608" s="232"/>
      <c r="L608" s="236"/>
      <c r="M608" s="237"/>
      <c r="N608" s="238"/>
      <c r="O608" s="238"/>
      <c r="P608" s="238"/>
      <c r="Q608" s="238"/>
      <c r="R608" s="238"/>
      <c r="S608" s="238"/>
      <c r="T608" s="239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0" t="s">
        <v>219</v>
      </c>
      <c r="AU608" s="240" t="s">
        <v>82</v>
      </c>
      <c r="AV608" s="13" t="s">
        <v>80</v>
      </c>
      <c r="AW608" s="13" t="s">
        <v>33</v>
      </c>
      <c r="AX608" s="13" t="s">
        <v>72</v>
      </c>
      <c r="AY608" s="240" t="s">
        <v>118</v>
      </c>
    </row>
    <row r="609" s="13" customFormat="1">
      <c r="A609" s="13"/>
      <c r="B609" s="231"/>
      <c r="C609" s="232"/>
      <c r="D609" s="225" t="s">
        <v>219</v>
      </c>
      <c r="E609" s="233" t="s">
        <v>19</v>
      </c>
      <c r="F609" s="234" t="s">
        <v>698</v>
      </c>
      <c r="G609" s="232"/>
      <c r="H609" s="233" t="s">
        <v>19</v>
      </c>
      <c r="I609" s="235"/>
      <c r="J609" s="232"/>
      <c r="K609" s="232"/>
      <c r="L609" s="236"/>
      <c r="M609" s="237"/>
      <c r="N609" s="238"/>
      <c r="O609" s="238"/>
      <c r="P609" s="238"/>
      <c r="Q609" s="238"/>
      <c r="R609" s="238"/>
      <c r="S609" s="238"/>
      <c r="T609" s="239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0" t="s">
        <v>219</v>
      </c>
      <c r="AU609" s="240" t="s">
        <v>82</v>
      </c>
      <c r="AV609" s="13" t="s">
        <v>80</v>
      </c>
      <c r="AW609" s="13" t="s">
        <v>33</v>
      </c>
      <c r="AX609" s="13" t="s">
        <v>72</v>
      </c>
      <c r="AY609" s="240" t="s">
        <v>118</v>
      </c>
    </row>
    <row r="610" s="13" customFormat="1">
      <c r="A610" s="13"/>
      <c r="B610" s="231"/>
      <c r="C610" s="232"/>
      <c r="D610" s="225" t="s">
        <v>219</v>
      </c>
      <c r="E610" s="233" t="s">
        <v>19</v>
      </c>
      <c r="F610" s="234" t="s">
        <v>221</v>
      </c>
      <c r="G610" s="232"/>
      <c r="H610" s="233" t="s">
        <v>19</v>
      </c>
      <c r="I610" s="235"/>
      <c r="J610" s="232"/>
      <c r="K610" s="232"/>
      <c r="L610" s="236"/>
      <c r="M610" s="237"/>
      <c r="N610" s="238"/>
      <c r="O610" s="238"/>
      <c r="P610" s="238"/>
      <c r="Q610" s="238"/>
      <c r="R610" s="238"/>
      <c r="S610" s="238"/>
      <c r="T610" s="239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0" t="s">
        <v>219</v>
      </c>
      <c r="AU610" s="240" t="s">
        <v>82</v>
      </c>
      <c r="AV610" s="13" t="s">
        <v>80</v>
      </c>
      <c r="AW610" s="13" t="s">
        <v>33</v>
      </c>
      <c r="AX610" s="13" t="s">
        <v>72</v>
      </c>
      <c r="AY610" s="240" t="s">
        <v>118</v>
      </c>
    </row>
    <row r="611" s="14" customFormat="1">
      <c r="A611" s="14"/>
      <c r="B611" s="241"/>
      <c r="C611" s="242"/>
      <c r="D611" s="225" t="s">
        <v>219</v>
      </c>
      <c r="E611" s="243" t="s">
        <v>19</v>
      </c>
      <c r="F611" s="244" t="s">
        <v>143</v>
      </c>
      <c r="G611" s="242"/>
      <c r="H611" s="245">
        <v>4</v>
      </c>
      <c r="I611" s="246"/>
      <c r="J611" s="242"/>
      <c r="K611" s="242"/>
      <c r="L611" s="247"/>
      <c r="M611" s="248"/>
      <c r="N611" s="249"/>
      <c r="O611" s="249"/>
      <c r="P611" s="249"/>
      <c r="Q611" s="249"/>
      <c r="R611" s="249"/>
      <c r="S611" s="249"/>
      <c r="T611" s="250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1" t="s">
        <v>219</v>
      </c>
      <c r="AU611" s="251" t="s">
        <v>82</v>
      </c>
      <c r="AV611" s="14" t="s">
        <v>82</v>
      </c>
      <c r="AW611" s="14" t="s">
        <v>33</v>
      </c>
      <c r="AX611" s="14" t="s">
        <v>72</v>
      </c>
      <c r="AY611" s="251" t="s">
        <v>118</v>
      </c>
    </row>
    <row r="612" s="15" customFormat="1">
      <c r="A612" s="15"/>
      <c r="B612" s="252"/>
      <c r="C612" s="253"/>
      <c r="D612" s="225" t="s">
        <v>219</v>
      </c>
      <c r="E612" s="254" t="s">
        <v>19</v>
      </c>
      <c r="F612" s="255" t="s">
        <v>251</v>
      </c>
      <c r="G612" s="253"/>
      <c r="H612" s="256">
        <v>12</v>
      </c>
      <c r="I612" s="257"/>
      <c r="J612" s="253"/>
      <c r="K612" s="253"/>
      <c r="L612" s="258"/>
      <c r="M612" s="259"/>
      <c r="N612" s="260"/>
      <c r="O612" s="260"/>
      <c r="P612" s="260"/>
      <c r="Q612" s="260"/>
      <c r="R612" s="260"/>
      <c r="S612" s="260"/>
      <c r="T612" s="261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T612" s="262" t="s">
        <v>219</v>
      </c>
      <c r="AU612" s="262" t="s">
        <v>82</v>
      </c>
      <c r="AV612" s="15" t="s">
        <v>143</v>
      </c>
      <c r="AW612" s="15" t="s">
        <v>33</v>
      </c>
      <c r="AX612" s="15" t="s">
        <v>80</v>
      </c>
      <c r="AY612" s="262" t="s">
        <v>118</v>
      </c>
    </row>
    <row r="613" s="2" customFormat="1" ht="16.5" customHeight="1">
      <c r="A613" s="41"/>
      <c r="B613" s="42"/>
      <c r="C613" s="274" t="s">
        <v>699</v>
      </c>
      <c r="D613" s="274" t="s">
        <v>429</v>
      </c>
      <c r="E613" s="275" t="s">
        <v>700</v>
      </c>
      <c r="F613" s="276" t="s">
        <v>701</v>
      </c>
      <c r="G613" s="277" t="s">
        <v>216</v>
      </c>
      <c r="H613" s="278">
        <v>12.359999999999999</v>
      </c>
      <c r="I613" s="279"/>
      <c r="J613" s="280">
        <f>ROUND(I613*H613,2)</f>
        <v>0</v>
      </c>
      <c r="K613" s="276" t="s">
        <v>125</v>
      </c>
      <c r="L613" s="281"/>
      <c r="M613" s="282" t="s">
        <v>19</v>
      </c>
      <c r="N613" s="283" t="s">
        <v>43</v>
      </c>
      <c r="O613" s="87"/>
      <c r="P613" s="216">
        <f>O613*H613</f>
        <v>0</v>
      </c>
      <c r="Q613" s="216">
        <v>0.17499999999999999</v>
      </c>
      <c r="R613" s="216">
        <f>Q613*H613</f>
        <v>2.1629999999999998</v>
      </c>
      <c r="S613" s="216">
        <v>0</v>
      </c>
      <c r="T613" s="217">
        <f>S613*H613</f>
        <v>0</v>
      </c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R613" s="218" t="s">
        <v>163</v>
      </c>
      <c r="AT613" s="218" t="s">
        <v>429</v>
      </c>
      <c r="AU613" s="218" t="s">
        <v>82</v>
      </c>
      <c r="AY613" s="20" t="s">
        <v>118</v>
      </c>
      <c r="BE613" s="219">
        <f>IF(N613="základní",J613,0)</f>
        <v>0</v>
      </c>
      <c r="BF613" s="219">
        <f>IF(N613="snížená",J613,0)</f>
        <v>0</v>
      </c>
      <c r="BG613" s="219">
        <f>IF(N613="zákl. přenesená",J613,0)</f>
        <v>0</v>
      </c>
      <c r="BH613" s="219">
        <f>IF(N613="sníž. přenesená",J613,0)</f>
        <v>0</v>
      </c>
      <c r="BI613" s="219">
        <f>IF(N613="nulová",J613,0)</f>
        <v>0</v>
      </c>
      <c r="BJ613" s="20" t="s">
        <v>80</v>
      </c>
      <c r="BK613" s="219">
        <f>ROUND(I613*H613,2)</f>
        <v>0</v>
      </c>
      <c r="BL613" s="20" t="s">
        <v>143</v>
      </c>
      <c r="BM613" s="218" t="s">
        <v>702</v>
      </c>
    </row>
    <row r="614" s="14" customFormat="1">
      <c r="A614" s="14"/>
      <c r="B614" s="241"/>
      <c r="C614" s="242"/>
      <c r="D614" s="225" t="s">
        <v>219</v>
      </c>
      <c r="E614" s="243" t="s">
        <v>19</v>
      </c>
      <c r="F614" s="244" t="s">
        <v>703</v>
      </c>
      <c r="G614" s="242"/>
      <c r="H614" s="245">
        <v>12</v>
      </c>
      <c r="I614" s="246"/>
      <c r="J614" s="242"/>
      <c r="K614" s="242"/>
      <c r="L614" s="247"/>
      <c r="M614" s="248"/>
      <c r="N614" s="249"/>
      <c r="O614" s="249"/>
      <c r="P614" s="249"/>
      <c r="Q614" s="249"/>
      <c r="R614" s="249"/>
      <c r="S614" s="249"/>
      <c r="T614" s="250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1" t="s">
        <v>219</v>
      </c>
      <c r="AU614" s="251" t="s">
        <v>82</v>
      </c>
      <c r="AV614" s="14" t="s">
        <v>82</v>
      </c>
      <c r="AW614" s="14" t="s">
        <v>33</v>
      </c>
      <c r="AX614" s="14" t="s">
        <v>80</v>
      </c>
      <c r="AY614" s="251" t="s">
        <v>118</v>
      </c>
    </row>
    <row r="615" s="14" customFormat="1">
      <c r="A615" s="14"/>
      <c r="B615" s="241"/>
      <c r="C615" s="242"/>
      <c r="D615" s="225" t="s">
        <v>219</v>
      </c>
      <c r="E615" s="242"/>
      <c r="F615" s="244" t="s">
        <v>704</v>
      </c>
      <c r="G615" s="242"/>
      <c r="H615" s="245">
        <v>12.359999999999999</v>
      </c>
      <c r="I615" s="246"/>
      <c r="J615" s="242"/>
      <c r="K615" s="242"/>
      <c r="L615" s="247"/>
      <c r="M615" s="248"/>
      <c r="N615" s="249"/>
      <c r="O615" s="249"/>
      <c r="P615" s="249"/>
      <c r="Q615" s="249"/>
      <c r="R615" s="249"/>
      <c r="S615" s="249"/>
      <c r="T615" s="250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1" t="s">
        <v>219</v>
      </c>
      <c r="AU615" s="251" t="s">
        <v>82</v>
      </c>
      <c r="AV615" s="14" t="s">
        <v>82</v>
      </c>
      <c r="AW615" s="14" t="s">
        <v>4</v>
      </c>
      <c r="AX615" s="14" t="s">
        <v>80</v>
      </c>
      <c r="AY615" s="251" t="s">
        <v>118</v>
      </c>
    </row>
    <row r="616" s="12" customFormat="1" ht="22.8" customHeight="1">
      <c r="A616" s="12"/>
      <c r="B616" s="191"/>
      <c r="C616" s="192"/>
      <c r="D616" s="193" t="s">
        <v>71</v>
      </c>
      <c r="E616" s="205" t="s">
        <v>163</v>
      </c>
      <c r="F616" s="205" t="s">
        <v>705</v>
      </c>
      <c r="G616" s="192"/>
      <c r="H616" s="192"/>
      <c r="I616" s="195"/>
      <c r="J616" s="206">
        <f>BK616</f>
        <v>0</v>
      </c>
      <c r="K616" s="192"/>
      <c r="L616" s="197"/>
      <c r="M616" s="198"/>
      <c r="N616" s="199"/>
      <c r="O616" s="199"/>
      <c r="P616" s="200">
        <f>SUM(P617:P631)</f>
        <v>0</v>
      </c>
      <c r="Q616" s="199"/>
      <c r="R616" s="200">
        <f>SUM(R617:R631)</f>
        <v>3.2361399999999998</v>
      </c>
      <c r="S616" s="199"/>
      <c r="T616" s="201">
        <f>SUM(T617:T631)</f>
        <v>3.2400000000000002</v>
      </c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R616" s="202" t="s">
        <v>80</v>
      </c>
      <c r="AT616" s="203" t="s">
        <v>71</v>
      </c>
      <c r="AU616" s="203" t="s">
        <v>80</v>
      </c>
      <c r="AY616" s="202" t="s">
        <v>118</v>
      </c>
      <c r="BK616" s="204">
        <f>SUM(BK617:BK631)</f>
        <v>0</v>
      </c>
    </row>
    <row r="617" s="2" customFormat="1" ht="24.15" customHeight="1">
      <c r="A617" s="41"/>
      <c r="B617" s="42"/>
      <c r="C617" s="207" t="s">
        <v>706</v>
      </c>
      <c r="D617" s="207" t="s">
        <v>121</v>
      </c>
      <c r="E617" s="208" t="s">
        <v>707</v>
      </c>
      <c r="F617" s="209" t="s">
        <v>708</v>
      </c>
      <c r="G617" s="210" t="s">
        <v>503</v>
      </c>
      <c r="H617" s="211">
        <v>2.5</v>
      </c>
      <c r="I617" s="212"/>
      <c r="J617" s="213">
        <f>ROUND(I617*H617,2)</f>
        <v>0</v>
      </c>
      <c r="K617" s="209" t="s">
        <v>19</v>
      </c>
      <c r="L617" s="47"/>
      <c r="M617" s="214" t="s">
        <v>19</v>
      </c>
      <c r="N617" s="215" t="s">
        <v>43</v>
      </c>
      <c r="O617" s="87"/>
      <c r="P617" s="216">
        <f>O617*H617</f>
        <v>0</v>
      </c>
      <c r="Q617" s="216">
        <v>0</v>
      </c>
      <c r="R617" s="216">
        <f>Q617*H617</f>
        <v>0</v>
      </c>
      <c r="S617" s="216">
        <v>0</v>
      </c>
      <c r="T617" s="217">
        <f>S617*H617</f>
        <v>0</v>
      </c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R617" s="218" t="s">
        <v>143</v>
      </c>
      <c r="AT617" s="218" t="s">
        <v>121</v>
      </c>
      <c r="AU617" s="218" t="s">
        <v>82</v>
      </c>
      <c r="AY617" s="20" t="s">
        <v>118</v>
      </c>
      <c r="BE617" s="219">
        <f>IF(N617="základní",J617,0)</f>
        <v>0</v>
      </c>
      <c r="BF617" s="219">
        <f>IF(N617="snížená",J617,0)</f>
        <v>0</v>
      </c>
      <c r="BG617" s="219">
        <f>IF(N617="zákl. přenesená",J617,0)</f>
        <v>0</v>
      </c>
      <c r="BH617" s="219">
        <f>IF(N617="sníž. přenesená",J617,0)</f>
        <v>0</v>
      </c>
      <c r="BI617" s="219">
        <f>IF(N617="nulová",J617,0)</f>
        <v>0</v>
      </c>
      <c r="BJ617" s="20" t="s">
        <v>80</v>
      </c>
      <c r="BK617" s="219">
        <f>ROUND(I617*H617,2)</f>
        <v>0</v>
      </c>
      <c r="BL617" s="20" t="s">
        <v>143</v>
      </c>
      <c r="BM617" s="218" t="s">
        <v>709</v>
      </c>
    </row>
    <row r="618" s="13" customFormat="1">
      <c r="A618" s="13"/>
      <c r="B618" s="231"/>
      <c r="C618" s="232"/>
      <c r="D618" s="225" t="s">
        <v>219</v>
      </c>
      <c r="E618" s="233" t="s">
        <v>19</v>
      </c>
      <c r="F618" s="234" t="s">
        <v>710</v>
      </c>
      <c r="G618" s="232"/>
      <c r="H618" s="233" t="s">
        <v>19</v>
      </c>
      <c r="I618" s="235"/>
      <c r="J618" s="232"/>
      <c r="K618" s="232"/>
      <c r="L618" s="236"/>
      <c r="M618" s="237"/>
      <c r="N618" s="238"/>
      <c r="O618" s="238"/>
      <c r="P618" s="238"/>
      <c r="Q618" s="238"/>
      <c r="R618" s="238"/>
      <c r="S618" s="238"/>
      <c r="T618" s="239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40" t="s">
        <v>219</v>
      </c>
      <c r="AU618" s="240" t="s">
        <v>82</v>
      </c>
      <c r="AV618" s="13" t="s">
        <v>80</v>
      </c>
      <c r="AW618" s="13" t="s">
        <v>33</v>
      </c>
      <c r="AX618" s="13" t="s">
        <v>72</v>
      </c>
      <c r="AY618" s="240" t="s">
        <v>118</v>
      </c>
    </row>
    <row r="619" s="13" customFormat="1">
      <c r="A619" s="13"/>
      <c r="B619" s="231"/>
      <c r="C619" s="232"/>
      <c r="D619" s="225" t="s">
        <v>219</v>
      </c>
      <c r="E619" s="233" t="s">
        <v>19</v>
      </c>
      <c r="F619" s="234" t="s">
        <v>711</v>
      </c>
      <c r="G619" s="232"/>
      <c r="H619" s="233" t="s">
        <v>19</v>
      </c>
      <c r="I619" s="235"/>
      <c r="J619" s="232"/>
      <c r="K619" s="232"/>
      <c r="L619" s="236"/>
      <c r="M619" s="237"/>
      <c r="N619" s="238"/>
      <c r="O619" s="238"/>
      <c r="P619" s="238"/>
      <c r="Q619" s="238"/>
      <c r="R619" s="238"/>
      <c r="S619" s="238"/>
      <c r="T619" s="239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0" t="s">
        <v>219</v>
      </c>
      <c r="AU619" s="240" t="s">
        <v>82</v>
      </c>
      <c r="AV619" s="13" t="s">
        <v>80</v>
      </c>
      <c r="AW619" s="13" t="s">
        <v>33</v>
      </c>
      <c r="AX619" s="13" t="s">
        <v>72</v>
      </c>
      <c r="AY619" s="240" t="s">
        <v>118</v>
      </c>
    </row>
    <row r="620" s="14" customFormat="1">
      <c r="A620" s="14"/>
      <c r="B620" s="241"/>
      <c r="C620" s="242"/>
      <c r="D620" s="225" t="s">
        <v>219</v>
      </c>
      <c r="E620" s="243" t="s">
        <v>19</v>
      </c>
      <c r="F620" s="244" t="s">
        <v>712</v>
      </c>
      <c r="G620" s="242"/>
      <c r="H620" s="245">
        <v>2.5</v>
      </c>
      <c r="I620" s="246"/>
      <c r="J620" s="242"/>
      <c r="K620" s="242"/>
      <c r="L620" s="247"/>
      <c r="M620" s="248"/>
      <c r="N620" s="249"/>
      <c r="O620" s="249"/>
      <c r="P620" s="249"/>
      <c r="Q620" s="249"/>
      <c r="R620" s="249"/>
      <c r="S620" s="249"/>
      <c r="T620" s="250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1" t="s">
        <v>219</v>
      </c>
      <c r="AU620" s="251" t="s">
        <v>82</v>
      </c>
      <c r="AV620" s="14" t="s">
        <v>82</v>
      </c>
      <c r="AW620" s="14" t="s">
        <v>33</v>
      </c>
      <c r="AX620" s="14" t="s">
        <v>80</v>
      </c>
      <c r="AY620" s="251" t="s">
        <v>118</v>
      </c>
    </row>
    <row r="621" s="2" customFormat="1" ht="24.15" customHeight="1">
      <c r="A621" s="41"/>
      <c r="B621" s="42"/>
      <c r="C621" s="207" t="s">
        <v>713</v>
      </c>
      <c r="D621" s="207" t="s">
        <v>121</v>
      </c>
      <c r="E621" s="208" t="s">
        <v>714</v>
      </c>
      <c r="F621" s="209" t="s">
        <v>715</v>
      </c>
      <c r="G621" s="210" t="s">
        <v>540</v>
      </c>
      <c r="H621" s="211">
        <v>4</v>
      </c>
      <c r="I621" s="212"/>
      <c r="J621" s="213">
        <f>ROUND(I621*H621,2)</f>
        <v>0</v>
      </c>
      <c r="K621" s="209" t="s">
        <v>125</v>
      </c>
      <c r="L621" s="47"/>
      <c r="M621" s="214" t="s">
        <v>19</v>
      </c>
      <c r="N621" s="215" t="s">
        <v>43</v>
      </c>
      <c r="O621" s="87"/>
      <c r="P621" s="216">
        <f>O621*H621</f>
        <v>0</v>
      </c>
      <c r="Q621" s="216">
        <v>0.65847999999999995</v>
      </c>
      <c r="R621" s="216">
        <f>Q621*H621</f>
        <v>2.6339199999999998</v>
      </c>
      <c r="S621" s="216">
        <v>0.66000000000000003</v>
      </c>
      <c r="T621" s="217">
        <f>S621*H621</f>
        <v>2.6400000000000001</v>
      </c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R621" s="218" t="s">
        <v>143</v>
      </c>
      <c r="AT621" s="218" t="s">
        <v>121</v>
      </c>
      <c r="AU621" s="218" t="s">
        <v>82</v>
      </c>
      <c r="AY621" s="20" t="s">
        <v>118</v>
      </c>
      <c r="BE621" s="219">
        <f>IF(N621="základní",J621,0)</f>
        <v>0</v>
      </c>
      <c r="BF621" s="219">
        <f>IF(N621="snížená",J621,0)</f>
        <v>0</v>
      </c>
      <c r="BG621" s="219">
        <f>IF(N621="zákl. přenesená",J621,0)</f>
        <v>0</v>
      </c>
      <c r="BH621" s="219">
        <f>IF(N621="sníž. přenesená",J621,0)</f>
        <v>0</v>
      </c>
      <c r="BI621" s="219">
        <f>IF(N621="nulová",J621,0)</f>
        <v>0</v>
      </c>
      <c r="BJ621" s="20" t="s">
        <v>80</v>
      </c>
      <c r="BK621" s="219">
        <f>ROUND(I621*H621,2)</f>
        <v>0</v>
      </c>
      <c r="BL621" s="20" t="s">
        <v>143</v>
      </c>
      <c r="BM621" s="218" t="s">
        <v>716</v>
      </c>
    </row>
    <row r="622" s="2" customFormat="1">
      <c r="A622" s="41"/>
      <c r="B622" s="42"/>
      <c r="C622" s="43"/>
      <c r="D622" s="220" t="s">
        <v>128</v>
      </c>
      <c r="E622" s="43"/>
      <c r="F622" s="221" t="s">
        <v>717</v>
      </c>
      <c r="G622" s="43"/>
      <c r="H622" s="43"/>
      <c r="I622" s="222"/>
      <c r="J622" s="43"/>
      <c r="K622" s="43"/>
      <c r="L622" s="47"/>
      <c r="M622" s="223"/>
      <c r="N622" s="224"/>
      <c r="O622" s="87"/>
      <c r="P622" s="87"/>
      <c r="Q622" s="87"/>
      <c r="R622" s="87"/>
      <c r="S622" s="87"/>
      <c r="T622" s="88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T622" s="20" t="s">
        <v>128</v>
      </c>
      <c r="AU622" s="20" t="s">
        <v>82</v>
      </c>
    </row>
    <row r="623" s="13" customFormat="1">
      <c r="A623" s="13"/>
      <c r="B623" s="231"/>
      <c r="C623" s="232"/>
      <c r="D623" s="225" t="s">
        <v>219</v>
      </c>
      <c r="E623" s="233" t="s">
        <v>19</v>
      </c>
      <c r="F623" s="234" t="s">
        <v>718</v>
      </c>
      <c r="G623" s="232"/>
      <c r="H623" s="233" t="s">
        <v>19</v>
      </c>
      <c r="I623" s="235"/>
      <c r="J623" s="232"/>
      <c r="K623" s="232"/>
      <c r="L623" s="236"/>
      <c r="M623" s="237"/>
      <c r="N623" s="238"/>
      <c r="O623" s="238"/>
      <c r="P623" s="238"/>
      <c r="Q623" s="238"/>
      <c r="R623" s="238"/>
      <c r="S623" s="238"/>
      <c r="T623" s="239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40" t="s">
        <v>219</v>
      </c>
      <c r="AU623" s="240" t="s">
        <v>82</v>
      </c>
      <c r="AV623" s="13" t="s">
        <v>80</v>
      </c>
      <c r="AW623" s="13" t="s">
        <v>33</v>
      </c>
      <c r="AX623" s="13" t="s">
        <v>72</v>
      </c>
      <c r="AY623" s="240" t="s">
        <v>118</v>
      </c>
    </row>
    <row r="624" s="13" customFormat="1">
      <c r="A624" s="13"/>
      <c r="B624" s="231"/>
      <c r="C624" s="232"/>
      <c r="D624" s="225" t="s">
        <v>219</v>
      </c>
      <c r="E624" s="233" t="s">
        <v>19</v>
      </c>
      <c r="F624" s="234" t="s">
        <v>533</v>
      </c>
      <c r="G624" s="232"/>
      <c r="H624" s="233" t="s">
        <v>19</v>
      </c>
      <c r="I624" s="235"/>
      <c r="J624" s="232"/>
      <c r="K624" s="232"/>
      <c r="L624" s="236"/>
      <c r="M624" s="237"/>
      <c r="N624" s="238"/>
      <c r="O624" s="238"/>
      <c r="P624" s="238"/>
      <c r="Q624" s="238"/>
      <c r="R624" s="238"/>
      <c r="S624" s="238"/>
      <c r="T624" s="239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0" t="s">
        <v>219</v>
      </c>
      <c r="AU624" s="240" t="s">
        <v>82</v>
      </c>
      <c r="AV624" s="13" t="s">
        <v>80</v>
      </c>
      <c r="AW624" s="13" t="s">
        <v>33</v>
      </c>
      <c r="AX624" s="13" t="s">
        <v>72</v>
      </c>
      <c r="AY624" s="240" t="s">
        <v>118</v>
      </c>
    </row>
    <row r="625" s="14" customFormat="1">
      <c r="A625" s="14"/>
      <c r="B625" s="241"/>
      <c r="C625" s="242"/>
      <c r="D625" s="225" t="s">
        <v>219</v>
      </c>
      <c r="E625" s="243" t="s">
        <v>19</v>
      </c>
      <c r="F625" s="244" t="s">
        <v>143</v>
      </c>
      <c r="G625" s="242"/>
      <c r="H625" s="245">
        <v>4</v>
      </c>
      <c r="I625" s="246"/>
      <c r="J625" s="242"/>
      <c r="K625" s="242"/>
      <c r="L625" s="247"/>
      <c r="M625" s="248"/>
      <c r="N625" s="249"/>
      <c r="O625" s="249"/>
      <c r="P625" s="249"/>
      <c r="Q625" s="249"/>
      <c r="R625" s="249"/>
      <c r="S625" s="249"/>
      <c r="T625" s="250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1" t="s">
        <v>219</v>
      </c>
      <c r="AU625" s="251" t="s">
        <v>82</v>
      </c>
      <c r="AV625" s="14" t="s">
        <v>82</v>
      </c>
      <c r="AW625" s="14" t="s">
        <v>33</v>
      </c>
      <c r="AX625" s="14" t="s">
        <v>80</v>
      </c>
      <c r="AY625" s="251" t="s">
        <v>118</v>
      </c>
    </row>
    <row r="626" s="2" customFormat="1" ht="16.5" customHeight="1">
      <c r="A626" s="41"/>
      <c r="B626" s="42"/>
      <c r="C626" s="207" t="s">
        <v>719</v>
      </c>
      <c r="D626" s="207" t="s">
        <v>121</v>
      </c>
      <c r="E626" s="208" t="s">
        <v>720</v>
      </c>
      <c r="F626" s="209" t="s">
        <v>721</v>
      </c>
      <c r="G626" s="210" t="s">
        <v>540</v>
      </c>
      <c r="H626" s="211">
        <v>6</v>
      </c>
      <c r="I626" s="212"/>
      <c r="J626" s="213">
        <f>ROUND(I626*H626,2)</f>
        <v>0</v>
      </c>
      <c r="K626" s="209" t="s">
        <v>125</v>
      </c>
      <c r="L626" s="47"/>
      <c r="M626" s="214" t="s">
        <v>19</v>
      </c>
      <c r="N626" s="215" t="s">
        <v>43</v>
      </c>
      <c r="O626" s="87"/>
      <c r="P626" s="216">
        <f>O626*H626</f>
        <v>0</v>
      </c>
      <c r="Q626" s="216">
        <v>0.10037</v>
      </c>
      <c r="R626" s="216">
        <f>Q626*H626</f>
        <v>0.60221999999999998</v>
      </c>
      <c r="S626" s="216">
        <v>0.10000000000000001</v>
      </c>
      <c r="T626" s="217">
        <f>S626*H626</f>
        <v>0.60000000000000009</v>
      </c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R626" s="218" t="s">
        <v>143</v>
      </c>
      <c r="AT626" s="218" t="s">
        <v>121</v>
      </c>
      <c r="AU626" s="218" t="s">
        <v>82</v>
      </c>
      <c r="AY626" s="20" t="s">
        <v>118</v>
      </c>
      <c r="BE626" s="219">
        <f>IF(N626="základní",J626,0)</f>
        <v>0</v>
      </c>
      <c r="BF626" s="219">
        <f>IF(N626="snížená",J626,0)</f>
        <v>0</v>
      </c>
      <c r="BG626" s="219">
        <f>IF(N626="zákl. přenesená",J626,0)</f>
        <v>0</v>
      </c>
      <c r="BH626" s="219">
        <f>IF(N626="sníž. přenesená",J626,0)</f>
        <v>0</v>
      </c>
      <c r="BI626" s="219">
        <f>IF(N626="nulová",J626,0)</f>
        <v>0</v>
      </c>
      <c r="BJ626" s="20" t="s">
        <v>80</v>
      </c>
      <c r="BK626" s="219">
        <f>ROUND(I626*H626,2)</f>
        <v>0</v>
      </c>
      <c r="BL626" s="20" t="s">
        <v>143</v>
      </c>
      <c r="BM626" s="218" t="s">
        <v>722</v>
      </c>
    </row>
    <row r="627" s="2" customFormat="1">
      <c r="A627" s="41"/>
      <c r="B627" s="42"/>
      <c r="C627" s="43"/>
      <c r="D627" s="220" t="s">
        <v>128</v>
      </c>
      <c r="E627" s="43"/>
      <c r="F627" s="221" t="s">
        <v>723</v>
      </c>
      <c r="G627" s="43"/>
      <c r="H627" s="43"/>
      <c r="I627" s="222"/>
      <c r="J627" s="43"/>
      <c r="K627" s="43"/>
      <c r="L627" s="47"/>
      <c r="M627" s="223"/>
      <c r="N627" s="224"/>
      <c r="O627" s="87"/>
      <c r="P627" s="87"/>
      <c r="Q627" s="87"/>
      <c r="R627" s="87"/>
      <c r="S627" s="87"/>
      <c r="T627" s="88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T627" s="20" t="s">
        <v>128</v>
      </c>
      <c r="AU627" s="20" t="s">
        <v>82</v>
      </c>
    </row>
    <row r="628" s="13" customFormat="1">
      <c r="A628" s="13"/>
      <c r="B628" s="231"/>
      <c r="C628" s="232"/>
      <c r="D628" s="225" t="s">
        <v>219</v>
      </c>
      <c r="E628" s="233" t="s">
        <v>19</v>
      </c>
      <c r="F628" s="234" t="s">
        <v>724</v>
      </c>
      <c r="G628" s="232"/>
      <c r="H628" s="233" t="s">
        <v>19</v>
      </c>
      <c r="I628" s="235"/>
      <c r="J628" s="232"/>
      <c r="K628" s="232"/>
      <c r="L628" s="236"/>
      <c r="M628" s="237"/>
      <c r="N628" s="238"/>
      <c r="O628" s="238"/>
      <c r="P628" s="238"/>
      <c r="Q628" s="238"/>
      <c r="R628" s="238"/>
      <c r="S628" s="238"/>
      <c r="T628" s="239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0" t="s">
        <v>219</v>
      </c>
      <c r="AU628" s="240" t="s">
        <v>82</v>
      </c>
      <c r="AV628" s="13" t="s">
        <v>80</v>
      </c>
      <c r="AW628" s="13" t="s">
        <v>33</v>
      </c>
      <c r="AX628" s="13" t="s">
        <v>72</v>
      </c>
      <c r="AY628" s="240" t="s">
        <v>118</v>
      </c>
    </row>
    <row r="629" s="13" customFormat="1">
      <c r="A629" s="13"/>
      <c r="B629" s="231"/>
      <c r="C629" s="232"/>
      <c r="D629" s="225" t="s">
        <v>219</v>
      </c>
      <c r="E629" s="233" t="s">
        <v>19</v>
      </c>
      <c r="F629" s="234" t="s">
        <v>533</v>
      </c>
      <c r="G629" s="232"/>
      <c r="H629" s="233" t="s">
        <v>19</v>
      </c>
      <c r="I629" s="235"/>
      <c r="J629" s="232"/>
      <c r="K629" s="232"/>
      <c r="L629" s="236"/>
      <c r="M629" s="237"/>
      <c r="N629" s="238"/>
      <c r="O629" s="238"/>
      <c r="P629" s="238"/>
      <c r="Q629" s="238"/>
      <c r="R629" s="238"/>
      <c r="S629" s="238"/>
      <c r="T629" s="239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40" t="s">
        <v>219</v>
      </c>
      <c r="AU629" s="240" t="s">
        <v>82</v>
      </c>
      <c r="AV629" s="13" t="s">
        <v>80</v>
      </c>
      <c r="AW629" s="13" t="s">
        <v>33</v>
      </c>
      <c r="AX629" s="13" t="s">
        <v>72</v>
      </c>
      <c r="AY629" s="240" t="s">
        <v>118</v>
      </c>
    </row>
    <row r="630" s="14" customFormat="1">
      <c r="A630" s="14"/>
      <c r="B630" s="241"/>
      <c r="C630" s="242"/>
      <c r="D630" s="225" t="s">
        <v>219</v>
      </c>
      <c r="E630" s="243" t="s">
        <v>19</v>
      </c>
      <c r="F630" s="244" t="s">
        <v>152</v>
      </c>
      <c r="G630" s="242"/>
      <c r="H630" s="245">
        <v>6</v>
      </c>
      <c r="I630" s="246"/>
      <c r="J630" s="242"/>
      <c r="K630" s="242"/>
      <c r="L630" s="247"/>
      <c r="M630" s="248"/>
      <c r="N630" s="249"/>
      <c r="O630" s="249"/>
      <c r="P630" s="249"/>
      <c r="Q630" s="249"/>
      <c r="R630" s="249"/>
      <c r="S630" s="249"/>
      <c r="T630" s="250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1" t="s">
        <v>219</v>
      </c>
      <c r="AU630" s="251" t="s">
        <v>82</v>
      </c>
      <c r="AV630" s="14" t="s">
        <v>82</v>
      </c>
      <c r="AW630" s="14" t="s">
        <v>33</v>
      </c>
      <c r="AX630" s="14" t="s">
        <v>80</v>
      </c>
      <c r="AY630" s="251" t="s">
        <v>118</v>
      </c>
    </row>
    <row r="631" s="2" customFormat="1" ht="16.5" customHeight="1">
      <c r="A631" s="41"/>
      <c r="B631" s="42"/>
      <c r="C631" s="207" t="s">
        <v>725</v>
      </c>
      <c r="D631" s="207" t="s">
        <v>121</v>
      </c>
      <c r="E631" s="208" t="s">
        <v>726</v>
      </c>
      <c r="F631" s="209" t="s">
        <v>727</v>
      </c>
      <c r="G631" s="210" t="s">
        <v>503</v>
      </c>
      <c r="H631" s="211">
        <v>1</v>
      </c>
      <c r="I631" s="212"/>
      <c r="J631" s="213">
        <f>ROUND(I631*H631,2)</f>
        <v>0</v>
      </c>
      <c r="K631" s="209" t="s">
        <v>19</v>
      </c>
      <c r="L631" s="47"/>
      <c r="M631" s="214" t="s">
        <v>19</v>
      </c>
      <c r="N631" s="215" t="s">
        <v>43</v>
      </c>
      <c r="O631" s="87"/>
      <c r="P631" s="216">
        <f>O631*H631</f>
        <v>0</v>
      </c>
      <c r="Q631" s="216">
        <v>0</v>
      </c>
      <c r="R631" s="216">
        <f>Q631*H631</f>
        <v>0</v>
      </c>
      <c r="S631" s="216">
        <v>0</v>
      </c>
      <c r="T631" s="217">
        <f>S631*H631</f>
        <v>0</v>
      </c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R631" s="218" t="s">
        <v>143</v>
      </c>
      <c r="AT631" s="218" t="s">
        <v>121</v>
      </c>
      <c r="AU631" s="218" t="s">
        <v>82</v>
      </c>
      <c r="AY631" s="20" t="s">
        <v>118</v>
      </c>
      <c r="BE631" s="219">
        <f>IF(N631="základní",J631,0)</f>
        <v>0</v>
      </c>
      <c r="BF631" s="219">
        <f>IF(N631="snížená",J631,0)</f>
        <v>0</v>
      </c>
      <c r="BG631" s="219">
        <f>IF(N631="zákl. přenesená",J631,0)</f>
        <v>0</v>
      </c>
      <c r="BH631" s="219">
        <f>IF(N631="sníž. přenesená",J631,0)</f>
        <v>0</v>
      </c>
      <c r="BI631" s="219">
        <f>IF(N631="nulová",J631,0)</f>
        <v>0</v>
      </c>
      <c r="BJ631" s="20" t="s">
        <v>80</v>
      </c>
      <c r="BK631" s="219">
        <f>ROUND(I631*H631,2)</f>
        <v>0</v>
      </c>
      <c r="BL631" s="20" t="s">
        <v>143</v>
      </c>
      <c r="BM631" s="218" t="s">
        <v>728</v>
      </c>
    </row>
    <row r="632" s="12" customFormat="1" ht="22.8" customHeight="1">
      <c r="A632" s="12"/>
      <c r="B632" s="191"/>
      <c r="C632" s="192"/>
      <c r="D632" s="193" t="s">
        <v>71</v>
      </c>
      <c r="E632" s="205" t="s">
        <v>168</v>
      </c>
      <c r="F632" s="205" t="s">
        <v>729</v>
      </c>
      <c r="G632" s="192"/>
      <c r="H632" s="192"/>
      <c r="I632" s="195"/>
      <c r="J632" s="206">
        <f>BK632</f>
        <v>0</v>
      </c>
      <c r="K632" s="192"/>
      <c r="L632" s="197"/>
      <c r="M632" s="198"/>
      <c r="N632" s="199"/>
      <c r="O632" s="199"/>
      <c r="P632" s="200">
        <f>SUM(P633:P744)</f>
        <v>0</v>
      </c>
      <c r="Q632" s="199"/>
      <c r="R632" s="200">
        <f>SUM(R633:R744)</f>
        <v>279.66281625999994</v>
      </c>
      <c r="S632" s="199"/>
      <c r="T632" s="201">
        <f>SUM(T633:T744)</f>
        <v>0.16800000000000001</v>
      </c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R632" s="202" t="s">
        <v>80</v>
      </c>
      <c r="AT632" s="203" t="s">
        <v>71</v>
      </c>
      <c r="AU632" s="203" t="s">
        <v>80</v>
      </c>
      <c r="AY632" s="202" t="s">
        <v>118</v>
      </c>
      <c r="BK632" s="204">
        <f>SUM(BK633:BK744)</f>
        <v>0</v>
      </c>
    </row>
    <row r="633" s="2" customFormat="1" ht="33" customHeight="1">
      <c r="A633" s="41"/>
      <c r="B633" s="42"/>
      <c r="C633" s="207" t="s">
        <v>730</v>
      </c>
      <c r="D633" s="207" t="s">
        <v>121</v>
      </c>
      <c r="E633" s="208" t="s">
        <v>731</v>
      </c>
      <c r="F633" s="209" t="s">
        <v>732</v>
      </c>
      <c r="G633" s="210" t="s">
        <v>540</v>
      </c>
      <c r="H633" s="211">
        <v>2</v>
      </c>
      <c r="I633" s="212"/>
      <c r="J633" s="213">
        <f>ROUND(I633*H633,2)</f>
        <v>0</v>
      </c>
      <c r="K633" s="209" t="s">
        <v>125</v>
      </c>
      <c r="L633" s="47"/>
      <c r="M633" s="214" t="s">
        <v>19</v>
      </c>
      <c r="N633" s="215" t="s">
        <v>43</v>
      </c>
      <c r="O633" s="87"/>
      <c r="P633" s="216">
        <f>O633*H633</f>
        <v>0</v>
      </c>
      <c r="Q633" s="216">
        <v>0</v>
      </c>
      <c r="R633" s="216">
        <f>Q633*H633</f>
        <v>0</v>
      </c>
      <c r="S633" s="216">
        <v>0.082000000000000003</v>
      </c>
      <c r="T633" s="217">
        <f>S633*H633</f>
        <v>0.16400000000000001</v>
      </c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R633" s="218" t="s">
        <v>143</v>
      </c>
      <c r="AT633" s="218" t="s">
        <v>121</v>
      </c>
      <c r="AU633" s="218" t="s">
        <v>82</v>
      </c>
      <c r="AY633" s="20" t="s">
        <v>118</v>
      </c>
      <c r="BE633" s="219">
        <f>IF(N633="základní",J633,0)</f>
        <v>0</v>
      </c>
      <c r="BF633" s="219">
        <f>IF(N633="snížená",J633,0)</f>
        <v>0</v>
      </c>
      <c r="BG633" s="219">
        <f>IF(N633="zákl. přenesená",J633,0)</f>
        <v>0</v>
      </c>
      <c r="BH633" s="219">
        <f>IF(N633="sníž. přenesená",J633,0)</f>
        <v>0</v>
      </c>
      <c r="BI633" s="219">
        <f>IF(N633="nulová",J633,0)</f>
        <v>0</v>
      </c>
      <c r="BJ633" s="20" t="s">
        <v>80</v>
      </c>
      <c r="BK633" s="219">
        <f>ROUND(I633*H633,2)</f>
        <v>0</v>
      </c>
      <c r="BL633" s="20" t="s">
        <v>143</v>
      </c>
      <c r="BM633" s="218" t="s">
        <v>733</v>
      </c>
    </row>
    <row r="634" s="2" customFormat="1">
      <c r="A634" s="41"/>
      <c r="B634" s="42"/>
      <c r="C634" s="43"/>
      <c r="D634" s="220" t="s">
        <v>128</v>
      </c>
      <c r="E634" s="43"/>
      <c r="F634" s="221" t="s">
        <v>734</v>
      </c>
      <c r="G634" s="43"/>
      <c r="H634" s="43"/>
      <c r="I634" s="222"/>
      <c r="J634" s="43"/>
      <c r="K634" s="43"/>
      <c r="L634" s="47"/>
      <c r="M634" s="223"/>
      <c r="N634" s="224"/>
      <c r="O634" s="87"/>
      <c r="P634" s="87"/>
      <c r="Q634" s="87"/>
      <c r="R634" s="87"/>
      <c r="S634" s="87"/>
      <c r="T634" s="88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T634" s="20" t="s">
        <v>128</v>
      </c>
      <c r="AU634" s="20" t="s">
        <v>82</v>
      </c>
    </row>
    <row r="635" s="13" customFormat="1">
      <c r="A635" s="13"/>
      <c r="B635" s="231"/>
      <c r="C635" s="232"/>
      <c r="D635" s="225" t="s">
        <v>219</v>
      </c>
      <c r="E635" s="233" t="s">
        <v>19</v>
      </c>
      <c r="F635" s="234" t="s">
        <v>735</v>
      </c>
      <c r="G635" s="232"/>
      <c r="H635" s="233" t="s">
        <v>19</v>
      </c>
      <c r="I635" s="235"/>
      <c r="J635" s="232"/>
      <c r="K635" s="232"/>
      <c r="L635" s="236"/>
      <c r="M635" s="237"/>
      <c r="N635" s="238"/>
      <c r="O635" s="238"/>
      <c r="P635" s="238"/>
      <c r="Q635" s="238"/>
      <c r="R635" s="238"/>
      <c r="S635" s="238"/>
      <c r="T635" s="239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0" t="s">
        <v>219</v>
      </c>
      <c r="AU635" s="240" t="s">
        <v>82</v>
      </c>
      <c r="AV635" s="13" t="s">
        <v>80</v>
      </c>
      <c r="AW635" s="13" t="s">
        <v>33</v>
      </c>
      <c r="AX635" s="13" t="s">
        <v>72</v>
      </c>
      <c r="AY635" s="240" t="s">
        <v>118</v>
      </c>
    </row>
    <row r="636" s="13" customFormat="1">
      <c r="A636" s="13"/>
      <c r="B636" s="231"/>
      <c r="C636" s="232"/>
      <c r="D636" s="225" t="s">
        <v>219</v>
      </c>
      <c r="E636" s="233" t="s">
        <v>19</v>
      </c>
      <c r="F636" s="234" t="s">
        <v>736</v>
      </c>
      <c r="G636" s="232"/>
      <c r="H636" s="233" t="s">
        <v>19</v>
      </c>
      <c r="I636" s="235"/>
      <c r="J636" s="232"/>
      <c r="K636" s="232"/>
      <c r="L636" s="236"/>
      <c r="M636" s="237"/>
      <c r="N636" s="238"/>
      <c r="O636" s="238"/>
      <c r="P636" s="238"/>
      <c r="Q636" s="238"/>
      <c r="R636" s="238"/>
      <c r="S636" s="238"/>
      <c r="T636" s="239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0" t="s">
        <v>219</v>
      </c>
      <c r="AU636" s="240" t="s">
        <v>82</v>
      </c>
      <c r="AV636" s="13" t="s">
        <v>80</v>
      </c>
      <c r="AW636" s="13" t="s">
        <v>33</v>
      </c>
      <c r="AX636" s="13" t="s">
        <v>72</v>
      </c>
      <c r="AY636" s="240" t="s">
        <v>118</v>
      </c>
    </row>
    <row r="637" s="13" customFormat="1">
      <c r="A637" s="13"/>
      <c r="B637" s="231"/>
      <c r="C637" s="232"/>
      <c r="D637" s="225" t="s">
        <v>219</v>
      </c>
      <c r="E637" s="233" t="s">
        <v>19</v>
      </c>
      <c r="F637" s="234" t="s">
        <v>737</v>
      </c>
      <c r="G637" s="232"/>
      <c r="H637" s="233" t="s">
        <v>19</v>
      </c>
      <c r="I637" s="235"/>
      <c r="J637" s="232"/>
      <c r="K637" s="232"/>
      <c r="L637" s="236"/>
      <c r="M637" s="237"/>
      <c r="N637" s="238"/>
      <c r="O637" s="238"/>
      <c r="P637" s="238"/>
      <c r="Q637" s="238"/>
      <c r="R637" s="238"/>
      <c r="S637" s="238"/>
      <c r="T637" s="239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0" t="s">
        <v>219</v>
      </c>
      <c r="AU637" s="240" t="s">
        <v>82</v>
      </c>
      <c r="AV637" s="13" t="s">
        <v>80</v>
      </c>
      <c r="AW637" s="13" t="s">
        <v>33</v>
      </c>
      <c r="AX637" s="13" t="s">
        <v>72</v>
      </c>
      <c r="AY637" s="240" t="s">
        <v>118</v>
      </c>
    </row>
    <row r="638" s="14" customFormat="1">
      <c r="A638" s="14"/>
      <c r="B638" s="241"/>
      <c r="C638" s="242"/>
      <c r="D638" s="225" t="s">
        <v>219</v>
      </c>
      <c r="E638" s="243" t="s">
        <v>19</v>
      </c>
      <c r="F638" s="244" t="s">
        <v>82</v>
      </c>
      <c r="G638" s="242"/>
      <c r="H638" s="245">
        <v>2</v>
      </c>
      <c r="I638" s="246"/>
      <c r="J638" s="242"/>
      <c r="K638" s="242"/>
      <c r="L638" s="247"/>
      <c r="M638" s="248"/>
      <c r="N638" s="249"/>
      <c r="O638" s="249"/>
      <c r="P638" s="249"/>
      <c r="Q638" s="249"/>
      <c r="R638" s="249"/>
      <c r="S638" s="249"/>
      <c r="T638" s="250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51" t="s">
        <v>219</v>
      </c>
      <c r="AU638" s="251" t="s">
        <v>82</v>
      </c>
      <c r="AV638" s="14" t="s">
        <v>82</v>
      </c>
      <c r="AW638" s="14" t="s">
        <v>33</v>
      </c>
      <c r="AX638" s="14" t="s">
        <v>80</v>
      </c>
      <c r="AY638" s="251" t="s">
        <v>118</v>
      </c>
    </row>
    <row r="639" s="2" customFormat="1" ht="24.15" customHeight="1">
      <c r="A639" s="41"/>
      <c r="B639" s="42"/>
      <c r="C639" s="207" t="s">
        <v>738</v>
      </c>
      <c r="D639" s="207" t="s">
        <v>121</v>
      </c>
      <c r="E639" s="208" t="s">
        <v>739</v>
      </c>
      <c r="F639" s="209" t="s">
        <v>740</v>
      </c>
      <c r="G639" s="210" t="s">
        <v>540</v>
      </c>
      <c r="H639" s="211">
        <v>1</v>
      </c>
      <c r="I639" s="212"/>
      <c r="J639" s="213">
        <f>ROUND(I639*H639,2)</f>
        <v>0</v>
      </c>
      <c r="K639" s="209" t="s">
        <v>125</v>
      </c>
      <c r="L639" s="47"/>
      <c r="M639" s="214" t="s">
        <v>19</v>
      </c>
      <c r="N639" s="215" t="s">
        <v>43</v>
      </c>
      <c r="O639" s="87"/>
      <c r="P639" s="216">
        <f>O639*H639</f>
        <v>0</v>
      </c>
      <c r="Q639" s="216">
        <v>0</v>
      </c>
      <c r="R639" s="216">
        <f>Q639*H639</f>
        <v>0</v>
      </c>
      <c r="S639" s="216">
        <v>0.0040000000000000001</v>
      </c>
      <c r="T639" s="217">
        <f>S639*H639</f>
        <v>0.0040000000000000001</v>
      </c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R639" s="218" t="s">
        <v>143</v>
      </c>
      <c r="AT639" s="218" t="s">
        <v>121</v>
      </c>
      <c r="AU639" s="218" t="s">
        <v>82</v>
      </c>
      <c r="AY639" s="20" t="s">
        <v>118</v>
      </c>
      <c r="BE639" s="219">
        <f>IF(N639="základní",J639,0)</f>
        <v>0</v>
      </c>
      <c r="BF639" s="219">
        <f>IF(N639="snížená",J639,0)</f>
        <v>0</v>
      </c>
      <c r="BG639" s="219">
        <f>IF(N639="zákl. přenesená",J639,0)</f>
        <v>0</v>
      </c>
      <c r="BH639" s="219">
        <f>IF(N639="sníž. přenesená",J639,0)</f>
        <v>0</v>
      </c>
      <c r="BI639" s="219">
        <f>IF(N639="nulová",J639,0)</f>
        <v>0</v>
      </c>
      <c r="BJ639" s="20" t="s">
        <v>80</v>
      </c>
      <c r="BK639" s="219">
        <f>ROUND(I639*H639,2)</f>
        <v>0</v>
      </c>
      <c r="BL639" s="20" t="s">
        <v>143</v>
      </c>
      <c r="BM639" s="218" t="s">
        <v>741</v>
      </c>
    </row>
    <row r="640" s="2" customFormat="1">
      <c r="A640" s="41"/>
      <c r="B640" s="42"/>
      <c r="C640" s="43"/>
      <c r="D640" s="220" t="s">
        <v>128</v>
      </c>
      <c r="E640" s="43"/>
      <c r="F640" s="221" t="s">
        <v>742</v>
      </c>
      <c r="G640" s="43"/>
      <c r="H640" s="43"/>
      <c r="I640" s="222"/>
      <c r="J640" s="43"/>
      <c r="K640" s="43"/>
      <c r="L640" s="47"/>
      <c r="M640" s="223"/>
      <c r="N640" s="224"/>
      <c r="O640" s="87"/>
      <c r="P640" s="87"/>
      <c r="Q640" s="87"/>
      <c r="R640" s="87"/>
      <c r="S640" s="87"/>
      <c r="T640" s="88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T640" s="20" t="s">
        <v>128</v>
      </c>
      <c r="AU640" s="20" t="s">
        <v>82</v>
      </c>
    </row>
    <row r="641" s="13" customFormat="1">
      <c r="A641" s="13"/>
      <c r="B641" s="231"/>
      <c r="C641" s="232"/>
      <c r="D641" s="225" t="s">
        <v>219</v>
      </c>
      <c r="E641" s="233" t="s">
        <v>19</v>
      </c>
      <c r="F641" s="234" t="s">
        <v>735</v>
      </c>
      <c r="G641" s="232"/>
      <c r="H641" s="233" t="s">
        <v>19</v>
      </c>
      <c r="I641" s="235"/>
      <c r="J641" s="232"/>
      <c r="K641" s="232"/>
      <c r="L641" s="236"/>
      <c r="M641" s="237"/>
      <c r="N641" s="238"/>
      <c r="O641" s="238"/>
      <c r="P641" s="238"/>
      <c r="Q641" s="238"/>
      <c r="R641" s="238"/>
      <c r="S641" s="238"/>
      <c r="T641" s="239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40" t="s">
        <v>219</v>
      </c>
      <c r="AU641" s="240" t="s">
        <v>82</v>
      </c>
      <c r="AV641" s="13" t="s">
        <v>80</v>
      </c>
      <c r="AW641" s="13" t="s">
        <v>33</v>
      </c>
      <c r="AX641" s="13" t="s">
        <v>72</v>
      </c>
      <c r="AY641" s="240" t="s">
        <v>118</v>
      </c>
    </row>
    <row r="642" s="13" customFormat="1">
      <c r="A642" s="13"/>
      <c r="B642" s="231"/>
      <c r="C642" s="232"/>
      <c r="D642" s="225" t="s">
        <v>219</v>
      </c>
      <c r="E642" s="233" t="s">
        <v>19</v>
      </c>
      <c r="F642" s="234" t="s">
        <v>743</v>
      </c>
      <c r="G642" s="232"/>
      <c r="H642" s="233" t="s">
        <v>19</v>
      </c>
      <c r="I642" s="235"/>
      <c r="J642" s="232"/>
      <c r="K642" s="232"/>
      <c r="L642" s="236"/>
      <c r="M642" s="237"/>
      <c r="N642" s="238"/>
      <c r="O642" s="238"/>
      <c r="P642" s="238"/>
      <c r="Q642" s="238"/>
      <c r="R642" s="238"/>
      <c r="S642" s="238"/>
      <c r="T642" s="239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40" t="s">
        <v>219</v>
      </c>
      <c r="AU642" s="240" t="s">
        <v>82</v>
      </c>
      <c r="AV642" s="13" t="s">
        <v>80</v>
      </c>
      <c r="AW642" s="13" t="s">
        <v>33</v>
      </c>
      <c r="AX642" s="13" t="s">
        <v>72</v>
      </c>
      <c r="AY642" s="240" t="s">
        <v>118</v>
      </c>
    </row>
    <row r="643" s="14" customFormat="1">
      <c r="A643" s="14"/>
      <c r="B643" s="241"/>
      <c r="C643" s="242"/>
      <c r="D643" s="225" t="s">
        <v>219</v>
      </c>
      <c r="E643" s="243" t="s">
        <v>19</v>
      </c>
      <c r="F643" s="244" t="s">
        <v>80</v>
      </c>
      <c r="G643" s="242"/>
      <c r="H643" s="245">
        <v>1</v>
      </c>
      <c r="I643" s="246"/>
      <c r="J643" s="242"/>
      <c r="K643" s="242"/>
      <c r="L643" s="247"/>
      <c r="M643" s="248"/>
      <c r="N643" s="249"/>
      <c r="O643" s="249"/>
      <c r="P643" s="249"/>
      <c r="Q643" s="249"/>
      <c r="R643" s="249"/>
      <c r="S643" s="249"/>
      <c r="T643" s="250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51" t="s">
        <v>219</v>
      </c>
      <c r="AU643" s="251" t="s">
        <v>82</v>
      </c>
      <c r="AV643" s="14" t="s">
        <v>82</v>
      </c>
      <c r="AW643" s="14" t="s">
        <v>33</v>
      </c>
      <c r="AX643" s="14" t="s">
        <v>80</v>
      </c>
      <c r="AY643" s="251" t="s">
        <v>118</v>
      </c>
    </row>
    <row r="644" s="2" customFormat="1" ht="16.5" customHeight="1">
      <c r="A644" s="41"/>
      <c r="B644" s="42"/>
      <c r="C644" s="207" t="s">
        <v>744</v>
      </c>
      <c r="D644" s="207" t="s">
        <v>121</v>
      </c>
      <c r="E644" s="208" t="s">
        <v>745</v>
      </c>
      <c r="F644" s="209" t="s">
        <v>746</v>
      </c>
      <c r="G644" s="210" t="s">
        <v>503</v>
      </c>
      <c r="H644" s="211">
        <v>1</v>
      </c>
      <c r="I644" s="212"/>
      <c r="J644" s="213">
        <f>ROUND(I644*H644,2)</f>
        <v>0</v>
      </c>
      <c r="K644" s="209" t="s">
        <v>19</v>
      </c>
      <c r="L644" s="47"/>
      <c r="M644" s="214" t="s">
        <v>19</v>
      </c>
      <c r="N644" s="215" t="s">
        <v>43</v>
      </c>
      <c r="O644" s="87"/>
      <c r="P644" s="216">
        <f>O644*H644</f>
        <v>0</v>
      </c>
      <c r="Q644" s="216">
        <v>0</v>
      </c>
      <c r="R644" s="216">
        <f>Q644*H644</f>
        <v>0</v>
      </c>
      <c r="S644" s="216">
        <v>0</v>
      </c>
      <c r="T644" s="217">
        <f>S644*H644</f>
        <v>0</v>
      </c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R644" s="218" t="s">
        <v>143</v>
      </c>
      <c r="AT644" s="218" t="s">
        <v>121</v>
      </c>
      <c r="AU644" s="218" t="s">
        <v>82</v>
      </c>
      <c r="AY644" s="20" t="s">
        <v>118</v>
      </c>
      <c r="BE644" s="219">
        <f>IF(N644="základní",J644,0)</f>
        <v>0</v>
      </c>
      <c r="BF644" s="219">
        <f>IF(N644="snížená",J644,0)</f>
        <v>0</v>
      </c>
      <c r="BG644" s="219">
        <f>IF(N644="zákl. přenesená",J644,0)</f>
        <v>0</v>
      </c>
      <c r="BH644" s="219">
        <f>IF(N644="sníž. přenesená",J644,0)</f>
        <v>0</v>
      </c>
      <c r="BI644" s="219">
        <f>IF(N644="nulová",J644,0)</f>
        <v>0</v>
      </c>
      <c r="BJ644" s="20" t="s">
        <v>80</v>
      </c>
      <c r="BK644" s="219">
        <f>ROUND(I644*H644,2)</f>
        <v>0</v>
      </c>
      <c r="BL644" s="20" t="s">
        <v>143</v>
      </c>
      <c r="BM644" s="218" t="s">
        <v>747</v>
      </c>
    </row>
    <row r="645" s="2" customFormat="1" ht="16.5" customHeight="1">
      <c r="A645" s="41"/>
      <c r="B645" s="42"/>
      <c r="C645" s="207" t="s">
        <v>748</v>
      </c>
      <c r="D645" s="207" t="s">
        <v>121</v>
      </c>
      <c r="E645" s="208" t="s">
        <v>749</v>
      </c>
      <c r="F645" s="209" t="s">
        <v>750</v>
      </c>
      <c r="G645" s="210" t="s">
        <v>540</v>
      </c>
      <c r="H645" s="211">
        <v>8</v>
      </c>
      <c r="I645" s="212"/>
      <c r="J645" s="213">
        <f>ROUND(I645*H645,2)</f>
        <v>0</v>
      </c>
      <c r="K645" s="209" t="s">
        <v>125</v>
      </c>
      <c r="L645" s="47"/>
      <c r="M645" s="214" t="s">
        <v>19</v>
      </c>
      <c r="N645" s="215" t="s">
        <v>43</v>
      </c>
      <c r="O645" s="87"/>
      <c r="P645" s="216">
        <f>O645*H645</f>
        <v>0</v>
      </c>
      <c r="Q645" s="216">
        <v>0.00069999999999999999</v>
      </c>
      <c r="R645" s="216">
        <f>Q645*H645</f>
        <v>0.0055999999999999999</v>
      </c>
      <c r="S645" s="216">
        <v>0</v>
      </c>
      <c r="T645" s="217">
        <f>S645*H645</f>
        <v>0</v>
      </c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R645" s="218" t="s">
        <v>143</v>
      </c>
      <c r="AT645" s="218" t="s">
        <v>121</v>
      </c>
      <c r="AU645" s="218" t="s">
        <v>82</v>
      </c>
      <c r="AY645" s="20" t="s">
        <v>118</v>
      </c>
      <c r="BE645" s="219">
        <f>IF(N645="základní",J645,0)</f>
        <v>0</v>
      </c>
      <c r="BF645" s="219">
        <f>IF(N645="snížená",J645,0)</f>
        <v>0</v>
      </c>
      <c r="BG645" s="219">
        <f>IF(N645="zákl. přenesená",J645,0)</f>
        <v>0</v>
      </c>
      <c r="BH645" s="219">
        <f>IF(N645="sníž. přenesená",J645,0)</f>
        <v>0</v>
      </c>
      <c r="BI645" s="219">
        <f>IF(N645="nulová",J645,0)</f>
        <v>0</v>
      </c>
      <c r="BJ645" s="20" t="s">
        <v>80</v>
      </c>
      <c r="BK645" s="219">
        <f>ROUND(I645*H645,2)</f>
        <v>0</v>
      </c>
      <c r="BL645" s="20" t="s">
        <v>143</v>
      </c>
      <c r="BM645" s="218" t="s">
        <v>751</v>
      </c>
    </row>
    <row r="646" s="2" customFormat="1">
      <c r="A646" s="41"/>
      <c r="B646" s="42"/>
      <c r="C646" s="43"/>
      <c r="D646" s="220" t="s">
        <v>128</v>
      </c>
      <c r="E646" s="43"/>
      <c r="F646" s="221" t="s">
        <v>752</v>
      </c>
      <c r="G646" s="43"/>
      <c r="H646" s="43"/>
      <c r="I646" s="222"/>
      <c r="J646" s="43"/>
      <c r="K646" s="43"/>
      <c r="L646" s="47"/>
      <c r="M646" s="223"/>
      <c r="N646" s="224"/>
      <c r="O646" s="87"/>
      <c r="P646" s="87"/>
      <c r="Q646" s="87"/>
      <c r="R646" s="87"/>
      <c r="S646" s="87"/>
      <c r="T646" s="88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T646" s="20" t="s">
        <v>128</v>
      </c>
      <c r="AU646" s="20" t="s">
        <v>82</v>
      </c>
    </row>
    <row r="647" s="13" customFormat="1">
      <c r="A647" s="13"/>
      <c r="B647" s="231"/>
      <c r="C647" s="232"/>
      <c r="D647" s="225" t="s">
        <v>219</v>
      </c>
      <c r="E647" s="233" t="s">
        <v>19</v>
      </c>
      <c r="F647" s="234" t="s">
        <v>753</v>
      </c>
      <c r="G647" s="232"/>
      <c r="H647" s="233" t="s">
        <v>19</v>
      </c>
      <c r="I647" s="235"/>
      <c r="J647" s="232"/>
      <c r="K647" s="232"/>
      <c r="L647" s="236"/>
      <c r="M647" s="237"/>
      <c r="N647" s="238"/>
      <c r="O647" s="238"/>
      <c r="P647" s="238"/>
      <c r="Q647" s="238"/>
      <c r="R647" s="238"/>
      <c r="S647" s="238"/>
      <c r="T647" s="239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0" t="s">
        <v>219</v>
      </c>
      <c r="AU647" s="240" t="s">
        <v>82</v>
      </c>
      <c r="AV647" s="13" t="s">
        <v>80</v>
      </c>
      <c r="AW647" s="13" t="s">
        <v>33</v>
      </c>
      <c r="AX647" s="13" t="s">
        <v>72</v>
      </c>
      <c r="AY647" s="240" t="s">
        <v>118</v>
      </c>
    </row>
    <row r="648" s="13" customFormat="1">
      <c r="A648" s="13"/>
      <c r="B648" s="231"/>
      <c r="C648" s="232"/>
      <c r="D648" s="225" t="s">
        <v>219</v>
      </c>
      <c r="E648" s="233" t="s">
        <v>19</v>
      </c>
      <c r="F648" s="234" t="s">
        <v>754</v>
      </c>
      <c r="G648" s="232"/>
      <c r="H648" s="233" t="s">
        <v>19</v>
      </c>
      <c r="I648" s="235"/>
      <c r="J648" s="232"/>
      <c r="K648" s="232"/>
      <c r="L648" s="236"/>
      <c r="M648" s="237"/>
      <c r="N648" s="238"/>
      <c r="O648" s="238"/>
      <c r="P648" s="238"/>
      <c r="Q648" s="238"/>
      <c r="R648" s="238"/>
      <c r="S648" s="238"/>
      <c r="T648" s="239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0" t="s">
        <v>219</v>
      </c>
      <c r="AU648" s="240" t="s">
        <v>82</v>
      </c>
      <c r="AV648" s="13" t="s">
        <v>80</v>
      </c>
      <c r="AW648" s="13" t="s">
        <v>33</v>
      </c>
      <c r="AX648" s="13" t="s">
        <v>72</v>
      </c>
      <c r="AY648" s="240" t="s">
        <v>118</v>
      </c>
    </row>
    <row r="649" s="13" customFormat="1">
      <c r="A649" s="13"/>
      <c r="B649" s="231"/>
      <c r="C649" s="232"/>
      <c r="D649" s="225" t="s">
        <v>219</v>
      </c>
      <c r="E649" s="233" t="s">
        <v>19</v>
      </c>
      <c r="F649" s="234" t="s">
        <v>755</v>
      </c>
      <c r="G649" s="232"/>
      <c r="H649" s="233" t="s">
        <v>19</v>
      </c>
      <c r="I649" s="235"/>
      <c r="J649" s="232"/>
      <c r="K649" s="232"/>
      <c r="L649" s="236"/>
      <c r="M649" s="237"/>
      <c r="N649" s="238"/>
      <c r="O649" s="238"/>
      <c r="P649" s="238"/>
      <c r="Q649" s="238"/>
      <c r="R649" s="238"/>
      <c r="S649" s="238"/>
      <c r="T649" s="239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0" t="s">
        <v>219</v>
      </c>
      <c r="AU649" s="240" t="s">
        <v>82</v>
      </c>
      <c r="AV649" s="13" t="s">
        <v>80</v>
      </c>
      <c r="AW649" s="13" t="s">
        <v>33</v>
      </c>
      <c r="AX649" s="13" t="s">
        <v>72</v>
      </c>
      <c r="AY649" s="240" t="s">
        <v>118</v>
      </c>
    </row>
    <row r="650" s="13" customFormat="1">
      <c r="A650" s="13"/>
      <c r="B650" s="231"/>
      <c r="C650" s="232"/>
      <c r="D650" s="225" t="s">
        <v>219</v>
      </c>
      <c r="E650" s="233" t="s">
        <v>19</v>
      </c>
      <c r="F650" s="234" t="s">
        <v>756</v>
      </c>
      <c r="G650" s="232"/>
      <c r="H650" s="233" t="s">
        <v>19</v>
      </c>
      <c r="I650" s="235"/>
      <c r="J650" s="232"/>
      <c r="K650" s="232"/>
      <c r="L650" s="236"/>
      <c r="M650" s="237"/>
      <c r="N650" s="238"/>
      <c r="O650" s="238"/>
      <c r="P650" s="238"/>
      <c r="Q650" s="238"/>
      <c r="R650" s="238"/>
      <c r="S650" s="238"/>
      <c r="T650" s="239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0" t="s">
        <v>219</v>
      </c>
      <c r="AU650" s="240" t="s">
        <v>82</v>
      </c>
      <c r="AV650" s="13" t="s">
        <v>80</v>
      </c>
      <c r="AW650" s="13" t="s">
        <v>33</v>
      </c>
      <c r="AX650" s="13" t="s">
        <v>72</v>
      </c>
      <c r="AY650" s="240" t="s">
        <v>118</v>
      </c>
    </row>
    <row r="651" s="14" customFormat="1">
      <c r="A651" s="14"/>
      <c r="B651" s="241"/>
      <c r="C651" s="242"/>
      <c r="D651" s="225" t="s">
        <v>219</v>
      </c>
      <c r="E651" s="243" t="s">
        <v>19</v>
      </c>
      <c r="F651" s="244" t="s">
        <v>163</v>
      </c>
      <c r="G651" s="242"/>
      <c r="H651" s="245">
        <v>8</v>
      </c>
      <c r="I651" s="246"/>
      <c r="J651" s="242"/>
      <c r="K651" s="242"/>
      <c r="L651" s="247"/>
      <c r="M651" s="248"/>
      <c r="N651" s="249"/>
      <c r="O651" s="249"/>
      <c r="P651" s="249"/>
      <c r="Q651" s="249"/>
      <c r="R651" s="249"/>
      <c r="S651" s="249"/>
      <c r="T651" s="250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51" t="s">
        <v>219</v>
      </c>
      <c r="AU651" s="251" t="s">
        <v>82</v>
      </c>
      <c r="AV651" s="14" t="s">
        <v>82</v>
      </c>
      <c r="AW651" s="14" t="s">
        <v>33</v>
      </c>
      <c r="AX651" s="14" t="s">
        <v>80</v>
      </c>
      <c r="AY651" s="251" t="s">
        <v>118</v>
      </c>
    </row>
    <row r="652" s="2" customFormat="1" ht="16.5" customHeight="1">
      <c r="A652" s="41"/>
      <c r="B652" s="42"/>
      <c r="C652" s="274" t="s">
        <v>757</v>
      </c>
      <c r="D652" s="274" t="s">
        <v>429</v>
      </c>
      <c r="E652" s="275" t="s">
        <v>758</v>
      </c>
      <c r="F652" s="276" t="s">
        <v>759</v>
      </c>
      <c r="G652" s="277" t="s">
        <v>540</v>
      </c>
      <c r="H652" s="278">
        <v>1</v>
      </c>
      <c r="I652" s="279"/>
      <c r="J652" s="280">
        <f>ROUND(I652*H652,2)</f>
        <v>0</v>
      </c>
      <c r="K652" s="276" t="s">
        <v>125</v>
      </c>
      <c r="L652" s="281"/>
      <c r="M652" s="282" t="s">
        <v>19</v>
      </c>
      <c r="N652" s="283" t="s">
        <v>43</v>
      </c>
      <c r="O652" s="87"/>
      <c r="P652" s="216">
        <f>O652*H652</f>
        <v>0</v>
      </c>
      <c r="Q652" s="216">
        <v>0.0025000000000000001</v>
      </c>
      <c r="R652" s="216">
        <f>Q652*H652</f>
        <v>0.0025000000000000001</v>
      </c>
      <c r="S652" s="216">
        <v>0</v>
      </c>
      <c r="T652" s="217">
        <f>S652*H652</f>
        <v>0</v>
      </c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R652" s="218" t="s">
        <v>163</v>
      </c>
      <c r="AT652" s="218" t="s">
        <v>429</v>
      </c>
      <c r="AU652" s="218" t="s">
        <v>82</v>
      </c>
      <c r="AY652" s="20" t="s">
        <v>118</v>
      </c>
      <c r="BE652" s="219">
        <f>IF(N652="základní",J652,0)</f>
        <v>0</v>
      </c>
      <c r="BF652" s="219">
        <f>IF(N652="snížená",J652,0)</f>
        <v>0</v>
      </c>
      <c r="BG652" s="219">
        <f>IF(N652="zákl. přenesená",J652,0)</f>
        <v>0</v>
      </c>
      <c r="BH652" s="219">
        <f>IF(N652="sníž. přenesená",J652,0)</f>
        <v>0</v>
      </c>
      <c r="BI652" s="219">
        <f>IF(N652="nulová",J652,0)</f>
        <v>0</v>
      </c>
      <c r="BJ652" s="20" t="s">
        <v>80</v>
      </c>
      <c r="BK652" s="219">
        <f>ROUND(I652*H652,2)</f>
        <v>0</v>
      </c>
      <c r="BL652" s="20" t="s">
        <v>143</v>
      </c>
      <c r="BM652" s="218" t="s">
        <v>760</v>
      </c>
    </row>
    <row r="653" s="2" customFormat="1" ht="16.5" customHeight="1">
      <c r="A653" s="41"/>
      <c r="B653" s="42"/>
      <c r="C653" s="274" t="s">
        <v>761</v>
      </c>
      <c r="D653" s="274" t="s">
        <v>429</v>
      </c>
      <c r="E653" s="275" t="s">
        <v>762</v>
      </c>
      <c r="F653" s="276" t="s">
        <v>763</v>
      </c>
      <c r="G653" s="277" t="s">
        <v>540</v>
      </c>
      <c r="H653" s="278">
        <v>1</v>
      </c>
      <c r="I653" s="279"/>
      <c r="J653" s="280">
        <f>ROUND(I653*H653,2)</f>
        <v>0</v>
      </c>
      <c r="K653" s="276" t="s">
        <v>125</v>
      </c>
      <c r="L653" s="281"/>
      <c r="M653" s="282" t="s">
        <v>19</v>
      </c>
      <c r="N653" s="283" t="s">
        <v>43</v>
      </c>
      <c r="O653" s="87"/>
      <c r="P653" s="216">
        <f>O653*H653</f>
        <v>0</v>
      </c>
      <c r="Q653" s="216">
        <v>0.00089999999999999998</v>
      </c>
      <c r="R653" s="216">
        <f>Q653*H653</f>
        <v>0.00089999999999999998</v>
      </c>
      <c r="S653" s="216">
        <v>0</v>
      </c>
      <c r="T653" s="217">
        <f>S653*H653</f>
        <v>0</v>
      </c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R653" s="218" t="s">
        <v>163</v>
      </c>
      <c r="AT653" s="218" t="s">
        <v>429</v>
      </c>
      <c r="AU653" s="218" t="s">
        <v>82</v>
      </c>
      <c r="AY653" s="20" t="s">
        <v>118</v>
      </c>
      <c r="BE653" s="219">
        <f>IF(N653="základní",J653,0)</f>
        <v>0</v>
      </c>
      <c r="BF653" s="219">
        <f>IF(N653="snížená",J653,0)</f>
        <v>0</v>
      </c>
      <c r="BG653" s="219">
        <f>IF(N653="zákl. přenesená",J653,0)</f>
        <v>0</v>
      </c>
      <c r="BH653" s="219">
        <f>IF(N653="sníž. přenesená",J653,0)</f>
        <v>0</v>
      </c>
      <c r="BI653" s="219">
        <f>IF(N653="nulová",J653,0)</f>
        <v>0</v>
      </c>
      <c r="BJ653" s="20" t="s">
        <v>80</v>
      </c>
      <c r="BK653" s="219">
        <f>ROUND(I653*H653,2)</f>
        <v>0</v>
      </c>
      <c r="BL653" s="20" t="s">
        <v>143</v>
      </c>
      <c r="BM653" s="218" t="s">
        <v>764</v>
      </c>
    </row>
    <row r="654" s="2" customFormat="1" ht="16.5" customHeight="1">
      <c r="A654" s="41"/>
      <c r="B654" s="42"/>
      <c r="C654" s="274" t="s">
        <v>765</v>
      </c>
      <c r="D654" s="274" t="s">
        <v>429</v>
      </c>
      <c r="E654" s="275" t="s">
        <v>766</v>
      </c>
      <c r="F654" s="276" t="s">
        <v>767</v>
      </c>
      <c r="G654" s="277" t="s">
        <v>540</v>
      </c>
      <c r="H654" s="278">
        <v>6</v>
      </c>
      <c r="I654" s="279"/>
      <c r="J654" s="280">
        <f>ROUND(I654*H654,2)</f>
        <v>0</v>
      </c>
      <c r="K654" s="276" t="s">
        <v>125</v>
      </c>
      <c r="L654" s="281"/>
      <c r="M654" s="282" t="s">
        <v>19</v>
      </c>
      <c r="N654" s="283" t="s">
        <v>43</v>
      </c>
      <c r="O654" s="87"/>
      <c r="P654" s="216">
        <f>O654*H654</f>
        <v>0</v>
      </c>
      <c r="Q654" s="216">
        <v>0.0077000000000000002</v>
      </c>
      <c r="R654" s="216">
        <f>Q654*H654</f>
        <v>0.046200000000000005</v>
      </c>
      <c r="S654" s="216">
        <v>0</v>
      </c>
      <c r="T654" s="217">
        <f>S654*H654</f>
        <v>0</v>
      </c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R654" s="218" t="s">
        <v>163</v>
      </c>
      <c r="AT654" s="218" t="s">
        <v>429</v>
      </c>
      <c r="AU654" s="218" t="s">
        <v>82</v>
      </c>
      <c r="AY654" s="20" t="s">
        <v>118</v>
      </c>
      <c r="BE654" s="219">
        <f>IF(N654="základní",J654,0)</f>
        <v>0</v>
      </c>
      <c r="BF654" s="219">
        <f>IF(N654="snížená",J654,0)</f>
        <v>0</v>
      </c>
      <c r="BG654" s="219">
        <f>IF(N654="zákl. přenesená",J654,0)</f>
        <v>0</v>
      </c>
      <c r="BH654" s="219">
        <f>IF(N654="sníž. přenesená",J654,0)</f>
        <v>0</v>
      </c>
      <c r="BI654" s="219">
        <f>IF(N654="nulová",J654,0)</f>
        <v>0</v>
      </c>
      <c r="BJ654" s="20" t="s">
        <v>80</v>
      </c>
      <c r="BK654" s="219">
        <f>ROUND(I654*H654,2)</f>
        <v>0</v>
      </c>
      <c r="BL654" s="20" t="s">
        <v>143</v>
      </c>
      <c r="BM654" s="218" t="s">
        <v>768</v>
      </c>
    </row>
    <row r="655" s="2" customFormat="1" ht="16.5" customHeight="1">
      <c r="A655" s="41"/>
      <c r="B655" s="42"/>
      <c r="C655" s="207" t="s">
        <v>769</v>
      </c>
      <c r="D655" s="207" t="s">
        <v>121</v>
      </c>
      <c r="E655" s="208" t="s">
        <v>770</v>
      </c>
      <c r="F655" s="209" t="s">
        <v>771</v>
      </c>
      <c r="G655" s="210" t="s">
        <v>540</v>
      </c>
      <c r="H655" s="211">
        <v>3</v>
      </c>
      <c r="I655" s="212"/>
      <c r="J655" s="213">
        <f>ROUND(I655*H655,2)</f>
        <v>0</v>
      </c>
      <c r="K655" s="209" t="s">
        <v>125</v>
      </c>
      <c r="L655" s="47"/>
      <c r="M655" s="214" t="s">
        <v>19</v>
      </c>
      <c r="N655" s="215" t="s">
        <v>43</v>
      </c>
      <c r="O655" s="87"/>
      <c r="P655" s="216">
        <f>O655*H655</f>
        <v>0</v>
      </c>
      <c r="Q655" s="216">
        <v>0.11241</v>
      </c>
      <c r="R655" s="216">
        <f>Q655*H655</f>
        <v>0.33722999999999997</v>
      </c>
      <c r="S655" s="216">
        <v>0</v>
      </c>
      <c r="T655" s="217">
        <f>S655*H655</f>
        <v>0</v>
      </c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R655" s="218" t="s">
        <v>143</v>
      </c>
      <c r="AT655" s="218" t="s">
        <v>121</v>
      </c>
      <c r="AU655" s="218" t="s">
        <v>82</v>
      </c>
      <c r="AY655" s="20" t="s">
        <v>118</v>
      </c>
      <c r="BE655" s="219">
        <f>IF(N655="základní",J655,0)</f>
        <v>0</v>
      </c>
      <c r="BF655" s="219">
        <f>IF(N655="snížená",J655,0)</f>
        <v>0</v>
      </c>
      <c r="BG655" s="219">
        <f>IF(N655="zákl. přenesená",J655,0)</f>
        <v>0</v>
      </c>
      <c r="BH655" s="219">
        <f>IF(N655="sníž. přenesená",J655,0)</f>
        <v>0</v>
      </c>
      <c r="BI655" s="219">
        <f>IF(N655="nulová",J655,0)</f>
        <v>0</v>
      </c>
      <c r="BJ655" s="20" t="s">
        <v>80</v>
      </c>
      <c r="BK655" s="219">
        <f>ROUND(I655*H655,2)</f>
        <v>0</v>
      </c>
      <c r="BL655" s="20" t="s">
        <v>143</v>
      </c>
      <c r="BM655" s="218" t="s">
        <v>772</v>
      </c>
    </row>
    <row r="656" s="2" customFormat="1">
      <c r="A656" s="41"/>
      <c r="B656" s="42"/>
      <c r="C656" s="43"/>
      <c r="D656" s="220" t="s">
        <v>128</v>
      </c>
      <c r="E656" s="43"/>
      <c r="F656" s="221" t="s">
        <v>773</v>
      </c>
      <c r="G656" s="43"/>
      <c r="H656" s="43"/>
      <c r="I656" s="222"/>
      <c r="J656" s="43"/>
      <c r="K656" s="43"/>
      <c r="L656" s="47"/>
      <c r="M656" s="223"/>
      <c r="N656" s="224"/>
      <c r="O656" s="87"/>
      <c r="P656" s="87"/>
      <c r="Q656" s="87"/>
      <c r="R656" s="87"/>
      <c r="S656" s="87"/>
      <c r="T656" s="88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T656" s="20" t="s">
        <v>128</v>
      </c>
      <c r="AU656" s="20" t="s">
        <v>82</v>
      </c>
    </row>
    <row r="657" s="13" customFormat="1">
      <c r="A657" s="13"/>
      <c r="B657" s="231"/>
      <c r="C657" s="232"/>
      <c r="D657" s="225" t="s">
        <v>219</v>
      </c>
      <c r="E657" s="233" t="s">
        <v>19</v>
      </c>
      <c r="F657" s="234" t="s">
        <v>774</v>
      </c>
      <c r="G657" s="232"/>
      <c r="H657" s="233" t="s">
        <v>19</v>
      </c>
      <c r="I657" s="235"/>
      <c r="J657" s="232"/>
      <c r="K657" s="232"/>
      <c r="L657" s="236"/>
      <c r="M657" s="237"/>
      <c r="N657" s="238"/>
      <c r="O657" s="238"/>
      <c r="P657" s="238"/>
      <c r="Q657" s="238"/>
      <c r="R657" s="238"/>
      <c r="S657" s="238"/>
      <c r="T657" s="239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0" t="s">
        <v>219</v>
      </c>
      <c r="AU657" s="240" t="s">
        <v>82</v>
      </c>
      <c r="AV657" s="13" t="s">
        <v>80</v>
      </c>
      <c r="AW657" s="13" t="s">
        <v>33</v>
      </c>
      <c r="AX657" s="13" t="s">
        <v>72</v>
      </c>
      <c r="AY657" s="240" t="s">
        <v>118</v>
      </c>
    </row>
    <row r="658" s="13" customFormat="1">
      <c r="A658" s="13"/>
      <c r="B658" s="231"/>
      <c r="C658" s="232"/>
      <c r="D658" s="225" t="s">
        <v>219</v>
      </c>
      <c r="E658" s="233" t="s">
        <v>19</v>
      </c>
      <c r="F658" s="234" t="s">
        <v>775</v>
      </c>
      <c r="G658" s="232"/>
      <c r="H658" s="233" t="s">
        <v>19</v>
      </c>
      <c r="I658" s="235"/>
      <c r="J658" s="232"/>
      <c r="K658" s="232"/>
      <c r="L658" s="236"/>
      <c r="M658" s="237"/>
      <c r="N658" s="238"/>
      <c r="O658" s="238"/>
      <c r="P658" s="238"/>
      <c r="Q658" s="238"/>
      <c r="R658" s="238"/>
      <c r="S658" s="238"/>
      <c r="T658" s="239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40" t="s">
        <v>219</v>
      </c>
      <c r="AU658" s="240" t="s">
        <v>82</v>
      </c>
      <c r="AV658" s="13" t="s">
        <v>80</v>
      </c>
      <c r="AW658" s="13" t="s">
        <v>33</v>
      </c>
      <c r="AX658" s="13" t="s">
        <v>72</v>
      </c>
      <c r="AY658" s="240" t="s">
        <v>118</v>
      </c>
    </row>
    <row r="659" s="14" customFormat="1">
      <c r="A659" s="14"/>
      <c r="B659" s="241"/>
      <c r="C659" s="242"/>
      <c r="D659" s="225" t="s">
        <v>219</v>
      </c>
      <c r="E659" s="243" t="s">
        <v>19</v>
      </c>
      <c r="F659" s="244" t="s">
        <v>137</v>
      </c>
      <c r="G659" s="242"/>
      <c r="H659" s="245">
        <v>3</v>
      </c>
      <c r="I659" s="246"/>
      <c r="J659" s="242"/>
      <c r="K659" s="242"/>
      <c r="L659" s="247"/>
      <c r="M659" s="248"/>
      <c r="N659" s="249"/>
      <c r="O659" s="249"/>
      <c r="P659" s="249"/>
      <c r="Q659" s="249"/>
      <c r="R659" s="249"/>
      <c r="S659" s="249"/>
      <c r="T659" s="250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51" t="s">
        <v>219</v>
      </c>
      <c r="AU659" s="251" t="s">
        <v>82</v>
      </c>
      <c r="AV659" s="14" t="s">
        <v>82</v>
      </c>
      <c r="AW659" s="14" t="s">
        <v>33</v>
      </c>
      <c r="AX659" s="14" t="s">
        <v>80</v>
      </c>
      <c r="AY659" s="251" t="s">
        <v>118</v>
      </c>
    </row>
    <row r="660" s="2" customFormat="1" ht="16.5" customHeight="1">
      <c r="A660" s="41"/>
      <c r="B660" s="42"/>
      <c r="C660" s="274" t="s">
        <v>776</v>
      </c>
      <c r="D660" s="274" t="s">
        <v>429</v>
      </c>
      <c r="E660" s="275" t="s">
        <v>777</v>
      </c>
      <c r="F660" s="276" t="s">
        <v>778</v>
      </c>
      <c r="G660" s="277" t="s">
        <v>540</v>
      </c>
      <c r="H660" s="278">
        <v>3</v>
      </c>
      <c r="I660" s="279"/>
      <c r="J660" s="280">
        <f>ROUND(I660*H660,2)</f>
        <v>0</v>
      </c>
      <c r="K660" s="276" t="s">
        <v>125</v>
      </c>
      <c r="L660" s="281"/>
      <c r="M660" s="282" t="s">
        <v>19</v>
      </c>
      <c r="N660" s="283" t="s">
        <v>43</v>
      </c>
      <c r="O660" s="87"/>
      <c r="P660" s="216">
        <f>O660*H660</f>
        <v>0</v>
      </c>
      <c r="Q660" s="216">
        <v>0.0061000000000000004</v>
      </c>
      <c r="R660" s="216">
        <f>Q660*H660</f>
        <v>0.0183</v>
      </c>
      <c r="S660" s="216">
        <v>0</v>
      </c>
      <c r="T660" s="217">
        <f>S660*H660</f>
        <v>0</v>
      </c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R660" s="218" t="s">
        <v>163</v>
      </c>
      <c r="AT660" s="218" t="s">
        <v>429</v>
      </c>
      <c r="AU660" s="218" t="s">
        <v>82</v>
      </c>
      <c r="AY660" s="20" t="s">
        <v>118</v>
      </c>
      <c r="BE660" s="219">
        <f>IF(N660="základní",J660,0)</f>
        <v>0</v>
      </c>
      <c r="BF660" s="219">
        <f>IF(N660="snížená",J660,0)</f>
        <v>0</v>
      </c>
      <c r="BG660" s="219">
        <f>IF(N660="zákl. přenesená",J660,0)</f>
        <v>0</v>
      </c>
      <c r="BH660" s="219">
        <f>IF(N660="sníž. přenesená",J660,0)</f>
        <v>0</v>
      </c>
      <c r="BI660" s="219">
        <f>IF(N660="nulová",J660,0)</f>
        <v>0</v>
      </c>
      <c r="BJ660" s="20" t="s">
        <v>80</v>
      </c>
      <c r="BK660" s="219">
        <f>ROUND(I660*H660,2)</f>
        <v>0</v>
      </c>
      <c r="BL660" s="20" t="s">
        <v>143</v>
      </c>
      <c r="BM660" s="218" t="s">
        <v>779</v>
      </c>
    </row>
    <row r="661" s="2" customFormat="1" ht="24.15" customHeight="1">
      <c r="A661" s="41"/>
      <c r="B661" s="42"/>
      <c r="C661" s="207" t="s">
        <v>780</v>
      </c>
      <c r="D661" s="207" t="s">
        <v>121</v>
      </c>
      <c r="E661" s="208" t="s">
        <v>781</v>
      </c>
      <c r="F661" s="209" t="s">
        <v>782</v>
      </c>
      <c r="G661" s="210" t="s">
        <v>303</v>
      </c>
      <c r="H661" s="211">
        <v>281</v>
      </c>
      <c r="I661" s="212"/>
      <c r="J661" s="213">
        <f>ROUND(I661*H661,2)</f>
        <v>0</v>
      </c>
      <c r="K661" s="209" t="s">
        <v>125</v>
      </c>
      <c r="L661" s="47"/>
      <c r="M661" s="214" t="s">
        <v>19</v>
      </c>
      <c r="N661" s="215" t="s">
        <v>43</v>
      </c>
      <c r="O661" s="87"/>
      <c r="P661" s="216">
        <f>O661*H661</f>
        <v>0</v>
      </c>
      <c r="Q661" s="216">
        <v>0.16850000000000001</v>
      </c>
      <c r="R661" s="216">
        <f>Q661*H661</f>
        <v>47.348500000000001</v>
      </c>
      <c r="S661" s="216">
        <v>0</v>
      </c>
      <c r="T661" s="217">
        <f>S661*H661</f>
        <v>0</v>
      </c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R661" s="218" t="s">
        <v>143</v>
      </c>
      <c r="AT661" s="218" t="s">
        <v>121</v>
      </c>
      <c r="AU661" s="218" t="s">
        <v>82</v>
      </c>
      <c r="AY661" s="20" t="s">
        <v>118</v>
      </c>
      <c r="BE661" s="219">
        <f>IF(N661="základní",J661,0)</f>
        <v>0</v>
      </c>
      <c r="BF661" s="219">
        <f>IF(N661="snížená",J661,0)</f>
        <v>0</v>
      </c>
      <c r="BG661" s="219">
        <f>IF(N661="zákl. přenesená",J661,0)</f>
        <v>0</v>
      </c>
      <c r="BH661" s="219">
        <f>IF(N661="sníž. přenesená",J661,0)</f>
        <v>0</v>
      </c>
      <c r="BI661" s="219">
        <f>IF(N661="nulová",J661,0)</f>
        <v>0</v>
      </c>
      <c r="BJ661" s="20" t="s">
        <v>80</v>
      </c>
      <c r="BK661" s="219">
        <f>ROUND(I661*H661,2)</f>
        <v>0</v>
      </c>
      <c r="BL661" s="20" t="s">
        <v>143</v>
      </c>
      <c r="BM661" s="218" t="s">
        <v>783</v>
      </c>
    </row>
    <row r="662" s="2" customFormat="1">
      <c r="A662" s="41"/>
      <c r="B662" s="42"/>
      <c r="C662" s="43"/>
      <c r="D662" s="220" t="s">
        <v>128</v>
      </c>
      <c r="E662" s="43"/>
      <c r="F662" s="221" t="s">
        <v>784</v>
      </c>
      <c r="G662" s="43"/>
      <c r="H662" s="43"/>
      <c r="I662" s="222"/>
      <c r="J662" s="43"/>
      <c r="K662" s="43"/>
      <c r="L662" s="47"/>
      <c r="M662" s="223"/>
      <c r="N662" s="224"/>
      <c r="O662" s="87"/>
      <c r="P662" s="87"/>
      <c r="Q662" s="87"/>
      <c r="R662" s="87"/>
      <c r="S662" s="87"/>
      <c r="T662" s="88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T662" s="20" t="s">
        <v>128</v>
      </c>
      <c r="AU662" s="20" t="s">
        <v>82</v>
      </c>
    </row>
    <row r="663" s="13" customFormat="1">
      <c r="A663" s="13"/>
      <c r="B663" s="231"/>
      <c r="C663" s="232"/>
      <c r="D663" s="225" t="s">
        <v>219</v>
      </c>
      <c r="E663" s="233" t="s">
        <v>19</v>
      </c>
      <c r="F663" s="234" t="s">
        <v>785</v>
      </c>
      <c r="G663" s="232"/>
      <c r="H663" s="233" t="s">
        <v>19</v>
      </c>
      <c r="I663" s="235"/>
      <c r="J663" s="232"/>
      <c r="K663" s="232"/>
      <c r="L663" s="236"/>
      <c r="M663" s="237"/>
      <c r="N663" s="238"/>
      <c r="O663" s="238"/>
      <c r="P663" s="238"/>
      <c r="Q663" s="238"/>
      <c r="R663" s="238"/>
      <c r="S663" s="238"/>
      <c r="T663" s="239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0" t="s">
        <v>219</v>
      </c>
      <c r="AU663" s="240" t="s">
        <v>82</v>
      </c>
      <c r="AV663" s="13" t="s">
        <v>80</v>
      </c>
      <c r="AW663" s="13" t="s">
        <v>33</v>
      </c>
      <c r="AX663" s="13" t="s">
        <v>72</v>
      </c>
      <c r="AY663" s="240" t="s">
        <v>118</v>
      </c>
    </row>
    <row r="664" s="13" customFormat="1">
      <c r="A664" s="13"/>
      <c r="B664" s="231"/>
      <c r="C664" s="232"/>
      <c r="D664" s="225" t="s">
        <v>219</v>
      </c>
      <c r="E664" s="233" t="s">
        <v>19</v>
      </c>
      <c r="F664" s="234" t="s">
        <v>310</v>
      </c>
      <c r="G664" s="232"/>
      <c r="H664" s="233" t="s">
        <v>19</v>
      </c>
      <c r="I664" s="235"/>
      <c r="J664" s="232"/>
      <c r="K664" s="232"/>
      <c r="L664" s="236"/>
      <c r="M664" s="237"/>
      <c r="N664" s="238"/>
      <c r="O664" s="238"/>
      <c r="P664" s="238"/>
      <c r="Q664" s="238"/>
      <c r="R664" s="238"/>
      <c r="S664" s="238"/>
      <c r="T664" s="239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0" t="s">
        <v>219</v>
      </c>
      <c r="AU664" s="240" t="s">
        <v>82</v>
      </c>
      <c r="AV664" s="13" t="s">
        <v>80</v>
      </c>
      <c r="AW664" s="13" t="s">
        <v>33</v>
      </c>
      <c r="AX664" s="13" t="s">
        <v>72</v>
      </c>
      <c r="AY664" s="240" t="s">
        <v>118</v>
      </c>
    </row>
    <row r="665" s="14" customFormat="1">
      <c r="A665" s="14"/>
      <c r="B665" s="241"/>
      <c r="C665" s="242"/>
      <c r="D665" s="225" t="s">
        <v>219</v>
      </c>
      <c r="E665" s="243" t="s">
        <v>19</v>
      </c>
      <c r="F665" s="244" t="s">
        <v>786</v>
      </c>
      <c r="G665" s="242"/>
      <c r="H665" s="245">
        <v>260</v>
      </c>
      <c r="I665" s="246"/>
      <c r="J665" s="242"/>
      <c r="K665" s="242"/>
      <c r="L665" s="247"/>
      <c r="M665" s="248"/>
      <c r="N665" s="249"/>
      <c r="O665" s="249"/>
      <c r="P665" s="249"/>
      <c r="Q665" s="249"/>
      <c r="R665" s="249"/>
      <c r="S665" s="249"/>
      <c r="T665" s="250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51" t="s">
        <v>219</v>
      </c>
      <c r="AU665" s="251" t="s">
        <v>82</v>
      </c>
      <c r="AV665" s="14" t="s">
        <v>82</v>
      </c>
      <c r="AW665" s="14" t="s">
        <v>33</v>
      </c>
      <c r="AX665" s="14" t="s">
        <v>72</v>
      </c>
      <c r="AY665" s="251" t="s">
        <v>118</v>
      </c>
    </row>
    <row r="666" s="13" customFormat="1">
      <c r="A666" s="13"/>
      <c r="B666" s="231"/>
      <c r="C666" s="232"/>
      <c r="D666" s="225" t="s">
        <v>219</v>
      </c>
      <c r="E666" s="233" t="s">
        <v>19</v>
      </c>
      <c r="F666" s="234" t="s">
        <v>787</v>
      </c>
      <c r="G666" s="232"/>
      <c r="H666" s="233" t="s">
        <v>19</v>
      </c>
      <c r="I666" s="235"/>
      <c r="J666" s="232"/>
      <c r="K666" s="232"/>
      <c r="L666" s="236"/>
      <c r="M666" s="237"/>
      <c r="N666" s="238"/>
      <c r="O666" s="238"/>
      <c r="P666" s="238"/>
      <c r="Q666" s="238"/>
      <c r="R666" s="238"/>
      <c r="S666" s="238"/>
      <c r="T666" s="239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0" t="s">
        <v>219</v>
      </c>
      <c r="AU666" s="240" t="s">
        <v>82</v>
      </c>
      <c r="AV666" s="13" t="s">
        <v>80</v>
      </c>
      <c r="AW666" s="13" t="s">
        <v>33</v>
      </c>
      <c r="AX666" s="13" t="s">
        <v>72</v>
      </c>
      <c r="AY666" s="240" t="s">
        <v>118</v>
      </c>
    </row>
    <row r="667" s="13" customFormat="1">
      <c r="A667" s="13"/>
      <c r="B667" s="231"/>
      <c r="C667" s="232"/>
      <c r="D667" s="225" t="s">
        <v>219</v>
      </c>
      <c r="E667" s="233" t="s">
        <v>19</v>
      </c>
      <c r="F667" s="234" t="s">
        <v>310</v>
      </c>
      <c r="G667" s="232"/>
      <c r="H667" s="233" t="s">
        <v>19</v>
      </c>
      <c r="I667" s="235"/>
      <c r="J667" s="232"/>
      <c r="K667" s="232"/>
      <c r="L667" s="236"/>
      <c r="M667" s="237"/>
      <c r="N667" s="238"/>
      <c r="O667" s="238"/>
      <c r="P667" s="238"/>
      <c r="Q667" s="238"/>
      <c r="R667" s="238"/>
      <c r="S667" s="238"/>
      <c r="T667" s="239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0" t="s">
        <v>219</v>
      </c>
      <c r="AU667" s="240" t="s">
        <v>82</v>
      </c>
      <c r="AV667" s="13" t="s">
        <v>80</v>
      </c>
      <c r="AW667" s="13" t="s">
        <v>33</v>
      </c>
      <c r="AX667" s="13" t="s">
        <v>72</v>
      </c>
      <c r="AY667" s="240" t="s">
        <v>118</v>
      </c>
    </row>
    <row r="668" s="14" customFormat="1">
      <c r="A668" s="14"/>
      <c r="B668" s="241"/>
      <c r="C668" s="242"/>
      <c r="D668" s="225" t="s">
        <v>219</v>
      </c>
      <c r="E668" s="243" t="s">
        <v>19</v>
      </c>
      <c r="F668" s="244" t="s">
        <v>196</v>
      </c>
      <c r="G668" s="242"/>
      <c r="H668" s="245">
        <v>13</v>
      </c>
      <c r="I668" s="246"/>
      <c r="J668" s="242"/>
      <c r="K668" s="242"/>
      <c r="L668" s="247"/>
      <c r="M668" s="248"/>
      <c r="N668" s="249"/>
      <c r="O668" s="249"/>
      <c r="P668" s="249"/>
      <c r="Q668" s="249"/>
      <c r="R668" s="249"/>
      <c r="S668" s="249"/>
      <c r="T668" s="250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51" t="s">
        <v>219</v>
      </c>
      <c r="AU668" s="251" t="s">
        <v>82</v>
      </c>
      <c r="AV668" s="14" t="s">
        <v>82</v>
      </c>
      <c r="AW668" s="14" t="s">
        <v>33</v>
      </c>
      <c r="AX668" s="14" t="s">
        <v>72</v>
      </c>
      <c r="AY668" s="251" t="s">
        <v>118</v>
      </c>
    </row>
    <row r="669" s="13" customFormat="1">
      <c r="A669" s="13"/>
      <c r="B669" s="231"/>
      <c r="C669" s="232"/>
      <c r="D669" s="225" t="s">
        <v>219</v>
      </c>
      <c r="E669" s="233" t="s">
        <v>19</v>
      </c>
      <c r="F669" s="234" t="s">
        <v>788</v>
      </c>
      <c r="G669" s="232"/>
      <c r="H669" s="233" t="s">
        <v>19</v>
      </c>
      <c r="I669" s="235"/>
      <c r="J669" s="232"/>
      <c r="K669" s="232"/>
      <c r="L669" s="236"/>
      <c r="M669" s="237"/>
      <c r="N669" s="238"/>
      <c r="O669" s="238"/>
      <c r="P669" s="238"/>
      <c r="Q669" s="238"/>
      <c r="R669" s="238"/>
      <c r="S669" s="238"/>
      <c r="T669" s="239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0" t="s">
        <v>219</v>
      </c>
      <c r="AU669" s="240" t="s">
        <v>82</v>
      </c>
      <c r="AV669" s="13" t="s">
        <v>80</v>
      </c>
      <c r="AW669" s="13" t="s">
        <v>33</v>
      </c>
      <c r="AX669" s="13" t="s">
        <v>72</v>
      </c>
      <c r="AY669" s="240" t="s">
        <v>118</v>
      </c>
    </row>
    <row r="670" s="13" customFormat="1">
      <c r="A670" s="13"/>
      <c r="B670" s="231"/>
      <c r="C670" s="232"/>
      <c r="D670" s="225" t="s">
        <v>219</v>
      </c>
      <c r="E670" s="233" t="s">
        <v>19</v>
      </c>
      <c r="F670" s="234" t="s">
        <v>310</v>
      </c>
      <c r="G670" s="232"/>
      <c r="H670" s="233" t="s">
        <v>19</v>
      </c>
      <c r="I670" s="235"/>
      <c r="J670" s="232"/>
      <c r="K670" s="232"/>
      <c r="L670" s="236"/>
      <c r="M670" s="237"/>
      <c r="N670" s="238"/>
      <c r="O670" s="238"/>
      <c r="P670" s="238"/>
      <c r="Q670" s="238"/>
      <c r="R670" s="238"/>
      <c r="S670" s="238"/>
      <c r="T670" s="239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40" t="s">
        <v>219</v>
      </c>
      <c r="AU670" s="240" t="s">
        <v>82</v>
      </c>
      <c r="AV670" s="13" t="s">
        <v>80</v>
      </c>
      <c r="AW670" s="13" t="s">
        <v>33</v>
      </c>
      <c r="AX670" s="13" t="s">
        <v>72</v>
      </c>
      <c r="AY670" s="240" t="s">
        <v>118</v>
      </c>
    </row>
    <row r="671" s="14" customFormat="1">
      <c r="A671" s="14"/>
      <c r="B671" s="241"/>
      <c r="C671" s="242"/>
      <c r="D671" s="225" t="s">
        <v>219</v>
      </c>
      <c r="E671" s="243" t="s">
        <v>19</v>
      </c>
      <c r="F671" s="244" t="s">
        <v>163</v>
      </c>
      <c r="G671" s="242"/>
      <c r="H671" s="245">
        <v>8</v>
      </c>
      <c r="I671" s="246"/>
      <c r="J671" s="242"/>
      <c r="K671" s="242"/>
      <c r="L671" s="247"/>
      <c r="M671" s="248"/>
      <c r="N671" s="249"/>
      <c r="O671" s="249"/>
      <c r="P671" s="249"/>
      <c r="Q671" s="249"/>
      <c r="R671" s="249"/>
      <c r="S671" s="249"/>
      <c r="T671" s="250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1" t="s">
        <v>219</v>
      </c>
      <c r="AU671" s="251" t="s">
        <v>82</v>
      </c>
      <c r="AV671" s="14" t="s">
        <v>82</v>
      </c>
      <c r="AW671" s="14" t="s">
        <v>33</v>
      </c>
      <c r="AX671" s="14" t="s">
        <v>72</v>
      </c>
      <c r="AY671" s="251" t="s">
        <v>118</v>
      </c>
    </row>
    <row r="672" s="15" customFormat="1">
      <c r="A672" s="15"/>
      <c r="B672" s="252"/>
      <c r="C672" s="253"/>
      <c r="D672" s="225" t="s">
        <v>219</v>
      </c>
      <c r="E672" s="254" t="s">
        <v>19</v>
      </c>
      <c r="F672" s="255" t="s">
        <v>251</v>
      </c>
      <c r="G672" s="253"/>
      <c r="H672" s="256">
        <v>281</v>
      </c>
      <c r="I672" s="257"/>
      <c r="J672" s="253"/>
      <c r="K672" s="253"/>
      <c r="L672" s="258"/>
      <c r="M672" s="259"/>
      <c r="N672" s="260"/>
      <c r="O672" s="260"/>
      <c r="P672" s="260"/>
      <c r="Q672" s="260"/>
      <c r="R672" s="260"/>
      <c r="S672" s="260"/>
      <c r="T672" s="261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T672" s="262" t="s">
        <v>219</v>
      </c>
      <c r="AU672" s="262" t="s">
        <v>82</v>
      </c>
      <c r="AV672" s="15" t="s">
        <v>143</v>
      </c>
      <c r="AW672" s="15" t="s">
        <v>33</v>
      </c>
      <c r="AX672" s="15" t="s">
        <v>80</v>
      </c>
      <c r="AY672" s="262" t="s">
        <v>118</v>
      </c>
    </row>
    <row r="673" s="2" customFormat="1" ht="16.5" customHeight="1">
      <c r="A673" s="41"/>
      <c r="B673" s="42"/>
      <c r="C673" s="274" t="s">
        <v>789</v>
      </c>
      <c r="D673" s="274" t="s">
        <v>429</v>
      </c>
      <c r="E673" s="275" t="s">
        <v>790</v>
      </c>
      <c r="F673" s="276" t="s">
        <v>791</v>
      </c>
      <c r="G673" s="277" t="s">
        <v>303</v>
      </c>
      <c r="H673" s="278">
        <v>273</v>
      </c>
      <c r="I673" s="279"/>
      <c r="J673" s="280">
        <f>ROUND(I673*H673,2)</f>
        <v>0</v>
      </c>
      <c r="K673" s="276" t="s">
        <v>125</v>
      </c>
      <c r="L673" s="281"/>
      <c r="M673" s="282" t="s">
        <v>19</v>
      </c>
      <c r="N673" s="283" t="s">
        <v>43</v>
      </c>
      <c r="O673" s="87"/>
      <c r="P673" s="216">
        <f>O673*H673</f>
        <v>0</v>
      </c>
      <c r="Q673" s="216">
        <v>0.080000000000000002</v>
      </c>
      <c r="R673" s="216">
        <f>Q673*H673</f>
        <v>21.84</v>
      </c>
      <c r="S673" s="216">
        <v>0</v>
      </c>
      <c r="T673" s="217">
        <f>S673*H673</f>
        <v>0</v>
      </c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R673" s="218" t="s">
        <v>163</v>
      </c>
      <c r="AT673" s="218" t="s">
        <v>429</v>
      </c>
      <c r="AU673" s="218" t="s">
        <v>82</v>
      </c>
      <c r="AY673" s="20" t="s">
        <v>118</v>
      </c>
      <c r="BE673" s="219">
        <f>IF(N673="základní",J673,0)</f>
        <v>0</v>
      </c>
      <c r="BF673" s="219">
        <f>IF(N673="snížená",J673,0)</f>
        <v>0</v>
      </c>
      <c r="BG673" s="219">
        <f>IF(N673="zákl. přenesená",J673,0)</f>
        <v>0</v>
      </c>
      <c r="BH673" s="219">
        <f>IF(N673="sníž. přenesená",J673,0)</f>
        <v>0</v>
      </c>
      <c r="BI673" s="219">
        <f>IF(N673="nulová",J673,0)</f>
        <v>0</v>
      </c>
      <c r="BJ673" s="20" t="s">
        <v>80</v>
      </c>
      <c r="BK673" s="219">
        <f>ROUND(I673*H673,2)</f>
        <v>0</v>
      </c>
      <c r="BL673" s="20" t="s">
        <v>143</v>
      </c>
      <c r="BM673" s="218" t="s">
        <v>792</v>
      </c>
    </row>
    <row r="674" s="14" customFormat="1">
      <c r="A674" s="14"/>
      <c r="B674" s="241"/>
      <c r="C674" s="242"/>
      <c r="D674" s="225" t="s">
        <v>219</v>
      </c>
      <c r="E674" s="242"/>
      <c r="F674" s="244" t="s">
        <v>793</v>
      </c>
      <c r="G674" s="242"/>
      <c r="H674" s="245">
        <v>273</v>
      </c>
      <c r="I674" s="246"/>
      <c r="J674" s="242"/>
      <c r="K674" s="242"/>
      <c r="L674" s="247"/>
      <c r="M674" s="248"/>
      <c r="N674" s="249"/>
      <c r="O674" s="249"/>
      <c r="P674" s="249"/>
      <c r="Q674" s="249"/>
      <c r="R674" s="249"/>
      <c r="S674" s="249"/>
      <c r="T674" s="250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51" t="s">
        <v>219</v>
      </c>
      <c r="AU674" s="251" t="s">
        <v>82</v>
      </c>
      <c r="AV674" s="14" t="s">
        <v>82</v>
      </c>
      <c r="AW674" s="14" t="s">
        <v>4</v>
      </c>
      <c r="AX674" s="14" t="s">
        <v>80</v>
      </c>
      <c r="AY674" s="251" t="s">
        <v>118</v>
      </c>
    </row>
    <row r="675" s="2" customFormat="1" ht="16.5" customHeight="1">
      <c r="A675" s="41"/>
      <c r="B675" s="42"/>
      <c r="C675" s="274" t="s">
        <v>794</v>
      </c>
      <c r="D675" s="274" t="s">
        <v>429</v>
      </c>
      <c r="E675" s="275" t="s">
        <v>795</v>
      </c>
      <c r="F675" s="276" t="s">
        <v>796</v>
      </c>
      <c r="G675" s="277" t="s">
        <v>303</v>
      </c>
      <c r="H675" s="278">
        <v>13.65</v>
      </c>
      <c r="I675" s="279"/>
      <c r="J675" s="280">
        <f>ROUND(I675*H675,2)</f>
        <v>0</v>
      </c>
      <c r="K675" s="276" t="s">
        <v>125</v>
      </c>
      <c r="L675" s="281"/>
      <c r="M675" s="282" t="s">
        <v>19</v>
      </c>
      <c r="N675" s="283" t="s">
        <v>43</v>
      </c>
      <c r="O675" s="87"/>
      <c r="P675" s="216">
        <f>O675*H675</f>
        <v>0</v>
      </c>
      <c r="Q675" s="216">
        <v>0.048300000000000003</v>
      </c>
      <c r="R675" s="216">
        <f>Q675*H675</f>
        <v>0.65929500000000008</v>
      </c>
      <c r="S675" s="216">
        <v>0</v>
      </c>
      <c r="T675" s="217">
        <f>S675*H675</f>
        <v>0</v>
      </c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R675" s="218" t="s">
        <v>163</v>
      </c>
      <c r="AT675" s="218" t="s">
        <v>429</v>
      </c>
      <c r="AU675" s="218" t="s">
        <v>82</v>
      </c>
      <c r="AY675" s="20" t="s">
        <v>118</v>
      </c>
      <c r="BE675" s="219">
        <f>IF(N675="základní",J675,0)</f>
        <v>0</v>
      </c>
      <c r="BF675" s="219">
        <f>IF(N675="snížená",J675,0)</f>
        <v>0</v>
      </c>
      <c r="BG675" s="219">
        <f>IF(N675="zákl. přenesená",J675,0)</f>
        <v>0</v>
      </c>
      <c r="BH675" s="219">
        <f>IF(N675="sníž. přenesená",J675,0)</f>
        <v>0</v>
      </c>
      <c r="BI675" s="219">
        <f>IF(N675="nulová",J675,0)</f>
        <v>0</v>
      </c>
      <c r="BJ675" s="20" t="s">
        <v>80</v>
      </c>
      <c r="BK675" s="219">
        <f>ROUND(I675*H675,2)</f>
        <v>0</v>
      </c>
      <c r="BL675" s="20" t="s">
        <v>143</v>
      </c>
      <c r="BM675" s="218" t="s">
        <v>797</v>
      </c>
    </row>
    <row r="676" s="14" customFormat="1">
      <c r="A676" s="14"/>
      <c r="B676" s="241"/>
      <c r="C676" s="242"/>
      <c r="D676" s="225" t="s">
        <v>219</v>
      </c>
      <c r="E676" s="242"/>
      <c r="F676" s="244" t="s">
        <v>798</v>
      </c>
      <c r="G676" s="242"/>
      <c r="H676" s="245">
        <v>13.65</v>
      </c>
      <c r="I676" s="246"/>
      <c r="J676" s="242"/>
      <c r="K676" s="242"/>
      <c r="L676" s="247"/>
      <c r="M676" s="248"/>
      <c r="N676" s="249"/>
      <c r="O676" s="249"/>
      <c r="P676" s="249"/>
      <c r="Q676" s="249"/>
      <c r="R676" s="249"/>
      <c r="S676" s="249"/>
      <c r="T676" s="250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1" t="s">
        <v>219</v>
      </c>
      <c r="AU676" s="251" t="s">
        <v>82</v>
      </c>
      <c r="AV676" s="14" t="s">
        <v>82</v>
      </c>
      <c r="AW676" s="14" t="s">
        <v>4</v>
      </c>
      <c r="AX676" s="14" t="s">
        <v>80</v>
      </c>
      <c r="AY676" s="251" t="s">
        <v>118</v>
      </c>
    </row>
    <row r="677" s="2" customFormat="1" ht="16.5" customHeight="1">
      <c r="A677" s="41"/>
      <c r="B677" s="42"/>
      <c r="C677" s="274" t="s">
        <v>799</v>
      </c>
      <c r="D677" s="274" t="s">
        <v>429</v>
      </c>
      <c r="E677" s="275" t="s">
        <v>800</v>
      </c>
      <c r="F677" s="276" t="s">
        <v>801</v>
      </c>
      <c r="G677" s="277" t="s">
        <v>303</v>
      </c>
      <c r="H677" s="278">
        <v>8.4000000000000004</v>
      </c>
      <c r="I677" s="279"/>
      <c r="J677" s="280">
        <f>ROUND(I677*H677,2)</f>
        <v>0</v>
      </c>
      <c r="K677" s="276" t="s">
        <v>125</v>
      </c>
      <c r="L677" s="281"/>
      <c r="M677" s="282" t="s">
        <v>19</v>
      </c>
      <c r="N677" s="283" t="s">
        <v>43</v>
      </c>
      <c r="O677" s="87"/>
      <c r="P677" s="216">
        <f>O677*H677</f>
        <v>0</v>
      </c>
      <c r="Q677" s="216">
        <v>0.065670000000000006</v>
      </c>
      <c r="R677" s="216">
        <f>Q677*H677</f>
        <v>0.55162800000000012</v>
      </c>
      <c r="S677" s="216">
        <v>0</v>
      </c>
      <c r="T677" s="217">
        <f>S677*H677</f>
        <v>0</v>
      </c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R677" s="218" t="s">
        <v>163</v>
      </c>
      <c r="AT677" s="218" t="s">
        <v>429</v>
      </c>
      <c r="AU677" s="218" t="s">
        <v>82</v>
      </c>
      <c r="AY677" s="20" t="s">
        <v>118</v>
      </c>
      <c r="BE677" s="219">
        <f>IF(N677="základní",J677,0)</f>
        <v>0</v>
      </c>
      <c r="BF677" s="219">
        <f>IF(N677="snížená",J677,0)</f>
        <v>0</v>
      </c>
      <c r="BG677" s="219">
        <f>IF(N677="zákl. přenesená",J677,0)</f>
        <v>0</v>
      </c>
      <c r="BH677" s="219">
        <f>IF(N677="sníž. přenesená",J677,0)</f>
        <v>0</v>
      </c>
      <c r="BI677" s="219">
        <f>IF(N677="nulová",J677,0)</f>
        <v>0</v>
      </c>
      <c r="BJ677" s="20" t="s">
        <v>80</v>
      </c>
      <c r="BK677" s="219">
        <f>ROUND(I677*H677,2)</f>
        <v>0</v>
      </c>
      <c r="BL677" s="20" t="s">
        <v>143</v>
      </c>
      <c r="BM677" s="218" t="s">
        <v>802</v>
      </c>
    </row>
    <row r="678" s="14" customFormat="1">
      <c r="A678" s="14"/>
      <c r="B678" s="241"/>
      <c r="C678" s="242"/>
      <c r="D678" s="225" t="s">
        <v>219</v>
      </c>
      <c r="E678" s="242"/>
      <c r="F678" s="244" t="s">
        <v>803</v>
      </c>
      <c r="G678" s="242"/>
      <c r="H678" s="245">
        <v>8.4000000000000004</v>
      </c>
      <c r="I678" s="246"/>
      <c r="J678" s="242"/>
      <c r="K678" s="242"/>
      <c r="L678" s="247"/>
      <c r="M678" s="248"/>
      <c r="N678" s="249"/>
      <c r="O678" s="249"/>
      <c r="P678" s="249"/>
      <c r="Q678" s="249"/>
      <c r="R678" s="249"/>
      <c r="S678" s="249"/>
      <c r="T678" s="250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51" t="s">
        <v>219</v>
      </c>
      <c r="AU678" s="251" t="s">
        <v>82</v>
      </c>
      <c r="AV678" s="14" t="s">
        <v>82</v>
      </c>
      <c r="AW678" s="14" t="s">
        <v>4</v>
      </c>
      <c r="AX678" s="14" t="s">
        <v>80</v>
      </c>
      <c r="AY678" s="251" t="s">
        <v>118</v>
      </c>
    </row>
    <row r="679" s="2" customFormat="1" ht="33" customHeight="1">
      <c r="A679" s="41"/>
      <c r="B679" s="42"/>
      <c r="C679" s="207" t="s">
        <v>804</v>
      </c>
      <c r="D679" s="207" t="s">
        <v>121</v>
      </c>
      <c r="E679" s="208" t="s">
        <v>805</v>
      </c>
      <c r="F679" s="209" t="s">
        <v>806</v>
      </c>
      <c r="G679" s="210" t="s">
        <v>303</v>
      </c>
      <c r="H679" s="211">
        <v>6.5999999999999996</v>
      </c>
      <c r="I679" s="212"/>
      <c r="J679" s="213">
        <f>ROUND(I679*H679,2)</f>
        <v>0</v>
      </c>
      <c r="K679" s="209" t="s">
        <v>125</v>
      </c>
      <c r="L679" s="47"/>
      <c r="M679" s="214" t="s">
        <v>19</v>
      </c>
      <c r="N679" s="215" t="s">
        <v>43</v>
      </c>
      <c r="O679" s="87"/>
      <c r="P679" s="216">
        <f>O679*H679</f>
        <v>0</v>
      </c>
      <c r="Q679" s="216">
        <v>0.34691</v>
      </c>
      <c r="R679" s="216">
        <f>Q679*H679</f>
        <v>2.289606</v>
      </c>
      <c r="S679" s="216">
        <v>0</v>
      </c>
      <c r="T679" s="217">
        <f>S679*H679</f>
        <v>0</v>
      </c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R679" s="218" t="s">
        <v>143</v>
      </c>
      <c r="AT679" s="218" t="s">
        <v>121</v>
      </c>
      <c r="AU679" s="218" t="s">
        <v>82</v>
      </c>
      <c r="AY679" s="20" t="s">
        <v>118</v>
      </c>
      <c r="BE679" s="219">
        <f>IF(N679="základní",J679,0)</f>
        <v>0</v>
      </c>
      <c r="BF679" s="219">
        <f>IF(N679="snížená",J679,0)</f>
        <v>0</v>
      </c>
      <c r="BG679" s="219">
        <f>IF(N679="zákl. přenesená",J679,0)</f>
        <v>0</v>
      </c>
      <c r="BH679" s="219">
        <f>IF(N679="sníž. přenesená",J679,0)</f>
        <v>0</v>
      </c>
      <c r="BI679" s="219">
        <f>IF(N679="nulová",J679,0)</f>
        <v>0</v>
      </c>
      <c r="BJ679" s="20" t="s">
        <v>80</v>
      </c>
      <c r="BK679" s="219">
        <f>ROUND(I679*H679,2)</f>
        <v>0</v>
      </c>
      <c r="BL679" s="20" t="s">
        <v>143</v>
      </c>
      <c r="BM679" s="218" t="s">
        <v>807</v>
      </c>
    </row>
    <row r="680" s="2" customFormat="1">
      <c r="A680" s="41"/>
      <c r="B680" s="42"/>
      <c r="C680" s="43"/>
      <c r="D680" s="220" t="s">
        <v>128</v>
      </c>
      <c r="E680" s="43"/>
      <c r="F680" s="221" t="s">
        <v>808</v>
      </c>
      <c r="G680" s="43"/>
      <c r="H680" s="43"/>
      <c r="I680" s="222"/>
      <c r="J680" s="43"/>
      <c r="K680" s="43"/>
      <c r="L680" s="47"/>
      <c r="M680" s="223"/>
      <c r="N680" s="224"/>
      <c r="O680" s="87"/>
      <c r="P680" s="87"/>
      <c r="Q680" s="87"/>
      <c r="R680" s="87"/>
      <c r="S680" s="87"/>
      <c r="T680" s="88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T680" s="20" t="s">
        <v>128</v>
      </c>
      <c r="AU680" s="20" t="s">
        <v>82</v>
      </c>
    </row>
    <row r="681" s="13" customFormat="1">
      <c r="A681" s="13"/>
      <c r="B681" s="231"/>
      <c r="C681" s="232"/>
      <c r="D681" s="225" t="s">
        <v>219</v>
      </c>
      <c r="E681" s="233" t="s">
        <v>19</v>
      </c>
      <c r="F681" s="234" t="s">
        <v>809</v>
      </c>
      <c r="G681" s="232"/>
      <c r="H681" s="233" t="s">
        <v>19</v>
      </c>
      <c r="I681" s="235"/>
      <c r="J681" s="232"/>
      <c r="K681" s="232"/>
      <c r="L681" s="236"/>
      <c r="M681" s="237"/>
      <c r="N681" s="238"/>
      <c r="O681" s="238"/>
      <c r="P681" s="238"/>
      <c r="Q681" s="238"/>
      <c r="R681" s="238"/>
      <c r="S681" s="238"/>
      <c r="T681" s="239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0" t="s">
        <v>219</v>
      </c>
      <c r="AU681" s="240" t="s">
        <v>82</v>
      </c>
      <c r="AV681" s="13" t="s">
        <v>80</v>
      </c>
      <c r="AW681" s="13" t="s">
        <v>33</v>
      </c>
      <c r="AX681" s="13" t="s">
        <v>72</v>
      </c>
      <c r="AY681" s="240" t="s">
        <v>118</v>
      </c>
    </row>
    <row r="682" s="13" customFormat="1">
      <c r="A682" s="13"/>
      <c r="B682" s="231"/>
      <c r="C682" s="232"/>
      <c r="D682" s="225" t="s">
        <v>219</v>
      </c>
      <c r="E682" s="233" t="s">
        <v>19</v>
      </c>
      <c r="F682" s="234" t="s">
        <v>810</v>
      </c>
      <c r="G682" s="232"/>
      <c r="H682" s="233" t="s">
        <v>19</v>
      </c>
      <c r="I682" s="235"/>
      <c r="J682" s="232"/>
      <c r="K682" s="232"/>
      <c r="L682" s="236"/>
      <c r="M682" s="237"/>
      <c r="N682" s="238"/>
      <c r="O682" s="238"/>
      <c r="P682" s="238"/>
      <c r="Q682" s="238"/>
      <c r="R682" s="238"/>
      <c r="S682" s="238"/>
      <c r="T682" s="239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0" t="s">
        <v>219</v>
      </c>
      <c r="AU682" s="240" t="s">
        <v>82</v>
      </c>
      <c r="AV682" s="13" t="s">
        <v>80</v>
      </c>
      <c r="AW682" s="13" t="s">
        <v>33</v>
      </c>
      <c r="AX682" s="13" t="s">
        <v>72</v>
      </c>
      <c r="AY682" s="240" t="s">
        <v>118</v>
      </c>
    </row>
    <row r="683" s="14" customFormat="1">
      <c r="A683" s="14"/>
      <c r="B683" s="241"/>
      <c r="C683" s="242"/>
      <c r="D683" s="225" t="s">
        <v>219</v>
      </c>
      <c r="E683" s="243" t="s">
        <v>19</v>
      </c>
      <c r="F683" s="244" t="s">
        <v>811</v>
      </c>
      <c r="G683" s="242"/>
      <c r="H683" s="245">
        <v>6.5999999999999996</v>
      </c>
      <c r="I683" s="246"/>
      <c r="J683" s="242"/>
      <c r="K683" s="242"/>
      <c r="L683" s="247"/>
      <c r="M683" s="248"/>
      <c r="N683" s="249"/>
      <c r="O683" s="249"/>
      <c r="P683" s="249"/>
      <c r="Q683" s="249"/>
      <c r="R683" s="249"/>
      <c r="S683" s="249"/>
      <c r="T683" s="250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51" t="s">
        <v>219</v>
      </c>
      <c r="AU683" s="251" t="s">
        <v>82</v>
      </c>
      <c r="AV683" s="14" t="s">
        <v>82</v>
      </c>
      <c r="AW683" s="14" t="s">
        <v>33</v>
      </c>
      <c r="AX683" s="14" t="s">
        <v>80</v>
      </c>
      <c r="AY683" s="251" t="s">
        <v>118</v>
      </c>
    </row>
    <row r="684" s="2" customFormat="1" ht="16.5" customHeight="1">
      <c r="A684" s="41"/>
      <c r="B684" s="42"/>
      <c r="C684" s="274" t="s">
        <v>812</v>
      </c>
      <c r="D684" s="274" t="s">
        <v>429</v>
      </c>
      <c r="E684" s="275" t="s">
        <v>813</v>
      </c>
      <c r="F684" s="276" t="s">
        <v>814</v>
      </c>
      <c r="G684" s="277" t="s">
        <v>303</v>
      </c>
      <c r="H684" s="278">
        <v>5.508</v>
      </c>
      <c r="I684" s="279"/>
      <c r="J684" s="280">
        <f>ROUND(I684*H684,2)</f>
        <v>0</v>
      </c>
      <c r="K684" s="276" t="s">
        <v>125</v>
      </c>
      <c r="L684" s="281"/>
      <c r="M684" s="282" t="s">
        <v>19</v>
      </c>
      <c r="N684" s="283" t="s">
        <v>43</v>
      </c>
      <c r="O684" s="87"/>
      <c r="P684" s="216">
        <f>O684*H684</f>
        <v>0</v>
      </c>
      <c r="Q684" s="216">
        <v>0.11167000000000001</v>
      </c>
      <c r="R684" s="216">
        <f>Q684*H684</f>
        <v>0.61507836000000005</v>
      </c>
      <c r="S684" s="216">
        <v>0</v>
      </c>
      <c r="T684" s="217">
        <f>S684*H684</f>
        <v>0</v>
      </c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R684" s="218" t="s">
        <v>163</v>
      </c>
      <c r="AT684" s="218" t="s">
        <v>429</v>
      </c>
      <c r="AU684" s="218" t="s">
        <v>82</v>
      </c>
      <c r="AY684" s="20" t="s">
        <v>118</v>
      </c>
      <c r="BE684" s="219">
        <f>IF(N684="základní",J684,0)</f>
        <v>0</v>
      </c>
      <c r="BF684" s="219">
        <f>IF(N684="snížená",J684,0)</f>
        <v>0</v>
      </c>
      <c r="BG684" s="219">
        <f>IF(N684="zákl. přenesená",J684,0)</f>
        <v>0</v>
      </c>
      <c r="BH684" s="219">
        <f>IF(N684="sníž. přenesená",J684,0)</f>
        <v>0</v>
      </c>
      <c r="BI684" s="219">
        <f>IF(N684="nulová",J684,0)</f>
        <v>0</v>
      </c>
      <c r="BJ684" s="20" t="s">
        <v>80</v>
      </c>
      <c r="BK684" s="219">
        <f>ROUND(I684*H684,2)</f>
        <v>0</v>
      </c>
      <c r="BL684" s="20" t="s">
        <v>143</v>
      </c>
      <c r="BM684" s="218" t="s">
        <v>815</v>
      </c>
    </row>
    <row r="685" s="14" customFormat="1">
      <c r="A685" s="14"/>
      <c r="B685" s="241"/>
      <c r="C685" s="242"/>
      <c r="D685" s="225" t="s">
        <v>219</v>
      </c>
      <c r="E685" s="242"/>
      <c r="F685" s="244" t="s">
        <v>816</v>
      </c>
      <c r="G685" s="242"/>
      <c r="H685" s="245">
        <v>5.508</v>
      </c>
      <c r="I685" s="246"/>
      <c r="J685" s="242"/>
      <c r="K685" s="242"/>
      <c r="L685" s="247"/>
      <c r="M685" s="248"/>
      <c r="N685" s="249"/>
      <c r="O685" s="249"/>
      <c r="P685" s="249"/>
      <c r="Q685" s="249"/>
      <c r="R685" s="249"/>
      <c r="S685" s="249"/>
      <c r="T685" s="250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51" t="s">
        <v>219</v>
      </c>
      <c r="AU685" s="251" t="s">
        <v>82</v>
      </c>
      <c r="AV685" s="14" t="s">
        <v>82</v>
      </c>
      <c r="AW685" s="14" t="s">
        <v>4</v>
      </c>
      <c r="AX685" s="14" t="s">
        <v>80</v>
      </c>
      <c r="AY685" s="251" t="s">
        <v>118</v>
      </c>
    </row>
    <row r="686" s="2" customFormat="1" ht="16.5" customHeight="1">
      <c r="A686" s="41"/>
      <c r="B686" s="42"/>
      <c r="C686" s="274" t="s">
        <v>817</v>
      </c>
      <c r="D686" s="274" t="s">
        <v>429</v>
      </c>
      <c r="E686" s="275" t="s">
        <v>818</v>
      </c>
      <c r="F686" s="276" t="s">
        <v>819</v>
      </c>
      <c r="G686" s="277" t="s">
        <v>303</v>
      </c>
      <c r="H686" s="278">
        <v>1.224</v>
      </c>
      <c r="I686" s="279"/>
      <c r="J686" s="280">
        <f>ROUND(I686*H686,2)</f>
        <v>0</v>
      </c>
      <c r="K686" s="276" t="s">
        <v>125</v>
      </c>
      <c r="L686" s="281"/>
      <c r="M686" s="282" t="s">
        <v>19</v>
      </c>
      <c r="N686" s="283" t="s">
        <v>43</v>
      </c>
      <c r="O686" s="87"/>
      <c r="P686" s="216">
        <f>O686*H686</f>
        <v>0</v>
      </c>
      <c r="Q686" s="216">
        <v>0.105</v>
      </c>
      <c r="R686" s="216">
        <f>Q686*H686</f>
        <v>0.12852</v>
      </c>
      <c r="S686" s="216">
        <v>0</v>
      </c>
      <c r="T686" s="217">
        <f>S686*H686</f>
        <v>0</v>
      </c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R686" s="218" t="s">
        <v>163</v>
      </c>
      <c r="AT686" s="218" t="s">
        <v>429</v>
      </c>
      <c r="AU686" s="218" t="s">
        <v>82</v>
      </c>
      <c r="AY686" s="20" t="s">
        <v>118</v>
      </c>
      <c r="BE686" s="219">
        <f>IF(N686="základní",J686,0)</f>
        <v>0</v>
      </c>
      <c r="BF686" s="219">
        <f>IF(N686="snížená",J686,0)</f>
        <v>0</v>
      </c>
      <c r="BG686" s="219">
        <f>IF(N686="zákl. přenesená",J686,0)</f>
        <v>0</v>
      </c>
      <c r="BH686" s="219">
        <f>IF(N686="sníž. přenesená",J686,0)</f>
        <v>0</v>
      </c>
      <c r="BI686" s="219">
        <f>IF(N686="nulová",J686,0)</f>
        <v>0</v>
      </c>
      <c r="BJ686" s="20" t="s">
        <v>80</v>
      </c>
      <c r="BK686" s="219">
        <f>ROUND(I686*H686,2)</f>
        <v>0</v>
      </c>
      <c r="BL686" s="20" t="s">
        <v>143</v>
      </c>
      <c r="BM686" s="218" t="s">
        <v>820</v>
      </c>
    </row>
    <row r="687" s="14" customFormat="1">
      <c r="A687" s="14"/>
      <c r="B687" s="241"/>
      <c r="C687" s="242"/>
      <c r="D687" s="225" t="s">
        <v>219</v>
      </c>
      <c r="E687" s="242"/>
      <c r="F687" s="244" t="s">
        <v>821</v>
      </c>
      <c r="G687" s="242"/>
      <c r="H687" s="245">
        <v>1.224</v>
      </c>
      <c r="I687" s="246"/>
      <c r="J687" s="242"/>
      <c r="K687" s="242"/>
      <c r="L687" s="247"/>
      <c r="M687" s="248"/>
      <c r="N687" s="249"/>
      <c r="O687" s="249"/>
      <c r="P687" s="249"/>
      <c r="Q687" s="249"/>
      <c r="R687" s="249"/>
      <c r="S687" s="249"/>
      <c r="T687" s="250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1" t="s">
        <v>219</v>
      </c>
      <c r="AU687" s="251" t="s">
        <v>82</v>
      </c>
      <c r="AV687" s="14" t="s">
        <v>82</v>
      </c>
      <c r="AW687" s="14" t="s">
        <v>4</v>
      </c>
      <c r="AX687" s="14" t="s">
        <v>80</v>
      </c>
      <c r="AY687" s="251" t="s">
        <v>118</v>
      </c>
    </row>
    <row r="688" s="2" customFormat="1" ht="24.15" customHeight="1">
      <c r="A688" s="41"/>
      <c r="B688" s="42"/>
      <c r="C688" s="207" t="s">
        <v>822</v>
      </c>
      <c r="D688" s="207" t="s">
        <v>121</v>
      </c>
      <c r="E688" s="208" t="s">
        <v>823</v>
      </c>
      <c r="F688" s="209" t="s">
        <v>824</v>
      </c>
      <c r="G688" s="210" t="s">
        <v>303</v>
      </c>
      <c r="H688" s="211">
        <v>1075</v>
      </c>
      <c r="I688" s="212"/>
      <c r="J688" s="213">
        <f>ROUND(I688*H688,2)</f>
        <v>0</v>
      </c>
      <c r="K688" s="209" t="s">
        <v>125</v>
      </c>
      <c r="L688" s="47"/>
      <c r="M688" s="214" t="s">
        <v>19</v>
      </c>
      <c r="N688" s="215" t="s">
        <v>43</v>
      </c>
      <c r="O688" s="87"/>
      <c r="P688" s="216">
        <f>O688*H688</f>
        <v>0</v>
      </c>
      <c r="Q688" s="216">
        <v>0.14041999999999999</v>
      </c>
      <c r="R688" s="216">
        <f>Q688*H688</f>
        <v>150.95149999999998</v>
      </c>
      <c r="S688" s="216">
        <v>0</v>
      </c>
      <c r="T688" s="217">
        <f>S688*H688</f>
        <v>0</v>
      </c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R688" s="218" t="s">
        <v>143</v>
      </c>
      <c r="AT688" s="218" t="s">
        <v>121</v>
      </c>
      <c r="AU688" s="218" t="s">
        <v>82</v>
      </c>
      <c r="AY688" s="20" t="s">
        <v>118</v>
      </c>
      <c r="BE688" s="219">
        <f>IF(N688="základní",J688,0)</f>
        <v>0</v>
      </c>
      <c r="BF688" s="219">
        <f>IF(N688="snížená",J688,0)</f>
        <v>0</v>
      </c>
      <c r="BG688" s="219">
        <f>IF(N688="zákl. přenesená",J688,0)</f>
        <v>0</v>
      </c>
      <c r="BH688" s="219">
        <f>IF(N688="sníž. přenesená",J688,0)</f>
        <v>0</v>
      </c>
      <c r="BI688" s="219">
        <f>IF(N688="nulová",J688,0)</f>
        <v>0</v>
      </c>
      <c r="BJ688" s="20" t="s">
        <v>80</v>
      </c>
      <c r="BK688" s="219">
        <f>ROUND(I688*H688,2)</f>
        <v>0</v>
      </c>
      <c r="BL688" s="20" t="s">
        <v>143</v>
      </c>
      <c r="BM688" s="218" t="s">
        <v>825</v>
      </c>
    </row>
    <row r="689" s="2" customFormat="1">
      <c r="A689" s="41"/>
      <c r="B689" s="42"/>
      <c r="C689" s="43"/>
      <c r="D689" s="220" t="s">
        <v>128</v>
      </c>
      <c r="E689" s="43"/>
      <c r="F689" s="221" t="s">
        <v>826</v>
      </c>
      <c r="G689" s="43"/>
      <c r="H689" s="43"/>
      <c r="I689" s="222"/>
      <c r="J689" s="43"/>
      <c r="K689" s="43"/>
      <c r="L689" s="47"/>
      <c r="M689" s="223"/>
      <c r="N689" s="224"/>
      <c r="O689" s="87"/>
      <c r="P689" s="87"/>
      <c r="Q689" s="87"/>
      <c r="R689" s="87"/>
      <c r="S689" s="87"/>
      <c r="T689" s="88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T689" s="20" t="s">
        <v>128</v>
      </c>
      <c r="AU689" s="20" t="s">
        <v>82</v>
      </c>
    </row>
    <row r="690" s="13" customFormat="1">
      <c r="A690" s="13"/>
      <c r="B690" s="231"/>
      <c r="C690" s="232"/>
      <c r="D690" s="225" t="s">
        <v>219</v>
      </c>
      <c r="E690" s="233" t="s">
        <v>19</v>
      </c>
      <c r="F690" s="234" t="s">
        <v>827</v>
      </c>
      <c r="G690" s="232"/>
      <c r="H690" s="233" t="s">
        <v>19</v>
      </c>
      <c r="I690" s="235"/>
      <c r="J690" s="232"/>
      <c r="K690" s="232"/>
      <c r="L690" s="236"/>
      <c r="M690" s="237"/>
      <c r="N690" s="238"/>
      <c r="O690" s="238"/>
      <c r="P690" s="238"/>
      <c r="Q690" s="238"/>
      <c r="R690" s="238"/>
      <c r="S690" s="238"/>
      <c r="T690" s="239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0" t="s">
        <v>219</v>
      </c>
      <c r="AU690" s="240" t="s">
        <v>82</v>
      </c>
      <c r="AV690" s="13" t="s">
        <v>80</v>
      </c>
      <c r="AW690" s="13" t="s">
        <v>33</v>
      </c>
      <c r="AX690" s="13" t="s">
        <v>72</v>
      </c>
      <c r="AY690" s="240" t="s">
        <v>118</v>
      </c>
    </row>
    <row r="691" s="13" customFormat="1">
      <c r="A691" s="13"/>
      <c r="B691" s="231"/>
      <c r="C691" s="232"/>
      <c r="D691" s="225" t="s">
        <v>219</v>
      </c>
      <c r="E691" s="233" t="s">
        <v>19</v>
      </c>
      <c r="F691" s="234" t="s">
        <v>310</v>
      </c>
      <c r="G691" s="232"/>
      <c r="H691" s="233" t="s">
        <v>19</v>
      </c>
      <c r="I691" s="235"/>
      <c r="J691" s="232"/>
      <c r="K691" s="232"/>
      <c r="L691" s="236"/>
      <c r="M691" s="237"/>
      <c r="N691" s="238"/>
      <c r="O691" s="238"/>
      <c r="P691" s="238"/>
      <c r="Q691" s="238"/>
      <c r="R691" s="238"/>
      <c r="S691" s="238"/>
      <c r="T691" s="239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40" t="s">
        <v>219</v>
      </c>
      <c r="AU691" s="240" t="s">
        <v>82</v>
      </c>
      <c r="AV691" s="13" t="s">
        <v>80</v>
      </c>
      <c r="AW691" s="13" t="s">
        <v>33</v>
      </c>
      <c r="AX691" s="13" t="s">
        <v>72</v>
      </c>
      <c r="AY691" s="240" t="s">
        <v>118</v>
      </c>
    </row>
    <row r="692" s="14" customFormat="1">
      <c r="A692" s="14"/>
      <c r="B692" s="241"/>
      <c r="C692" s="242"/>
      <c r="D692" s="225" t="s">
        <v>219</v>
      </c>
      <c r="E692" s="243" t="s">
        <v>19</v>
      </c>
      <c r="F692" s="244" t="s">
        <v>828</v>
      </c>
      <c r="G692" s="242"/>
      <c r="H692" s="245">
        <v>1075</v>
      </c>
      <c r="I692" s="246"/>
      <c r="J692" s="242"/>
      <c r="K692" s="242"/>
      <c r="L692" s="247"/>
      <c r="M692" s="248"/>
      <c r="N692" s="249"/>
      <c r="O692" s="249"/>
      <c r="P692" s="249"/>
      <c r="Q692" s="249"/>
      <c r="R692" s="249"/>
      <c r="S692" s="249"/>
      <c r="T692" s="250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51" t="s">
        <v>219</v>
      </c>
      <c r="AU692" s="251" t="s">
        <v>82</v>
      </c>
      <c r="AV692" s="14" t="s">
        <v>82</v>
      </c>
      <c r="AW692" s="14" t="s">
        <v>33</v>
      </c>
      <c r="AX692" s="14" t="s">
        <v>80</v>
      </c>
      <c r="AY692" s="251" t="s">
        <v>118</v>
      </c>
    </row>
    <row r="693" s="2" customFormat="1" ht="16.5" customHeight="1">
      <c r="A693" s="41"/>
      <c r="B693" s="42"/>
      <c r="C693" s="274" t="s">
        <v>829</v>
      </c>
      <c r="D693" s="274" t="s">
        <v>429</v>
      </c>
      <c r="E693" s="275" t="s">
        <v>830</v>
      </c>
      <c r="F693" s="276" t="s">
        <v>831</v>
      </c>
      <c r="G693" s="277" t="s">
        <v>303</v>
      </c>
      <c r="H693" s="278">
        <v>1128.75</v>
      </c>
      <c r="I693" s="279"/>
      <c r="J693" s="280">
        <f>ROUND(I693*H693,2)</f>
        <v>0</v>
      </c>
      <c r="K693" s="276" t="s">
        <v>125</v>
      </c>
      <c r="L693" s="281"/>
      <c r="M693" s="282" t="s">
        <v>19</v>
      </c>
      <c r="N693" s="283" t="s">
        <v>43</v>
      </c>
      <c r="O693" s="87"/>
      <c r="P693" s="216">
        <f>O693*H693</f>
        <v>0</v>
      </c>
      <c r="Q693" s="216">
        <v>0.044999999999999998</v>
      </c>
      <c r="R693" s="216">
        <f>Q693*H693</f>
        <v>50.793749999999996</v>
      </c>
      <c r="S693" s="216">
        <v>0</v>
      </c>
      <c r="T693" s="217">
        <f>S693*H693</f>
        <v>0</v>
      </c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R693" s="218" t="s">
        <v>163</v>
      </c>
      <c r="AT693" s="218" t="s">
        <v>429</v>
      </c>
      <c r="AU693" s="218" t="s">
        <v>82</v>
      </c>
      <c r="AY693" s="20" t="s">
        <v>118</v>
      </c>
      <c r="BE693" s="219">
        <f>IF(N693="základní",J693,0)</f>
        <v>0</v>
      </c>
      <c r="BF693" s="219">
        <f>IF(N693="snížená",J693,0)</f>
        <v>0</v>
      </c>
      <c r="BG693" s="219">
        <f>IF(N693="zákl. přenesená",J693,0)</f>
        <v>0</v>
      </c>
      <c r="BH693" s="219">
        <f>IF(N693="sníž. přenesená",J693,0)</f>
        <v>0</v>
      </c>
      <c r="BI693" s="219">
        <f>IF(N693="nulová",J693,0)</f>
        <v>0</v>
      </c>
      <c r="BJ693" s="20" t="s">
        <v>80</v>
      </c>
      <c r="BK693" s="219">
        <f>ROUND(I693*H693,2)</f>
        <v>0</v>
      </c>
      <c r="BL693" s="20" t="s">
        <v>143</v>
      </c>
      <c r="BM693" s="218" t="s">
        <v>832</v>
      </c>
    </row>
    <row r="694" s="14" customFormat="1">
      <c r="A694" s="14"/>
      <c r="B694" s="241"/>
      <c r="C694" s="242"/>
      <c r="D694" s="225" t="s">
        <v>219</v>
      </c>
      <c r="E694" s="242"/>
      <c r="F694" s="244" t="s">
        <v>833</v>
      </c>
      <c r="G694" s="242"/>
      <c r="H694" s="245">
        <v>1128.75</v>
      </c>
      <c r="I694" s="246"/>
      <c r="J694" s="242"/>
      <c r="K694" s="242"/>
      <c r="L694" s="247"/>
      <c r="M694" s="248"/>
      <c r="N694" s="249"/>
      <c r="O694" s="249"/>
      <c r="P694" s="249"/>
      <c r="Q694" s="249"/>
      <c r="R694" s="249"/>
      <c r="S694" s="249"/>
      <c r="T694" s="250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51" t="s">
        <v>219</v>
      </c>
      <c r="AU694" s="251" t="s">
        <v>82</v>
      </c>
      <c r="AV694" s="14" t="s">
        <v>82</v>
      </c>
      <c r="AW694" s="14" t="s">
        <v>4</v>
      </c>
      <c r="AX694" s="14" t="s">
        <v>80</v>
      </c>
      <c r="AY694" s="251" t="s">
        <v>118</v>
      </c>
    </row>
    <row r="695" s="2" customFormat="1" ht="24.15" customHeight="1">
      <c r="A695" s="41"/>
      <c r="B695" s="42"/>
      <c r="C695" s="207" t="s">
        <v>834</v>
      </c>
      <c r="D695" s="207" t="s">
        <v>121</v>
      </c>
      <c r="E695" s="208" t="s">
        <v>835</v>
      </c>
      <c r="F695" s="209" t="s">
        <v>836</v>
      </c>
      <c r="G695" s="210" t="s">
        <v>303</v>
      </c>
      <c r="H695" s="211">
        <v>12</v>
      </c>
      <c r="I695" s="212"/>
      <c r="J695" s="213">
        <f>ROUND(I695*H695,2)</f>
        <v>0</v>
      </c>
      <c r="K695" s="209" t="s">
        <v>125</v>
      </c>
      <c r="L695" s="47"/>
      <c r="M695" s="214" t="s">
        <v>19</v>
      </c>
      <c r="N695" s="215" t="s">
        <v>43</v>
      </c>
      <c r="O695" s="87"/>
      <c r="P695" s="216">
        <f>O695*H695</f>
        <v>0</v>
      </c>
      <c r="Q695" s="216">
        <v>0.15256</v>
      </c>
      <c r="R695" s="216">
        <f>Q695*H695</f>
        <v>1.8307199999999999</v>
      </c>
      <c r="S695" s="216">
        <v>0</v>
      </c>
      <c r="T695" s="217">
        <f>S695*H695</f>
        <v>0</v>
      </c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R695" s="218" t="s">
        <v>143</v>
      </c>
      <c r="AT695" s="218" t="s">
        <v>121</v>
      </c>
      <c r="AU695" s="218" t="s">
        <v>82</v>
      </c>
      <c r="AY695" s="20" t="s">
        <v>118</v>
      </c>
      <c r="BE695" s="219">
        <f>IF(N695="základní",J695,0)</f>
        <v>0</v>
      </c>
      <c r="BF695" s="219">
        <f>IF(N695="snížená",J695,0)</f>
        <v>0</v>
      </c>
      <c r="BG695" s="219">
        <f>IF(N695="zákl. přenesená",J695,0)</f>
        <v>0</v>
      </c>
      <c r="BH695" s="219">
        <f>IF(N695="sníž. přenesená",J695,0)</f>
        <v>0</v>
      </c>
      <c r="BI695" s="219">
        <f>IF(N695="nulová",J695,0)</f>
        <v>0</v>
      </c>
      <c r="BJ695" s="20" t="s">
        <v>80</v>
      </c>
      <c r="BK695" s="219">
        <f>ROUND(I695*H695,2)</f>
        <v>0</v>
      </c>
      <c r="BL695" s="20" t="s">
        <v>143</v>
      </c>
      <c r="BM695" s="218" t="s">
        <v>837</v>
      </c>
    </row>
    <row r="696" s="2" customFormat="1">
      <c r="A696" s="41"/>
      <c r="B696" s="42"/>
      <c r="C696" s="43"/>
      <c r="D696" s="220" t="s">
        <v>128</v>
      </c>
      <c r="E696" s="43"/>
      <c r="F696" s="221" t="s">
        <v>838</v>
      </c>
      <c r="G696" s="43"/>
      <c r="H696" s="43"/>
      <c r="I696" s="222"/>
      <c r="J696" s="43"/>
      <c r="K696" s="43"/>
      <c r="L696" s="47"/>
      <c r="M696" s="223"/>
      <c r="N696" s="224"/>
      <c r="O696" s="87"/>
      <c r="P696" s="87"/>
      <c r="Q696" s="87"/>
      <c r="R696" s="87"/>
      <c r="S696" s="87"/>
      <c r="T696" s="88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T696" s="20" t="s">
        <v>128</v>
      </c>
      <c r="AU696" s="20" t="s">
        <v>82</v>
      </c>
    </row>
    <row r="697" s="13" customFormat="1">
      <c r="A697" s="13"/>
      <c r="B697" s="231"/>
      <c r="C697" s="232"/>
      <c r="D697" s="225" t="s">
        <v>219</v>
      </c>
      <c r="E697" s="233" t="s">
        <v>19</v>
      </c>
      <c r="F697" s="234" t="s">
        <v>839</v>
      </c>
      <c r="G697" s="232"/>
      <c r="H697" s="233" t="s">
        <v>19</v>
      </c>
      <c r="I697" s="235"/>
      <c r="J697" s="232"/>
      <c r="K697" s="232"/>
      <c r="L697" s="236"/>
      <c r="M697" s="237"/>
      <c r="N697" s="238"/>
      <c r="O697" s="238"/>
      <c r="P697" s="238"/>
      <c r="Q697" s="238"/>
      <c r="R697" s="238"/>
      <c r="S697" s="238"/>
      <c r="T697" s="239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0" t="s">
        <v>219</v>
      </c>
      <c r="AU697" s="240" t="s">
        <v>82</v>
      </c>
      <c r="AV697" s="13" t="s">
        <v>80</v>
      </c>
      <c r="AW697" s="13" t="s">
        <v>33</v>
      </c>
      <c r="AX697" s="13" t="s">
        <v>72</v>
      </c>
      <c r="AY697" s="240" t="s">
        <v>118</v>
      </c>
    </row>
    <row r="698" s="13" customFormat="1">
      <c r="A698" s="13"/>
      <c r="B698" s="231"/>
      <c r="C698" s="232"/>
      <c r="D698" s="225" t="s">
        <v>219</v>
      </c>
      <c r="E698" s="233" t="s">
        <v>19</v>
      </c>
      <c r="F698" s="234" t="s">
        <v>310</v>
      </c>
      <c r="G698" s="232"/>
      <c r="H698" s="233" t="s">
        <v>19</v>
      </c>
      <c r="I698" s="235"/>
      <c r="J698" s="232"/>
      <c r="K698" s="232"/>
      <c r="L698" s="236"/>
      <c r="M698" s="237"/>
      <c r="N698" s="238"/>
      <c r="O698" s="238"/>
      <c r="P698" s="238"/>
      <c r="Q698" s="238"/>
      <c r="R698" s="238"/>
      <c r="S698" s="238"/>
      <c r="T698" s="239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40" t="s">
        <v>219</v>
      </c>
      <c r="AU698" s="240" t="s">
        <v>82</v>
      </c>
      <c r="AV698" s="13" t="s">
        <v>80</v>
      </c>
      <c r="AW698" s="13" t="s">
        <v>33</v>
      </c>
      <c r="AX698" s="13" t="s">
        <v>72</v>
      </c>
      <c r="AY698" s="240" t="s">
        <v>118</v>
      </c>
    </row>
    <row r="699" s="14" customFormat="1">
      <c r="A699" s="14"/>
      <c r="B699" s="241"/>
      <c r="C699" s="242"/>
      <c r="D699" s="225" t="s">
        <v>219</v>
      </c>
      <c r="E699" s="243" t="s">
        <v>19</v>
      </c>
      <c r="F699" s="244" t="s">
        <v>8</v>
      </c>
      <c r="G699" s="242"/>
      <c r="H699" s="245">
        <v>12</v>
      </c>
      <c r="I699" s="246"/>
      <c r="J699" s="242"/>
      <c r="K699" s="242"/>
      <c r="L699" s="247"/>
      <c r="M699" s="248"/>
      <c r="N699" s="249"/>
      <c r="O699" s="249"/>
      <c r="P699" s="249"/>
      <c r="Q699" s="249"/>
      <c r="R699" s="249"/>
      <c r="S699" s="249"/>
      <c r="T699" s="250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51" t="s">
        <v>219</v>
      </c>
      <c r="AU699" s="251" t="s">
        <v>82</v>
      </c>
      <c r="AV699" s="14" t="s">
        <v>82</v>
      </c>
      <c r="AW699" s="14" t="s">
        <v>33</v>
      </c>
      <c r="AX699" s="14" t="s">
        <v>80</v>
      </c>
      <c r="AY699" s="251" t="s">
        <v>118</v>
      </c>
    </row>
    <row r="700" s="2" customFormat="1" ht="16.5" customHeight="1">
      <c r="A700" s="41"/>
      <c r="B700" s="42"/>
      <c r="C700" s="274" t="s">
        <v>840</v>
      </c>
      <c r="D700" s="274" t="s">
        <v>429</v>
      </c>
      <c r="E700" s="275" t="s">
        <v>841</v>
      </c>
      <c r="F700" s="276" t="s">
        <v>842</v>
      </c>
      <c r="G700" s="277" t="s">
        <v>303</v>
      </c>
      <c r="H700" s="278">
        <v>12.6</v>
      </c>
      <c r="I700" s="279"/>
      <c r="J700" s="280">
        <f>ROUND(I700*H700,2)</f>
        <v>0</v>
      </c>
      <c r="K700" s="276" t="s">
        <v>125</v>
      </c>
      <c r="L700" s="281"/>
      <c r="M700" s="282" t="s">
        <v>19</v>
      </c>
      <c r="N700" s="283" t="s">
        <v>43</v>
      </c>
      <c r="O700" s="87"/>
      <c r="P700" s="216">
        <f>O700*H700</f>
        <v>0</v>
      </c>
      <c r="Q700" s="216">
        <v>0.105</v>
      </c>
      <c r="R700" s="216">
        <f>Q700*H700</f>
        <v>1.323</v>
      </c>
      <c r="S700" s="216">
        <v>0</v>
      </c>
      <c r="T700" s="217">
        <f>S700*H700</f>
        <v>0</v>
      </c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R700" s="218" t="s">
        <v>163</v>
      </c>
      <c r="AT700" s="218" t="s">
        <v>429</v>
      </c>
      <c r="AU700" s="218" t="s">
        <v>82</v>
      </c>
      <c r="AY700" s="20" t="s">
        <v>118</v>
      </c>
      <c r="BE700" s="219">
        <f>IF(N700="základní",J700,0)</f>
        <v>0</v>
      </c>
      <c r="BF700" s="219">
        <f>IF(N700="snížená",J700,0)</f>
        <v>0</v>
      </c>
      <c r="BG700" s="219">
        <f>IF(N700="zákl. přenesená",J700,0)</f>
        <v>0</v>
      </c>
      <c r="BH700" s="219">
        <f>IF(N700="sníž. přenesená",J700,0)</f>
        <v>0</v>
      </c>
      <c r="BI700" s="219">
        <f>IF(N700="nulová",J700,0)</f>
        <v>0</v>
      </c>
      <c r="BJ700" s="20" t="s">
        <v>80</v>
      </c>
      <c r="BK700" s="219">
        <f>ROUND(I700*H700,2)</f>
        <v>0</v>
      </c>
      <c r="BL700" s="20" t="s">
        <v>143</v>
      </c>
      <c r="BM700" s="218" t="s">
        <v>843</v>
      </c>
    </row>
    <row r="701" s="14" customFormat="1">
      <c r="A701" s="14"/>
      <c r="B701" s="241"/>
      <c r="C701" s="242"/>
      <c r="D701" s="225" t="s">
        <v>219</v>
      </c>
      <c r="E701" s="242"/>
      <c r="F701" s="244" t="s">
        <v>844</v>
      </c>
      <c r="G701" s="242"/>
      <c r="H701" s="245">
        <v>12.6</v>
      </c>
      <c r="I701" s="246"/>
      <c r="J701" s="242"/>
      <c r="K701" s="242"/>
      <c r="L701" s="247"/>
      <c r="M701" s="248"/>
      <c r="N701" s="249"/>
      <c r="O701" s="249"/>
      <c r="P701" s="249"/>
      <c r="Q701" s="249"/>
      <c r="R701" s="249"/>
      <c r="S701" s="249"/>
      <c r="T701" s="250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51" t="s">
        <v>219</v>
      </c>
      <c r="AU701" s="251" t="s">
        <v>82</v>
      </c>
      <c r="AV701" s="14" t="s">
        <v>82</v>
      </c>
      <c r="AW701" s="14" t="s">
        <v>4</v>
      </c>
      <c r="AX701" s="14" t="s">
        <v>80</v>
      </c>
      <c r="AY701" s="251" t="s">
        <v>118</v>
      </c>
    </row>
    <row r="702" s="2" customFormat="1" ht="21.75" customHeight="1">
      <c r="A702" s="41"/>
      <c r="B702" s="42"/>
      <c r="C702" s="207" t="s">
        <v>845</v>
      </c>
      <c r="D702" s="207" t="s">
        <v>121</v>
      </c>
      <c r="E702" s="208" t="s">
        <v>846</v>
      </c>
      <c r="F702" s="209" t="s">
        <v>847</v>
      </c>
      <c r="G702" s="210" t="s">
        <v>303</v>
      </c>
      <c r="H702" s="211">
        <v>32.600000000000001</v>
      </c>
      <c r="I702" s="212"/>
      <c r="J702" s="213">
        <f>ROUND(I702*H702,2)</f>
        <v>0</v>
      </c>
      <c r="K702" s="209" t="s">
        <v>19</v>
      </c>
      <c r="L702" s="47"/>
      <c r="M702" s="214" t="s">
        <v>19</v>
      </c>
      <c r="N702" s="215" t="s">
        <v>43</v>
      </c>
      <c r="O702" s="87"/>
      <c r="P702" s="216">
        <f>O702*H702</f>
        <v>0</v>
      </c>
      <c r="Q702" s="216">
        <v>0</v>
      </c>
      <c r="R702" s="216">
        <f>Q702*H702</f>
        <v>0</v>
      </c>
      <c r="S702" s="216">
        <v>0</v>
      </c>
      <c r="T702" s="217">
        <f>S702*H702</f>
        <v>0</v>
      </c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R702" s="218" t="s">
        <v>143</v>
      </c>
      <c r="AT702" s="218" t="s">
        <v>121</v>
      </c>
      <c r="AU702" s="218" t="s">
        <v>82</v>
      </c>
      <c r="AY702" s="20" t="s">
        <v>118</v>
      </c>
      <c r="BE702" s="219">
        <f>IF(N702="základní",J702,0)</f>
        <v>0</v>
      </c>
      <c r="BF702" s="219">
        <f>IF(N702="snížená",J702,0)</f>
        <v>0</v>
      </c>
      <c r="BG702" s="219">
        <f>IF(N702="zákl. přenesená",J702,0)</f>
        <v>0</v>
      </c>
      <c r="BH702" s="219">
        <f>IF(N702="sníž. přenesená",J702,0)</f>
        <v>0</v>
      </c>
      <c r="BI702" s="219">
        <f>IF(N702="nulová",J702,0)</f>
        <v>0</v>
      </c>
      <c r="BJ702" s="20" t="s">
        <v>80</v>
      </c>
      <c r="BK702" s="219">
        <f>ROUND(I702*H702,2)</f>
        <v>0</v>
      </c>
      <c r="BL702" s="20" t="s">
        <v>143</v>
      </c>
      <c r="BM702" s="218" t="s">
        <v>848</v>
      </c>
    </row>
    <row r="703" s="13" customFormat="1">
      <c r="A703" s="13"/>
      <c r="B703" s="231"/>
      <c r="C703" s="232"/>
      <c r="D703" s="225" t="s">
        <v>219</v>
      </c>
      <c r="E703" s="233" t="s">
        <v>19</v>
      </c>
      <c r="F703" s="234" t="s">
        <v>849</v>
      </c>
      <c r="G703" s="232"/>
      <c r="H703" s="233" t="s">
        <v>19</v>
      </c>
      <c r="I703" s="235"/>
      <c r="J703" s="232"/>
      <c r="K703" s="232"/>
      <c r="L703" s="236"/>
      <c r="M703" s="237"/>
      <c r="N703" s="238"/>
      <c r="O703" s="238"/>
      <c r="P703" s="238"/>
      <c r="Q703" s="238"/>
      <c r="R703" s="238"/>
      <c r="S703" s="238"/>
      <c r="T703" s="239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0" t="s">
        <v>219</v>
      </c>
      <c r="AU703" s="240" t="s">
        <v>82</v>
      </c>
      <c r="AV703" s="13" t="s">
        <v>80</v>
      </c>
      <c r="AW703" s="13" t="s">
        <v>33</v>
      </c>
      <c r="AX703" s="13" t="s">
        <v>72</v>
      </c>
      <c r="AY703" s="240" t="s">
        <v>118</v>
      </c>
    </row>
    <row r="704" s="13" customFormat="1">
      <c r="A704" s="13"/>
      <c r="B704" s="231"/>
      <c r="C704" s="232"/>
      <c r="D704" s="225" t="s">
        <v>219</v>
      </c>
      <c r="E704" s="233" t="s">
        <v>19</v>
      </c>
      <c r="F704" s="234" t="s">
        <v>310</v>
      </c>
      <c r="G704" s="232"/>
      <c r="H704" s="233" t="s">
        <v>19</v>
      </c>
      <c r="I704" s="235"/>
      <c r="J704" s="232"/>
      <c r="K704" s="232"/>
      <c r="L704" s="236"/>
      <c r="M704" s="237"/>
      <c r="N704" s="238"/>
      <c r="O704" s="238"/>
      <c r="P704" s="238"/>
      <c r="Q704" s="238"/>
      <c r="R704" s="238"/>
      <c r="S704" s="238"/>
      <c r="T704" s="239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0" t="s">
        <v>219</v>
      </c>
      <c r="AU704" s="240" t="s">
        <v>82</v>
      </c>
      <c r="AV704" s="13" t="s">
        <v>80</v>
      </c>
      <c r="AW704" s="13" t="s">
        <v>33</v>
      </c>
      <c r="AX704" s="13" t="s">
        <v>72</v>
      </c>
      <c r="AY704" s="240" t="s">
        <v>118</v>
      </c>
    </row>
    <row r="705" s="14" customFormat="1">
      <c r="A705" s="14"/>
      <c r="B705" s="241"/>
      <c r="C705" s="242"/>
      <c r="D705" s="225" t="s">
        <v>219</v>
      </c>
      <c r="E705" s="243" t="s">
        <v>19</v>
      </c>
      <c r="F705" s="244" t="s">
        <v>850</v>
      </c>
      <c r="G705" s="242"/>
      <c r="H705" s="245">
        <v>32.600000000000001</v>
      </c>
      <c r="I705" s="246"/>
      <c r="J705" s="242"/>
      <c r="K705" s="242"/>
      <c r="L705" s="247"/>
      <c r="M705" s="248"/>
      <c r="N705" s="249"/>
      <c r="O705" s="249"/>
      <c r="P705" s="249"/>
      <c r="Q705" s="249"/>
      <c r="R705" s="249"/>
      <c r="S705" s="249"/>
      <c r="T705" s="250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51" t="s">
        <v>219</v>
      </c>
      <c r="AU705" s="251" t="s">
        <v>82</v>
      </c>
      <c r="AV705" s="14" t="s">
        <v>82</v>
      </c>
      <c r="AW705" s="14" t="s">
        <v>33</v>
      </c>
      <c r="AX705" s="14" t="s">
        <v>80</v>
      </c>
      <c r="AY705" s="251" t="s">
        <v>118</v>
      </c>
    </row>
    <row r="706" s="2" customFormat="1" ht="24.15" customHeight="1">
      <c r="A706" s="41"/>
      <c r="B706" s="42"/>
      <c r="C706" s="207" t="s">
        <v>851</v>
      </c>
      <c r="D706" s="207" t="s">
        <v>121</v>
      </c>
      <c r="E706" s="208" t="s">
        <v>852</v>
      </c>
      <c r="F706" s="209" t="s">
        <v>853</v>
      </c>
      <c r="G706" s="210" t="s">
        <v>303</v>
      </c>
      <c r="H706" s="211">
        <v>32.600000000000001</v>
      </c>
      <c r="I706" s="212"/>
      <c r="J706" s="213">
        <f>ROUND(I706*H706,2)</f>
        <v>0</v>
      </c>
      <c r="K706" s="209" t="s">
        <v>19</v>
      </c>
      <c r="L706" s="47"/>
      <c r="M706" s="214" t="s">
        <v>19</v>
      </c>
      <c r="N706" s="215" t="s">
        <v>43</v>
      </c>
      <c r="O706" s="87"/>
      <c r="P706" s="216">
        <f>O706*H706</f>
        <v>0</v>
      </c>
      <c r="Q706" s="216">
        <v>0.00017000000000000001</v>
      </c>
      <c r="R706" s="216">
        <f>Q706*H706</f>
        <v>0.0055420000000000009</v>
      </c>
      <c r="S706" s="216">
        <v>0</v>
      </c>
      <c r="T706" s="217">
        <f>S706*H706</f>
        <v>0</v>
      </c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R706" s="218" t="s">
        <v>143</v>
      </c>
      <c r="AT706" s="218" t="s">
        <v>121</v>
      </c>
      <c r="AU706" s="218" t="s">
        <v>82</v>
      </c>
      <c r="AY706" s="20" t="s">
        <v>118</v>
      </c>
      <c r="BE706" s="219">
        <f>IF(N706="základní",J706,0)</f>
        <v>0</v>
      </c>
      <c r="BF706" s="219">
        <f>IF(N706="snížená",J706,0)</f>
        <v>0</v>
      </c>
      <c r="BG706" s="219">
        <f>IF(N706="zákl. přenesená",J706,0)</f>
        <v>0</v>
      </c>
      <c r="BH706" s="219">
        <f>IF(N706="sníž. přenesená",J706,0)</f>
        <v>0</v>
      </c>
      <c r="BI706" s="219">
        <f>IF(N706="nulová",J706,0)</f>
        <v>0</v>
      </c>
      <c r="BJ706" s="20" t="s">
        <v>80</v>
      </c>
      <c r="BK706" s="219">
        <f>ROUND(I706*H706,2)</f>
        <v>0</v>
      </c>
      <c r="BL706" s="20" t="s">
        <v>143</v>
      </c>
      <c r="BM706" s="218" t="s">
        <v>854</v>
      </c>
    </row>
    <row r="707" s="13" customFormat="1">
      <c r="A707" s="13"/>
      <c r="B707" s="231"/>
      <c r="C707" s="232"/>
      <c r="D707" s="225" t="s">
        <v>219</v>
      </c>
      <c r="E707" s="233" t="s">
        <v>19</v>
      </c>
      <c r="F707" s="234" t="s">
        <v>855</v>
      </c>
      <c r="G707" s="232"/>
      <c r="H707" s="233" t="s">
        <v>19</v>
      </c>
      <c r="I707" s="235"/>
      <c r="J707" s="232"/>
      <c r="K707" s="232"/>
      <c r="L707" s="236"/>
      <c r="M707" s="237"/>
      <c r="N707" s="238"/>
      <c r="O707" s="238"/>
      <c r="P707" s="238"/>
      <c r="Q707" s="238"/>
      <c r="R707" s="238"/>
      <c r="S707" s="238"/>
      <c r="T707" s="239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0" t="s">
        <v>219</v>
      </c>
      <c r="AU707" s="240" t="s">
        <v>82</v>
      </c>
      <c r="AV707" s="13" t="s">
        <v>80</v>
      </c>
      <c r="AW707" s="13" t="s">
        <v>33</v>
      </c>
      <c r="AX707" s="13" t="s">
        <v>72</v>
      </c>
      <c r="AY707" s="240" t="s">
        <v>118</v>
      </c>
    </row>
    <row r="708" s="13" customFormat="1">
      <c r="A708" s="13"/>
      <c r="B708" s="231"/>
      <c r="C708" s="232"/>
      <c r="D708" s="225" t="s">
        <v>219</v>
      </c>
      <c r="E708" s="233" t="s">
        <v>19</v>
      </c>
      <c r="F708" s="234" t="s">
        <v>310</v>
      </c>
      <c r="G708" s="232"/>
      <c r="H708" s="233" t="s">
        <v>19</v>
      </c>
      <c r="I708" s="235"/>
      <c r="J708" s="232"/>
      <c r="K708" s="232"/>
      <c r="L708" s="236"/>
      <c r="M708" s="237"/>
      <c r="N708" s="238"/>
      <c r="O708" s="238"/>
      <c r="P708" s="238"/>
      <c r="Q708" s="238"/>
      <c r="R708" s="238"/>
      <c r="S708" s="238"/>
      <c r="T708" s="239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40" t="s">
        <v>219</v>
      </c>
      <c r="AU708" s="240" t="s">
        <v>82</v>
      </c>
      <c r="AV708" s="13" t="s">
        <v>80</v>
      </c>
      <c r="AW708" s="13" t="s">
        <v>33</v>
      </c>
      <c r="AX708" s="13" t="s">
        <v>72</v>
      </c>
      <c r="AY708" s="240" t="s">
        <v>118</v>
      </c>
    </row>
    <row r="709" s="14" customFormat="1">
      <c r="A709" s="14"/>
      <c r="B709" s="241"/>
      <c r="C709" s="242"/>
      <c r="D709" s="225" t="s">
        <v>219</v>
      </c>
      <c r="E709" s="243" t="s">
        <v>19</v>
      </c>
      <c r="F709" s="244" t="s">
        <v>850</v>
      </c>
      <c r="G709" s="242"/>
      <c r="H709" s="245">
        <v>32.600000000000001</v>
      </c>
      <c r="I709" s="246"/>
      <c r="J709" s="242"/>
      <c r="K709" s="242"/>
      <c r="L709" s="247"/>
      <c r="M709" s="248"/>
      <c r="N709" s="249"/>
      <c r="O709" s="249"/>
      <c r="P709" s="249"/>
      <c r="Q709" s="249"/>
      <c r="R709" s="249"/>
      <c r="S709" s="249"/>
      <c r="T709" s="250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51" t="s">
        <v>219</v>
      </c>
      <c r="AU709" s="251" t="s">
        <v>82</v>
      </c>
      <c r="AV709" s="14" t="s">
        <v>82</v>
      </c>
      <c r="AW709" s="14" t="s">
        <v>33</v>
      </c>
      <c r="AX709" s="14" t="s">
        <v>80</v>
      </c>
      <c r="AY709" s="251" t="s">
        <v>118</v>
      </c>
    </row>
    <row r="710" s="2" customFormat="1" ht="16.5" customHeight="1">
      <c r="A710" s="41"/>
      <c r="B710" s="42"/>
      <c r="C710" s="207" t="s">
        <v>856</v>
      </c>
      <c r="D710" s="207" t="s">
        <v>121</v>
      </c>
      <c r="E710" s="208" t="s">
        <v>857</v>
      </c>
      <c r="F710" s="209" t="s">
        <v>858</v>
      </c>
      <c r="G710" s="210" t="s">
        <v>216</v>
      </c>
      <c r="H710" s="211">
        <v>1304.01</v>
      </c>
      <c r="I710" s="212"/>
      <c r="J710" s="213">
        <f>ROUND(I710*H710,2)</f>
        <v>0</v>
      </c>
      <c r="K710" s="209" t="s">
        <v>19</v>
      </c>
      <c r="L710" s="47"/>
      <c r="M710" s="214" t="s">
        <v>19</v>
      </c>
      <c r="N710" s="215" t="s">
        <v>43</v>
      </c>
      <c r="O710" s="87"/>
      <c r="P710" s="216">
        <f>O710*H710</f>
        <v>0</v>
      </c>
      <c r="Q710" s="216">
        <v>0.00068999999999999997</v>
      </c>
      <c r="R710" s="216">
        <f>Q710*H710</f>
        <v>0.89976689999999993</v>
      </c>
      <c r="S710" s="216">
        <v>0</v>
      </c>
      <c r="T710" s="217">
        <f>S710*H710</f>
        <v>0</v>
      </c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R710" s="218" t="s">
        <v>143</v>
      </c>
      <c r="AT710" s="218" t="s">
        <v>121</v>
      </c>
      <c r="AU710" s="218" t="s">
        <v>82</v>
      </c>
      <c r="AY710" s="20" t="s">
        <v>118</v>
      </c>
      <c r="BE710" s="219">
        <f>IF(N710="základní",J710,0)</f>
        <v>0</v>
      </c>
      <c r="BF710" s="219">
        <f>IF(N710="snížená",J710,0)</f>
        <v>0</v>
      </c>
      <c r="BG710" s="219">
        <f>IF(N710="zákl. přenesená",J710,0)</f>
        <v>0</v>
      </c>
      <c r="BH710" s="219">
        <f>IF(N710="sníž. přenesená",J710,0)</f>
        <v>0</v>
      </c>
      <c r="BI710" s="219">
        <f>IF(N710="nulová",J710,0)</f>
        <v>0</v>
      </c>
      <c r="BJ710" s="20" t="s">
        <v>80</v>
      </c>
      <c r="BK710" s="219">
        <f>ROUND(I710*H710,2)</f>
        <v>0</v>
      </c>
      <c r="BL710" s="20" t="s">
        <v>143</v>
      </c>
      <c r="BM710" s="218" t="s">
        <v>859</v>
      </c>
    </row>
    <row r="711" s="13" customFormat="1">
      <c r="A711" s="13"/>
      <c r="B711" s="231"/>
      <c r="C711" s="232"/>
      <c r="D711" s="225" t="s">
        <v>219</v>
      </c>
      <c r="E711" s="233" t="s">
        <v>19</v>
      </c>
      <c r="F711" s="234" t="s">
        <v>328</v>
      </c>
      <c r="G711" s="232"/>
      <c r="H711" s="233" t="s">
        <v>19</v>
      </c>
      <c r="I711" s="235"/>
      <c r="J711" s="232"/>
      <c r="K711" s="232"/>
      <c r="L711" s="236"/>
      <c r="M711" s="237"/>
      <c r="N711" s="238"/>
      <c r="O711" s="238"/>
      <c r="P711" s="238"/>
      <c r="Q711" s="238"/>
      <c r="R711" s="238"/>
      <c r="S711" s="238"/>
      <c r="T711" s="239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0" t="s">
        <v>219</v>
      </c>
      <c r="AU711" s="240" t="s">
        <v>82</v>
      </c>
      <c r="AV711" s="13" t="s">
        <v>80</v>
      </c>
      <c r="AW711" s="13" t="s">
        <v>33</v>
      </c>
      <c r="AX711" s="13" t="s">
        <v>72</v>
      </c>
      <c r="AY711" s="240" t="s">
        <v>118</v>
      </c>
    </row>
    <row r="712" s="13" customFormat="1">
      <c r="A712" s="13"/>
      <c r="B712" s="231"/>
      <c r="C712" s="232"/>
      <c r="D712" s="225" t="s">
        <v>219</v>
      </c>
      <c r="E712" s="233" t="s">
        <v>19</v>
      </c>
      <c r="F712" s="234" t="s">
        <v>860</v>
      </c>
      <c r="G712" s="232"/>
      <c r="H712" s="233" t="s">
        <v>19</v>
      </c>
      <c r="I712" s="235"/>
      <c r="J712" s="232"/>
      <c r="K712" s="232"/>
      <c r="L712" s="236"/>
      <c r="M712" s="237"/>
      <c r="N712" s="238"/>
      <c r="O712" s="238"/>
      <c r="P712" s="238"/>
      <c r="Q712" s="238"/>
      <c r="R712" s="238"/>
      <c r="S712" s="238"/>
      <c r="T712" s="239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0" t="s">
        <v>219</v>
      </c>
      <c r="AU712" s="240" t="s">
        <v>82</v>
      </c>
      <c r="AV712" s="13" t="s">
        <v>80</v>
      </c>
      <c r="AW712" s="13" t="s">
        <v>33</v>
      </c>
      <c r="AX712" s="13" t="s">
        <v>72</v>
      </c>
      <c r="AY712" s="240" t="s">
        <v>118</v>
      </c>
    </row>
    <row r="713" s="13" customFormat="1">
      <c r="A713" s="13"/>
      <c r="B713" s="231"/>
      <c r="C713" s="232"/>
      <c r="D713" s="225" t="s">
        <v>219</v>
      </c>
      <c r="E713" s="233" t="s">
        <v>19</v>
      </c>
      <c r="F713" s="234" t="s">
        <v>861</v>
      </c>
      <c r="G713" s="232"/>
      <c r="H713" s="233" t="s">
        <v>19</v>
      </c>
      <c r="I713" s="235"/>
      <c r="J713" s="232"/>
      <c r="K713" s="232"/>
      <c r="L713" s="236"/>
      <c r="M713" s="237"/>
      <c r="N713" s="238"/>
      <c r="O713" s="238"/>
      <c r="P713" s="238"/>
      <c r="Q713" s="238"/>
      <c r="R713" s="238"/>
      <c r="S713" s="238"/>
      <c r="T713" s="239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0" t="s">
        <v>219</v>
      </c>
      <c r="AU713" s="240" t="s">
        <v>82</v>
      </c>
      <c r="AV713" s="13" t="s">
        <v>80</v>
      </c>
      <c r="AW713" s="13" t="s">
        <v>33</v>
      </c>
      <c r="AX713" s="13" t="s">
        <v>72</v>
      </c>
      <c r="AY713" s="240" t="s">
        <v>118</v>
      </c>
    </row>
    <row r="714" s="14" customFormat="1">
      <c r="A714" s="14"/>
      <c r="B714" s="241"/>
      <c r="C714" s="242"/>
      <c r="D714" s="225" t="s">
        <v>219</v>
      </c>
      <c r="E714" s="243" t="s">
        <v>19</v>
      </c>
      <c r="F714" s="244" t="s">
        <v>449</v>
      </c>
      <c r="G714" s="242"/>
      <c r="H714" s="245">
        <v>926</v>
      </c>
      <c r="I714" s="246"/>
      <c r="J714" s="242"/>
      <c r="K714" s="242"/>
      <c r="L714" s="247"/>
      <c r="M714" s="248"/>
      <c r="N714" s="249"/>
      <c r="O714" s="249"/>
      <c r="P714" s="249"/>
      <c r="Q714" s="249"/>
      <c r="R714" s="249"/>
      <c r="S714" s="249"/>
      <c r="T714" s="250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51" t="s">
        <v>219</v>
      </c>
      <c r="AU714" s="251" t="s">
        <v>82</v>
      </c>
      <c r="AV714" s="14" t="s">
        <v>82</v>
      </c>
      <c r="AW714" s="14" t="s">
        <v>33</v>
      </c>
      <c r="AX714" s="14" t="s">
        <v>72</v>
      </c>
      <c r="AY714" s="251" t="s">
        <v>118</v>
      </c>
    </row>
    <row r="715" s="13" customFormat="1">
      <c r="A715" s="13"/>
      <c r="B715" s="231"/>
      <c r="C715" s="232"/>
      <c r="D715" s="225" t="s">
        <v>219</v>
      </c>
      <c r="E715" s="233" t="s">
        <v>19</v>
      </c>
      <c r="F715" s="234" t="s">
        <v>332</v>
      </c>
      <c r="G715" s="232"/>
      <c r="H715" s="233" t="s">
        <v>19</v>
      </c>
      <c r="I715" s="235"/>
      <c r="J715" s="232"/>
      <c r="K715" s="232"/>
      <c r="L715" s="236"/>
      <c r="M715" s="237"/>
      <c r="N715" s="238"/>
      <c r="O715" s="238"/>
      <c r="P715" s="238"/>
      <c r="Q715" s="238"/>
      <c r="R715" s="238"/>
      <c r="S715" s="238"/>
      <c r="T715" s="239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40" t="s">
        <v>219</v>
      </c>
      <c r="AU715" s="240" t="s">
        <v>82</v>
      </c>
      <c r="AV715" s="13" t="s">
        <v>80</v>
      </c>
      <c r="AW715" s="13" t="s">
        <v>33</v>
      </c>
      <c r="AX715" s="13" t="s">
        <v>72</v>
      </c>
      <c r="AY715" s="240" t="s">
        <v>118</v>
      </c>
    </row>
    <row r="716" s="13" customFormat="1">
      <c r="A716" s="13"/>
      <c r="B716" s="231"/>
      <c r="C716" s="232"/>
      <c r="D716" s="225" t="s">
        <v>219</v>
      </c>
      <c r="E716" s="233" t="s">
        <v>19</v>
      </c>
      <c r="F716" s="234" t="s">
        <v>860</v>
      </c>
      <c r="G716" s="232"/>
      <c r="H716" s="233" t="s">
        <v>19</v>
      </c>
      <c r="I716" s="235"/>
      <c r="J716" s="232"/>
      <c r="K716" s="232"/>
      <c r="L716" s="236"/>
      <c r="M716" s="237"/>
      <c r="N716" s="238"/>
      <c r="O716" s="238"/>
      <c r="P716" s="238"/>
      <c r="Q716" s="238"/>
      <c r="R716" s="238"/>
      <c r="S716" s="238"/>
      <c r="T716" s="239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0" t="s">
        <v>219</v>
      </c>
      <c r="AU716" s="240" t="s">
        <v>82</v>
      </c>
      <c r="AV716" s="13" t="s">
        <v>80</v>
      </c>
      <c r="AW716" s="13" t="s">
        <v>33</v>
      </c>
      <c r="AX716" s="13" t="s">
        <v>72</v>
      </c>
      <c r="AY716" s="240" t="s">
        <v>118</v>
      </c>
    </row>
    <row r="717" s="13" customFormat="1">
      <c r="A717" s="13"/>
      <c r="B717" s="231"/>
      <c r="C717" s="232"/>
      <c r="D717" s="225" t="s">
        <v>219</v>
      </c>
      <c r="E717" s="233" t="s">
        <v>19</v>
      </c>
      <c r="F717" s="234" t="s">
        <v>861</v>
      </c>
      <c r="G717" s="232"/>
      <c r="H717" s="233" t="s">
        <v>19</v>
      </c>
      <c r="I717" s="235"/>
      <c r="J717" s="232"/>
      <c r="K717" s="232"/>
      <c r="L717" s="236"/>
      <c r="M717" s="237"/>
      <c r="N717" s="238"/>
      <c r="O717" s="238"/>
      <c r="P717" s="238"/>
      <c r="Q717" s="238"/>
      <c r="R717" s="238"/>
      <c r="S717" s="238"/>
      <c r="T717" s="239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0" t="s">
        <v>219</v>
      </c>
      <c r="AU717" s="240" t="s">
        <v>82</v>
      </c>
      <c r="AV717" s="13" t="s">
        <v>80</v>
      </c>
      <c r="AW717" s="13" t="s">
        <v>33</v>
      </c>
      <c r="AX717" s="13" t="s">
        <v>72</v>
      </c>
      <c r="AY717" s="240" t="s">
        <v>118</v>
      </c>
    </row>
    <row r="718" s="14" customFormat="1">
      <c r="A718" s="14"/>
      <c r="B718" s="241"/>
      <c r="C718" s="242"/>
      <c r="D718" s="225" t="s">
        <v>219</v>
      </c>
      <c r="E718" s="243" t="s">
        <v>19</v>
      </c>
      <c r="F718" s="244" t="s">
        <v>451</v>
      </c>
      <c r="G718" s="242"/>
      <c r="H718" s="245">
        <v>148.43000000000001</v>
      </c>
      <c r="I718" s="246"/>
      <c r="J718" s="242"/>
      <c r="K718" s="242"/>
      <c r="L718" s="247"/>
      <c r="M718" s="248"/>
      <c r="N718" s="249"/>
      <c r="O718" s="249"/>
      <c r="P718" s="249"/>
      <c r="Q718" s="249"/>
      <c r="R718" s="249"/>
      <c r="S718" s="249"/>
      <c r="T718" s="250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51" t="s">
        <v>219</v>
      </c>
      <c r="AU718" s="251" t="s">
        <v>82</v>
      </c>
      <c r="AV718" s="14" t="s">
        <v>82</v>
      </c>
      <c r="AW718" s="14" t="s">
        <v>33</v>
      </c>
      <c r="AX718" s="14" t="s">
        <v>72</v>
      </c>
      <c r="AY718" s="251" t="s">
        <v>118</v>
      </c>
    </row>
    <row r="719" s="13" customFormat="1">
      <c r="A719" s="13"/>
      <c r="B719" s="231"/>
      <c r="C719" s="232"/>
      <c r="D719" s="225" t="s">
        <v>219</v>
      </c>
      <c r="E719" s="233" t="s">
        <v>19</v>
      </c>
      <c r="F719" s="234" t="s">
        <v>334</v>
      </c>
      <c r="G719" s="232"/>
      <c r="H719" s="233" t="s">
        <v>19</v>
      </c>
      <c r="I719" s="235"/>
      <c r="J719" s="232"/>
      <c r="K719" s="232"/>
      <c r="L719" s="236"/>
      <c r="M719" s="237"/>
      <c r="N719" s="238"/>
      <c r="O719" s="238"/>
      <c r="P719" s="238"/>
      <c r="Q719" s="238"/>
      <c r="R719" s="238"/>
      <c r="S719" s="238"/>
      <c r="T719" s="239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0" t="s">
        <v>219</v>
      </c>
      <c r="AU719" s="240" t="s">
        <v>82</v>
      </c>
      <c r="AV719" s="13" t="s">
        <v>80</v>
      </c>
      <c r="AW719" s="13" t="s">
        <v>33</v>
      </c>
      <c r="AX719" s="13" t="s">
        <v>72</v>
      </c>
      <c r="AY719" s="240" t="s">
        <v>118</v>
      </c>
    </row>
    <row r="720" s="13" customFormat="1">
      <c r="A720" s="13"/>
      <c r="B720" s="231"/>
      <c r="C720" s="232"/>
      <c r="D720" s="225" t="s">
        <v>219</v>
      </c>
      <c r="E720" s="233" t="s">
        <v>19</v>
      </c>
      <c r="F720" s="234" t="s">
        <v>860</v>
      </c>
      <c r="G720" s="232"/>
      <c r="H720" s="233" t="s">
        <v>19</v>
      </c>
      <c r="I720" s="235"/>
      <c r="J720" s="232"/>
      <c r="K720" s="232"/>
      <c r="L720" s="236"/>
      <c r="M720" s="237"/>
      <c r="N720" s="238"/>
      <c r="O720" s="238"/>
      <c r="P720" s="238"/>
      <c r="Q720" s="238"/>
      <c r="R720" s="238"/>
      <c r="S720" s="238"/>
      <c r="T720" s="239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0" t="s">
        <v>219</v>
      </c>
      <c r="AU720" s="240" t="s">
        <v>82</v>
      </c>
      <c r="AV720" s="13" t="s">
        <v>80</v>
      </c>
      <c r="AW720" s="13" t="s">
        <v>33</v>
      </c>
      <c r="AX720" s="13" t="s">
        <v>72</v>
      </c>
      <c r="AY720" s="240" t="s">
        <v>118</v>
      </c>
    </row>
    <row r="721" s="13" customFormat="1">
      <c r="A721" s="13"/>
      <c r="B721" s="231"/>
      <c r="C721" s="232"/>
      <c r="D721" s="225" t="s">
        <v>219</v>
      </c>
      <c r="E721" s="233" t="s">
        <v>19</v>
      </c>
      <c r="F721" s="234" t="s">
        <v>861</v>
      </c>
      <c r="G721" s="232"/>
      <c r="H721" s="233" t="s">
        <v>19</v>
      </c>
      <c r="I721" s="235"/>
      <c r="J721" s="232"/>
      <c r="K721" s="232"/>
      <c r="L721" s="236"/>
      <c r="M721" s="237"/>
      <c r="N721" s="238"/>
      <c r="O721" s="238"/>
      <c r="P721" s="238"/>
      <c r="Q721" s="238"/>
      <c r="R721" s="238"/>
      <c r="S721" s="238"/>
      <c r="T721" s="239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0" t="s">
        <v>219</v>
      </c>
      <c r="AU721" s="240" t="s">
        <v>82</v>
      </c>
      <c r="AV721" s="13" t="s">
        <v>80</v>
      </c>
      <c r="AW721" s="13" t="s">
        <v>33</v>
      </c>
      <c r="AX721" s="13" t="s">
        <v>72</v>
      </c>
      <c r="AY721" s="240" t="s">
        <v>118</v>
      </c>
    </row>
    <row r="722" s="14" customFormat="1">
      <c r="A722" s="14"/>
      <c r="B722" s="241"/>
      <c r="C722" s="242"/>
      <c r="D722" s="225" t="s">
        <v>219</v>
      </c>
      <c r="E722" s="243" t="s">
        <v>19</v>
      </c>
      <c r="F722" s="244" t="s">
        <v>452</v>
      </c>
      <c r="G722" s="242"/>
      <c r="H722" s="245">
        <v>110</v>
      </c>
      <c r="I722" s="246"/>
      <c r="J722" s="242"/>
      <c r="K722" s="242"/>
      <c r="L722" s="247"/>
      <c r="M722" s="248"/>
      <c r="N722" s="249"/>
      <c r="O722" s="249"/>
      <c r="P722" s="249"/>
      <c r="Q722" s="249"/>
      <c r="R722" s="249"/>
      <c r="S722" s="249"/>
      <c r="T722" s="250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1" t="s">
        <v>219</v>
      </c>
      <c r="AU722" s="251" t="s">
        <v>82</v>
      </c>
      <c r="AV722" s="14" t="s">
        <v>82</v>
      </c>
      <c r="AW722" s="14" t="s">
        <v>33</v>
      </c>
      <c r="AX722" s="14" t="s">
        <v>72</v>
      </c>
      <c r="AY722" s="251" t="s">
        <v>118</v>
      </c>
    </row>
    <row r="723" s="13" customFormat="1">
      <c r="A723" s="13"/>
      <c r="B723" s="231"/>
      <c r="C723" s="232"/>
      <c r="D723" s="225" t="s">
        <v>219</v>
      </c>
      <c r="E723" s="233" t="s">
        <v>19</v>
      </c>
      <c r="F723" s="234" t="s">
        <v>336</v>
      </c>
      <c r="G723" s="232"/>
      <c r="H723" s="233" t="s">
        <v>19</v>
      </c>
      <c r="I723" s="235"/>
      <c r="J723" s="232"/>
      <c r="K723" s="232"/>
      <c r="L723" s="236"/>
      <c r="M723" s="237"/>
      <c r="N723" s="238"/>
      <c r="O723" s="238"/>
      <c r="P723" s="238"/>
      <c r="Q723" s="238"/>
      <c r="R723" s="238"/>
      <c r="S723" s="238"/>
      <c r="T723" s="239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0" t="s">
        <v>219</v>
      </c>
      <c r="AU723" s="240" t="s">
        <v>82</v>
      </c>
      <c r="AV723" s="13" t="s">
        <v>80</v>
      </c>
      <c r="AW723" s="13" t="s">
        <v>33</v>
      </c>
      <c r="AX723" s="13" t="s">
        <v>72</v>
      </c>
      <c r="AY723" s="240" t="s">
        <v>118</v>
      </c>
    </row>
    <row r="724" s="13" customFormat="1">
      <c r="A724" s="13"/>
      <c r="B724" s="231"/>
      <c r="C724" s="232"/>
      <c r="D724" s="225" t="s">
        <v>219</v>
      </c>
      <c r="E724" s="233" t="s">
        <v>19</v>
      </c>
      <c r="F724" s="234" t="s">
        <v>860</v>
      </c>
      <c r="G724" s="232"/>
      <c r="H724" s="233" t="s">
        <v>19</v>
      </c>
      <c r="I724" s="235"/>
      <c r="J724" s="232"/>
      <c r="K724" s="232"/>
      <c r="L724" s="236"/>
      <c r="M724" s="237"/>
      <c r="N724" s="238"/>
      <c r="O724" s="238"/>
      <c r="P724" s="238"/>
      <c r="Q724" s="238"/>
      <c r="R724" s="238"/>
      <c r="S724" s="238"/>
      <c r="T724" s="239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40" t="s">
        <v>219</v>
      </c>
      <c r="AU724" s="240" t="s">
        <v>82</v>
      </c>
      <c r="AV724" s="13" t="s">
        <v>80</v>
      </c>
      <c r="AW724" s="13" t="s">
        <v>33</v>
      </c>
      <c r="AX724" s="13" t="s">
        <v>72</v>
      </c>
      <c r="AY724" s="240" t="s">
        <v>118</v>
      </c>
    </row>
    <row r="725" s="13" customFormat="1">
      <c r="A725" s="13"/>
      <c r="B725" s="231"/>
      <c r="C725" s="232"/>
      <c r="D725" s="225" t="s">
        <v>219</v>
      </c>
      <c r="E725" s="233" t="s">
        <v>19</v>
      </c>
      <c r="F725" s="234" t="s">
        <v>861</v>
      </c>
      <c r="G725" s="232"/>
      <c r="H725" s="233" t="s">
        <v>19</v>
      </c>
      <c r="I725" s="235"/>
      <c r="J725" s="232"/>
      <c r="K725" s="232"/>
      <c r="L725" s="236"/>
      <c r="M725" s="237"/>
      <c r="N725" s="238"/>
      <c r="O725" s="238"/>
      <c r="P725" s="238"/>
      <c r="Q725" s="238"/>
      <c r="R725" s="238"/>
      <c r="S725" s="238"/>
      <c r="T725" s="239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40" t="s">
        <v>219</v>
      </c>
      <c r="AU725" s="240" t="s">
        <v>82</v>
      </c>
      <c r="AV725" s="13" t="s">
        <v>80</v>
      </c>
      <c r="AW725" s="13" t="s">
        <v>33</v>
      </c>
      <c r="AX725" s="13" t="s">
        <v>72</v>
      </c>
      <c r="AY725" s="240" t="s">
        <v>118</v>
      </c>
    </row>
    <row r="726" s="14" customFormat="1">
      <c r="A726" s="14"/>
      <c r="B726" s="241"/>
      <c r="C726" s="242"/>
      <c r="D726" s="225" t="s">
        <v>219</v>
      </c>
      <c r="E726" s="243" t="s">
        <v>19</v>
      </c>
      <c r="F726" s="244" t="s">
        <v>453</v>
      </c>
      <c r="G726" s="242"/>
      <c r="H726" s="245">
        <v>53</v>
      </c>
      <c r="I726" s="246"/>
      <c r="J726" s="242"/>
      <c r="K726" s="242"/>
      <c r="L726" s="247"/>
      <c r="M726" s="248"/>
      <c r="N726" s="249"/>
      <c r="O726" s="249"/>
      <c r="P726" s="249"/>
      <c r="Q726" s="249"/>
      <c r="R726" s="249"/>
      <c r="S726" s="249"/>
      <c r="T726" s="250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51" t="s">
        <v>219</v>
      </c>
      <c r="AU726" s="251" t="s">
        <v>82</v>
      </c>
      <c r="AV726" s="14" t="s">
        <v>82</v>
      </c>
      <c r="AW726" s="14" t="s">
        <v>33</v>
      </c>
      <c r="AX726" s="14" t="s">
        <v>72</v>
      </c>
      <c r="AY726" s="251" t="s">
        <v>118</v>
      </c>
    </row>
    <row r="727" s="13" customFormat="1">
      <c r="A727" s="13"/>
      <c r="B727" s="231"/>
      <c r="C727" s="232"/>
      <c r="D727" s="225" t="s">
        <v>219</v>
      </c>
      <c r="E727" s="233" t="s">
        <v>19</v>
      </c>
      <c r="F727" s="234" t="s">
        <v>338</v>
      </c>
      <c r="G727" s="232"/>
      <c r="H727" s="233" t="s">
        <v>19</v>
      </c>
      <c r="I727" s="235"/>
      <c r="J727" s="232"/>
      <c r="K727" s="232"/>
      <c r="L727" s="236"/>
      <c r="M727" s="237"/>
      <c r="N727" s="238"/>
      <c r="O727" s="238"/>
      <c r="P727" s="238"/>
      <c r="Q727" s="238"/>
      <c r="R727" s="238"/>
      <c r="S727" s="238"/>
      <c r="T727" s="239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40" t="s">
        <v>219</v>
      </c>
      <c r="AU727" s="240" t="s">
        <v>82</v>
      </c>
      <c r="AV727" s="13" t="s">
        <v>80</v>
      </c>
      <c r="AW727" s="13" t="s">
        <v>33</v>
      </c>
      <c r="AX727" s="13" t="s">
        <v>72</v>
      </c>
      <c r="AY727" s="240" t="s">
        <v>118</v>
      </c>
    </row>
    <row r="728" s="13" customFormat="1">
      <c r="A728" s="13"/>
      <c r="B728" s="231"/>
      <c r="C728" s="232"/>
      <c r="D728" s="225" t="s">
        <v>219</v>
      </c>
      <c r="E728" s="233" t="s">
        <v>19</v>
      </c>
      <c r="F728" s="234" t="s">
        <v>860</v>
      </c>
      <c r="G728" s="232"/>
      <c r="H728" s="233" t="s">
        <v>19</v>
      </c>
      <c r="I728" s="235"/>
      <c r="J728" s="232"/>
      <c r="K728" s="232"/>
      <c r="L728" s="236"/>
      <c r="M728" s="237"/>
      <c r="N728" s="238"/>
      <c r="O728" s="238"/>
      <c r="P728" s="238"/>
      <c r="Q728" s="238"/>
      <c r="R728" s="238"/>
      <c r="S728" s="238"/>
      <c r="T728" s="239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0" t="s">
        <v>219</v>
      </c>
      <c r="AU728" s="240" t="s">
        <v>82</v>
      </c>
      <c r="AV728" s="13" t="s">
        <v>80</v>
      </c>
      <c r="AW728" s="13" t="s">
        <v>33</v>
      </c>
      <c r="AX728" s="13" t="s">
        <v>72</v>
      </c>
      <c r="AY728" s="240" t="s">
        <v>118</v>
      </c>
    </row>
    <row r="729" s="13" customFormat="1">
      <c r="A729" s="13"/>
      <c r="B729" s="231"/>
      <c r="C729" s="232"/>
      <c r="D729" s="225" t="s">
        <v>219</v>
      </c>
      <c r="E729" s="233" t="s">
        <v>19</v>
      </c>
      <c r="F729" s="234" t="s">
        <v>861</v>
      </c>
      <c r="G729" s="232"/>
      <c r="H729" s="233" t="s">
        <v>19</v>
      </c>
      <c r="I729" s="235"/>
      <c r="J729" s="232"/>
      <c r="K729" s="232"/>
      <c r="L729" s="236"/>
      <c r="M729" s="237"/>
      <c r="N729" s="238"/>
      <c r="O729" s="238"/>
      <c r="P729" s="238"/>
      <c r="Q729" s="238"/>
      <c r="R729" s="238"/>
      <c r="S729" s="238"/>
      <c r="T729" s="239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0" t="s">
        <v>219</v>
      </c>
      <c r="AU729" s="240" t="s">
        <v>82</v>
      </c>
      <c r="AV729" s="13" t="s">
        <v>80</v>
      </c>
      <c r="AW729" s="13" t="s">
        <v>33</v>
      </c>
      <c r="AX729" s="13" t="s">
        <v>72</v>
      </c>
      <c r="AY729" s="240" t="s">
        <v>118</v>
      </c>
    </row>
    <row r="730" s="14" customFormat="1">
      <c r="A730" s="14"/>
      <c r="B730" s="241"/>
      <c r="C730" s="242"/>
      <c r="D730" s="225" t="s">
        <v>219</v>
      </c>
      <c r="E730" s="243" t="s">
        <v>19</v>
      </c>
      <c r="F730" s="244" t="s">
        <v>454</v>
      </c>
      <c r="G730" s="242"/>
      <c r="H730" s="245">
        <v>9.1999999999999993</v>
      </c>
      <c r="I730" s="246"/>
      <c r="J730" s="242"/>
      <c r="K730" s="242"/>
      <c r="L730" s="247"/>
      <c r="M730" s="248"/>
      <c r="N730" s="249"/>
      <c r="O730" s="249"/>
      <c r="P730" s="249"/>
      <c r="Q730" s="249"/>
      <c r="R730" s="249"/>
      <c r="S730" s="249"/>
      <c r="T730" s="250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51" t="s">
        <v>219</v>
      </c>
      <c r="AU730" s="251" t="s">
        <v>82</v>
      </c>
      <c r="AV730" s="14" t="s">
        <v>82</v>
      </c>
      <c r="AW730" s="14" t="s">
        <v>33</v>
      </c>
      <c r="AX730" s="14" t="s">
        <v>72</v>
      </c>
      <c r="AY730" s="251" t="s">
        <v>118</v>
      </c>
    </row>
    <row r="731" s="13" customFormat="1">
      <c r="A731" s="13"/>
      <c r="B731" s="231"/>
      <c r="C731" s="232"/>
      <c r="D731" s="225" t="s">
        <v>219</v>
      </c>
      <c r="E731" s="233" t="s">
        <v>19</v>
      </c>
      <c r="F731" s="234" t="s">
        <v>340</v>
      </c>
      <c r="G731" s="232"/>
      <c r="H731" s="233" t="s">
        <v>19</v>
      </c>
      <c r="I731" s="235"/>
      <c r="J731" s="232"/>
      <c r="K731" s="232"/>
      <c r="L731" s="236"/>
      <c r="M731" s="237"/>
      <c r="N731" s="238"/>
      <c r="O731" s="238"/>
      <c r="P731" s="238"/>
      <c r="Q731" s="238"/>
      <c r="R731" s="238"/>
      <c r="S731" s="238"/>
      <c r="T731" s="239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0" t="s">
        <v>219</v>
      </c>
      <c r="AU731" s="240" t="s">
        <v>82</v>
      </c>
      <c r="AV731" s="13" t="s">
        <v>80</v>
      </c>
      <c r="AW731" s="13" t="s">
        <v>33</v>
      </c>
      <c r="AX731" s="13" t="s">
        <v>72</v>
      </c>
      <c r="AY731" s="240" t="s">
        <v>118</v>
      </c>
    </row>
    <row r="732" s="13" customFormat="1">
      <c r="A732" s="13"/>
      <c r="B732" s="231"/>
      <c r="C732" s="232"/>
      <c r="D732" s="225" t="s">
        <v>219</v>
      </c>
      <c r="E732" s="233" t="s">
        <v>19</v>
      </c>
      <c r="F732" s="234" t="s">
        <v>860</v>
      </c>
      <c r="G732" s="232"/>
      <c r="H732" s="233" t="s">
        <v>19</v>
      </c>
      <c r="I732" s="235"/>
      <c r="J732" s="232"/>
      <c r="K732" s="232"/>
      <c r="L732" s="236"/>
      <c r="M732" s="237"/>
      <c r="N732" s="238"/>
      <c r="O732" s="238"/>
      <c r="P732" s="238"/>
      <c r="Q732" s="238"/>
      <c r="R732" s="238"/>
      <c r="S732" s="238"/>
      <c r="T732" s="239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40" t="s">
        <v>219</v>
      </c>
      <c r="AU732" s="240" t="s">
        <v>82</v>
      </c>
      <c r="AV732" s="13" t="s">
        <v>80</v>
      </c>
      <c r="AW732" s="13" t="s">
        <v>33</v>
      </c>
      <c r="AX732" s="13" t="s">
        <v>72</v>
      </c>
      <c r="AY732" s="240" t="s">
        <v>118</v>
      </c>
    </row>
    <row r="733" s="13" customFormat="1">
      <c r="A733" s="13"/>
      <c r="B733" s="231"/>
      <c r="C733" s="232"/>
      <c r="D733" s="225" t="s">
        <v>219</v>
      </c>
      <c r="E733" s="233" t="s">
        <v>19</v>
      </c>
      <c r="F733" s="234" t="s">
        <v>861</v>
      </c>
      <c r="G733" s="232"/>
      <c r="H733" s="233" t="s">
        <v>19</v>
      </c>
      <c r="I733" s="235"/>
      <c r="J733" s="232"/>
      <c r="K733" s="232"/>
      <c r="L733" s="236"/>
      <c r="M733" s="237"/>
      <c r="N733" s="238"/>
      <c r="O733" s="238"/>
      <c r="P733" s="238"/>
      <c r="Q733" s="238"/>
      <c r="R733" s="238"/>
      <c r="S733" s="238"/>
      <c r="T733" s="239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0" t="s">
        <v>219</v>
      </c>
      <c r="AU733" s="240" t="s">
        <v>82</v>
      </c>
      <c r="AV733" s="13" t="s">
        <v>80</v>
      </c>
      <c r="AW733" s="13" t="s">
        <v>33</v>
      </c>
      <c r="AX733" s="13" t="s">
        <v>72</v>
      </c>
      <c r="AY733" s="240" t="s">
        <v>118</v>
      </c>
    </row>
    <row r="734" s="14" customFormat="1">
      <c r="A734" s="14"/>
      <c r="B734" s="241"/>
      <c r="C734" s="242"/>
      <c r="D734" s="225" t="s">
        <v>219</v>
      </c>
      <c r="E734" s="243" t="s">
        <v>19</v>
      </c>
      <c r="F734" s="244" t="s">
        <v>233</v>
      </c>
      <c r="G734" s="242"/>
      <c r="H734" s="245">
        <v>17</v>
      </c>
      <c r="I734" s="246"/>
      <c r="J734" s="242"/>
      <c r="K734" s="242"/>
      <c r="L734" s="247"/>
      <c r="M734" s="248"/>
      <c r="N734" s="249"/>
      <c r="O734" s="249"/>
      <c r="P734" s="249"/>
      <c r="Q734" s="249"/>
      <c r="R734" s="249"/>
      <c r="S734" s="249"/>
      <c r="T734" s="250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51" t="s">
        <v>219</v>
      </c>
      <c r="AU734" s="251" t="s">
        <v>82</v>
      </c>
      <c r="AV734" s="14" t="s">
        <v>82</v>
      </c>
      <c r="AW734" s="14" t="s">
        <v>33</v>
      </c>
      <c r="AX734" s="14" t="s">
        <v>72</v>
      </c>
      <c r="AY734" s="251" t="s">
        <v>118</v>
      </c>
    </row>
    <row r="735" s="13" customFormat="1">
      <c r="A735" s="13"/>
      <c r="B735" s="231"/>
      <c r="C735" s="232"/>
      <c r="D735" s="225" t="s">
        <v>219</v>
      </c>
      <c r="E735" s="233" t="s">
        <v>19</v>
      </c>
      <c r="F735" s="234" t="s">
        <v>342</v>
      </c>
      <c r="G735" s="232"/>
      <c r="H735" s="233" t="s">
        <v>19</v>
      </c>
      <c r="I735" s="235"/>
      <c r="J735" s="232"/>
      <c r="K735" s="232"/>
      <c r="L735" s="236"/>
      <c r="M735" s="237"/>
      <c r="N735" s="238"/>
      <c r="O735" s="238"/>
      <c r="P735" s="238"/>
      <c r="Q735" s="238"/>
      <c r="R735" s="238"/>
      <c r="S735" s="238"/>
      <c r="T735" s="239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40" t="s">
        <v>219</v>
      </c>
      <c r="AU735" s="240" t="s">
        <v>82</v>
      </c>
      <c r="AV735" s="13" t="s">
        <v>80</v>
      </c>
      <c r="AW735" s="13" t="s">
        <v>33</v>
      </c>
      <c r="AX735" s="13" t="s">
        <v>72</v>
      </c>
      <c r="AY735" s="240" t="s">
        <v>118</v>
      </c>
    </row>
    <row r="736" s="13" customFormat="1">
      <c r="A736" s="13"/>
      <c r="B736" s="231"/>
      <c r="C736" s="232"/>
      <c r="D736" s="225" t="s">
        <v>219</v>
      </c>
      <c r="E736" s="233" t="s">
        <v>19</v>
      </c>
      <c r="F736" s="234" t="s">
        <v>860</v>
      </c>
      <c r="G736" s="232"/>
      <c r="H736" s="233" t="s">
        <v>19</v>
      </c>
      <c r="I736" s="235"/>
      <c r="J736" s="232"/>
      <c r="K736" s="232"/>
      <c r="L736" s="236"/>
      <c r="M736" s="237"/>
      <c r="N736" s="238"/>
      <c r="O736" s="238"/>
      <c r="P736" s="238"/>
      <c r="Q736" s="238"/>
      <c r="R736" s="238"/>
      <c r="S736" s="238"/>
      <c r="T736" s="239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40" t="s">
        <v>219</v>
      </c>
      <c r="AU736" s="240" t="s">
        <v>82</v>
      </c>
      <c r="AV736" s="13" t="s">
        <v>80</v>
      </c>
      <c r="AW736" s="13" t="s">
        <v>33</v>
      </c>
      <c r="AX736" s="13" t="s">
        <v>72</v>
      </c>
      <c r="AY736" s="240" t="s">
        <v>118</v>
      </c>
    </row>
    <row r="737" s="13" customFormat="1">
      <c r="A737" s="13"/>
      <c r="B737" s="231"/>
      <c r="C737" s="232"/>
      <c r="D737" s="225" t="s">
        <v>219</v>
      </c>
      <c r="E737" s="233" t="s">
        <v>19</v>
      </c>
      <c r="F737" s="234" t="s">
        <v>861</v>
      </c>
      <c r="G737" s="232"/>
      <c r="H737" s="233" t="s">
        <v>19</v>
      </c>
      <c r="I737" s="235"/>
      <c r="J737" s="232"/>
      <c r="K737" s="232"/>
      <c r="L737" s="236"/>
      <c r="M737" s="237"/>
      <c r="N737" s="238"/>
      <c r="O737" s="238"/>
      <c r="P737" s="238"/>
      <c r="Q737" s="238"/>
      <c r="R737" s="238"/>
      <c r="S737" s="238"/>
      <c r="T737" s="239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0" t="s">
        <v>219</v>
      </c>
      <c r="AU737" s="240" t="s">
        <v>82</v>
      </c>
      <c r="AV737" s="13" t="s">
        <v>80</v>
      </c>
      <c r="AW737" s="13" t="s">
        <v>33</v>
      </c>
      <c r="AX737" s="13" t="s">
        <v>72</v>
      </c>
      <c r="AY737" s="240" t="s">
        <v>118</v>
      </c>
    </row>
    <row r="738" s="14" customFormat="1">
      <c r="A738" s="14"/>
      <c r="B738" s="241"/>
      <c r="C738" s="242"/>
      <c r="D738" s="225" t="s">
        <v>219</v>
      </c>
      <c r="E738" s="243" t="s">
        <v>19</v>
      </c>
      <c r="F738" s="244" t="s">
        <v>456</v>
      </c>
      <c r="G738" s="242"/>
      <c r="H738" s="245">
        <v>40.380000000000003</v>
      </c>
      <c r="I738" s="246"/>
      <c r="J738" s="242"/>
      <c r="K738" s="242"/>
      <c r="L738" s="247"/>
      <c r="M738" s="248"/>
      <c r="N738" s="249"/>
      <c r="O738" s="249"/>
      <c r="P738" s="249"/>
      <c r="Q738" s="249"/>
      <c r="R738" s="249"/>
      <c r="S738" s="249"/>
      <c r="T738" s="250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51" t="s">
        <v>219</v>
      </c>
      <c r="AU738" s="251" t="s">
        <v>82</v>
      </c>
      <c r="AV738" s="14" t="s">
        <v>82</v>
      </c>
      <c r="AW738" s="14" t="s">
        <v>33</v>
      </c>
      <c r="AX738" s="14" t="s">
        <v>72</v>
      </c>
      <c r="AY738" s="251" t="s">
        <v>118</v>
      </c>
    </row>
    <row r="739" s="15" customFormat="1">
      <c r="A739" s="15"/>
      <c r="B739" s="252"/>
      <c r="C739" s="253"/>
      <c r="D739" s="225" t="s">
        <v>219</v>
      </c>
      <c r="E739" s="254" t="s">
        <v>19</v>
      </c>
      <c r="F739" s="255" t="s">
        <v>251</v>
      </c>
      <c r="G739" s="253"/>
      <c r="H739" s="256">
        <v>1304.0100000000002</v>
      </c>
      <c r="I739" s="257"/>
      <c r="J739" s="253"/>
      <c r="K739" s="253"/>
      <c r="L739" s="258"/>
      <c r="M739" s="259"/>
      <c r="N739" s="260"/>
      <c r="O739" s="260"/>
      <c r="P739" s="260"/>
      <c r="Q739" s="260"/>
      <c r="R739" s="260"/>
      <c r="S739" s="260"/>
      <c r="T739" s="261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T739" s="262" t="s">
        <v>219</v>
      </c>
      <c r="AU739" s="262" t="s">
        <v>82</v>
      </c>
      <c r="AV739" s="15" t="s">
        <v>143</v>
      </c>
      <c r="AW739" s="15" t="s">
        <v>33</v>
      </c>
      <c r="AX739" s="15" t="s">
        <v>80</v>
      </c>
      <c r="AY739" s="262" t="s">
        <v>118</v>
      </c>
    </row>
    <row r="740" s="2" customFormat="1" ht="16.5" customHeight="1">
      <c r="A740" s="41"/>
      <c r="B740" s="42"/>
      <c r="C740" s="207" t="s">
        <v>862</v>
      </c>
      <c r="D740" s="207" t="s">
        <v>121</v>
      </c>
      <c r="E740" s="208" t="s">
        <v>863</v>
      </c>
      <c r="F740" s="209" t="s">
        <v>864</v>
      </c>
      <c r="G740" s="210" t="s">
        <v>216</v>
      </c>
      <c r="H740" s="211">
        <v>22</v>
      </c>
      <c r="I740" s="212"/>
      <c r="J740" s="213">
        <f>ROUND(I740*H740,2)</f>
        <v>0</v>
      </c>
      <c r="K740" s="209" t="s">
        <v>125</v>
      </c>
      <c r="L740" s="47"/>
      <c r="M740" s="214" t="s">
        <v>19</v>
      </c>
      <c r="N740" s="215" t="s">
        <v>43</v>
      </c>
      <c r="O740" s="87"/>
      <c r="P740" s="216">
        <f>O740*H740</f>
        <v>0</v>
      </c>
      <c r="Q740" s="216">
        <v>0.00068999999999999997</v>
      </c>
      <c r="R740" s="216">
        <f>Q740*H740</f>
        <v>0.015179999999999999</v>
      </c>
      <c r="S740" s="216">
        <v>0</v>
      </c>
      <c r="T740" s="217">
        <f>S740*H740</f>
        <v>0</v>
      </c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R740" s="218" t="s">
        <v>143</v>
      </c>
      <c r="AT740" s="218" t="s">
        <v>121</v>
      </c>
      <c r="AU740" s="218" t="s">
        <v>82</v>
      </c>
      <c r="AY740" s="20" t="s">
        <v>118</v>
      </c>
      <c r="BE740" s="219">
        <f>IF(N740="základní",J740,0)</f>
        <v>0</v>
      </c>
      <c r="BF740" s="219">
        <f>IF(N740="snížená",J740,0)</f>
        <v>0</v>
      </c>
      <c r="BG740" s="219">
        <f>IF(N740="zákl. přenesená",J740,0)</f>
        <v>0</v>
      </c>
      <c r="BH740" s="219">
        <f>IF(N740="sníž. přenesená",J740,0)</f>
        <v>0</v>
      </c>
      <c r="BI740" s="219">
        <f>IF(N740="nulová",J740,0)</f>
        <v>0</v>
      </c>
      <c r="BJ740" s="20" t="s">
        <v>80</v>
      </c>
      <c r="BK740" s="219">
        <f>ROUND(I740*H740,2)</f>
        <v>0</v>
      </c>
      <c r="BL740" s="20" t="s">
        <v>143</v>
      </c>
      <c r="BM740" s="218" t="s">
        <v>865</v>
      </c>
    </row>
    <row r="741" s="2" customFormat="1">
      <c r="A741" s="41"/>
      <c r="B741" s="42"/>
      <c r="C741" s="43"/>
      <c r="D741" s="220" t="s">
        <v>128</v>
      </c>
      <c r="E741" s="43"/>
      <c r="F741" s="221" t="s">
        <v>866</v>
      </c>
      <c r="G741" s="43"/>
      <c r="H741" s="43"/>
      <c r="I741" s="222"/>
      <c r="J741" s="43"/>
      <c r="K741" s="43"/>
      <c r="L741" s="47"/>
      <c r="M741" s="223"/>
      <c r="N741" s="224"/>
      <c r="O741" s="87"/>
      <c r="P741" s="87"/>
      <c r="Q741" s="87"/>
      <c r="R741" s="87"/>
      <c r="S741" s="87"/>
      <c r="T741" s="88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T741" s="20" t="s">
        <v>128</v>
      </c>
      <c r="AU741" s="20" t="s">
        <v>82</v>
      </c>
    </row>
    <row r="742" s="13" customFormat="1">
      <c r="A742" s="13"/>
      <c r="B742" s="231"/>
      <c r="C742" s="232"/>
      <c r="D742" s="225" t="s">
        <v>219</v>
      </c>
      <c r="E742" s="233" t="s">
        <v>19</v>
      </c>
      <c r="F742" s="234" t="s">
        <v>559</v>
      </c>
      <c r="G742" s="232"/>
      <c r="H742" s="233" t="s">
        <v>19</v>
      </c>
      <c r="I742" s="235"/>
      <c r="J742" s="232"/>
      <c r="K742" s="232"/>
      <c r="L742" s="236"/>
      <c r="M742" s="237"/>
      <c r="N742" s="238"/>
      <c r="O742" s="238"/>
      <c r="P742" s="238"/>
      <c r="Q742" s="238"/>
      <c r="R742" s="238"/>
      <c r="S742" s="238"/>
      <c r="T742" s="239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0" t="s">
        <v>219</v>
      </c>
      <c r="AU742" s="240" t="s">
        <v>82</v>
      </c>
      <c r="AV742" s="13" t="s">
        <v>80</v>
      </c>
      <c r="AW742" s="13" t="s">
        <v>33</v>
      </c>
      <c r="AX742" s="13" t="s">
        <v>72</v>
      </c>
      <c r="AY742" s="240" t="s">
        <v>118</v>
      </c>
    </row>
    <row r="743" s="13" customFormat="1">
      <c r="A743" s="13"/>
      <c r="B743" s="231"/>
      <c r="C743" s="232"/>
      <c r="D743" s="225" t="s">
        <v>219</v>
      </c>
      <c r="E743" s="233" t="s">
        <v>19</v>
      </c>
      <c r="F743" s="234" t="s">
        <v>518</v>
      </c>
      <c r="G743" s="232"/>
      <c r="H743" s="233" t="s">
        <v>19</v>
      </c>
      <c r="I743" s="235"/>
      <c r="J743" s="232"/>
      <c r="K743" s="232"/>
      <c r="L743" s="236"/>
      <c r="M743" s="237"/>
      <c r="N743" s="238"/>
      <c r="O743" s="238"/>
      <c r="P743" s="238"/>
      <c r="Q743" s="238"/>
      <c r="R743" s="238"/>
      <c r="S743" s="238"/>
      <c r="T743" s="239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40" t="s">
        <v>219</v>
      </c>
      <c r="AU743" s="240" t="s">
        <v>82</v>
      </c>
      <c r="AV743" s="13" t="s">
        <v>80</v>
      </c>
      <c r="AW743" s="13" t="s">
        <v>33</v>
      </c>
      <c r="AX743" s="13" t="s">
        <v>72</v>
      </c>
      <c r="AY743" s="240" t="s">
        <v>118</v>
      </c>
    </row>
    <row r="744" s="14" customFormat="1">
      <c r="A744" s="14"/>
      <c r="B744" s="241"/>
      <c r="C744" s="242"/>
      <c r="D744" s="225" t="s">
        <v>219</v>
      </c>
      <c r="E744" s="243" t="s">
        <v>19</v>
      </c>
      <c r="F744" s="244" t="s">
        <v>394</v>
      </c>
      <c r="G744" s="242"/>
      <c r="H744" s="245">
        <v>22</v>
      </c>
      <c r="I744" s="246"/>
      <c r="J744" s="242"/>
      <c r="K744" s="242"/>
      <c r="L744" s="247"/>
      <c r="M744" s="248"/>
      <c r="N744" s="249"/>
      <c r="O744" s="249"/>
      <c r="P744" s="249"/>
      <c r="Q744" s="249"/>
      <c r="R744" s="249"/>
      <c r="S744" s="249"/>
      <c r="T744" s="250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51" t="s">
        <v>219</v>
      </c>
      <c r="AU744" s="251" t="s">
        <v>82</v>
      </c>
      <c r="AV744" s="14" t="s">
        <v>82</v>
      </c>
      <c r="AW744" s="14" t="s">
        <v>33</v>
      </c>
      <c r="AX744" s="14" t="s">
        <v>80</v>
      </c>
      <c r="AY744" s="251" t="s">
        <v>118</v>
      </c>
    </row>
    <row r="745" s="12" customFormat="1" ht="22.8" customHeight="1">
      <c r="A745" s="12"/>
      <c r="B745" s="191"/>
      <c r="C745" s="192"/>
      <c r="D745" s="193" t="s">
        <v>71</v>
      </c>
      <c r="E745" s="205" t="s">
        <v>867</v>
      </c>
      <c r="F745" s="205" t="s">
        <v>868</v>
      </c>
      <c r="G745" s="192"/>
      <c r="H745" s="192"/>
      <c r="I745" s="195"/>
      <c r="J745" s="206">
        <f>BK745</f>
        <v>0</v>
      </c>
      <c r="K745" s="192"/>
      <c r="L745" s="197"/>
      <c r="M745" s="198"/>
      <c r="N745" s="199"/>
      <c r="O745" s="199"/>
      <c r="P745" s="200">
        <f>SUM(P746:P768)</f>
        <v>0</v>
      </c>
      <c r="Q745" s="199"/>
      <c r="R745" s="200">
        <f>SUM(R746:R768)</f>
        <v>0</v>
      </c>
      <c r="S745" s="199"/>
      <c r="T745" s="201">
        <f>SUM(T746:T768)</f>
        <v>0</v>
      </c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R745" s="202" t="s">
        <v>80</v>
      </c>
      <c r="AT745" s="203" t="s">
        <v>71</v>
      </c>
      <c r="AU745" s="203" t="s">
        <v>80</v>
      </c>
      <c r="AY745" s="202" t="s">
        <v>118</v>
      </c>
      <c r="BK745" s="204">
        <f>SUM(BK746:BK768)</f>
        <v>0</v>
      </c>
    </row>
    <row r="746" s="2" customFormat="1" ht="21.75" customHeight="1">
      <c r="A746" s="41"/>
      <c r="B746" s="42"/>
      <c r="C746" s="207" t="s">
        <v>869</v>
      </c>
      <c r="D746" s="207" t="s">
        <v>121</v>
      </c>
      <c r="E746" s="208" t="s">
        <v>870</v>
      </c>
      <c r="F746" s="209" t="s">
        <v>871</v>
      </c>
      <c r="G746" s="210" t="s">
        <v>407</v>
      </c>
      <c r="H746" s="211">
        <v>480.09500000000003</v>
      </c>
      <c r="I746" s="212"/>
      <c r="J746" s="213">
        <f>ROUND(I746*H746,2)</f>
        <v>0</v>
      </c>
      <c r="K746" s="209" t="s">
        <v>125</v>
      </c>
      <c r="L746" s="47"/>
      <c r="M746" s="214" t="s">
        <v>19</v>
      </c>
      <c r="N746" s="215" t="s">
        <v>43</v>
      </c>
      <c r="O746" s="87"/>
      <c r="P746" s="216">
        <f>O746*H746</f>
        <v>0</v>
      </c>
      <c r="Q746" s="216">
        <v>0</v>
      </c>
      <c r="R746" s="216">
        <f>Q746*H746</f>
        <v>0</v>
      </c>
      <c r="S746" s="216">
        <v>0</v>
      </c>
      <c r="T746" s="217">
        <f>S746*H746</f>
        <v>0</v>
      </c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R746" s="218" t="s">
        <v>143</v>
      </c>
      <c r="AT746" s="218" t="s">
        <v>121</v>
      </c>
      <c r="AU746" s="218" t="s">
        <v>82</v>
      </c>
      <c r="AY746" s="20" t="s">
        <v>118</v>
      </c>
      <c r="BE746" s="219">
        <f>IF(N746="základní",J746,0)</f>
        <v>0</v>
      </c>
      <c r="BF746" s="219">
        <f>IF(N746="snížená",J746,0)</f>
        <v>0</v>
      </c>
      <c r="BG746" s="219">
        <f>IF(N746="zákl. přenesená",J746,0)</f>
        <v>0</v>
      </c>
      <c r="BH746" s="219">
        <f>IF(N746="sníž. přenesená",J746,0)</f>
        <v>0</v>
      </c>
      <c r="BI746" s="219">
        <f>IF(N746="nulová",J746,0)</f>
        <v>0</v>
      </c>
      <c r="BJ746" s="20" t="s">
        <v>80</v>
      </c>
      <c r="BK746" s="219">
        <f>ROUND(I746*H746,2)</f>
        <v>0</v>
      </c>
      <c r="BL746" s="20" t="s">
        <v>143</v>
      </c>
      <c r="BM746" s="218" t="s">
        <v>872</v>
      </c>
    </row>
    <row r="747" s="2" customFormat="1">
      <c r="A747" s="41"/>
      <c r="B747" s="42"/>
      <c r="C747" s="43"/>
      <c r="D747" s="220" t="s">
        <v>128</v>
      </c>
      <c r="E747" s="43"/>
      <c r="F747" s="221" t="s">
        <v>873</v>
      </c>
      <c r="G747" s="43"/>
      <c r="H747" s="43"/>
      <c r="I747" s="222"/>
      <c r="J747" s="43"/>
      <c r="K747" s="43"/>
      <c r="L747" s="47"/>
      <c r="M747" s="223"/>
      <c r="N747" s="224"/>
      <c r="O747" s="87"/>
      <c r="P747" s="87"/>
      <c r="Q747" s="87"/>
      <c r="R747" s="87"/>
      <c r="S747" s="87"/>
      <c r="T747" s="88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T747" s="20" t="s">
        <v>128</v>
      </c>
      <c r="AU747" s="20" t="s">
        <v>82</v>
      </c>
    </row>
    <row r="748" s="2" customFormat="1" ht="24.15" customHeight="1">
      <c r="A748" s="41"/>
      <c r="B748" s="42"/>
      <c r="C748" s="207" t="s">
        <v>874</v>
      </c>
      <c r="D748" s="207" t="s">
        <v>121</v>
      </c>
      <c r="E748" s="208" t="s">
        <v>875</v>
      </c>
      <c r="F748" s="209" t="s">
        <v>876</v>
      </c>
      <c r="G748" s="210" t="s">
        <v>407</v>
      </c>
      <c r="H748" s="211">
        <v>5255.2690000000002</v>
      </c>
      <c r="I748" s="212"/>
      <c r="J748" s="213">
        <f>ROUND(I748*H748,2)</f>
        <v>0</v>
      </c>
      <c r="K748" s="209" t="s">
        <v>125</v>
      </c>
      <c r="L748" s="47"/>
      <c r="M748" s="214" t="s">
        <v>19</v>
      </c>
      <c r="N748" s="215" t="s">
        <v>43</v>
      </c>
      <c r="O748" s="87"/>
      <c r="P748" s="216">
        <f>O748*H748</f>
        <v>0</v>
      </c>
      <c r="Q748" s="216">
        <v>0</v>
      </c>
      <c r="R748" s="216">
        <f>Q748*H748</f>
        <v>0</v>
      </c>
      <c r="S748" s="216">
        <v>0</v>
      </c>
      <c r="T748" s="217">
        <f>S748*H748</f>
        <v>0</v>
      </c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R748" s="218" t="s">
        <v>143</v>
      </c>
      <c r="AT748" s="218" t="s">
        <v>121</v>
      </c>
      <c r="AU748" s="218" t="s">
        <v>82</v>
      </c>
      <c r="AY748" s="20" t="s">
        <v>118</v>
      </c>
      <c r="BE748" s="219">
        <f>IF(N748="základní",J748,0)</f>
        <v>0</v>
      </c>
      <c r="BF748" s="219">
        <f>IF(N748="snížená",J748,0)</f>
        <v>0</v>
      </c>
      <c r="BG748" s="219">
        <f>IF(N748="zákl. přenesená",J748,0)</f>
        <v>0</v>
      </c>
      <c r="BH748" s="219">
        <f>IF(N748="sníž. přenesená",J748,0)</f>
        <v>0</v>
      </c>
      <c r="BI748" s="219">
        <f>IF(N748="nulová",J748,0)</f>
        <v>0</v>
      </c>
      <c r="BJ748" s="20" t="s">
        <v>80</v>
      </c>
      <c r="BK748" s="219">
        <f>ROUND(I748*H748,2)</f>
        <v>0</v>
      </c>
      <c r="BL748" s="20" t="s">
        <v>143</v>
      </c>
      <c r="BM748" s="218" t="s">
        <v>877</v>
      </c>
    </row>
    <row r="749" s="2" customFormat="1">
      <c r="A749" s="41"/>
      <c r="B749" s="42"/>
      <c r="C749" s="43"/>
      <c r="D749" s="220" t="s">
        <v>128</v>
      </c>
      <c r="E749" s="43"/>
      <c r="F749" s="221" t="s">
        <v>878</v>
      </c>
      <c r="G749" s="43"/>
      <c r="H749" s="43"/>
      <c r="I749" s="222"/>
      <c r="J749" s="43"/>
      <c r="K749" s="43"/>
      <c r="L749" s="47"/>
      <c r="M749" s="223"/>
      <c r="N749" s="224"/>
      <c r="O749" s="87"/>
      <c r="P749" s="87"/>
      <c r="Q749" s="87"/>
      <c r="R749" s="87"/>
      <c r="S749" s="87"/>
      <c r="T749" s="88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T749" s="20" t="s">
        <v>128</v>
      </c>
      <c r="AU749" s="20" t="s">
        <v>82</v>
      </c>
    </row>
    <row r="750" s="13" customFormat="1">
      <c r="A750" s="13"/>
      <c r="B750" s="231"/>
      <c r="C750" s="232"/>
      <c r="D750" s="225" t="s">
        <v>219</v>
      </c>
      <c r="E750" s="233" t="s">
        <v>19</v>
      </c>
      <c r="F750" s="234" t="s">
        <v>879</v>
      </c>
      <c r="G750" s="232"/>
      <c r="H750" s="233" t="s">
        <v>19</v>
      </c>
      <c r="I750" s="235"/>
      <c r="J750" s="232"/>
      <c r="K750" s="232"/>
      <c r="L750" s="236"/>
      <c r="M750" s="237"/>
      <c r="N750" s="238"/>
      <c r="O750" s="238"/>
      <c r="P750" s="238"/>
      <c r="Q750" s="238"/>
      <c r="R750" s="238"/>
      <c r="S750" s="238"/>
      <c r="T750" s="239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40" t="s">
        <v>219</v>
      </c>
      <c r="AU750" s="240" t="s">
        <v>82</v>
      </c>
      <c r="AV750" s="13" t="s">
        <v>80</v>
      </c>
      <c r="AW750" s="13" t="s">
        <v>33</v>
      </c>
      <c r="AX750" s="13" t="s">
        <v>72</v>
      </c>
      <c r="AY750" s="240" t="s">
        <v>118</v>
      </c>
    </row>
    <row r="751" s="14" customFormat="1">
      <c r="A751" s="14"/>
      <c r="B751" s="241"/>
      <c r="C751" s="242"/>
      <c r="D751" s="225" t="s">
        <v>219</v>
      </c>
      <c r="E751" s="243" t="s">
        <v>19</v>
      </c>
      <c r="F751" s="244" t="s">
        <v>880</v>
      </c>
      <c r="G751" s="242"/>
      <c r="H751" s="245">
        <v>0.67200000000000004</v>
      </c>
      <c r="I751" s="246"/>
      <c r="J751" s="242"/>
      <c r="K751" s="242"/>
      <c r="L751" s="247"/>
      <c r="M751" s="248"/>
      <c r="N751" s="249"/>
      <c r="O751" s="249"/>
      <c r="P751" s="249"/>
      <c r="Q751" s="249"/>
      <c r="R751" s="249"/>
      <c r="S751" s="249"/>
      <c r="T751" s="250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51" t="s">
        <v>219</v>
      </c>
      <c r="AU751" s="251" t="s">
        <v>82</v>
      </c>
      <c r="AV751" s="14" t="s">
        <v>82</v>
      </c>
      <c r="AW751" s="14" t="s">
        <v>33</v>
      </c>
      <c r="AX751" s="14" t="s">
        <v>72</v>
      </c>
      <c r="AY751" s="251" t="s">
        <v>118</v>
      </c>
    </row>
    <row r="752" s="13" customFormat="1">
      <c r="A752" s="13"/>
      <c r="B752" s="231"/>
      <c r="C752" s="232"/>
      <c r="D752" s="225" t="s">
        <v>219</v>
      </c>
      <c r="E752" s="233" t="s">
        <v>19</v>
      </c>
      <c r="F752" s="234" t="s">
        <v>881</v>
      </c>
      <c r="G752" s="232"/>
      <c r="H752" s="233" t="s">
        <v>19</v>
      </c>
      <c r="I752" s="235"/>
      <c r="J752" s="232"/>
      <c r="K752" s="232"/>
      <c r="L752" s="236"/>
      <c r="M752" s="237"/>
      <c r="N752" s="238"/>
      <c r="O752" s="238"/>
      <c r="P752" s="238"/>
      <c r="Q752" s="238"/>
      <c r="R752" s="238"/>
      <c r="S752" s="238"/>
      <c r="T752" s="239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0" t="s">
        <v>219</v>
      </c>
      <c r="AU752" s="240" t="s">
        <v>82</v>
      </c>
      <c r="AV752" s="13" t="s">
        <v>80</v>
      </c>
      <c r="AW752" s="13" t="s">
        <v>33</v>
      </c>
      <c r="AX752" s="13" t="s">
        <v>72</v>
      </c>
      <c r="AY752" s="240" t="s">
        <v>118</v>
      </c>
    </row>
    <row r="753" s="14" customFormat="1">
      <c r="A753" s="14"/>
      <c r="B753" s="241"/>
      <c r="C753" s="242"/>
      <c r="D753" s="225" t="s">
        <v>219</v>
      </c>
      <c r="E753" s="243" t="s">
        <v>19</v>
      </c>
      <c r="F753" s="244" t="s">
        <v>882</v>
      </c>
      <c r="G753" s="242"/>
      <c r="H753" s="245">
        <v>29.52</v>
      </c>
      <c r="I753" s="246"/>
      <c r="J753" s="242"/>
      <c r="K753" s="242"/>
      <c r="L753" s="247"/>
      <c r="M753" s="248"/>
      <c r="N753" s="249"/>
      <c r="O753" s="249"/>
      <c r="P753" s="249"/>
      <c r="Q753" s="249"/>
      <c r="R753" s="249"/>
      <c r="S753" s="249"/>
      <c r="T753" s="250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1" t="s">
        <v>219</v>
      </c>
      <c r="AU753" s="251" t="s">
        <v>82</v>
      </c>
      <c r="AV753" s="14" t="s">
        <v>82</v>
      </c>
      <c r="AW753" s="14" t="s">
        <v>33</v>
      </c>
      <c r="AX753" s="14" t="s">
        <v>72</v>
      </c>
      <c r="AY753" s="251" t="s">
        <v>118</v>
      </c>
    </row>
    <row r="754" s="13" customFormat="1">
      <c r="A754" s="13"/>
      <c r="B754" s="231"/>
      <c r="C754" s="232"/>
      <c r="D754" s="225" t="s">
        <v>219</v>
      </c>
      <c r="E754" s="233" t="s">
        <v>19</v>
      </c>
      <c r="F754" s="234" t="s">
        <v>883</v>
      </c>
      <c r="G754" s="232"/>
      <c r="H754" s="233" t="s">
        <v>19</v>
      </c>
      <c r="I754" s="235"/>
      <c r="J754" s="232"/>
      <c r="K754" s="232"/>
      <c r="L754" s="236"/>
      <c r="M754" s="237"/>
      <c r="N754" s="238"/>
      <c r="O754" s="238"/>
      <c r="P754" s="238"/>
      <c r="Q754" s="238"/>
      <c r="R754" s="238"/>
      <c r="S754" s="238"/>
      <c r="T754" s="239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40" t="s">
        <v>219</v>
      </c>
      <c r="AU754" s="240" t="s">
        <v>82</v>
      </c>
      <c r="AV754" s="13" t="s">
        <v>80</v>
      </c>
      <c r="AW754" s="13" t="s">
        <v>33</v>
      </c>
      <c r="AX754" s="13" t="s">
        <v>72</v>
      </c>
      <c r="AY754" s="240" t="s">
        <v>118</v>
      </c>
    </row>
    <row r="755" s="14" customFormat="1">
      <c r="A755" s="14"/>
      <c r="B755" s="241"/>
      <c r="C755" s="242"/>
      <c r="D755" s="225" t="s">
        <v>219</v>
      </c>
      <c r="E755" s="243" t="s">
        <v>19</v>
      </c>
      <c r="F755" s="244" t="s">
        <v>884</v>
      </c>
      <c r="G755" s="242"/>
      <c r="H755" s="245">
        <v>5225.0770000000002</v>
      </c>
      <c r="I755" s="246"/>
      <c r="J755" s="242"/>
      <c r="K755" s="242"/>
      <c r="L755" s="247"/>
      <c r="M755" s="248"/>
      <c r="N755" s="249"/>
      <c r="O755" s="249"/>
      <c r="P755" s="249"/>
      <c r="Q755" s="249"/>
      <c r="R755" s="249"/>
      <c r="S755" s="249"/>
      <c r="T755" s="250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51" t="s">
        <v>219</v>
      </c>
      <c r="AU755" s="251" t="s">
        <v>82</v>
      </c>
      <c r="AV755" s="14" t="s">
        <v>82</v>
      </c>
      <c r="AW755" s="14" t="s">
        <v>33</v>
      </c>
      <c r="AX755" s="14" t="s">
        <v>72</v>
      </c>
      <c r="AY755" s="251" t="s">
        <v>118</v>
      </c>
    </row>
    <row r="756" s="15" customFormat="1">
      <c r="A756" s="15"/>
      <c r="B756" s="252"/>
      <c r="C756" s="253"/>
      <c r="D756" s="225" t="s">
        <v>219</v>
      </c>
      <c r="E756" s="254" t="s">
        <v>19</v>
      </c>
      <c r="F756" s="255" t="s">
        <v>251</v>
      </c>
      <c r="G756" s="253"/>
      <c r="H756" s="256">
        <v>5255.2690000000002</v>
      </c>
      <c r="I756" s="257"/>
      <c r="J756" s="253"/>
      <c r="K756" s="253"/>
      <c r="L756" s="258"/>
      <c r="M756" s="259"/>
      <c r="N756" s="260"/>
      <c r="O756" s="260"/>
      <c r="P756" s="260"/>
      <c r="Q756" s="260"/>
      <c r="R756" s="260"/>
      <c r="S756" s="260"/>
      <c r="T756" s="261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62" t="s">
        <v>219</v>
      </c>
      <c r="AU756" s="262" t="s">
        <v>82</v>
      </c>
      <c r="AV756" s="15" t="s">
        <v>143</v>
      </c>
      <c r="AW756" s="15" t="s">
        <v>33</v>
      </c>
      <c r="AX756" s="15" t="s">
        <v>80</v>
      </c>
      <c r="AY756" s="262" t="s">
        <v>118</v>
      </c>
    </row>
    <row r="757" s="2" customFormat="1" ht="24.15" customHeight="1">
      <c r="A757" s="41"/>
      <c r="B757" s="42"/>
      <c r="C757" s="207" t="s">
        <v>885</v>
      </c>
      <c r="D757" s="207" t="s">
        <v>121</v>
      </c>
      <c r="E757" s="208" t="s">
        <v>886</v>
      </c>
      <c r="F757" s="209" t="s">
        <v>887</v>
      </c>
      <c r="G757" s="210" t="s">
        <v>407</v>
      </c>
      <c r="H757" s="211">
        <v>37.674999999999997</v>
      </c>
      <c r="I757" s="212"/>
      <c r="J757" s="213">
        <f>ROUND(I757*H757,2)</f>
        <v>0</v>
      </c>
      <c r="K757" s="209" t="s">
        <v>125</v>
      </c>
      <c r="L757" s="47"/>
      <c r="M757" s="214" t="s">
        <v>19</v>
      </c>
      <c r="N757" s="215" t="s">
        <v>43</v>
      </c>
      <c r="O757" s="87"/>
      <c r="P757" s="216">
        <f>O757*H757</f>
        <v>0</v>
      </c>
      <c r="Q757" s="216">
        <v>0</v>
      </c>
      <c r="R757" s="216">
        <f>Q757*H757</f>
        <v>0</v>
      </c>
      <c r="S757" s="216">
        <v>0</v>
      </c>
      <c r="T757" s="217">
        <f>S757*H757</f>
        <v>0</v>
      </c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R757" s="218" t="s">
        <v>143</v>
      </c>
      <c r="AT757" s="218" t="s">
        <v>121</v>
      </c>
      <c r="AU757" s="218" t="s">
        <v>82</v>
      </c>
      <c r="AY757" s="20" t="s">
        <v>118</v>
      </c>
      <c r="BE757" s="219">
        <f>IF(N757="základní",J757,0)</f>
        <v>0</v>
      </c>
      <c r="BF757" s="219">
        <f>IF(N757="snížená",J757,0)</f>
        <v>0</v>
      </c>
      <c r="BG757" s="219">
        <f>IF(N757="zákl. přenesená",J757,0)</f>
        <v>0</v>
      </c>
      <c r="BH757" s="219">
        <f>IF(N757="sníž. přenesená",J757,0)</f>
        <v>0</v>
      </c>
      <c r="BI757" s="219">
        <f>IF(N757="nulová",J757,0)</f>
        <v>0</v>
      </c>
      <c r="BJ757" s="20" t="s">
        <v>80</v>
      </c>
      <c r="BK757" s="219">
        <f>ROUND(I757*H757,2)</f>
        <v>0</v>
      </c>
      <c r="BL757" s="20" t="s">
        <v>143</v>
      </c>
      <c r="BM757" s="218" t="s">
        <v>888</v>
      </c>
    </row>
    <row r="758" s="2" customFormat="1">
      <c r="A758" s="41"/>
      <c r="B758" s="42"/>
      <c r="C758" s="43"/>
      <c r="D758" s="220" t="s">
        <v>128</v>
      </c>
      <c r="E758" s="43"/>
      <c r="F758" s="221" t="s">
        <v>889</v>
      </c>
      <c r="G758" s="43"/>
      <c r="H758" s="43"/>
      <c r="I758" s="222"/>
      <c r="J758" s="43"/>
      <c r="K758" s="43"/>
      <c r="L758" s="47"/>
      <c r="M758" s="223"/>
      <c r="N758" s="224"/>
      <c r="O758" s="87"/>
      <c r="P758" s="87"/>
      <c r="Q758" s="87"/>
      <c r="R758" s="87"/>
      <c r="S758" s="87"/>
      <c r="T758" s="88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T758" s="20" t="s">
        <v>128</v>
      </c>
      <c r="AU758" s="20" t="s">
        <v>82</v>
      </c>
    </row>
    <row r="759" s="2" customFormat="1" ht="24.15" customHeight="1">
      <c r="A759" s="41"/>
      <c r="B759" s="42"/>
      <c r="C759" s="207" t="s">
        <v>890</v>
      </c>
      <c r="D759" s="207" t="s">
        <v>121</v>
      </c>
      <c r="E759" s="208" t="s">
        <v>891</v>
      </c>
      <c r="F759" s="209" t="s">
        <v>892</v>
      </c>
      <c r="G759" s="210" t="s">
        <v>407</v>
      </c>
      <c r="H759" s="211">
        <v>28.350000000000001</v>
      </c>
      <c r="I759" s="212"/>
      <c r="J759" s="213">
        <f>ROUND(I759*H759,2)</f>
        <v>0</v>
      </c>
      <c r="K759" s="209" t="s">
        <v>125</v>
      </c>
      <c r="L759" s="47"/>
      <c r="M759" s="214" t="s">
        <v>19</v>
      </c>
      <c r="N759" s="215" t="s">
        <v>43</v>
      </c>
      <c r="O759" s="87"/>
      <c r="P759" s="216">
        <f>O759*H759</f>
        <v>0</v>
      </c>
      <c r="Q759" s="216">
        <v>0</v>
      </c>
      <c r="R759" s="216">
        <f>Q759*H759</f>
        <v>0</v>
      </c>
      <c r="S759" s="216">
        <v>0</v>
      </c>
      <c r="T759" s="217">
        <f>S759*H759</f>
        <v>0</v>
      </c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R759" s="218" t="s">
        <v>143</v>
      </c>
      <c r="AT759" s="218" t="s">
        <v>121</v>
      </c>
      <c r="AU759" s="218" t="s">
        <v>82</v>
      </c>
      <c r="AY759" s="20" t="s">
        <v>118</v>
      </c>
      <c r="BE759" s="219">
        <f>IF(N759="základní",J759,0)</f>
        <v>0</v>
      </c>
      <c r="BF759" s="219">
        <f>IF(N759="snížená",J759,0)</f>
        <v>0</v>
      </c>
      <c r="BG759" s="219">
        <f>IF(N759="zákl. přenesená",J759,0)</f>
        <v>0</v>
      </c>
      <c r="BH759" s="219">
        <f>IF(N759="sníž. přenesená",J759,0)</f>
        <v>0</v>
      </c>
      <c r="BI759" s="219">
        <f>IF(N759="nulová",J759,0)</f>
        <v>0</v>
      </c>
      <c r="BJ759" s="20" t="s">
        <v>80</v>
      </c>
      <c r="BK759" s="219">
        <f>ROUND(I759*H759,2)</f>
        <v>0</v>
      </c>
      <c r="BL759" s="20" t="s">
        <v>143</v>
      </c>
      <c r="BM759" s="218" t="s">
        <v>893</v>
      </c>
    </row>
    <row r="760" s="2" customFormat="1">
      <c r="A760" s="41"/>
      <c r="B760" s="42"/>
      <c r="C760" s="43"/>
      <c r="D760" s="220" t="s">
        <v>128</v>
      </c>
      <c r="E760" s="43"/>
      <c r="F760" s="221" t="s">
        <v>894</v>
      </c>
      <c r="G760" s="43"/>
      <c r="H760" s="43"/>
      <c r="I760" s="222"/>
      <c r="J760" s="43"/>
      <c r="K760" s="43"/>
      <c r="L760" s="47"/>
      <c r="M760" s="223"/>
      <c r="N760" s="224"/>
      <c r="O760" s="87"/>
      <c r="P760" s="87"/>
      <c r="Q760" s="87"/>
      <c r="R760" s="87"/>
      <c r="S760" s="87"/>
      <c r="T760" s="88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T760" s="20" t="s">
        <v>128</v>
      </c>
      <c r="AU760" s="20" t="s">
        <v>82</v>
      </c>
    </row>
    <row r="761" s="2" customFormat="1" ht="24.15" customHeight="1">
      <c r="A761" s="41"/>
      <c r="B761" s="42"/>
      <c r="C761" s="207" t="s">
        <v>895</v>
      </c>
      <c r="D761" s="207" t="s">
        <v>121</v>
      </c>
      <c r="E761" s="208" t="s">
        <v>896</v>
      </c>
      <c r="F761" s="209" t="s">
        <v>897</v>
      </c>
      <c r="G761" s="210" t="s">
        <v>407</v>
      </c>
      <c r="H761" s="211">
        <v>3.2400000000000002</v>
      </c>
      <c r="I761" s="212"/>
      <c r="J761" s="213">
        <f>ROUND(I761*H761,2)</f>
        <v>0</v>
      </c>
      <c r="K761" s="209" t="s">
        <v>125</v>
      </c>
      <c r="L761" s="47"/>
      <c r="M761" s="214" t="s">
        <v>19</v>
      </c>
      <c r="N761" s="215" t="s">
        <v>43</v>
      </c>
      <c r="O761" s="87"/>
      <c r="P761" s="216">
        <f>O761*H761</f>
        <v>0</v>
      </c>
      <c r="Q761" s="216">
        <v>0</v>
      </c>
      <c r="R761" s="216">
        <f>Q761*H761</f>
        <v>0</v>
      </c>
      <c r="S761" s="216">
        <v>0</v>
      </c>
      <c r="T761" s="217">
        <f>S761*H761</f>
        <v>0</v>
      </c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R761" s="218" t="s">
        <v>143</v>
      </c>
      <c r="AT761" s="218" t="s">
        <v>121</v>
      </c>
      <c r="AU761" s="218" t="s">
        <v>82</v>
      </c>
      <c r="AY761" s="20" t="s">
        <v>118</v>
      </c>
      <c r="BE761" s="219">
        <f>IF(N761="základní",J761,0)</f>
        <v>0</v>
      </c>
      <c r="BF761" s="219">
        <f>IF(N761="snížená",J761,0)</f>
        <v>0</v>
      </c>
      <c r="BG761" s="219">
        <f>IF(N761="zákl. přenesená",J761,0)</f>
        <v>0</v>
      </c>
      <c r="BH761" s="219">
        <f>IF(N761="sníž. přenesená",J761,0)</f>
        <v>0</v>
      </c>
      <c r="BI761" s="219">
        <f>IF(N761="nulová",J761,0)</f>
        <v>0</v>
      </c>
      <c r="BJ761" s="20" t="s">
        <v>80</v>
      </c>
      <c r="BK761" s="219">
        <f>ROUND(I761*H761,2)</f>
        <v>0</v>
      </c>
      <c r="BL761" s="20" t="s">
        <v>143</v>
      </c>
      <c r="BM761" s="218" t="s">
        <v>898</v>
      </c>
    </row>
    <row r="762" s="2" customFormat="1">
      <c r="A762" s="41"/>
      <c r="B762" s="42"/>
      <c r="C762" s="43"/>
      <c r="D762" s="220" t="s">
        <v>128</v>
      </c>
      <c r="E762" s="43"/>
      <c r="F762" s="221" t="s">
        <v>899</v>
      </c>
      <c r="G762" s="43"/>
      <c r="H762" s="43"/>
      <c r="I762" s="222"/>
      <c r="J762" s="43"/>
      <c r="K762" s="43"/>
      <c r="L762" s="47"/>
      <c r="M762" s="223"/>
      <c r="N762" s="224"/>
      <c r="O762" s="87"/>
      <c r="P762" s="87"/>
      <c r="Q762" s="87"/>
      <c r="R762" s="87"/>
      <c r="S762" s="87"/>
      <c r="T762" s="88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T762" s="20" t="s">
        <v>128</v>
      </c>
      <c r="AU762" s="20" t="s">
        <v>82</v>
      </c>
    </row>
    <row r="763" s="13" customFormat="1">
      <c r="A763" s="13"/>
      <c r="B763" s="231"/>
      <c r="C763" s="232"/>
      <c r="D763" s="225" t="s">
        <v>219</v>
      </c>
      <c r="E763" s="233" t="s">
        <v>19</v>
      </c>
      <c r="F763" s="234" t="s">
        <v>900</v>
      </c>
      <c r="G763" s="232"/>
      <c r="H763" s="233" t="s">
        <v>19</v>
      </c>
      <c r="I763" s="235"/>
      <c r="J763" s="232"/>
      <c r="K763" s="232"/>
      <c r="L763" s="236"/>
      <c r="M763" s="237"/>
      <c r="N763" s="238"/>
      <c r="O763" s="238"/>
      <c r="P763" s="238"/>
      <c r="Q763" s="238"/>
      <c r="R763" s="238"/>
      <c r="S763" s="238"/>
      <c r="T763" s="239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0" t="s">
        <v>219</v>
      </c>
      <c r="AU763" s="240" t="s">
        <v>82</v>
      </c>
      <c r="AV763" s="13" t="s">
        <v>80</v>
      </c>
      <c r="AW763" s="13" t="s">
        <v>33</v>
      </c>
      <c r="AX763" s="13" t="s">
        <v>72</v>
      </c>
      <c r="AY763" s="240" t="s">
        <v>118</v>
      </c>
    </row>
    <row r="764" s="14" customFormat="1">
      <c r="A764" s="14"/>
      <c r="B764" s="241"/>
      <c r="C764" s="242"/>
      <c r="D764" s="225" t="s">
        <v>219</v>
      </c>
      <c r="E764" s="243" t="s">
        <v>19</v>
      </c>
      <c r="F764" s="244" t="s">
        <v>901</v>
      </c>
      <c r="G764" s="242"/>
      <c r="H764" s="245">
        <v>3.2400000000000002</v>
      </c>
      <c r="I764" s="246"/>
      <c r="J764" s="242"/>
      <c r="K764" s="242"/>
      <c r="L764" s="247"/>
      <c r="M764" s="248"/>
      <c r="N764" s="249"/>
      <c r="O764" s="249"/>
      <c r="P764" s="249"/>
      <c r="Q764" s="249"/>
      <c r="R764" s="249"/>
      <c r="S764" s="249"/>
      <c r="T764" s="250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51" t="s">
        <v>219</v>
      </c>
      <c r="AU764" s="251" t="s">
        <v>82</v>
      </c>
      <c r="AV764" s="14" t="s">
        <v>82</v>
      </c>
      <c r="AW764" s="14" t="s">
        <v>33</v>
      </c>
      <c r="AX764" s="14" t="s">
        <v>80</v>
      </c>
      <c r="AY764" s="251" t="s">
        <v>118</v>
      </c>
    </row>
    <row r="765" s="2" customFormat="1" ht="24.15" customHeight="1">
      <c r="A765" s="41"/>
      <c r="B765" s="42"/>
      <c r="C765" s="207" t="s">
        <v>902</v>
      </c>
      <c r="D765" s="207" t="s">
        <v>121</v>
      </c>
      <c r="E765" s="208" t="s">
        <v>903</v>
      </c>
      <c r="F765" s="209" t="s">
        <v>904</v>
      </c>
      <c r="G765" s="210" t="s">
        <v>407</v>
      </c>
      <c r="H765" s="211">
        <v>250.59</v>
      </c>
      <c r="I765" s="212"/>
      <c r="J765" s="213">
        <f>ROUND(I765*H765,2)</f>
        <v>0</v>
      </c>
      <c r="K765" s="209" t="s">
        <v>125</v>
      </c>
      <c r="L765" s="47"/>
      <c r="M765" s="214" t="s">
        <v>19</v>
      </c>
      <c r="N765" s="215" t="s">
        <v>43</v>
      </c>
      <c r="O765" s="87"/>
      <c r="P765" s="216">
        <f>O765*H765</f>
        <v>0</v>
      </c>
      <c r="Q765" s="216">
        <v>0</v>
      </c>
      <c r="R765" s="216">
        <f>Q765*H765</f>
        <v>0</v>
      </c>
      <c r="S765" s="216">
        <v>0</v>
      </c>
      <c r="T765" s="217">
        <f>S765*H765</f>
        <v>0</v>
      </c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R765" s="218" t="s">
        <v>143</v>
      </c>
      <c r="AT765" s="218" t="s">
        <v>121</v>
      </c>
      <c r="AU765" s="218" t="s">
        <v>82</v>
      </c>
      <c r="AY765" s="20" t="s">
        <v>118</v>
      </c>
      <c r="BE765" s="219">
        <f>IF(N765="základní",J765,0)</f>
        <v>0</v>
      </c>
      <c r="BF765" s="219">
        <f>IF(N765="snížená",J765,0)</f>
        <v>0</v>
      </c>
      <c r="BG765" s="219">
        <f>IF(N765="zákl. přenesená",J765,0)</f>
        <v>0</v>
      </c>
      <c r="BH765" s="219">
        <f>IF(N765="sníž. přenesená",J765,0)</f>
        <v>0</v>
      </c>
      <c r="BI765" s="219">
        <f>IF(N765="nulová",J765,0)</f>
        <v>0</v>
      </c>
      <c r="BJ765" s="20" t="s">
        <v>80</v>
      </c>
      <c r="BK765" s="219">
        <f>ROUND(I765*H765,2)</f>
        <v>0</v>
      </c>
      <c r="BL765" s="20" t="s">
        <v>143</v>
      </c>
      <c r="BM765" s="218" t="s">
        <v>905</v>
      </c>
    </row>
    <row r="766" s="2" customFormat="1">
      <c r="A766" s="41"/>
      <c r="B766" s="42"/>
      <c r="C766" s="43"/>
      <c r="D766" s="220" t="s">
        <v>128</v>
      </c>
      <c r="E766" s="43"/>
      <c r="F766" s="221" t="s">
        <v>906</v>
      </c>
      <c r="G766" s="43"/>
      <c r="H766" s="43"/>
      <c r="I766" s="222"/>
      <c r="J766" s="43"/>
      <c r="K766" s="43"/>
      <c r="L766" s="47"/>
      <c r="M766" s="223"/>
      <c r="N766" s="224"/>
      <c r="O766" s="87"/>
      <c r="P766" s="87"/>
      <c r="Q766" s="87"/>
      <c r="R766" s="87"/>
      <c r="S766" s="87"/>
      <c r="T766" s="88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T766" s="20" t="s">
        <v>128</v>
      </c>
      <c r="AU766" s="20" t="s">
        <v>82</v>
      </c>
    </row>
    <row r="767" s="2" customFormat="1" ht="24.15" customHeight="1">
      <c r="A767" s="41"/>
      <c r="B767" s="42"/>
      <c r="C767" s="207" t="s">
        <v>907</v>
      </c>
      <c r="D767" s="207" t="s">
        <v>121</v>
      </c>
      <c r="E767" s="208" t="s">
        <v>908</v>
      </c>
      <c r="F767" s="209" t="s">
        <v>909</v>
      </c>
      <c r="G767" s="210" t="s">
        <v>407</v>
      </c>
      <c r="H767" s="211">
        <v>155.15199999999999</v>
      </c>
      <c r="I767" s="212"/>
      <c r="J767" s="213">
        <f>ROUND(I767*H767,2)</f>
        <v>0</v>
      </c>
      <c r="K767" s="209" t="s">
        <v>125</v>
      </c>
      <c r="L767" s="47"/>
      <c r="M767" s="214" t="s">
        <v>19</v>
      </c>
      <c r="N767" s="215" t="s">
        <v>43</v>
      </c>
      <c r="O767" s="87"/>
      <c r="P767" s="216">
        <f>O767*H767</f>
        <v>0</v>
      </c>
      <c r="Q767" s="216">
        <v>0</v>
      </c>
      <c r="R767" s="216">
        <f>Q767*H767</f>
        <v>0</v>
      </c>
      <c r="S767" s="216">
        <v>0</v>
      </c>
      <c r="T767" s="217">
        <f>S767*H767</f>
        <v>0</v>
      </c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R767" s="218" t="s">
        <v>143</v>
      </c>
      <c r="AT767" s="218" t="s">
        <v>121</v>
      </c>
      <c r="AU767" s="218" t="s">
        <v>82</v>
      </c>
      <c r="AY767" s="20" t="s">
        <v>118</v>
      </c>
      <c r="BE767" s="219">
        <f>IF(N767="základní",J767,0)</f>
        <v>0</v>
      </c>
      <c r="BF767" s="219">
        <f>IF(N767="snížená",J767,0)</f>
        <v>0</v>
      </c>
      <c r="BG767" s="219">
        <f>IF(N767="zákl. přenesená",J767,0)</f>
        <v>0</v>
      </c>
      <c r="BH767" s="219">
        <f>IF(N767="sníž. přenesená",J767,0)</f>
        <v>0</v>
      </c>
      <c r="BI767" s="219">
        <f>IF(N767="nulová",J767,0)</f>
        <v>0</v>
      </c>
      <c r="BJ767" s="20" t="s">
        <v>80</v>
      </c>
      <c r="BK767" s="219">
        <f>ROUND(I767*H767,2)</f>
        <v>0</v>
      </c>
      <c r="BL767" s="20" t="s">
        <v>143</v>
      </c>
      <c r="BM767" s="218" t="s">
        <v>910</v>
      </c>
    </row>
    <row r="768" s="2" customFormat="1">
      <c r="A768" s="41"/>
      <c r="B768" s="42"/>
      <c r="C768" s="43"/>
      <c r="D768" s="220" t="s">
        <v>128</v>
      </c>
      <c r="E768" s="43"/>
      <c r="F768" s="221" t="s">
        <v>911</v>
      </c>
      <c r="G768" s="43"/>
      <c r="H768" s="43"/>
      <c r="I768" s="222"/>
      <c r="J768" s="43"/>
      <c r="K768" s="43"/>
      <c r="L768" s="47"/>
      <c r="M768" s="223"/>
      <c r="N768" s="224"/>
      <c r="O768" s="87"/>
      <c r="P768" s="87"/>
      <c r="Q768" s="87"/>
      <c r="R768" s="87"/>
      <c r="S768" s="87"/>
      <c r="T768" s="88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T768" s="20" t="s">
        <v>128</v>
      </c>
      <c r="AU768" s="20" t="s">
        <v>82</v>
      </c>
    </row>
    <row r="769" s="12" customFormat="1" ht="22.8" customHeight="1">
      <c r="A769" s="12"/>
      <c r="B769" s="191"/>
      <c r="C769" s="192"/>
      <c r="D769" s="193" t="s">
        <v>71</v>
      </c>
      <c r="E769" s="205" t="s">
        <v>912</v>
      </c>
      <c r="F769" s="205" t="s">
        <v>913</v>
      </c>
      <c r="G769" s="192"/>
      <c r="H769" s="192"/>
      <c r="I769" s="195"/>
      <c r="J769" s="206">
        <f>BK769</f>
        <v>0</v>
      </c>
      <c r="K769" s="192"/>
      <c r="L769" s="197"/>
      <c r="M769" s="198"/>
      <c r="N769" s="199"/>
      <c r="O769" s="199"/>
      <c r="P769" s="200">
        <f>SUM(P770:P771)</f>
        <v>0</v>
      </c>
      <c r="Q769" s="199"/>
      <c r="R769" s="200">
        <f>SUM(R770:R771)</f>
        <v>0</v>
      </c>
      <c r="S769" s="199"/>
      <c r="T769" s="201">
        <f>SUM(T770:T771)</f>
        <v>0</v>
      </c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R769" s="202" t="s">
        <v>80</v>
      </c>
      <c r="AT769" s="203" t="s">
        <v>71</v>
      </c>
      <c r="AU769" s="203" t="s">
        <v>80</v>
      </c>
      <c r="AY769" s="202" t="s">
        <v>118</v>
      </c>
      <c r="BK769" s="204">
        <f>SUM(BK770:BK771)</f>
        <v>0</v>
      </c>
    </row>
    <row r="770" s="2" customFormat="1" ht="24.15" customHeight="1">
      <c r="A770" s="41"/>
      <c r="B770" s="42"/>
      <c r="C770" s="207" t="s">
        <v>914</v>
      </c>
      <c r="D770" s="207" t="s">
        <v>121</v>
      </c>
      <c r="E770" s="208" t="s">
        <v>915</v>
      </c>
      <c r="F770" s="209" t="s">
        <v>916</v>
      </c>
      <c r="G770" s="210" t="s">
        <v>407</v>
      </c>
      <c r="H770" s="211">
        <v>1555.3889999999999</v>
      </c>
      <c r="I770" s="212"/>
      <c r="J770" s="213">
        <f>ROUND(I770*H770,2)</f>
        <v>0</v>
      </c>
      <c r="K770" s="209" t="s">
        <v>125</v>
      </c>
      <c r="L770" s="47"/>
      <c r="M770" s="214" t="s">
        <v>19</v>
      </c>
      <c r="N770" s="215" t="s">
        <v>43</v>
      </c>
      <c r="O770" s="87"/>
      <c r="P770" s="216">
        <f>O770*H770</f>
        <v>0</v>
      </c>
      <c r="Q770" s="216">
        <v>0</v>
      </c>
      <c r="R770" s="216">
        <f>Q770*H770</f>
        <v>0</v>
      </c>
      <c r="S770" s="216">
        <v>0</v>
      </c>
      <c r="T770" s="217">
        <f>S770*H770</f>
        <v>0</v>
      </c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R770" s="218" t="s">
        <v>143</v>
      </c>
      <c r="AT770" s="218" t="s">
        <v>121</v>
      </c>
      <c r="AU770" s="218" t="s">
        <v>82</v>
      </c>
      <c r="AY770" s="20" t="s">
        <v>118</v>
      </c>
      <c r="BE770" s="219">
        <f>IF(N770="základní",J770,0)</f>
        <v>0</v>
      </c>
      <c r="BF770" s="219">
        <f>IF(N770="snížená",J770,0)</f>
        <v>0</v>
      </c>
      <c r="BG770" s="219">
        <f>IF(N770="zákl. přenesená",J770,0)</f>
        <v>0</v>
      </c>
      <c r="BH770" s="219">
        <f>IF(N770="sníž. přenesená",J770,0)</f>
        <v>0</v>
      </c>
      <c r="BI770" s="219">
        <f>IF(N770="nulová",J770,0)</f>
        <v>0</v>
      </c>
      <c r="BJ770" s="20" t="s">
        <v>80</v>
      </c>
      <c r="BK770" s="219">
        <f>ROUND(I770*H770,2)</f>
        <v>0</v>
      </c>
      <c r="BL770" s="20" t="s">
        <v>143</v>
      </c>
      <c r="BM770" s="218" t="s">
        <v>917</v>
      </c>
    </row>
    <row r="771" s="2" customFormat="1">
      <c r="A771" s="41"/>
      <c r="B771" s="42"/>
      <c r="C771" s="43"/>
      <c r="D771" s="220" t="s">
        <v>128</v>
      </c>
      <c r="E771" s="43"/>
      <c r="F771" s="221" t="s">
        <v>918</v>
      </c>
      <c r="G771" s="43"/>
      <c r="H771" s="43"/>
      <c r="I771" s="222"/>
      <c r="J771" s="43"/>
      <c r="K771" s="43"/>
      <c r="L771" s="47"/>
      <c r="M771" s="227"/>
      <c r="N771" s="228"/>
      <c r="O771" s="229"/>
      <c r="P771" s="229"/>
      <c r="Q771" s="229"/>
      <c r="R771" s="229"/>
      <c r="S771" s="229"/>
      <c r="T771" s="230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T771" s="20" t="s">
        <v>128</v>
      </c>
      <c r="AU771" s="20" t="s">
        <v>82</v>
      </c>
    </row>
    <row r="772" s="2" customFormat="1" ht="6.96" customHeight="1">
      <c r="A772" s="41"/>
      <c r="B772" s="62"/>
      <c r="C772" s="63"/>
      <c r="D772" s="63"/>
      <c r="E772" s="63"/>
      <c r="F772" s="63"/>
      <c r="G772" s="63"/>
      <c r="H772" s="63"/>
      <c r="I772" s="63"/>
      <c r="J772" s="63"/>
      <c r="K772" s="63"/>
      <c r="L772" s="47"/>
      <c r="M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</row>
  </sheetData>
  <sheetProtection sheet="1" autoFilter="0" formatColumns="0" formatRows="0" objects="1" scenarios="1" spinCount="100000" saltValue="SgKmNjpIi6pZlW8yi3LwPKl7e5njo7A6sb6xoYgczOZNliOQc3Z0RHI+3RKEL4TJvDYcb3Mef3wKcx6pv6rlFQ==" hashValue="8OPOLvWJnSa0RfExQMuGE/SnMWO0tv7qacrJbVmFeT0Zp/gqTvuhKu4Xf83QvkfngePZA4rBHAq328fGNGiIqw==" algorithmName="SHA-512" password="80EB"/>
  <autoFilter ref="C87:K771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6_01/111301111"/>
    <hyperlink ref="F97" r:id="rId2" display="https://podminky.urs.cz/item/CS_URS_2026_01/113106187"/>
    <hyperlink ref="F102" r:id="rId3" display="https://podminky.urs.cz/item/CS_URS_2026_01/113106195"/>
    <hyperlink ref="F107" r:id="rId4" display="https://podminky.urs.cz/item/CS_URS_2026_01/113107221"/>
    <hyperlink ref="F112" r:id="rId5" display="https://podminky.urs.cz/item/CS_URS_2026_01/113107222"/>
    <hyperlink ref="F122" r:id="rId6" display="https://podminky.urs.cz/item/CS_URS_2026_01/113107241"/>
    <hyperlink ref="F127" r:id="rId7" display="https://podminky.urs.cz/item/CS_URS_2026_01/113107242"/>
    <hyperlink ref="F132" r:id="rId8" display="https://podminky.urs.cz/item/CS_URS_2026_01/113107322"/>
    <hyperlink ref="F137" r:id="rId9" display="https://podminky.urs.cz/item/CS_URS_2026_01/113107337"/>
    <hyperlink ref="F150" r:id="rId10" display="https://podminky.urs.cz/item/CS_URS_2026_01/113154522"/>
    <hyperlink ref="F155" r:id="rId11" display="https://podminky.urs.cz/item/CS_URS_2026_01/113154524"/>
    <hyperlink ref="F160" r:id="rId12" display="https://podminky.urs.cz/item/CS_URS_2026_01/113154526"/>
    <hyperlink ref="F165" r:id="rId13" display="https://podminky.urs.cz/item/CS_URS_2026_01/113202111"/>
    <hyperlink ref="F177" r:id="rId14" display="https://podminky.urs.cz/item/CS_URS_2026_01/119003227"/>
    <hyperlink ref="F182" r:id="rId15" display="https://podminky.urs.cz/item/CS_URS_2026_01/119003228"/>
    <hyperlink ref="F184" r:id="rId16" display="https://podminky.urs.cz/item/CS_URS_2026_01/122251105"/>
    <hyperlink ref="F222" r:id="rId17" display="https://podminky.urs.cz/item/CS_URS_2026_01/129001101"/>
    <hyperlink ref="F257" r:id="rId18" display="https://podminky.urs.cz/item/CS_URS_2026_01/131251100"/>
    <hyperlink ref="F261" r:id="rId19" display="https://podminky.urs.cz/item/CS_URS_2026_01/132251101"/>
    <hyperlink ref="F268" r:id="rId20" display="https://podminky.urs.cz/item/CS_URS_2026_01/162751117"/>
    <hyperlink ref="F271" r:id="rId21" display="https://podminky.urs.cz/item/CS_URS_2026_01/162751119"/>
    <hyperlink ref="F274" r:id="rId22" display="https://podminky.urs.cz/item/CS_URS_2026_01/171251201"/>
    <hyperlink ref="F276" r:id="rId23" display="https://podminky.urs.cz/item/CS_URS_2026_01/171201231"/>
    <hyperlink ref="F279" r:id="rId24" display="https://podminky.urs.cz/item/CS_URS_2026_01/171151103"/>
    <hyperlink ref="F314" r:id="rId25" display="https://podminky.urs.cz/item/CS_URS_2026_01/181951112"/>
    <hyperlink ref="F348" r:id="rId26" display="https://podminky.urs.cz/item/CS_URS_2026_01/181351103"/>
    <hyperlink ref="F356" r:id="rId27" display="https://podminky.urs.cz/item/CS_URS_2026_01/181411131"/>
    <hyperlink ref="F363" r:id="rId28" display="https://podminky.urs.cz/item/CS_URS_2026_01/183403153"/>
    <hyperlink ref="F365" r:id="rId29" display="https://podminky.urs.cz/item/CS_URS_2026_01/183403161"/>
    <hyperlink ref="F367" r:id="rId30" display="https://podminky.urs.cz/item/CS_URS_2026_01/184813521"/>
    <hyperlink ref="F369" r:id="rId31" display="https://podminky.urs.cz/item/CS_URS_2026_01/185803111"/>
    <hyperlink ref="F374" r:id="rId32" display="https://podminky.urs.cz/item/CS_URS_2026_01/211531111"/>
    <hyperlink ref="F379" r:id="rId33" display="https://podminky.urs.cz/item/CS_URS_2026_01/211971121"/>
    <hyperlink ref="F387" r:id="rId34" display="https://podminky.urs.cz/item/CS_URS_2026_01/339921132"/>
    <hyperlink ref="F417" r:id="rId35" display="https://podminky.urs.cz/item/CS_URS_2026_01/564730101"/>
    <hyperlink ref="F422" r:id="rId36" display="https://podminky.urs.cz/item/CS_URS_2026_01/564851111"/>
    <hyperlink ref="F437" r:id="rId37" display="https://podminky.urs.cz/item/CS_URS_2026_01/564861111"/>
    <hyperlink ref="F463" r:id="rId38" display="https://podminky.urs.cz/item/CS_URS_2026_01/564910411"/>
    <hyperlink ref="F469" r:id="rId39" display="https://podminky.urs.cz/item/CS_URS_2026_01/564952111"/>
    <hyperlink ref="F480" r:id="rId40" display="https://podminky.urs.cz/item/CS_URS_2026_01/565155021"/>
    <hyperlink ref="F491" r:id="rId41" display="https://podminky.urs.cz/item/CS_URS_2026_01/565165001"/>
    <hyperlink ref="F497" r:id="rId42" display="https://podminky.urs.cz/item/CS_URS_2026_01/567123112"/>
    <hyperlink ref="F539" r:id="rId43" display="https://podminky.urs.cz/item/CS_URS_2026_01/577134021"/>
    <hyperlink ref="F545" r:id="rId44" display="https://podminky.urs.cz/item/CS_URS_2026_01/577134221"/>
    <hyperlink ref="F556" r:id="rId45" display="https://podminky.urs.cz/item/CS_URS_2026_01/577143112"/>
    <hyperlink ref="F562" r:id="rId46" display="https://podminky.urs.cz/item/CS_URS_2026_01/577155012"/>
    <hyperlink ref="F568" r:id="rId47" display="https://podminky.urs.cz/item/CS_URS_2026_01/591241111"/>
    <hyperlink ref="F581" r:id="rId48" display="https://podminky.urs.cz/item/CS_URS_2026_01/596211110"/>
    <hyperlink ref="F589" r:id="rId49" display="https://podminky.urs.cz/item/CS_URS_2026_01/596211212"/>
    <hyperlink ref="F622" r:id="rId50" display="https://podminky.urs.cz/item/CS_URS_2026_01/899132121"/>
    <hyperlink ref="F627" r:id="rId51" display="https://podminky.urs.cz/item/CS_URS_2026_01/899132212"/>
    <hyperlink ref="F634" r:id="rId52" display="https://podminky.urs.cz/item/CS_URS_2026_01/966006132"/>
    <hyperlink ref="F640" r:id="rId53" display="https://podminky.urs.cz/item/CS_URS_2026_01/966006211"/>
    <hyperlink ref="F646" r:id="rId54" display="https://podminky.urs.cz/item/CS_URS_2026_01/914111111"/>
    <hyperlink ref="F656" r:id="rId55" display="https://podminky.urs.cz/item/CS_URS_2026_01/914511112"/>
    <hyperlink ref="F662" r:id="rId56" display="https://podminky.urs.cz/item/CS_URS_2026_01/916131213"/>
    <hyperlink ref="F680" r:id="rId57" display="https://podminky.urs.cz/item/CS_URS_2026_01/916133112"/>
    <hyperlink ref="F689" r:id="rId58" display="https://podminky.urs.cz/item/CS_URS_2026_01/916231213"/>
    <hyperlink ref="F696" r:id="rId59" display="https://podminky.urs.cz/item/CS_URS_2026_01/916241213"/>
    <hyperlink ref="F741" r:id="rId60" display="https://podminky.urs.cz/item/CS_URS_2026_01/919726123"/>
    <hyperlink ref="F747" r:id="rId61" display="https://podminky.urs.cz/item/CS_URS_2026_01/997013501"/>
    <hyperlink ref="F749" r:id="rId62" display="https://podminky.urs.cz/item/CS_URS_2026_01/997013509"/>
    <hyperlink ref="F758" r:id="rId63" display="https://podminky.urs.cz/item/CS_URS_2026_01/997013861"/>
    <hyperlink ref="F760" r:id="rId64" display="https://podminky.urs.cz/item/CS_URS_2026_01/997013862"/>
    <hyperlink ref="F762" r:id="rId65" display="https://podminky.urs.cz/item/CS_URS_2026_01/997013871"/>
    <hyperlink ref="F766" r:id="rId66" display="https://podminky.urs.cz/item/CS_URS_2026_01/997013873"/>
    <hyperlink ref="F768" r:id="rId67" display="https://podminky.urs.cz/item/CS_URS_2026_01/997013875"/>
    <hyperlink ref="F771" r:id="rId68" display="https://podminky.urs.cz/item/CS_URS_2026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89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Kalovy Vary, ulice Cihelní - rekonstrukce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90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919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26. 5. 2026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32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ROUND((SUM(BE87:BE286)),  2)</f>
        <v>0</v>
      </c>
      <c r="G33" s="41"/>
      <c r="H33" s="41"/>
      <c r="I33" s="151">
        <v>0.20999999999999999</v>
      </c>
      <c r="J33" s="150">
        <f>ROUND(((SUM(BE87:BE286))*I33),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ROUND((SUM(BF87:BF286)),  2)</f>
        <v>0</v>
      </c>
      <c r="G34" s="41"/>
      <c r="H34" s="41"/>
      <c r="I34" s="151">
        <v>0.12</v>
      </c>
      <c r="J34" s="150">
        <f>ROUND(((SUM(BF87:BF286))*I34),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ROUND((SUM(BG87:BG286)),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ROUND((SUM(BH87:BH286)),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ROUND((SUM(BI87:BI286)),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92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Kalovy Vary, ulice Cihelní - rekonstrukce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90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301 - Odvodnění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Karlovy Vary, ul. Cihelní</v>
      </c>
      <c r="G52" s="43"/>
      <c r="H52" s="43"/>
      <c r="I52" s="35" t="s">
        <v>23</v>
      </c>
      <c r="J52" s="75" t="str">
        <f>IF(J12="","",J12)</f>
        <v>26. 5. 2026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Statutární město Karlovy Vary</v>
      </c>
      <c r="G54" s="43"/>
      <c r="H54" s="43"/>
      <c r="I54" s="35" t="s">
        <v>31</v>
      </c>
      <c r="J54" s="39" t="str">
        <f>E21</f>
        <v>Ing. Tomáš Štembera Petráň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40.0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Ing. Tomáš Štembera Petráň a Michal Kubelka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93</v>
      </c>
      <c r="D57" s="165"/>
      <c r="E57" s="165"/>
      <c r="F57" s="165"/>
      <c r="G57" s="165"/>
      <c r="H57" s="165"/>
      <c r="I57" s="165"/>
      <c r="J57" s="166" t="s">
        <v>94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95</v>
      </c>
    </row>
    <row r="60" s="9" customFormat="1" ht="24.96" customHeight="1">
      <c r="A60" s="9"/>
      <c r="B60" s="168"/>
      <c r="C60" s="169"/>
      <c r="D60" s="170" t="s">
        <v>202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203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205</v>
      </c>
      <c r="E62" s="177"/>
      <c r="F62" s="177"/>
      <c r="G62" s="177"/>
      <c r="H62" s="177"/>
      <c r="I62" s="177"/>
      <c r="J62" s="178">
        <f>J170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920</v>
      </c>
      <c r="E63" s="177"/>
      <c r="F63" s="177"/>
      <c r="G63" s="177"/>
      <c r="H63" s="177"/>
      <c r="I63" s="177"/>
      <c r="J63" s="178">
        <f>J173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207</v>
      </c>
      <c r="E64" s="177"/>
      <c r="F64" s="177"/>
      <c r="G64" s="177"/>
      <c r="H64" s="177"/>
      <c r="I64" s="177"/>
      <c r="J64" s="178">
        <f>J198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208</v>
      </c>
      <c r="E65" s="177"/>
      <c r="F65" s="177"/>
      <c r="G65" s="177"/>
      <c r="H65" s="177"/>
      <c r="I65" s="177"/>
      <c r="J65" s="178">
        <f>J253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209</v>
      </c>
      <c r="E66" s="177"/>
      <c r="F66" s="177"/>
      <c r="G66" s="177"/>
      <c r="H66" s="177"/>
      <c r="I66" s="177"/>
      <c r="J66" s="178">
        <f>J270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210</v>
      </c>
      <c r="E67" s="177"/>
      <c r="F67" s="177"/>
      <c r="G67" s="177"/>
      <c r="H67" s="177"/>
      <c r="I67" s="177"/>
      <c r="J67" s="178">
        <f>J282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102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Kalovy Vary, ulice Cihelní - rekonstrukce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90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SO 301 - Odvodnění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>Karlovy Vary, ul. Cihelní</v>
      </c>
      <c r="G81" s="43"/>
      <c r="H81" s="43"/>
      <c r="I81" s="35" t="s">
        <v>23</v>
      </c>
      <c r="J81" s="75" t="str">
        <f>IF(J12="","",J12)</f>
        <v>26. 5. 2026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5.65" customHeight="1">
      <c r="A83" s="41"/>
      <c r="B83" s="42"/>
      <c r="C83" s="35" t="s">
        <v>25</v>
      </c>
      <c r="D83" s="43"/>
      <c r="E83" s="43"/>
      <c r="F83" s="30" t="str">
        <f>E15</f>
        <v>Statutární město Karlovy Vary</v>
      </c>
      <c r="G83" s="43"/>
      <c r="H83" s="43"/>
      <c r="I83" s="35" t="s">
        <v>31</v>
      </c>
      <c r="J83" s="39" t="str">
        <f>E21</f>
        <v>Ing. Tomáš Štembera Petráň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40.05" customHeight="1">
      <c r="A84" s="41"/>
      <c r="B84" s="42"/>
      <c r="C84" s="35" t="s">
        <v>29</v>
      </c>
      <c r="D84" s="43"/>
      <c r="E84" s="43"/>
      <c r="F84" s="30" t="str">
        <f>IF(E18="","",E18)</f>
        <v>Vyplň údaj</v>
      </c>
      <c r="G84" s="43"/>
      <c r="H84" s="43"/>
      <c r="I84" s="35" t="s">
        <v>34</v>
      </c>
      <c r="J84" s="39" t="str">
        <f>E24</f>
        <v>Ing. Tomáš Štembera Petráň a Michal Kubelka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103</v>
      </c>
      <c r="D86" s="183" t="s">
        <v>57</v>
      </c>
      <c r="E86" s="183" t="s">
        <v>53</v>
      </c>
      <c r="F86" s="183" t="s">
        <v>54</v>
      </c>
      <c r="G86" s="183" t="s">
        <v>104</v>
      </c>
      <c r="H86" s="183" t="s">
        <v>105</v>
      </c>
      <c r="I86" s="183" t="s">
        <v>106</v>
      </c>
      <c r="J86" s="183" t="s">
        <v>94</v>
      </c>
      <c r="K86" s="184" t="s">
        <v>107</v>
      </c>
      <c r="L86" s="185"/>
      <c r="M86" s="95" t="s">
        <v>19</v>
      </c>
      <c r="N86" s="96" t="s">
        <v>42</v>
      </c>
      <c r="O86" s="96" t="s">
        <v>108</v>
      </c>
      <c r="P86" s="96" t="s">
        <v>109</v>
      </c>
      <c r="Q86" s="96" t="s">
        <v>110</v>
      </c>
      <c r="R86" s="96" t="s">
        <v>111</v>
      </c>
      <c r="S86" s="96" t="s">
        <v>112</v>
      </c>
      <c r="T86" s="97" t="s">
        <v>113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114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</f>
        <v>0</v>
      </c>
      <c r="Q87" s="99"/>
      <c r="R87" s="188">
        <f>R88</f>
        <v>74.644924099999997</v>
      </c>
      <c r="S87" s="99"/>
      <c r="T87" s="189">
        <f>T88</f>
        <v>0.01035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71</v>
      </c>
      <c r="AU87" s="20" t="s">
        <v>95</v>
      </c>
      <c r="BK87" s="190">
        <f>BK88</f>
        <v>0</v>
      </c>
    </row>
    <row r="88" s="12" customFormat="1" ht="25.92" customHeight="1">
      <c r="A88" s="12"/>
      <c r="B88" s="191"/>
      <c r="C88" s="192"/>
      <c r="D88" s="193" t="s">
        <v>71</v>
      </c>
      <c r="E88" s="194" t="s">
        <v>211</v>
      </c>
      <c r="F88" s="194" t="s">
        <v>212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P89+P170+P173+P198+P253+P270+P282</f>
        <v>0</v>
      </c>
      <c r="Q88" s="199"/>
      <c r="R88" s="200">
        <f>R89+R170+R173+R198+R253+R270+R282</f>
        <v>74.644924099999997</v>
      </c>
      <c r="S88" s="199"/>
      <c r="T88" s="201">
        <f>T89+T170+T173+T198+T253+T270+T282</f>
        <v>0.01035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80</v>
      </c>
      <c r="AT88" s="203" t="s">
        <v>71</v>
      </c>
      <c r="AU88" s="203" t="s">
        <v>72</v>
      </c>
      <c r="AY88" s="202" t="s">
        <v>118</v>
      </c>
      <c r="BK88" s="204">
        <f>BK89+BK170+BK173+BK198+BK253+BK270+BK282</f>
        <v>0</v>
      </c>
    </row>
    <row r="89" s="12" customFormat="1" ht="22.8" customHeight="1">
      <c r="A89" s="12"/>
      <c r="B89" s="191"/>
      <c r="C89" s="192"/>
      <c r="D89" s="193" t="s">
        <v>71</v>
      </c>
      <c r="E89" s="205" t="s">
        <v>80</v>
      </c>
      <c r="F89" s="205" t="s">
        <v>213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SUM(P90:P169)</f>
        <v>0</v>
      </c>
      <c r="Q89" s="199"/>
      <c r="R89" s="200">
        <f>SUM(R90:R169)</f>
        <v>59.990323799999999</v>
      </c>
      <c r="S89" s="199"/>
      <c r="T89" s="201">
        <f>SUM(T90:T169)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80</v>
      </c>
      <c r="AT89" s="203" t="s">
        <v>71</v>
      </c>
      <c r="AU89" s="203" t="s">
        <v>80</v>
      </c>
      <c r="AY89" s="202" t="s">
        <v>118</v>
      </c>
      <c r="BK89" s="204">
        <f>SUM(BK90:BK169)</f>
        <v>0</v>
      </c>
    </row>
    <row r="90" s="2" customFormat="1" ht="24.15" customHeight="1">
      <c r="A90" s="41"/>
      <c r="B90" s="42"/>
      <c r="C90" s="207" t="s">
        <v>80</v>
      </c>
      <c r="D90" s="207" t="s">
        <v>121</v>
      </c>
      <c r="E90" s="208" t="s">
        <v>921</v>
      </c>
      <c r="F90" s="209" t="s">
        <v>922</v>
      </c>
      <c r="G90" s="210" t="s">
        <v>325</v>
      </c>
      <c r="H90" s="211">
        <v>2.8690000000000002</v>
      </c>
      <c r="I90" s="212"/>
      <c r="J90" s="213">
        <f>ROUND(I90*H90,2)</f>
        <v>0</v>
      </c>
      <c r="K90" s="209" t="s">
        <v>125</v>
      </c>
      <c r="L90" s="47"/>
      <c r="M90" s="214" t="s">
        <v>19</v>
      </c>
      <c r="N90" s="215" t="s">
        <v>43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143</v>
      </c>
      <c r="AT90" s="218" t="s">
        <v>121</v>
      </c>
      <c r="AU90" s="218" t="s">
        <v>82</v>
      </c>
      <c r="AY90" s="20" t="s">
        <v>118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143</v>
      </c>
      <c r="BM90" s="218" t="s">
        <v>923</v>
      </c>
    </row>
    <row r="91" s="2" customFormat="1">
      <c r="A91" s="41"/>
      <c r="B91" s="42"/>
      <c r="C91" s="43"/>
      <c r="D91" s="220" t="s">
        <v>128</v>
      </c>
      <c r="E91" s="43"/>
      <c r="F91" s="221" t="s">
        <v>924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128</v>
      </c>
      <c r="AU91" s="20" t="s">
        <v>82</v>
      </c>
    </row>
    <row r="92" s="13" customFormat="1">
      <c r="A92" s="13"/>
      <c r="B92" s="231"/>
      <c r="C92" s="232"/>
      <c r="D92" s="225" t="s">
        <v>219</v>
      </c>
      <c r="E92" s="233" t="s">
        <v>19</v>
      </c>
      <c r="F92" s="234" t="s">
        <v>925</v>
      </c>
      <c r="G92" s="232"/>
      <c r="H92" s="233" t="s">
        <v>19</v>
      </c>
      <c r="I92" s="235"/>
      <c r="J92" s="232"/>
      <c r="K92" s="232"/>
      <c r="L92" s="236"/>
      <c r="M92" s="237"/>
      <c r="N92" s="238"/>
      <c r="O92" s="238"/>
      <c r="P92" s="238"/>
      <c r="Q92" s="238"/>
      <c r="R92" s="238"/>
      <c r="S92" s="238"/>
      <c r="T92" s="239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0" t="s">
        <v>219</v>
      </c>
      <c r="AU92" s="240" t="s">
        <v>82</v>
      </c>
      <c r="AV92" s="13" t="s">
        <v>80</v>
      </c>
      <c r="AW92" s="13" t="s">
        <v>33</v>
      </c>
      <c r="AX92" s="13" t="s">
        <v>72</v>
      </c>
      <c r="AY92" s="240" t="s">
        <v>118</v>
      </c>
    </row>
    <row r="93" s="14" customFormat="1">
      <c r="A93" s="14"/>
      <c r="B93" s="241"/>
      <c r="C93" s="242"/>
      <c r="D93" s="225" t="s">
        <v>219</v>
      </c>
      <c r="E93" s="243" t="s">
        <v>19</v>
      </c>
      <c r="F93" s="244" t="s">
        <v>926</v>
      </c>
      <c r="G93" s="242"/>
      <c r="H93" s="245">
        <v>2.8690000000000002</v>
      </c>
      <c r="I93" s="246"/>
      <c r="J93" s="242"/>
      <c r="K93" s="242"/>
      <c r="L93" s="247"/>
      <c r="M93" s="248"/>
      <c r="N93" s="249"/>
      <c r="O93" s="249"/>
      <c r="P93" s="249"/>
      <c r="Q93" s="249"/>
      <c r="R93" s="249"/>
      <c r="S93" s="249"/>
      <c r="T93" s="250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51" t="s">
        <v>219</v>
      </c>
      <c r="AU93" s="251" t="s">
        <v>82</v>
      </c>
      <c r="AV93" s="14" t="s">
        <v>82</v>
      </c>
      <c r="AW93" s="14" t="s">
        <v>33</v>
      </c>
      <c r="AX93" s="14" t="s">
        <v>80</v>
      </c>
      <c r="AY93" s="251" t="s">
        <v>118</v>
      </c>
    </row>
    <row r="94" s="2" customFormat="1" ht="24.15" customHeight="1">
      <c r="A94" s="41"/>
      <c r="B94" s="42"/>
      <c r="C94" s="207" t="s">
        <v>82</v>
      </c>
      <c r="D94" s="207" t="s">
        <v>121</v>
      </c>
      <c r="E94" s="208" t="s">
        <v>927</v>
      </c>
      <c r="F94" s="209" t="s">
        <v>928</v>
      </c>
      <c r="G94" s="210" t="s">
        <v>325</v>
      </c>
      <c r="H94" s="211">
        <v>2.8690000000000002</v>
      </c>
      <c r="I94" s="212"/>
      <c r="J94" s="213">
        <f>ROUND(I94*H94,2)</f>
        <v>0</v>
      </c>
      <c r="K94" s="209" t="s">
        <v>125</v>
      </c>
      <c r="L94" s="47"/>
      <c r="M94" s="214" t="s">
        <v>19</v>
      </c>
      <c r="N94" s="215" t="s">
        <v>43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143</v>
      </c>
      <c r="AT94" s="218" t="s">
        <v>121</v>
      </c>
      <c r="AU94" s="218" t="s">
        <v>82</v>
      </c>
      <c r="AY94" s="20" t="s">
        <v>118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143</v>
      </c>
      <c r="BM94" s="218" t="s">
        <v>929</v>
      </c>
    </row>
    <row r="95" s="2" customFormat="1">
      <c r="A95" s="41"/>
      <c r="B95" s="42"/>
      <c r="C95" s="43"/>
      <c r="D95" s="220" t="s">
        <v>128</v>
      </c>
      <c r="E95" s="43"/>
      <c r="F95" s="221" t="s">
        <v>930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128</v>
      </c>
      <c r="AU95" s="20" t="s">
        <v>82</v>
      </c>
    </row>
    <row r="96" s="13" customFormat="1">
      <c r="A96" s="13"/>
      <c r="B96" s="231"/>
      <c r="C96" s="232"/>
      <c r="D96" s="225" t="s">
        <v>219</v>
      </c>
      <c r="E96" s="233" t="s">
        <v>19</v>
      </c>
      <c r="F96" s="234" t="s">
        <v>925</v>
      </c>
      <c r="G96" s="232"/>
      <c r="H96" s="233" t="s">
        <v>19</v>
      </c>
      <c r="I96" s="235"/>
      <c r="J96" s="232"/>
      <c r="K96" s="232"/>
      <c r="L96" s="236"/>
      <c r="M96" s="237"/>
      <c r="N96" s="238"/>
      <c r="O96" s="238"/>
      <c r="P96" s="238"/>
      <c r="Q96" s="238"/>
      <c r="R96" s="238"/>
      <c r="S96" s="238"/>
      <c r="T96" s="239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0" t="s">
        <v>219</v>
      </c>
      <c r="AU96" s="240" t="s">
        <v>82</v>
      </c>
      <c r="AV96" s="13" t="s">
        <v>80</v>
      </c>
      <c r="AW96" s="13" t="s">
        <v>33</v>
      </c>
      <c r="AX96" s="13" t="s">
        <v>72</v>
      </c>
      <c r="AY96" s="240" t="s">
        <v>118</v>
      </c>
    </row>
    <row r="97" s="14" customFormat="1">
      <c r="A97" s="14"/>
      <c r="B97" s="241"/>
      <c r="C97" s="242"/>
      <c r="D97" s="225" t="s">
        <v>219</v>
      </c>
      <c r="E97" s="243" t="s">
        <v>19</v>
      </c>
      <c r="F97" s="244" t="s">
        <v>926</v>
      </c>
      <c r="G97" s="242"/>
      <c r="H97" s="245">
        <v>2.8690000000000002</v>
      </c>
      <c r="I97" s="246"/>
      <c r="J97" s="242"/>
      <c r="K97" s="242"/>
      <c r="L97" s="247"/>
      <c r="M97" s="248"/>
      <c r="N97" s="249"/>
      <c r="O97" s="249"/>
      <c r="P97" s="249"/>
      <c r="Q97" s="249"/>
      <c r="R97" s="249"/>
      <c r="S97" s="249"/>
      <c r="T97" s="250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1" t="s">
        <v>219</v>
      </c>
      <c r="AU97" s="251" t="s">
        <v>82</v>
      </c>
      <c r="AV97" s="14" t="s">
        <v>82</v>
      </c>
      <c r="AW97" s="14" t="s">
        <v>33</v>
      </c>
      <c r="AX97" s="14" t="s">
        <v>80</v>
      </c>
      <c r="AY97" s="251" t="s">
        <v>118</v>
      </c>
    </row>
    <row r="98" s="2" customFormat="1" ht="24.15" customHeight="1">
      <c r="A98" s="41"/>
      <c r="B98" s="42"/>
      <c r="C98" s="207" t="s">
        <v>137</v>
      </c>
      <c r="D98" s="207" t="s">
        <v>121</v>
      </c>
      <c r="E98" s="208" t="s">
        <v>931</v>
      </c>
      <c r="F98" s="209" t="s">
        <v>932</v>
      </c>
      <c r="G98" s="210" t="s">
        <v>325</v>
      </c>
      <c r="H98" s="211">
        <v>13.49</v>
      </c>
      <c r="I98" s="212"/>
      <c r="J98" s="213">
        <f>ROUND(I98*H98,2)</f>
        <v>0</v>
      </c>
      <c r="K98" s="209" t="s">
        <v>125</v>
      </c>
      <c r="L98" s="47"/>
      <c r="M98" s="214" t="s">
        <v>19</v>
      </c>
      <c r="N98" s="215" t="s">
        <v>43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143</v>
      </c>
      <c r="AT98" s="218" t="s">
        <v>121</v>
      </c>
      <c r="AU98" s="218" t="s">
        <v>82</v>
      </c>
      <c r="AY98" s="20" t="s">
        <v>118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80</v>
      </c>
      <c r="BK98" s="219">
        <f>ROUND(I98*H98,2)</f>
        <v>0</v>
      </c>
      <c r="BL98" s="20" t="s">
        <v>143</v>
      </c>
      <c r="BM98" s="218" t="s">
        <v>933</v>
      </c>
    </row>
    <row r="99" s="2" customFormat="1">
      <c r="A99" s="41"/>
      <c r="B99" s="42"/>
      <c r="C99" s="43"/>
      <c r="D99" s="220" t="s">
        <v>128</v>
      </c>
      <c r="E99" s="43"/>
      <c r="F99" s="221" t="s">
        <v>934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128</v>
      </c>
      <c r="AU99" s="20" t="s">
        <v>82</v>
      </c>
    </row>
    <row r="100" s="13" customFormat="1">
      <c r="A100" s="13"/>
      <c r="B100" s="231"/>
      <c r="C100" s="232"/>
      <c r="D100" s="225" t="s">
        <v>219</v>
      </c>
      <c r="E100" s="233" t="s">
        <v>19</v>
      </c>
      <c r="F100" s="234" t="s">
        <v>935</v>
      </c>
      <c r="G100" s="232"/>
      <c r="H100" s="233" t="s">
        <v>19</v>
      </c>
      <c r="I100" s="235"/>
      <c r="J100" s="232"/>
      <c r="K100" s="232"/>
      <c r="L100" s="236"/>
      <c r="M100" s="237"/>
      <c r="N100" s="238"/>
      <c r="O100" s="238"/>
      <c r="P100" s="238"/>
      <c r="Q100" s="238"/>
      <c r="R100" s="238"/>
      <c r="S100" s="238"/>
      <c r="T100" s="239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0" t="s">
        <v>219</v>
      </c>
      <c r="AU100" s="240" t="s">
        <v>82</v>
      </c>
      <c r="AV100" s="13" t="s">
        <v>80</v>
      </c>
      <c r="AW100" s="13" t="s">
        <v>33</v>
      </c>
      <c r="AX100" s="13" t="s">
        <v>72</v>
      </c>
      <c r="AY100" s="240" t="s">
        <v>118</v>
      </c>
    </row>
    <row r="101" s="14" customFormat="1">
      <c r="A101" s="14"/>
      <c r="B101" s="241"/>
      <c r="C101" s="242"/>
      <c r="D101" s="225" t="s">
        <v>219</v>
      </c>
      <c r="E101" s="243" t="s">
        <v>19</v>
      </c>
      <c r="F101" s="244" t="s">
        <v>936</v>
      </c>
      <c r="G101" s="242"/>
      <c r="H101" s="245">
        <v>4.2599999999999998</v>
      </c>
      <c r="I101" s="246"/>
      <c r="J101" s="242"/>
      <c r="K101" s="242"/>
      <c r="L101" s="247"/>
      <c r="M101" s="248"/>
      <c r="N101" s="249"/>
      <c r="O101" s="249"/>
      <c r="P101" s="249"/>
      <c r="Q101" s="249"/>
      <c r="R101" s="249"/>
      <c r="S101" s="249"/>
      <c r="T101" s="250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1" t="s">
        <v>219</v>
      </c>
      <c r="AU101" s="251" t="s">
        <v>82</v>
      </c>
      <c r="AV101" s="14" t="s">
        <v>82</v>
      </c>
      <c r="AW101" s="14" t="s">
        <v>33</v>
      </c>
      <c r="AX101" s="14" t="s">
        <v>72</v>
      </c>
      <c r="AY101" s="251" t="s">
        <v>118</v>
      </c>
    </row>
    <row r="102" s="13" customFormat="1">
      <c r="A102" s="13"/>
      <c r="B102" s="231"/>
      <c r="C102" s="232"/>
      <c r="D102" s="225" t="s">
        <v>219</v>
      </c>
      <c r="E102" s="233" t="s">
        <v>19</v>
      </c>
      <c r="F102" s="234" t="s">
        <v>937</v>
      </c>
      <c r="G102" s="232"/>
      <c r="H102" s="233" t="s">
        <v>19</v>
      </c>
      <c r="I102" s="235"/>
      <c r="J102" s="232"/>
      <c r="K102" s="232"/>
      <c r="L102" s="236"/>
      <c r="M102" s="237"/>
      <c r="N102" s="238"/>
      <c r="O102" s="238"/>
      <c r="P102" s="238"/>
      <c r="Q102" s="238"/>
      <c r="R102" s="238"/>
      <c r="S102" s="238"/>
      <c r="T102" s="23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0" t="s">
        <v>219</v>
      </c>
      <c r="AU102" s="240" t="s">
        <v>82</v>
      </c>
      <c r="AV102" s="13" t="s">
        <v>80</v>
      </c>
      <c r="AW102" s="13" t="s">
        <v>33</v>
      </c>
      <c r="AX102" s="13" t="s">
        <v>72</v>
      </c>
      <c r="AY102" s="240" t="s">
        <v>118</v>
      </c>
    </row>
    <row r="103" s="14" customFormat="1">
      <c r="A103" s="14"/>
      <c r="B103" s="241"/>
      <c r="C103" s="242"/>
      <c r="D103" s="225" t="s">
        <v>219</v>
      </c>
      <c r="E103" s="243" t="s">
        <v>19</v>
      </c>
      <c r="F103" s="244" t="s">
        <v>938</v>
      </c>
      <c r="G103" s="242"/>
      <c r="H103" s="245">
        <v>1.3100000000000001</v>
      </c>
      <c r="I103" s="246"/>
      <c r="J103" s="242"/>
      <c r="K103" s="242"/>
      <c r="L103" s="247"/>
      <c r="M103" s="248"/>
      <c r="N103" s="249"/>
      <c r="O103" s="249"/>
      <c r="P103" s="249"/>
      <c r="Q103" s="249"/>
      <c r="R103" s="249"/>
      <c r="S103" s="249"/>
      <c r="T103" s="250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1" t="s">
        <v>219</v>
      </c>
      <c r="AU103" s="251" t="s">
        <v>82</v>
      </c>
      <c r="AV103" s="14" t="s">
        <v>82</v>
      </c>
      <c r="AW103" s="14" t="s">
        <v>33</v>
      </c>
      <c r="AX103" s="14" t="s">
        <v>72</v>
      </c>
      <c r="AY103" s="251" t="s">
        <v>118</v>
      </c>
    </row>
    <row r="104" s="14" customFormat="1">
      <c r="A104" s="14"/>
      <c r="B104" s="241"/>
      <c r="C104" s="242"/>
      <c r="D104" s="225" t="s">
        <v>219</v>
      </c>
      <c r="E104" s="243" t="s">
        <v>19</v>
      </c>
      <c r="F104" s="244" t="s">
        <v>939</v>
      </c>
      <c r="G104" s="242"/>
      <c r="H104" s="245">
        <v>7.9199999999999999</v>
      </c>
      <c r="I104" s="246"/>
      <c r="J104" s="242"/>
      <c r="K104" s="242"/>
      <c r="L104" s="247"/>
      <c r="M104" s="248"/>
      <c r="N104" s="249"/>
      <c r="O104" s="249"/>
      <c r="P104" s="249"/>
      <c r="Q104" s="249"/>
      <c r="R104" s="249"/>
      <c r="S104" s="249"/>
      <c r="T104" s="250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1" t="s">
        <v>219</v>
      </c>
      <c r="AU104" s="251" t="s">
        <v>82</v>
      </c>
      <c r="AV104" s="14" t="s">
        <v>82</v>
      </c>
      <c r="AW104" s="14" t="s">
        <v>33</v>
      </c>
      <c r="AX104" s="14" t="s">
        <v>72</v>
      </c>
      <c r="AY104" s="251" t="s">
        <v>118</v>
      </c>
    </row>
    <row r="105" s="15" customFormat="1">
      <c r="A105" s="15"/>
      <c r="B105" s="252"/>
      <c r="C105" s="253"/>
      <c r="D105" s="225" t="s">
        <v>219</v>
      </c>
      <c r="E105" s="254" t="s">
        <v>19</v>
      </c>
      <c r="F105" s="255" t="s">
        <v>251</v>
      </c>
      <c r="G105" s="253"/>
      <c r="H105" s="256">
        <v>13.49</v>
      </c>
      <c r="I105" s="257"/>
      <c r="J105" s="253"/>
      <c r="K105" s="253"/>
      <c r="L105" s="258"/>
      <c r="M105" s="259"/>
      <c r="N105" s="260"/>
      <c r="O105" s="260"/>
      <c r="P105" s="260"/>
      <c r="Q105" s="260"/>
      <c r="R105" s="260"/>
      <c r="S105" s="260"/>
      <c r="T105" s="261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2" t="s">
        <v>219</v>
      </c>
      <c r="AU105" s="262" t="s">
        <v>82</v>
      </c>
      <c r="AV105" s="15" t="s">
        <v>143</v>
      </c>
      <c r="AW105" s="15" t="s">
        <v>33</v>
      </c>
      <c r="AX105" s="15" t="s">
        <v>80</v>
      </c>
      <c r="AY105" s="262" t="s">
        <v>118</v>
      </c>
    </row>
    <row r="106" s="2" customFormat="1" ht="24.15" customHeight="1">
      <c r="A106" s="41"/>
      <c r="B106" s="42"/>
      <c r="C106" s="207" t="s">
        <v>143</v>
      </c>
      <c r="D106" s="207" t="s">
        <v>121</v>
      </c>
      <c r="E106" s="208" t="s">
        <v>940</v>
      </c>
      <c r="F106" s="209" t="s">
        <v>941</v>
      </c>
      <c r="G106" s="210" t="s">
        <v>325</v>
      </c>
      <c r="H106" s="211">
        <v>13.49</v>
      </c>
      <c r="I106" s="212"/>
      <c r="J106" s="213">
        <f>ROUND(I106*H106,2)</f>
        <v>0</v>
      </c>
      <c r="K106" s="209" t="s">
        <v>125</v>
      </c>
      <c r="L106" s="47"/>
      <c r="M106" s="214" t="s">
        <v>19</v>
      </c>
      <c r="N106" s="215" t="s">
        <v>43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143</v>
      </c>
      <c r="AT106" s="218" t="s">
        <v>121</v>
      </c>
      <c r="AU106" s="218" t="s">
        <v>82</v>
      </c>
      <c r="AY106" s="20" t="s">
        <v>118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80</v>
      </c>
      <c r="BK106" s="219">
        <f>ROUND(I106*H106,2)</f>
        <v>0</v>
      </c>
      <c r="BL106" s="20" t="s">
        <v>143</v>
      </c>
      <c r="BM106" s="218" t="s">
        <v>942</v>
      </c>
    </row>
    <row r="107" s="2" customFormat="1">
      <c r="A107" s="41"/>
      <c r="B107" s="42"/>
      <c r="C107" s="43"/>
      <c r="D107" s="220" t="s">
        <v>128</v>
      </c>
      <c r="E107" s="43"/>
      <c r="F107" s="221" t="s">
        <v>943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128</v>
      </c>
      <c r="AU107" s="20" t="s">
        <v>82</v>
      </c>
    </row>
    <row r="108" s="13" customFormat="1">
      <c r="A108" s="13"/>
      <c r="B108" s="231"/>
      <c r="C108" s="232"/>
      <c r="D108" s="225" t="s">
        <v>219</v>
      </c>
      <c r="E108" s="233" t="s">
        <v>19</v>
      </c>
      <c r="F108" s="234" t="s">
        <v>935</v>
      </c>
      <c r="G108" s="232"/>
      <c r="H108" s="233" t="s">
        <v>19</v>
      </c>
      <c r="I108" s="235"/>
      <c r="J108" s="232"/>
      <c r="K108" s="232"/>
      <c r="L108" s="236"/>
      <c r="M108" s="237"/>
      <c r="N108" s="238"/>
      <c r="O108" s="238"/>
      <c r="P108" s="238"/>
      <c r="Q108" s="238"/>
      <c r="R108" s="238"/>
      <c r="S108" s="238"/>
      <c r="T108" s="23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0" t="s">
        <v>219</v>
      </c>
      <c r="AU108" s="240" t="s">
        <v>82</v>
      </c>
      <c r="AV108" s="13" t="s">
        <v>80</v>
      </c>
      <c r="AW108" s="13" t="s">
        <v>33</v>
      </c>
      <c r="AX108" s="13" t="s">
        <v>72</v>
      </c>
      <c r="AY108" s="240" t="s">
        <v>118</v>
      </c>
    </row>
    <row r="109" s="14" customFormat="1">
      <c r="A109" s="14"/>
      <c r="B109" s="241"/>
      <c r="C109" s="242"/>
      <c r="D109" s="225" t="s">
        <v>219</v>
      </c>
      <c r="E109" s="243" t="s">
        <v>19</v>
      </c>
      <c r="F109" s="244" t="s">
        <v>936</v>
      </c>
      <c r="G109" s="242"/>
      <c r="H109" s="245">
        <v>4.2599999999999998</v>
      </c>
      <c r="I109" s="246"/>
      <c r="J109" s="242"/>
      <c r="K109" s="242"/>
      <c r="L109" s="247"/>
      <c r="M109" s="248"/>
      <c r="N109" s="249"/>
      <c r="O109" s="249"/>
      <c r="P109" s="249"/>
      <c r="Q109" s="249"/>
      <c r="R109" s="249"/>
      <c r="S109" s="249"/>
      <c r="T109" s="250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1" t="s">
        <v>219</v>
      </c>
      <c r="AU109" s="251" t="s">
        <v>82</v>
      </c>
      <c r="AV109" s="14" t="s">
        <v>82</v>
      </c>
      <c r="AW109" s="14" t="s">
        <v>33</v>
      </c>
      <c r="AX109" s="14" t="s">
        <v>72</v>
      </c>
      <c r="AY109" s="251" t="s">
        <v>118</v>
      </c>
    </row>
    <row r="110" s="13" customFormat="1">
      <c r="A110" s="13"/>
      <c r="B110" s="231"/>
      <c r="C110" s="232"/>
      <c r="D110" s="225" t="s">
        <v>219</v>
      </c>
      <c r="E110" s="233" t="s">
        <v>19</v>
      </c>
      <c r="F110" s="234" t="s">
        <v>937</v>
      </c>
      <c r="G110" s="232"/>
      <c r="H110" s="233" t="s">
        <v>19</v>
      </c>
      <c r="I110" s="235"/>
      <c r="J110" s="232"/>
      <c r="K110" s="232"/>
      <c r="L110" s="236"/>
      <c r="M110" s="237"/>
      <c r="N110" s="238"/>
      <c r="O110" s="238"/>
      <c r="P110" s="238"/>
      <c r="Q110" s="238"/>
      <c r="R110" s="238"/>
      <c r="S110" s="238"/>
      <c r="T110" s="23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0" t="s">
        <v>219</v>
      </c>
      <c r="AU110" s="240" t="s">
        <v>82</v>
      </c>
      <c r="AV110" s="13" t="s">
        <v>80</v>
      </c>
      <c r="AW110" s="13" t="s">
        <v>33</v>
      </c>
      <c r="AX110" s="13" t="s">
        <v>72</v>
      </c>
      <c r="AY110" s="240" t="s">
        <v>118</v>
      </c>
    </row>
    <row r="111" s="14" customFormat="1">
      <c r="A111" s="14"/>
      <c r="B111" s="241"/>
      <c r="C111" s="242"/>
      <c r="D111" s="225" t="s">
        <v>219</v>
      </c>
      <c r="E111" s="243" t="s">
        <v>19</v>
      </c>
      <c r="F111" s="244" t="s">
        <v>938</v>
      </c>
      <c r="G111" s="242"/>
      <c r="H111" s="245">
        <v>1.3100000000000001</v>
      </c>
      <c r="I111" s="246"/>
      <c r="J111" s="242"/>
      <c r="K111" s="242"/>
      <c r="L111" s="247"/>
      <c r="M111" s="248"/>
      <c r="N111" s="249"/>
      <c r="O111" s="249"/>
      <c r="P111" s="249"/>
      <c r="Q111" s="249"/>
      <c r="R111" s="249"/>
      <c r="S111" s="249"/>
      <c r="T111" s="250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1" t="s">
        <v>219</v>
      </c>
      <c r="AU111" s="251" t="s">
        <v>82</v>
      </c>
      <c r="AV111" s="14" t="s">
        <v>82</v>
      </c>
      <c r="AW111" s="14" t="s">
        <v>33</v>
      </c>
      <c r="AX111" s="14" t="s">
        <v>72</v>
      </c>
      <c r="AY111" s="251" t="s">
        <v>118</v>
      </c>
    </row>
    <row r="112" s="14" customFormat="1">
      <c r="A112" s="14"/>
      <c r="B112" s="241"/>
      <c r="C112" s="242"/>
      <c r="D112" s="225" t="s">
        <v>219</v>
      </c>
      <c r="E112" s="243" t="s">
        <v>19</v>
      </c>
      <c r="F112" s="244" t="s">
        <v>939</v>
      </c>
      <c r="G112" s="242"/>
      <c r="H112" s="245">
        <v>7.9199999999999999</v>
      </c>
      <c r="I112" s="246"/>
      <c r="J112" s="242"/>
      <c r="K112" s="242"/>
      <c r="L112" s="247"/>
      <c r="M112" s="248"/>
      <c r="N112" s="249"/>
      <c r="O112" s="249"/>
      <c r="P112" s="249"/>
      <c r="Q112" s="249"/>
      <c r="R112" s="249"/>
      <c r="S112" s="249"/>
      <c r="T112" s="250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1" t="s">
        <v>219</v>
      </c>
      <c r="AU112" s="251" t="s">
        <v>82</v>
      </c>
      <c r="AV112" s="14" t="s">
        <v>82</v>
      </c>
      <c r="AW112" s="14" t="s">
        <v>33</v>
      </c>
      <c r="AX112" s="14" t="s">
        <v>72</v>
      </c>
      <c r="AY112" s="251" t="s">
        <v>118</v>
      </c>
    </row>
    <row r="113" s="15" customFormat="1">
      <c r="A113" s="15"/>
      <c r="B113" s="252"/>
      <c r="C113" s="253"/>
      <c r="D113" s="225" t="s">
        <v>219</v>
      </c>
      <c r="E113" s="254" t="s">
        <v>19</v>
      </c>
      <c r="F113" s="255" t="s">
        <v>251</v>
      </c>
      <c r="G113" s="253"/>
      <c r="H113" s="256">
        <v>13.49</v>
      </c>
      <c r="I113" s="257"/>
      <c r="J113" s="253"/>
      <c r="K113" s="253"/>
      <c r="L113" s="258"/>
      <c r="M113" s="259"/>
      <c r="N113" s="260"/>
      <c r="O113" s="260"/>
      <c r="P113" s="260"/>
      <c r="Q113" s="260"/>
      <c r="R113" s="260"/>
      <c r="S113" s="260"/>
      <c r="T113" s="261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62" t="s">
        <v>219</v>
      </c>
      <c r="AU113" s="262" t="s">
        <v>82</v>
      </c>
      <c r="AV113" s="15" t="s">
        <v>143</v>
      </c>
      <c r="AW113" s="15" t="s">
        <v>33</v>
      </c>
      <c r="AX113" s="15" t="s">
        <v>80</v>
      </c>
      <c r="AY113" s="262" t="s">
        <v>118</v>
      </c>
    </row>
    <row r="114" s="2" customFormat="1" ht="24.15" customHeight="1">
      <c r="A114" s="41"/>
      <c r="B114" s="42"/>
      <c r="C114" s="207" t="s">
        <v>117</v>
      </c>
      <c r="D114" s="207" t="s">
        <v>121</v>
      </c>
      <c r="E114" s="208" t="s">
        <v>944</v>
      </c>
      <c r="F114" s="209" t="s">
        <v>945</v>
      </c>
      <c r="G114" s="210" t="s">
        <v>216</v>
      </c>
      <c r="H114" s="211">
        <v>53.960000000000001</v>
      </c>
      <c r="I114" s="212"/>
      <c r="J114" s="213">
        <f>ROUND(I114*H114,2)</f>
        <v>0</v>
      </c>
      <c r="K114" s="209" t="s">
        <v>125</v>
      </c>
      <c r="L114" s="47"/>
      <c r="M114" s="214" t="s">
        <v>19</v>
      </c>
      <c r="N114" s="215" t="s">
        <v>43</v>
      </c>
      <c r="O114" s="87"/>
      <c r="P114" s="216">
        <f>O114*H114</f>
        <v>0</v>
      </c>
      <c r="Q114" s="216">
        <v>0.00058</v>
      </c>
      <c r="R114" s="216">
        <f>Q114*H114</f>
        <v>0.0312968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143</v>
      </c>
      <c r="AT114" s="218" t="s">
        <v>121</v>
      </c>
      <c r="AU114" s="218" t="s">
        <v>82</v>
      </c>
      <c r="AY114" s="20" t="s">
        <v>118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80</v>
      </c>
      <c r="BK114" s="219">
        <f>ROUND(I114*H114,2)</f>
        <v>0</v>
      </c>
      <c r="BL114" s="20" t="s">
        <v>143</v>
      </c>
      <c r="BM114" s="218" t="s">
        <v>946</v>
      </c>
    </row>
    <row r="115" s="2" customFormat="1">
      <c r="A115" s="41"/>
      <c r="B115" s="42"/>
      <c r="C115" s="43"/>
      <c r="D115" s="220" t="s">
        <v>128</v>
      </c>
      <c r="E115" s="43"/>
      <c r="F115" s="221" t="s">
        <v>947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128</v>
      </c>
      <c r="AU115" s="20" t="s">
        <v>82</v>
      </c>
    </row>
    <row r="116" s="13" customFormat="1">
      <c r="A116" s="13"/>
      <c r="B116" s="231"/>
      <c r="C116" s="232"/>
      <c r="D116" s="225" t="s">
        <v>219</v>
      </c>
      <c r="E116" s="233" t="s">
        <v>19</v>
      </c>
      <c r="F116" s="234" t="s">
        <v>935</v>
      </c>
      <c r="G116" s="232"/>
      <c r="H116" s="233" t="s">
        <v>19</v>
      </c>
      <c r="I116" s="235"/>
      <c r="J116" s="232"/>
      <c r="K116" s="232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219</v>
      </c>
      <c r="AU116" s="240" t="s">
        <v>82</v>
      </c>
      <c r="AV116" s="13" t="s">
        <v>80</v>
      </c>
      <c r="AW116" s="13" t="s">
        <v>33</v>
      </c>
      <c r="AX116" s="13" t="s">
        <v>72</v>
      </c>
      <c r="AY116" s="240" t="s">
        <v>118</v>
      </c>
    </row>
    <row r="117" s="14" customFormat="1">
      <c r="A117" s="14"/>
      <c r="B117" s="241"/>
      <c r="C117" s="242"/>
      <c r="D117" s="225" t="s">
        <v>219</v>
      </c>
      <c r="E117" s="243" t="s">
        <v>19</v>
      </c>
      <c r="F117" s="244" t="s">
        <v>948</v>
      </c>
      <c r="G117" s="242"/>
      <c r="H117" s="245">
        <v>17.039999999999999</v>
      </c>
      <c r="I117" s="246"/>
      <c r="J117" s="242"/>
      <c r="K117" s="242"/>
      <c r="L117" s="247"/>
      <c r="M117" s="248"/>
      <c r="N117" s="249"/>
      <c r="O117" s="249"/>
      <c r="P117" s="249"/>
      <c r="Q117" s="249"/>
      <c r="R117" s="249"/>
      <c r="S117" s="249"/>
      <c r="T117" s="250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1" t="s">
        <v>219</v>
      </c>
      <c r="AU117" s="251" t="s">
        <v>82</v>
      </c>
      <c r="AV117" s="14" t="s">
        <v>82</v>
      </c>
      <c r="AW117" s="14" t="s">
        <v>33</v>
      </c>
      <c r="AX117" s="14" t="s">
        <v>72</v>
      </c>
      <c r="AY117" s="251" t="s">
        <v>118</v>
      </c>
    </row>
    <row r="118" s="13" customFormat="1">
      <c r="A118" s="13"/>
      <c r="B118" s="231"/>
      <c r="C118" s="232"/>
      <c r="D118" s="225" t="s">
        <v>219</v>
      </c>
      <c r="E118" s="233" t="s">
        <v>19</v>
      </c>
      <c r="F118" s="234" t="s">
        <v>937</v>
      </c>
      <c r="G118" s="232"/>
      <c r="H118" s="233" t="s">
        <v>19</v>
      </c>
      <c r="I118" s="235"/>
      <c r="J118" s="232"/>
      <c r="K118" s="232"/>
      <c r="L118" s="236"/>
      <c r="M118" s="237"/>
      <c r="N118" s="238"/>
      <c r="O118" s="238"/>
      <c r="P118" s="238"/>
      <c r="Q118" s="238"/>
      <c r="R118" s="238"/>
      <c r="S118" s="238"/>
      <c r="T118" s="239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0" t="s">
        <v>219</v>
      </c>
      <c r="AU118" s="240" t="s">
        <v>82</v>
      </c>
      <c r="AV118" s="13" t="s">
        <v>80</v>
      </c>
      <c r="AW118" s="13" t="s">
        <v>33</v>
      </c>
      <c r="AX118" s="13" t="s">
        <v>72</v>
      </c>
      <c r="AY118" s="240" t="s">
        <v>118</v>
      </c>
    </row>
    <row r="119" s="14" customFormat="1">
      <c r="A119" s="14"/>
      <c r="B119" s="241"/>
      <c r="C119" s="242"/>
      <c r="D119" s="225" t="s">
        <v>219</v>
      </c>
      <c r="E119" s="243" t="s">
        <v>19</v>
      </c>
      <c r="F119" s="244" t="s">
        <v>949</v>
      </c>
      <c r="G119" s="242"/>
      <c r="H119" s="245">
        <v>5.2400000000000002</v>
      </c>
      <c r="I119" s="246"/>
      <c r="J119" s="242"/>
      <c r="K119" s="242"/>
      <c r="L119" s="247"/>
      <c r="M119" s="248"/>
      <c r="N119" s="249"/>
      <c r="O119" s="249"/>
      <c r="P119" s="249"/>
      <c r="Q119" s="249"/>
      <c r="R119" s="249"/>
      <c r="S119" s="249"/>
      <c r="T119" s="250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1" t="s">
        <v>219</v>
      </c>
      <c r="AU119" s="251" t="s">
        <v>82</v>
      </c>
      <c r="AV119" s="14" t="s">
        <v>82</v>
      </c>
      <c r="AW119" s="14" t="s">
        <v>33</v>
      </c>
      <c r="AX119" s="14" t="s">
        <v>72</v>
      </c>
      <c r="AY119" s="251" t="s">
        <v>118</v>
      </c>
    </row>
    <row r="120" s="14" customFormat="1">
      <c r="A120" s="14"/>
      <c r="B120" s="241"/>
      <c r="C120" s="242"/>
      <c r="D120" s="225" t="s">
        <v>219</v>
      </c>
      <c r="E120" s="243" t="s">
        <v>19</v>
      </c>
      <c r="F120" s="244" t="s">
        <v>950</v>
      </c>
      <c r="G120" s="242"/>
      <c r="H120" s="245">
        <v>31.68</v>
      </c>
      <c r="I120" s="246"/>
      <c r="J120" s="242"/>
      <c r="K120" s="242"/>
      <c r="L120" s="247"/>
      <c r="M120" s="248"/>
      <c r="N120" s="249"/>
      <c r="O120" s="249"/>
      <c r="P120" s="249"/>
      <c r="Q120" s="249"/>
      <c r="R120" s="249"/>
      <c r="S120" s="249"/>
      <c r="T120" s="250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1" t="s">
        <v>219</v>
      </c>
      <c r="AU120" s="251" t="s">
        <v>82</v>
      </c>
      <c r="AV120" s="14" t="s">
        <v>82</v>
      </c>
      <c r="AW120" s="14" t="s">
        <v>33</v>
      </c>
      <c r="AX120" s="14" t="s">
        <v>72</v>
      </c>
      <c r="AY120" s="251" t="s">
        <v>118</v>
      </c>
    </row>
    <row r="121" s="15" customFormat="1">
      <c r="A121" s="15"/>
      <c r="B121" s="252"/>
      <c r="C121" s="253"/>
      <c r="D121" s="225" t="s">
        <v>219</v>
      </c>
      <c r="E121" s="254" t="s">
        <v>19</v>
      </c>
      <c r="F121" s="255" t="s">
        <v>251</v>
      </c>
      <c r="G121" s="253"/>
      <c r="H121" s="256">
        <v>53.960000000000001</v>
      </c>
      <c r="I121" s="257"/>
      <c r="J121" s="253"/>
      <c r="K121" s="253"/>
      <c r="L121" s="258"/>
      <c r="M121" s="259"/>
      <c r="N121" s="260"/>
      <c r="O121" s="260"/>
      <c r="P121" s="260"/>
      <c r="Q121" s="260"/>
      <c r="R121" s="260"/>
      <c r="S121" s="260"/>
      <c r="T121" s="261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2" t="s">
        <v>219</v>
      </c>
      <c r="AU121" s="262" t="s">
        <v>82</v>
      </c>
      <c r="AV121" s="15" t="s">
        <v>143</v>
      </c>
      <c r="AW121" s="15" t="s">
        <v>33</v>
      </c>
      <c r="AX121" s="15" t="s">
        <v>80</v>
      </c>
      <c r="AY121" s="262" t="s">
        <v>118</v>
      </c>
    </row>
    <row r="122" s="2" customFormat="1" ht="24.15" customHeight="1">
      <c r="A122" s="41"/>
      <c r="B122" s="42"/>
      <c r="C122" s="207" t="s">
        <v>152</v>
      </c>
      <c r="D122" s="207" t="s">
        <v>121</v>
      </c>
      <c r="E122" s="208" t="s">
        <v>951</v>
      </c>
      <c r="F122" s="209" t="s">
        <v>952</v>
      </c>
      <c r="G122" s="210" t="s">
        <v>216</v>
      </c>
      <c r="H122" s="211">
        <v>15.300000000000001</v>
      </c>
      <c r="I122" s="212"/>
      <c r="J122" s="213">
        <f>ROUND(I122*H122,2)</f>
        <v>0</v>
      </c>
      <c r="K122" s="209" t="s">
        <v>125</v>
      </c>
      <c r="L122" s="47"/>
      <c r="M122" s="214" t="s">
        <v>19</v>
      </c>
      <c r="N122" s="215" t="s">
        <v>43</v>
      </c>
      <c r="O122" s="87"/>
      <c r="P122" s="216">
        <f>O122*H122</f>
        <v>0</v>
      </c>
      <c r="Q122" s="216">
        <v>0.00059000000000000003</v>
      </c>
      <c r="R122" s="216">
        <f>Q122*H122</f>
        <v>0.0090270000000000003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143</v>
      </c>
      <c r="AT122" s="218" t="s">
        <v>121</v>
      </c>
      <c r="AU122" s="218" t="s">
        <v>82</v>
      </c>
      <c r="AY122" s="20" t="s">
        <v>118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80</v>
      </c>
      <c r="BK122" s="219">
        <f>ROUND(I122*H122,2)</f>
        <v>0</v>
      </c>
      <c r="BL122" s="20" t="s">
        <v>143</v>
      </c>
      <c r="BM122" s="218" t="s">
        <v>953</v>
      </c>
    </row>
    <row r="123" s="2" customFormat="1">
      <c r="A123" s="41"/>
      <c r="B123" s="42"/>
      <c r="C123" s="43"/>
      <c r="D123" s="220" t="s">
        <v>128</v>
      </c>
      <c r="E123" s="43"/>
      <c r="F123" s="221" t="s">
        <v>954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128</v>
      </c>
      <c r="AU123" s="20" t="s">
        <v>82</v>
      </c>
    </row>
    <row r="124" s="13" customFormat="1">
      <c r="A124" s="13"/>
      <c r="B124" s="231"/>
      <c r="C124" s="232"/>
      <c r="D124" s="225" t="s">
        <v>219</v>
      </c>
      <c r="E124" s="233" t="s">
        <v>19</v>
      </c>
      <c r="F124" s="234" t="s">
        <v>925</v>
      </c>
      <c r="G124" s="232"/>
      <c r="H124" s="233" t="s">
        <v>19</v>
      </c>
      <c r="I124" s="235"/>
      <c r="J124" s="232"/>
      <c r="K124" s="232"/>
      <c r="L124" s="236"/>
      <c r="M124" s="237"/>
      <c r="N124" s="238"/>
      <c r="O124" s="238"/>
      <c r="P124" s="238"/>
      <c r="Q124" s="238"/>
      <c r="R124" s="238"/>
      <c r="S124" s="238"/>
      <c r="T124" s="23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0" t="s">
        <v>219</v>
      </c>
      <c r="AU124" s="240" t="s">
        <v>82</v>
      </c>
      <c r="AV124" s="13" t="s">
        <v>80</v>
      </c>
      <c r="AW124" s="13" t="s">
        <v>33</v>
      </c>
      <c r="AX124" s="13" t="s">
        <v>72</v>
      </c>
      <c r="AY124" s="240" t="s">
        <v>118</v>
      </c>
    </row>
    <row r="125" s="14" customFormat="1">
      <c r="A125" s="14"/>
      <c r="B125" s="241"/>
      <c r="C125" s="242"/>
      <c r="D125" s="225" t="s">
        <v>219</v>
      </c>
      <c r="E125" s="243" t="s">
        <v>19</v>
      </c>
      <c r="F125" s="244" t="s">
        <v>955</v>
      </c>
      <c r="G125" s="242"/>
      <c r="H125" s="245">
        <v>15.300000000000001</v>
      </c>
      <c r="I125" s="246"/>
      <c r="J125" s="242"/>
      <c r="K125" s="242"/>
      <c r="L125" s="247"/>
      <c r="M125" s="248"/>
      <c r="N125" s="249"/>
      <c r="O125" s="249"/>
      <c r="P125" s="249"/>
      <c r="Q125" s="249"/>
      <c r="R125" s="249"/>
      <c r="S125" s="249"/>
      <c r="T125" s="25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1" t="s">
        <v>219</v>
      </c>
      <c r="AU125" s="251" t="s">
        <v>82</v>
      </c>
      <c r="AV125" s="14" t="s">
        <v>82</v>
      </c>
      <c r="AW125" s="14" t="s">
        <v>33</v>
      </c>
      <c r="AX125" s="14" t="s">
        <v>80</v>
      </c>
      <c r="AY125" s="251" t="s">
        <v>118</v>
      </c>
    </row>
    <row r="126" s="2" customFormat="1" ht="24.15" customHeight="1">
      <c r="A126" s="41"/>
      <c r="B126" s="42"/>
      <c r="C126" s="207" t="s">
        <v>157</v>
      </c>
      <c r="D126" s="207" t="s">
        <v>121</v>
      </c>
      <c r="E126" s="208" t="s">
        <v>956</v>
      </c>
      <c r="F126" s="209" t="s">
        <v>957</v>
      </c>
      <c r="G126" s="210" t="s">
        <v>216</v>
      </c>
      <c r="H126" s="211">
        <v>53.960000000000001</v>
      </c>
      <c r="I126" s="212"/>
      <c r="J126" s="213">
        <f>ROUND(I126*H126,2)</f>
        <v>0</v>
      </c>
      <c r="K126" s="209" t="s">
        <v>125</v>
      </c>
      <c r="L126" s="47"/>
      <c r="M126" s="214" t="s">
        <v>19</v>
      </c>
      <c r="N126" s="215" t="s">
        <v>43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143</v>
      </c>
      <c r="AT126" s="218" t="s">
        <v>121</v>
      </c>
      <c r="AU126" s="218" t="s">
        <v>82</v>
      </c>
      <c r="AY126" s="20" t="s">
        <v>118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80</v>
      </c>
      <c r="BK126" s="219">
        <f>ROUND(I126*H126,2)</f>
        <v>0</v>
      </c>
      <c r="BL126" s="20" t="s">
        <v>143</v>
      </c>
      <c r="BM126" s="218" t="s">
        <v>958</v>
      </c>
    </row>
    <row r="127" s="2" customFormat="1">
      <c r="A127" s="41"/>
      <c r="B127" s="42"/>
      <c r="C127" s="43"/>
      <c r="D127" s="220" t="s">
        <v>128</v>
      </c>
      <c r="E127" s="43"/>
      <c r="F127" s="221" t="s">
        <v>959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128</v>
      </c>
      <c r="AU127" s="20" t="s">
        <v>82</v>
      </c>
    </row>
    <row r="128" s="2" customFormat="1" ht="24.15" customHeight="1">
      <c r="A128" s="41"/>
      <c r="B128" s="42"/>
      <c r="C128" s="207" t="s">
        <v>163</v>
      </c>
      <c r="D128" s="207" t="s">
        <v>121</v>
      </c>
      <c r="E128" s="208" t="s">
        <v>960</v>
      </c>
      <c r="F128" s="209" t="s">
        <v>961</v>
      </c>
      <c r="G128" s="210" t="s">
        <v>216</v>
      </c>
      <c r="H128" s="211">
        <v>15.300000000000001</v>
      </c>
      <c r="I128" s="212"/>
      <c r="J128" s="213">
        <f>ROUND(I128*H128,2)</f>
        <v>0</v>
      </c>
      <c r="K128" s="209" t="s">
        <v>125</v>
      </c>
      <c r="L128" s="47"/>
      <c r="M128" s="214" t="s">
        <v>19</v>
      </c>
      <c r="N128" s="215" t="s">
        <v>43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143</v>
      </c>
      <c r="AT128" s="218" t="s">
        <v>121</v>
      </c>
      <c r="AU128" s="218" t="s">
        <v>82</v>
      </c>
      <c r="AY128" s="20" t="s">
        <v>118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143</v>
      </c>
      <c r="BM128" s="218" t="s">
        <v>962</v>
      </c>
    </row>
    <row r="129" s="2" customFormat="1">
      <c r="A129" s="41"/>
      <c r="B129" s="42"/>
      <c r="C129" s="43"/>
      <c r="D129" s="220" t="s">
        <v>128</v>
      </c>
      <c r="E129" s="43"/>
      <c r="F129" s="221" t="s">
        <v>963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128</v>
      </c>
      <c r="AU129" s="20" t="s">
        <v>82</v>
      </c>
    </row>
    <row r="130" s="2" customFormat="1" ht="37.8" customHeight="1">
      <c r="A130" s="41"/>
      <c r="B130" s="42"/>
      <c r="C130" s="207" t="s">
        <v>168</v>
      </c>
      <c r="D130" s="207" t="s">
        <v>121</v>
      </c>
      <c r="E130" s="208" t="s">
        <v>389</v>
      </c>
      <c r="F130" s="209" t="s">
        <v>390</v>
      </c>
      <c r="G130" s="210" t="s">
        <v>325</v>
      </c>
      <c r="H130" s="211">
        <v>16.359000000000002</v>
      </c>
      <c r="I130" s="212"/>
      <c r="J130" s="213">
        <f>ROUND(I130*H130,2)</f>
        <v>0</v>
      </c>
      <c r="K130" s="209" t="s">
        <v>125</v>
      </c>
      <c r="L130" s="47"/>
      <c r="M130" s="214" t="s">
        <v>19</v>
      </c>
      <c r="N130" s="215" t="s">
        <v>43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143</v>
      </c>
      <c r="AT130" s="218" t="s">
        <v>121</v>
      </c>
      <c r="AU130" s="218" t="s">
        <v>82</v>
      </c>
      <c r="AY130" s="20" t="s">
        <v>118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143</v>
      </c>
      <c r="BM130" s="218" t="s">
        <v>964</v>
      </c>
    </row>
    <row r="131" s="2" customFormat="1">
      <c r="A131" s="41"/>
      <c r="B131" s="42"/>
      <c r="C131" s="43"/>
      <c r="D131" s="220" t="s">
        <v>128</v>
      </c>
      <c r="E131" s="43"/>
      <c r="F131" s="221" t="s">
        <v>392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128</v>
      </c>
      <c r="AU131" s="20" t="s">
        <v>82</v>
      </c>
    </row>
    <row r="132" s="14" customFormat="1">
      <c r="A132" s="14"/>
      <c r="B132" s="241"/>
      <c r="C132" s="242"/>
      <c r="D132" s="225" t="s">
        <v>219</v>
      </c>
      <c r="E132" s="243" t="s">
        <v>19</v>
      </c>
      <c r="F132" s="244" t="s">
        <v>965</v>
      </c>
      <c r="G132" s="242"/>
      <c r="H132" s="245">
        <v>16.359000000000002</v>
      </c>
      <c r="I132" s="246"/>
      <c r="J132" s="242"/>
      <c r="K132" s="242"/>
      <c r="L132" s="247"/>
      <c r="M132" s="248"/>
      <c r="N132" s="249"/>
      <c r="O132" s="249"/>
      <c r="P132" s="249"/>
      <c r="Q132" s="249"/>
      <c r="R132" s="249"/>
      <c r="S132" s="249"/>
      <c r="T132" s="25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1" t="s">
        <v>219</v>
      </c>
      <c r="AU132" s="251" t="s">
        <v>82</v>
      </c>
      <c r="AV132" s="14" t="s">
        <v>82</v>
      </c>
      <c r="AW132" s="14" t="s">
        <v>33</v>
      </c>
      <c r="AX132" s="14" t="s">
        <v>80</v>
      </c>
      <c r="AY132" s="251" t="s">
        <v>118</v>
      </c>
    </row>
    <row r="133" s="2" customFormat="1" ht="37.8" customHeight="1">
      <c r="A133" s="41"/>
      <c r="B133" s="42"/>
      <c r="C133" s="207" t="s">
        <v>175</v>
      </c>
      <c r="D133" s="207" t="s">
        <v>121</v>
      </c>
      <c r="E133" s="208" t="s">
        <v>395</v>
      </c>
      <c r="F133" s="209" t="s">
        <v>396</v>
      </c>
      <c r="G133" s="210" t="s">
        <v>325</v>
      </c>
      <c r="H133" s="211">
        <v>32.718000000000004</v>
      </c>
      <c r="I133" s="212"/>
      <c r="J133" s="213">
        <f>ROUND(I133*H133,2)</f>
        <v>0</v>
      </c>
      <c r="K133" s="209" t="s">
        <v>125</v>
      </c>
      <c r="L133" s="47"/>
      <c r="M133" s="214" t="s">
        <v>19</v>
      </c>
      <c r="N133" s="215" t="s">
        <v>43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143</v>
      </c>
      <c r="AT133" s="218" t="s">
        <v>121</v>
      </c>
      <c r="AU133" s="218" t="s">
        <v>82</v>
      </c>
      <c r="AY133" s="20" t="s">
        <v>118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143</v>
      </c>
      <c r="BM133" s="218" t="s">
        <v>966</v>
      </c>
    </row>
    <row r="134" s="2" customFormat="1">
      <c r="A134" s="41"/>
      <c r="B134" s="42"/>
      <c r="C134" s="43"/>
      <c r="D134" s="220" t="s">
        <v>128</v>
      </c>
      <c r="E134" s="43"/>
      <c r="F134" s="221" t="s">
        <v>398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128</v>
      </c>
      <c r="AU134" s="20" t="s">
        <v>82</v>
      </c>
    </row>
    <row r="135" s="14" customFormat="1">
      <c r="A135" s="14"/>
      <c r="B135" s="241"/>
      <c r="C135" s="242"/>
      <c r="D135" s="225" t="s">
        <v>219</v>
      </c>
      <c r="E135" s="243" t="s">
        <v>19</v>
      </c>
      <c r="F135" s="244" t="s">
        <v>967</v>
      </c>
      <c r="G135" s="242"/>
      <c r="H135" s="245">
        <v>32.718000000000004</v>
      </c>
      <c r="I135" s="246"/>
      <c r="J135" s="242"/>
      <c r="K135" s="242"/>
      <c r="L135" s="247"/>
      <c r="M135" s="248"/>
      <c r="N135" s="249"/>
      <c r="O135" s="249"/>
      <c r="P135" s="249"/>
      <c r="Q135" s="249"/>
      <c r="R135" s="249"/>
      <c r="S135" s="249"/>
      <c r="T135" s="25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1" t="s">
        <v>219</v>
      </c>
      <c r="AU135" s="251" t="s">
        <v>82</v>
      </c>
      <c r="AV135" s="14" t="s">
        <v>82</v>
      </c>
      <c r="AW135" s="14" t="s">
        <v>33</v>
      </c>
      <c r="AX135" s="14" t="s">
        <v>80</v>
      </c>
      <c r="AY135" s="251" t="s">
        <v>118</v>
      </c>
    </row>
    <row r="136" s="2" customFormat="1" ht="37.8" customHeight="1">
      <c r="A136" s="41"/>
      <c r="B136" s="42"/>
      <c r="C136" s="207" t="s">
        <v>183</v>
      </c>
      <c r="D136" s="207" t="s">
        <v>121</v>
      </c>
      <c r="E136" s="208" t="s">
        <v>968</v>
      </c>
      <c r="F136" s="209" t="s">
        <v>969</v>
      </c>
      <c r="G136" s="210" t="s">
        <v>325</v>
      </c>
      <c r="H136" s="211">
        <v>16.359000000000002</v>
      </c>
      <c r="I136" s="212"/>
      <c r="J136" s="213">
        <f>ROUND(I136*H136,2)</f>
        <v>0</v>
      </c>
      <c r="K136" s="209" t="s">
        <v>125</v>
      </c>
      <c r="L136" s="47"/>
      <c r="M136" s="214" t="s">
        <v>19</v>
      </c>
      <c r="N136" s="215" t="s">
        <v>43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143</v>
      </c>
      <c r="AT136" s="218" t="s">
        <v>121</v>
      </c>
      <c r="AU136" s="218" t="s">
        <v>82</v>
      </c>
      <c r="AY136" s="20" t="s">
        <v>118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80</v>
      </c>
      <c r="BK136" s="219">
        <f>ROUND(I136*H136,2)</f>
        <v>0</v>
      </c>
      <c r="BL136" s="20" t="s">
        <v>143</v>
      </c>
      <c r="BM136" s="218" t="s">
        <v>970</v>
      </c>
    </row>
    <row r="137" s="2" customFormat="1">
      <c r="A137" s="41"/>
      <c r="B137" s="42"/>
      <c r="C137" s="43"/>
      <c r="D137" s="220" t="s">
        <v>128</v>
      </c>
      <c r="E137" s="43"/>
      <c r="F137" s="221" t="s">
        <v>971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128</v>
      </c>
      <c r="AU137" s="20" t="s">
        <v>82</v>
      </c>
    </row>
    <row r="138" s="2" customFormat="1" ht="37.8" customHeight="1">
      <c r="A138" s="41"/>
      <c r="B138" s="42"/>
      <c r="C138" s="207" t="s">
        <v>8</v>
      </c>
      <c r="D138" s="207" t="s">
        <v>121</v>
      </c>
      <c r="E138" s="208" t="s">
        <v>972</v>
      </c>
      <c r="F138" s="209" t="s">
        <v>973</v>
      </c>
      <c r="G138" s="210" t="s">
        <v>325</v>
      </c>
      <c r="H138" s="211">
        <v>32.718000000000004</v>
      </c>
      <c r="I138" s="212"/>
      <c r="J138" s="213">
        <f>ROUND(I138*H138,2)</f>
        <v>0</v>
      </c>
      <c r="K138" s="209" t="s">
        <v>125</v>
      </c>
      <c r="L138" s="47"/>
      <c r="M138" s="214" t="s">
        <v>19</v>
      </c>
      <c r="N138" s="215" t="s">
        <v>43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143</v>
      </c>
      <c r="AT138" s="218" t="s">
        <v>121</v>
      </c>
      <c r="AU138" s="218" t="s">
        <v>82</v>
      </c>
      <c r="AY138" s="20" t="s">
        <v>118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80</v>
      </c>
      <c r="BK138" s="219">
        <f>ROUND(I138*H138,2)</f>
        <v>0</v>
      </c>
      <c r="BL138" s="20" t="s">
        <v>143</v>
      </c>
      <c r="BM138" s="218" t="s">
        <v>974</v>
      </c>
    </row>
    <row r="139" s="2" customFormat="1">
      <c r="A139" s="41"/>
      <c r="B139" s="42"/>
      <c r="C139" s="43"/>
      <c r="D139" s="220" t="s">
        <v>128</v>
      </c>
      <c r="E139" s="43"/>
      <c r="F139" s="221" t="s">
        <v>975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128</v>
      </c>
      <c r="AU139" s="20" t="s">
        <v>82</v>
      </c>
    </row>
    <row r="140" s="2" customFormat="1" ht="24.15" customHeight="1">
      <c r="A140" s="41"/>
      <c r="B140" s="42"/>
      <c r="C140" s="207" t="s">
        <v>196</v>
      </c>
      <c r="D140" s="207" t="s">
        <v>121</v>
      </c>
      <c r="E140" s="208" t="s">
        <v>401</v>
      </c>
      <c r="F140" s="209" t="s">
        <v>402</v>
      </c>
      <c r="G140" s="210" t="s">
        <v>325</v>
      </c>
      <c r="H140" s="211">
        <v>32.718000000000004</v>
      </c>
      <c r="I140" s="212"/>
      <c r="J140" s="213">
        <f>ROUND(I140*H140,2)</f>
        <v>0</v>
      </c>
      <c r="K140" s="209" t="s">
        <v>125</v>
      </c>
      <c r="L140" s="47"/>
      <c r="M140" s="214" t="s">
        <v>19</v>
      </c>
      <c r="N140" s="215" t="s">
        <v>43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143</v>
      </c>
      <c r="AT140" s="218" t="s">
        <v>121</v>
      </c>
      <c r="AU140" s="218" t="s">
        <v>82</v>
      </c>
      <c r="AY140" s="20" t="s">
        <v>118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80</v>
      </c>
      <c r="BK140" s="219">
        <f>ROUND(I140*H140,2)</f>
        <v>0</v>
      </c>
      <c r="BL140" s="20" t="s">
        <v>143</v>
      </c>
      <c r="BM140" s="218" t="s">
        <v>976</v>
      </c>
    </row>
    <row r="141" s="2" customFormat="1">
      <c r="A141" s="41"/>
      <c r="B141" s="42"/>
      <c r="C141" s="43"/>
      <c r="D141" s="220" t="s">
        <v>128</v>
      </c>
      <c r="E141" s="43"/>
      <c r="F141" s="221" t="s">
        <v>404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128</v>
      </c>
      <c r="AU141" s="20" t="s">
        <v>82</v>
      </c>
    </row>
    <row r="142" s="14" customFormat="1">
      <c r="A142" s="14"/>
      <c r="B142" s="241"/>
      <c r="C142" s="242"/>
      <c r="D142" s="225" t="s">
        <v>219</v>
      </c>
      <c r="E142" s="243" t="s">
        <v>19</v>
      </c>
      <c r="F142" s="244" t="s">
        <v>977</v>
      </c>
      <c r="G142" s="242"/>
      <c r="H142" s="245">
        <v>32.718000000000004</v>
      </c>
      <c r="I142" s="246"/>
      <c r="J142" s="242"/>
      <c r="K142" s="242"/>
      <c r="L142" s="247"/>
      <c r="M142" s="248"/>
      <c r="N142" s="249"/>
      <c r="O142" s="249"/>
      <c r="P142" s="249"/>
      <c r="Q142" s="249"/>
      <c r="R142" s="249"/>
      <c r="S142" s="249"/>
      <c r="T142" s="250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1" t="s">
        <v>219</v>
      </c>
      <c r="AU142" s="251" t="s">
        <v>82</v>
      </c>
      <c r="AV142" s="14" t="s">
        <v>82</v>
      </c>
      <c r="AW142" s="14" t="s">
        <v>33</v>
      </c>
      <c r="AX142" s="14" t="s">
        <v>80</v>
      </c>
      <c r="AY142" s="251" t="s">
        <v>118</v>
      </c>
    </row>
    <row r="143" s="2" customFormat="1" ht="24.15" customHeight="1">
      <c r="A143" s="41"/>
      <c r="B143" s="42"/>
      <c r="C143" s="207" t="s">
        <v>300</v>
      </c>
      <c r="D143" s="207" t="s">
        <v>121</v>
      </c>
      <c r="E143" s="208" t="s">
        <v>405</v>
      </c>
      <c r="F143" s="209" t="s">
        <v>406</v>
      </c>
      <c r="G143" s="210" t="s">
        <v>407</v>
      </c>
      <c r="H143" s="211">
        <v>58.892000000000003</v>
      </c>
      <c r="I143" s="212"/>
      <c r="J143" s="213">
        <f>ROUND(I143*H143,2)</f>
        <v>0</v>
      </c>
      <c r="K143" s="209" t="s">
        <v>125</v>
      </c>
      <c r="L143" s="47"/>
      <c r="M143" s="214" t="s">
        <v>19</v>
      </c>
      <c r="N143" s="215" t="s">
        <v>43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143</v>
      </c>
      <c r="AT143" s="218" t="s">
        <v>121</v>
      </c>
      <c r="AU143" s="218" t="s">
        <v>82</v>
      </c>
      <c r="AY143" s="20" t="s">
        <v>118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143</v>
      </c>
      <c r="BM143" s="218" t="s">
        <v>978</v>
      </c>
    </row>
    <row r="144" s="2" customFormat="1">
      <c r="A144" s="41"/>
      <c r="B144" s="42"/>
      <c r="C144" s="43"/>
      <c r="D144" s="220" t="s">
        <v>128</v>
      </c>
      <c r="E144" s="43"/>
      <c r="F144" s="221" t="s">
        <v>409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128</v>
      </c>
      <c r="AU144" s="20" t="s">
        <v>82</v>
      </c>
    </row>
    <row r="145" s="14" customFormat="1">
      <c r="A145" s="14"/>
      <c r="B145" s="241"/>
      <c r="C145" s="242"/>
      <c r="D145" s="225" t="s">
        <v>219</v>
      </c>
      <c r="E145" s="243" t="s">
        <v>19</v>
      </c>
      <c r="F145" s="244" t="s">
        <v>979</v>
      </c>
      <c r="G145" s="242"/>
      <c r="H145" s="245">
        <v>58.892000000000003</v>
      </c>
      <c r="I145" s="246"/>
      <c r="J145" s="242"/>
      <c r="K145" s="242"/>
      <c r="L145" s="247"/>
      <c r="M145" s="248"/>
      <c r="N145" s="249"/>
      <c r="O145" s="249"/>
      <c r="P145" s="249"/>
      <c r="Q145" s="249"/>
      <c r="R145" s="249"/>
      <c r="S145" s="249"/>
      <c r="T145" s="25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1" t="s">
        <v>219</v>
      </c>
      <c r="AU145" s="251" t="s">
        <v>82</v>
      </c>
      <c r="AV145" s="14" t="s">
        <v>82</v>
      </c>
      <c r="AW145" s="14" t="s">
        <v>33</v>
      </c>
      <c r="AX145" s="14" t="s">
        <v>80</v>
      </c>
      <c r="AY145" s="251" t="s">
        <v>118</v>
      </c>
    </row>
    <row r="146" s="2" customFormat="1" ht="37.8" customHeight="1">
      <c r="A146" s="41"/>
      <c r="B146" s="42"/>
      <c r="C146" s="207" t="s">
        <v>277</v>
      </c>
      <c r="D146" s="207" t="s">
        <v>121</v>
      </c>
      <c r="E146" s="208" t="s">
        <v>980</v>
      </c>
      <c r="F146" s="209" t="s">
        <v>981</v>
      </c>
      <c r="G146" s="210" t="s">
        <v>325</v>
      </c>
      <c r="H146" s="211">
        <v>9</v>
      </c>
      <c r="I146" s="212"/>
      <c r="J146" s="213">
        <f>ROUND(I146*H146,2)</f>
        <v>0</v>
      </c>
      <c r="K146" s="209" t="s">
        <v>125</v>
      </c>
      <c r="L146" s="47"/>
      <c r="M146" s="214" t="s">
        <v>19</v>
      </c>
      <c r="N146" s="215" t="s">
        <v>43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143</v>
      </c>
      <c r="AT146" s="218" t="s">
        <v>121</v>
      </c>
      <c r="AU146" s="218" t="s">
        <v>82</v>
      </c>
      <c r="AY146" s="20" t="s">
        <v>118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80</v>
      </c>
      <c r="BK146" s="219">
        <f>ROUND(I146*H146,2)</f>
        <v>0</v>
      </c>
      <c r="BL146" s="20" t="s">
        <v>143</v>
      </c>
      <c r="BM146" s="218" t="s">
        <v>982</v>
      </c>
    </row>
    <row r="147" s="2" customFormat="1">
      <c r="A147" s="41"/>
      <c r="B147" s="42"/>
      <c r="C147" s="43"/>
      <c r="D147" s="220" t="s">
        <v>128</v>
      </c>
      <c r="E147" s="43"/>
      <c r="F147" s="221" t="s">
        <v>983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128</v>
      </c>
      <c r="AU147" s="20" t="s">
        <v>82</v>
      </c>
    </row>
    <row r="148" s="13" customFormat="1">
      <c r="A148" s="13"/>
      <c r="B148" s="231"/>
      <c r="C148" s="232"/>
      <c r="D148" s="225" t="s">
        <v>219</v>
      </c>
      <c r="E148" s="233" t="s">
        <v>19</v>
      </c>
      <c r="F148" s="234" t="s">
        <v>984</v>
      </c>
      <c r="G148" s="232"/>
      <c r="H148" s="233" t="s">
        <v>19</v>
      </c>
      <c r="I148" s="235"/>
      <c r="J148" s="232"/>
      <c r="K148" s="232"/>
      <c r="L148" s="236"/>
      <c r="M148" s="237"/>
      <c r="N148" s="238"/>
      <c r="O148" s="238"/>
      <c r="P148" s="238"/>
      <c r="Q148" s="238"/>
      <c r="R148" s="238"/>
      <c r="S148" s="238"/>
      <c r="T148" s="23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0" t="s">
        <v>219</v>
      </c>
      <c r="AU148" s="240" t="s">
        <v>82</v>
      </c>
      <c r="AV148" s="13" t="s">
        <v>80</v>
      </c>
      <c r="AW148" s="13" t="s">
        <v>33</v>
      </c>
      <c r="AX148" s="13" t="s">
        <v>72</v>
      </c>
      <c r="AY148" s="240" t="s">
        <v>118</v>
      </c>
    </row>
    <row r="149" s="14" customFormat="1">
      <c r="A149" s="14"/>
      <c r="B149" s="241"/>
      <c r="C149" s="242"/>
      <c r="D149" s="225" t="s">
        <v>219</v>
      </c>
      <c r="E149" s="243" t="s">
        <v>19</v>
      </c>
      <c r="F149" s="244" t="s">
        <v>985</v>
      </c>
      <c r="G149" s="242"/>
      <c r="H149" s="245">
        <v>2.7000000000000002</v>
      </c>
      <c r="I149" s="246"/>
      <c r="J149" s="242"/>
      <c r="K149" s="242"/>
      <c r="L149" s="247"/>
      <c r="M149" s="248"/>
      <c r="N149" s="249"/>
      <c r="O149" s="249"/>
      <c r="P149" s="249"/>
      <c r="Q149" s="249"/>
      <c r="R149" s="249"/>
      <c r="S149" s="249"/>
      <c r="T149" s="250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1" t="s">
        <v>219</v>
      </c>
      <c r="AU149" s="251" t="s">
        <v>82</v>
      </c>
      <c r="AV149" s="14" t="s">
        <v>82</v>
      </c>
      <c r="AW149" s="14" t="s">
        <v>33</v>
      </c>
      <c r="AX149" s="14" t="s">
        <v>72</v>
      </c>
      <c r="AY149" s="251" t="s">
        <v>118</v>
      </c>
    </row>
    <row r="150" s="13" customFormat="1">
      <c r="A150" s="13"/>
      <c r="B150" s="231"/>
      <c r="C150" s="232"/>
      <c r="D150" s="225" t="s">
        <v>219</v>
      </c>
      <c r="E150" s="233" t="s">
        <v>19</v>
      </c>
      <c r="F150" s="234" t="s">
        <v>937</v>
      </c>
      <c r="G150" s="232"/>
      <c r="H150" s="233" t="s">
        <v>19</v>
      </c>
      <c r="I150" s="235"/>
      <c r="J150" s="232"/>
      <c r="K150" s="232"/>
      <c r="L150" s="236"/>
      <c r="M150" s="237"/>
      <c r="N150" s="238"/>
      <c r="O150" s="238"/>
      <c r="P150" s="238"/>
      <c r="Q150" s="238"/>
      <c r="R150" s="238"/>
      <c r="S150" s="238"/>
      <c r="T150" s="23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0" t="s">
        <v>219</v>
      </c>
      <c r="AU150" s="240" t="s">
        <v>82</v>
      </c>
      <c r="AV150" s="13" t="s">
        <v>80</v>
      </c>
      <c r="AW150" s="13" t="s">
        <v>33</v>
      </c>
      <c r="AX150" s="13" t="s">
        <v>72</v>
      </c>
      <c r="AY150" s="240" t="s">
        <v>118</v>
      </c>
    </row>
    <row r="151" s="14" customFormat="1">
      <c r="A151" s="14"/>
      <c r="B151" s="241"/>
      <c r="C151" s="242"/>
      <c r="D151" s="225" t="s">
        <v>219</v>
      </c>
      <c r="E151" s="243" t="s">
        <v>19</v>
      </c>
      <c r="F151" s="244" t="s">
        <v>986</v>
      </c>
      <c r="G151" s="242"/>
      <c r="H151" s="245">
        <v>6.2999999999999998</v>
      </c>
      <c r="I151" s="246"/>
      <c r="J151" s="242"/>
      <c r="K151" s="242"/>
      <c r="L151" s="247"/>
      <c r="M151" s="248"/>
      <c r="N151" s="249"/>
      <c r="O151" s="249"/>
      <c r="P151" s="249"/>
      <c r="Q151" s="249"/>
      <c r="R151" s="249"/>
      <c r="S151" s="249"/>
      <c r="T151" s="25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1" t="s">
        <v>219</v>
      </c>
      <c r="AU151" s="251" t="s">
        <v>82</v>
      </c>
      <c r="AV151" s="14" t="s">
        <v>82</v>
      </c>
      <c r="AW151" s="14" t="s">
        <v>33</v>
      </c>
      <c r="AX151" s="14" t="s">
        <v>72</v>
      </c>
      <c r="AY151" s="251" t="s">
        <v>118</v>
      </c>
    </row>
    <row r="152" s="15" customFormat="1">
      <c r="A152" s="15"/>
      <c r="B152" s="252"/>
      <c r="C152" s="253"/>
      <c r="D152" s="225" t="s">
        <v>219</v>
      </c>
      <c r="E152" s="254" t="s">
        <v>19</v>
      </c>
      <c r="F152" s="255" t="s">
        <v>251</v>
      </c>
      <c r="G152" s="253"/>
      <c r="H152" s="256">
        <v>9</v>
      </c>
      <c r="I152" s="257"/>
      <c r="J152" s="253"/>
      <c r="K152" s="253"/>
      <c r="L152" s="258"/>
      <c r="M152" s="259"/>
      <c r="N152" s="260"/>
      <c r="O152" s="260"/>
      <c r="P152" s="260"/>
      <c r="Q152" s="260"/>
      <c r="R152" s="260"/>
      <c r="S152" s="260"/>
      <c r="T152" s="261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2" t="s">
        <v>219</v>
      </c>
      <c r="AU152" s="262" t="s">
        <v>82</v>
      </c>
      <c r="AV152" s="15" t="s">
        <v>143</v>
      </c>
      <c r="AW152" s="15" t="s">
        <v>33</v>
      </c>
      <c r="AX152" s="15" t="s">
        <v>80</v>
      </c>
      <c r="AY152" s="262" t="s">
        <v>118</v>
      </c>
    </row>
    <row r="153" s="2" customFormat="1" ht="16.5" customHeight="1">
      <c r="A153" s="41"/>
      <c r="B153" s="42"/>
      <c r="C153" s="274" t="s">
        <v>318</v>
      </c>
      <c r="D153" s="274" t="s">
        <v>429</v>
      </c>
      <c r="E153" s="275" t="s">
        <v>987</v>
      </c>
      <c r="F153" s="276" t="s">
        <v>988</v>
      </c>
      <c r="G153" s="277" t="s">
        <v>407</v>
      </c>
      <c r="H153" s="278">
        <v>18</v>
      </c>
      <c r="I153" s="279"/>
      <c r="J153" s="280">
        <f>ROUND(I153*H153,2)</f>
        <v>0</v>
      </c>
      <c r="K153" s="276" t="s">
        <v>125</v>
      </c>
      <c r="L153" s="281"/>
      <c r="M153" s="282" t="s">
        <v>19</v>
      </c>
      <c r="N153" s="283" t="s">
        <v>43</v>
      </c>
      <c r="O153" s="87"/>
      <c r="P153" s="216">
        <f>O153*H153</f>
        <v>0</v>
      </c>
      <c r="Q153" s="216">
        <v>1</v>
      </c>
      <c r="R153" s="216">
        <f>Q153*H153</f>
        <v>18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163</v>
      </c>
      <c r="AT153" s="218" t="s">
        <v>429</v>
      </c>
      <c r="AU153" s="218" t="s">
        <v>82</v>
      </c>
      <c r="AY153" s="20" t="s">
        <v>118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80</v>
      </c>
      <c r="BK153" s="219">
        <f>ROUND(I153*H153,2)</f>
        <v>0</v>
      </c>
      <c r="BL153" s="20" t="s">
        <v>143</v>
      </c>
      <c r="BM153" s="218" t="s">
        <v>989</v>
      </c>
    </row>
    <row r="154" s="14" customFormat="1">
      <c r="A154" s="14"/>
      <c r="B154" s="241"/>
      <c r="C154" s="242"/>
      <c r="D154" s="225" t="s">
        <v>219</v>
      </c>
      <c r="E154" s="242"/>
      <c r="F154" s="244" t="s">
        <v>990</v>
      </c>
      <c r="G154" s="242"/>
      <c r="H154" s="245">
        <v>18</v>
      </c>
      <c r="I154" s="246"/>
      <c r="J154" s="242"/>
      <c r="K154" s="242"/>
      <c r="L154" s="247"/>
      <c r="M154" s="248"/>
      <c r="N154" s="249"/>
      <c r="O154" s="249"/>
      <c r="P154" s="249"/>
      <c r="Q154" s="249"/>
      <c r="R154" s="249"/>
      <c r="S154" s="249"/>
      <c r="T154" s="25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1" t="s">
        <v>219</v>
      </c>
      <c r="AU154" s="251" t="s">
        <v>82</v>
      </c>
      <c r="AV154" s="14" t="s">
        <v>82</v>
      </c>
      <c r="AW154" s="14" t="s">
        <v>4</v>
      </c>
      <c r="AX154" s="14" t="s">
        <v>80</v>
      </c>
      <c r="AY154" s="251" t="s">
        <v>118</v>
      </c>
    </row>
    <row r="155" s="2" customFormat="1" ht="24.15" customHeight="1">
      <c r="A155" s="41"/>
      <c r="B155" s="42"/>
      <c r="C155" s="207" t="s">
        <v>233</v>
      </c>
      <c r="D155" s="207" t="s">
        <v>121</v>
      </c>
      <c r="E155" s="208" t="s">
        <v>991</v>
      </c>
      <c r="F155" s="209" t="s">
        <v>992</v>
      </c>
      <c r="G155" s="210" t="s">
        <v>325</v>
      </c>
      <c r="H155" s="211">
        <v>20.975000000000001</v>
      </c>
      <c r="I155" s="212"/>
      <c r="J155" s="213">
        <f>ROUND(I155*H155,2)</f>
        <v>0</v>
      </c>
      <c r="K155" s="209" t="s">
        <v>125</v>
      </c>
      <c r="L155" s="47"/>
      <c r="M155" s="214" t="s">
        <v>19</v>
      </c>
      <c r="N155" s="215" t="s">
        <v>43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143</v>
      </c>
      <c r="AT155" s="218" t="s">
        <v>121</v>
      </c>
      <c r="AU155" s="218" t="s">
        <v>82</v>
      </c>
      <c r="AY155" s="20" t="s">
        <v>118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143</v>
      </c>
      <c r="BM155" s="218" t="s">
        <v>993</v>
      </c>
    </row>
    <row r="156" s="2" customFormat="1">
      <c r="A156" s="41"/>
      <c r="B156" s="42"/>
      <c r="C156" s="43"/>
      <c r="D156" s="220" t="s">
        <v>128</v>
      </c>
      <c r="E156" s="43"/>
      <c r="F156" s="221" t="s">
        <v>994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128</v>
      </c>
      <c r="AU156" s="20" t="s">
        <v>82</v>
      </c>
    </row>
    <row r="157" s="13" customFormat="1">
      <c r="A157" s="13"/>
      <c r="B157" s="231"/>
      <c r="C157" s="232"/>
      <c r="D157" s="225" t="s">
        <v>219</v>
      </c>
      <c r="E157" s="233" t="s">
        <v>19</v>
      </c>
      <c r="F157" s="234" t="s">
        <v>984</v>
      </c>
      <c r="G157" s="232"/>
      <c r="H157" s="233" t="s">
        <v>19</v>
      </c>
      <c r="I157" s="235"/>
      <c r="J157" s="232"/>
      <c r="K157" s="232"/>
      <c r="L157" s="236"/>
      <c r="M157" s="237"/>
      <c r="N157" s="238"/>
      <c r="O157" s="238"/>
      <c r="P157" s="238"/>
      <c r="Q157" s="238"/>
      <c r="R157" s="238"/>
      <c r="S157" s="238"/>
      <c r="T157" s="23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0" t="s">
        <v>219</v>
      </c>
      <c r="AU157" s="240" t="s">
        <v>82</v>
      </c>
      <c r="AV157" s="13" t="s">
        <v>80</v>
      </c>
      <c r="AW157" s="13" t="s">
        <v>33</v>
      </c>
      <c r="AX157" s="13" t="s">
        <v>72</v>
      </c>
      <c r="AY157" s="240" t="s">
        <v>118</v>
      </c>
    </row>
    <row r="158" s="14" customFormat="1">
      <c r="A158" s="14"/>
      <c r="B158" s="241"/>
      <c r="C158" s="242"/>
      <c r="D158" s="225" t="s">
        <v>219</v>
      </c>
      <c r="E158" s="243" t="s">
        <v>19</v>
      </c>
      <c r="F158" s="244" t="s">
        <v>995</v>
      </c>
      <c r="G158" s="242"/>
      <c r="H158" s="245">
        <v>5.2199999999999998</v>
      </c>
      <c r="I158" s="246"/>
      <c r="J158" s="242"/>
      <c r="K158" s="242"/>
      <c r="L158" s="247"/>
      <c r="M158" s="248"/>
      <c r="N158" s="249"/>
      <c r="O158" s="249"/>
      <c r="P158" s="249"/>
      <c r="Q158" s="249"/>
      <c r="R158" s="249"/>
      <c r="S158" s="249"/>
      <c r="T158" s="25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1" t="s">
        <v>219</v>
      </c>
      <c r="AU158" s="251" t="s">
        <v>82</v>
      </c>
      <c r="AV158" s="14" t="s">
        <v>82</v>
      </c>
      <c r="AW158" s="14" t="s">
        <v>33</v>
      </c>
      <c r="AX158" s="14" t="s">
        <v>72</v>
      </c>
      <c r="AY158" s="251" t="s">
        <v>118</v>
      </c>
    </row>
    <row r="159" s="13" customFormat="1">
      <c r="A159" s="13"/>
      <c r="B159" s="231"/>
      <c r="C159" s="232"/>
      <c r="D159" s="225" t="s">
        <v>219</v>
      </c>
      <c r="E159" s="233" t="s">
        <v>19</v>
      </c>
      <c r="F159" s="234" t="s">
        <v>925</v>
      </c>
      <c r="G159" s="232"/>
      <c r="H159" s="233" t="s">
        <v>19</v>
      </c>
      <c r="I159" s="235"/>
      <c r="J159" s="232"/>
      <c r="K159" s="232"/>
      <c r="L159" s="236"/>
      <c r="M159" s="237"/>
      <c r="N159" s="238"/>
      <c r="O159" s="238"/>
      <c r="P159" s="238"/>
      <c r="Q159" s="238"/>
      <c r="R159" s="238"/>
      <c r="S159" s="238"/>
      <c r="T159" s="23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0" t="s">
        <v>219</v>
      </c>
      <c r="AU159" s="240" t="s">
        <v>82</v>
      </c>
      <c r="AV159" s="13" t="s">
        <v>80</v>
      </c>
      <c r="AW159" s="13" t="s">
        <v>33</v>
      </c>
      <c r="AX159" s="13" t="s">
        <v>72</v>
      </c>
      <c r="AY159" s="240" t="s">
        <v>118</v>
      </c>
    </row>
    <row r="160" s="14" customFormat="1">
      <c r="A160" s="14"/>
      <c r="B160" s="241"/>
      <c r="C160" s="242"/>
      <c r="D160" s="225" t="s">
        <v>219</v>
      </c>
      <c r="E160" s="243" t="s">
        <v>19</v>
      </c>
      <c r="F160" s="244" t="s">
        <v>996</v>
      </c>
      <c r="G160" s="242"/>
      <c r="H160" s="245">
        <v>5.7380000000000004</v>
      </c>
      <c r="I160" s="246"/>
      <c r="J160" s="242"/>
      <c r="K160" s="242"/>
      <c r="L160" s="247"/>
      <c r="M160" s="248"/>
      <c r="N160" s="249"/>
      <c r="O160" s="249"/>
      <c r="P160" s="249"/>
      <c r="Q160" s="249"/>
      <c r="R160" s="249"/>
      <c r="S160" s="249"/>
      <c r="T160" s="25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1" t="s">
        <v>219</v>
      </c>
      <c r="AU160" s="251" t="s">
        <v>82</v>
      </c>
      <c r="AV160" s="14" t="s">
        <v>82</v>
      </c>
      <c r="AW160" s="14" t="s">
        <v>33</v>
      </c>
      <c r="AX160" s="14" t="s">
        <v>72</v>
      </c>
      <c r="AY160" s="251" t="s">
        <v>118</v>
      </c>
    </row>
    <row r="161" s="14" customFormat="1">
      <c r="A161" s="14"/>
      <c r="B161" s="241"/>
      <c r="C161" s="242"/>
      <c r="D161" s="225" t="s">
        <v>219</v>
      </c>
      <c r="E161" s="243" t="s">
        <v>19</v>
      </c>
      <c r="F161" s="244" t="s">
        <v>997</v>
      </c>
      <c r="G161" s="242"/>
      <c r="H161" s="245">
        <v>-0.20000000000000001</v>
      </c>
      <c r="I161" s="246"/>
      <c r="J161" s="242"/>
      <c r="K161" s="242"/>
      <c r="L161" s="247"/>
      <c r="M161" s="248"/>
      <c r="N161" s="249"/>
      <c r="O161" s="249"/>
      <c r="P161" s="249"/>
      <c r="Q161" s="249"/>
      <c r="R161" s="249"/>
      <c r="S161" s="249"/>
      <c r="T161" s="25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1" t="s">
        <v>219</v>
      </c>
      <c r="AU161" s="251" t="s">
        <v>82</v>
      </c>
      <c r="AV161" s="14" t="s">
        <v>82</v>
      </c>
      <c r="AW161" s="14" t="s">
        <v>33</v>
      </c>
      <c r="AX161" s="14" t="s">
        <v>72</v>
      </c>
      <c r="AY161" s="251" t="s">
        <v>118</v>
      </c>
    </row>
    <row r="162" s="14" customFormat="1">
      <c r="A162" s="14"/>
      <c r="B162" s="241"/>
      <c r="C162" s="242"/>
      <c r="D162" s="225" t="s">
        <v>219</v>
      </c>
      <c r="E162" s="243" t="s">
        <v>19</v>
      </c>
      <c r="F162" s="244" t="s">
        <v>998</v>
      </c>
      <c r="G162" s="242"/>
      <c r="H162" s="245">
        <v>-0.113</v>
      </c>
      <c r="I162" s="246"/>
      <c r="J162" s="242"/>
      <c r="K162" s="242"/>
      <c r="L162" s="247"/>
      <c r="M162" s="248"/>
      <c r="N162" s="249"/>
      <c r="O162" s="249"/>
      <c r="P162" s="249"/>
      <c r="Q162" s="249"/>
      <c r="R162" s="249"/>
      <c r="S162" s="249"/>
      <c r="T162" s="25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1" t="s">
        <v>219</v>
      </c>
      <c r="AU162" s="251" t="s">
        <v>82</v>
      </c>
      <c r="AV162" s="14" t="s">
        <v>82</v>
      </c>
      <c r="AW162" s="14" t="s">
        <v>33</v>
      </c>
      <c r="AX162" s="14" t="s">
        <v>72</v>
      </c>
      <c r="AY162" s="251" t="s">
        <v>118</v>
      </c>
    </row>
    <row r="163" s="14" customFormat="1">
      <c r="A163" s="14"/>
      <c r="B163" s="241"/>
      <c r="C163" s="242"/>
      <c r="D163" s="225" t="s">
        <v>219</v>
      </c>
      <c r="E163" s="243" t="s">
        <v>19</v>
      </c>
      <c r="F163" s="244" t="s">
        <v>999</v>
      </c>
      <c r="G163" s="242"/>
      <c r="H163" s="245">
        <v>-0.42999999999999999</v>
      </c>
      <c r="I163" s="246"/>
      <c r="J163" s="242"/>
      <c r="K163" s="242"/>
      <c r="L163" s="247"/>
      <c r="M163" s="248"/>
      <c r="N163" s="249"/>
      <c r="O163" s="249"/>
      <c r="P163" s="249"/>
      <c r="Q163" s="249"/>
      <c r="R163" s="249"/>
      <c r="S163" s="249"/>
      <c r="T163" s="25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1" t="s">
        <v>219</v>
      </c>
      <c r="AU163" s="251" t="s">
        <v>82</v>
      </c>
      <c r="AV163" s="14" t="s">
        <v>82</v>
      </c>
      <c r="AW163" s="14" t="s">
        <v>33</v>
      </c>
      <c r="AX163" s="14" t="s">
        <v>72</v>
      </c>
      <c r="AY163" s="251" t="s">
        <v>118</v>
      </c>
    </row>
    <row r="164" s="13" customFormat="1">
      <c r="A164" s="13"/>
      <c r="B164" s="231"/>
      <c r="C164" s="232"/>
      <c r="D164" s="225" t="s">
        <v>219</v>
      </c>
      <c r="E164" s="233" t="s">
        <v>19</v>
      </c>
      <c r="F164" s="234" t="s">
        <v>937</v>
      </c>
      <c r="G164" s="232"/>
      <c r="H164" s="233" t="s">
        <v>19</v>
      </c>
      <c r="I164" s="235"/>
      <c r="J164" s="232"/>
      <c r="K164" s="232"/>
      <c r="L164" s="236"/>
      <c r="M164" s="237"/>
      <c r="N164" s="238"/>
      <c r="O164" s="238"/>
      <c r="P164" s="238"/>
      <c r="Q164" s="238"/>
      <c r="R164" s="238"/>
      <c r="S164" s="238"/>
      <c r="T164" s="23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0" t="s">
        <v>219</v>
      </c>
      <c r="AU164" s="240" t="s">
        <v>82</v>
      </c>
      <c r="AV164" s="13" t="s">
        <v>80</v>
      </c>
      <c r="AW164" s="13" t="s">
        <v>33</v>
      </c>
      <c r="AX164" s="13" t="s">
        <v>72</v>
      </c>
      <c r="AY164" s="240" t="s">
        <v>118</v>
      </c>
    </row>
    <row r="165" s="14" customFormat="1">
      <c r="A165" s="14"/>
      <c r="B165" s="241"/>
      <c r="C165" s="242"/>
      <c r="D165" s="225" t="s">
        <v>219</v>
      </c>
      <c r="E165" s="243" t="s">
        <v>19</v>
      </c>
      <c r="F165" s="244" t="s">
        <v>1000</v>
      </c>
      <c r="G165" s="242"/>
      <c r="H165" s="245">
        <v>1.52</v>
      </c>
      <c r="I165" s="246"/>
      <c r="J165" s="242"/>
      <c r="K165" s="242"/>
      <c r="L165" s="247"/>
      <c r="M165" s="248"/>
      <c r="N165" s="249"/>
      <c r="O165" s="249"/>
      <c r="P165" s="249"/>
      <c r="Q165" s="249"/>
      <c r="R165" s="249"/>
      <c r="S165" s="249"/>
      <c r="T165" s="25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1" t="s">
        <v>219</v>
      </c>
      <c r="AU165" s="251" t="s">
        <v>82</v>
      </c>
      <c r="AV165" s="14" t="s">
        <v>82</v>
      </c>
      <c r="AW165" s="14" t="s">
        <v>33</v>
      </c>
      <c r="AX165" s="14" t="s">
        <v>72</v>
      </c>
      <c r="AY165" s="251" t="s">
        <v>118</v>
      </c>
    </row>
    <row r="166" s="14" customFormat="1">
      <c r="A166" s="14"/>
      <c r="B166" s="241"/>
      <c r="C166" s="242"/>
      <c r="D166" s="225" t="s">
        <v>219</v>
      </c>
      <c r="E166" s="243" t="s">
        <v>19</v>
      </c>
      <c r="F166" s="244" t="s">
        <v>1001</v>
      </c>
      <c r="G166" s="242"/>
      <c r="H166" s="245">
        <v>9.2400000000000002</v>
      </c>
      <c r="I166" s="246"/>
      <c r="J166" s="242"/>
      <c r="K166" s="242"/>
      <c r="L166" s="247"/>
      <c r="M166" s="248"/>
      <c r="N166" s="249"/>
      <c r="O166" s="249"/>
      <c r="P166" s="249"/>
      <c r="Q166" s="249"/>
      <c r="R166" s="249"/>
      <c r="S166" s="249"/>
      <c r="T166" s="250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1" t="s">
        <v>219</v>
      </c>
      <c r="AU166" s="251" t="s">
        <v>82</v>
      </c>
      <c r="AV166" s="14" t="s">
        <v>82</v>
      </c>
      <c r="AW166" s="14" t="s">
        <v>33</v>
      </c>
      <c r="AX166" s="14" t="s">
        <v>72</v>
      </c>
      <c r="AY166" s="251" t="s">
        <v>118</v>
      </c>
    </row>
    <row r="167" s="15" customFormat="1">
      <c r="A167" s="15"/>
      <c r="B167" s="252"/>
      <c r="C167" s="253"/>
      <c r="D167" s="225" t="s">
        <v>219</v>
      </c>
      <c r="E167" s="254" t="s">
        <v>19</v>
      </c>
      <c r="F167" s="255" t="s">
        <v>251</v>
      </c>
      <c r="G167" s="253"/>
      <c r="H167" s="256">
        <v>20.975000000000001</v>
      </c>
      <c r="I167" s="257"/>
      <c r="J167" s="253"/>
      <c r="K167" s="253"/>
      <c r="L167" s="258"/>
      <c r="M167" s="259"/>
      <c r="N167" s="260"/>
      <c r="O167" s="260"/>
      <c r="P167" s="260"/>
      <c r="Q167" s="260"/>
      <c r="R167" s="260"/>
      <c r="S167" s="260"/>
      <c r="T167" s="261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2" t="s">
        <v>219</v>
      </c>
      <c r="AU167" s="262" t="s">
        <v>82</v>
      </c>
      <c r="AV167" s="15" t="s">
        <v>143</v>
      </c>
      <c r="AW167" s="15" t="s">
        <v>33</v>
      </c>
      <c r="AX167" s="15" t="s">
        <v>80</v>
      </c>
      <c r="AY167" s="262" t="s">
        <v>118</v>
      </c>
    </row>
    <row r="168" s="2" customFormat="1" ht="16.5" customHeight="1">
      <c r="A168" s="41"/>
      <c r="B168" s="42"/>
      <c r="C168" s="274" t="s">
        <v>351</v>
      </c>
      <c r="D168" s="274" t="s">
        <v>429</v>
      </c>
      <c r="E168" s="275" t="s">
        <v>987</v>
      </c>
      <c r="F168" s="276" t="s">
        <v>988</v>
      </c>
      <c r="G168" s="277" t="s">
        <v>407</v>
      </c>
      <c r="H168" s="278">
        <v>41.950000000000003</v>
      </c>
      <c r="I168" s="279"/>
      <c r="J168" s="280">
        <f>ROUND(I168*H168,2)</f>
        <v>0</v>
      </c>
      <c r="K168" s="276" t="s">
        <v>125</v>
      </c>
      <c r="L168" s="281"/>
      <c r="M168" s="282" t="s">
        <v>19</v>
      </c>
      <c r="N168" s="283" t="s">
        <v>43</v>
      </c>
      <c r="O168" s="87"/>
      <c r="P168" s="216">
        <f>O168*H168</f>
        <v>0</v>
      </c>
      <c r="Q168" s="216">
        <v>1</v>
      </c>
      <c r="R168" s="216">
        <f>Q168*H168</f>
        <v>41.950000000000003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163</v>
      </c>
      <c r="AT168" s="218" t="s">
        <v>429</v>
      </c>
      <c r="AU168" s="218" t="s">
        <v>82</v>
      </c>
      <c r="AY168" s="20" t="s">
        <v>118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80</v>
      </c>
      <c r="BK168" s="219">
        <f>ROUND(I168*H168,2)</f>
        <v>0</v>
      </c>
      <c r="BL168" s="20" t="s">
        <v>143</v>
      </c>
      <c r="BM168" s="218" t="s">
        <v>1002</v>
      </c>
    </row>
    <row r="169" s="14" customFormat="1">
      <c r="A169" s="14"/>
      <c r="B169" s="241"/>
      <c r="C169" s="242"/>
      <c r="D169" s="225" t="s">
        <v>219</v>
      </c>
      <c r="E169" s="242"/>
      <c r="F169" s="244" t="s">
        <v>1003</v>
      </c>
      <c r="G169" s="242"/>
      <c r="H169" s="245">
        <v>41.950000000000003</v>
      </c>
      <c r="I169" s="246"/>
      <c r="J169" s="242"/>
      <c r="K169" s="242"/>
      <c r="L169" s="247"/>
      <c r="M169" s="248"/>
      <c r="N169" s="249"/>
      <c r="O169" s="249"/>
      <c r="P169" s="249"/>
      <c r="Q169" s="249"/>
      <c r="R169" s="249"/>
      <c r="S169" s="249"/>
      <c r="T169" s="25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1" t="s">
        <v>219</v>
      </c>
      <c r="AU169" s="251" t="s">
        <v>82</v>
      </c>
      <c r="AV169" s="14" t="s">
        <v>82</v>
      </c>
      <c r="AW169" s="14" t="s">
        <v>4</v>
      </c>
      <c r="AX169" s="14" t="s">
        <v>80</v>
      </c>
      <c r="AY169" s="251" t="s">
        <v>118</v>
      </c>
    </row>
    <row r="170" s="12" customFormat="1" ht="22.8" customHeight="1">
      <c r="A170" s="12"/>
      <c r="B170" s="191"/>
      <c r="C170" s="192"/>
      <c r="D170" s="193" t="s">
        <v>71</v>
      </c>
      <c r="E170" s="205" t="s">
        <v>137</v>
      </c>
      <c r="F170" s="205" t="s">
        <v>525</v>
      </c>
      <c r="G170" s="192"/>
      <c r="H170" s="192"/>
      <c r="I170" s="195"/>
      <c r="J170" s="206">
        <f>BK170</f>
        <v>0</v>
      </c>
      <c r="K170" s="192"/>
      <c r="L170" s="197"/>
      <c r="M170" s="198"/>
      <c r="N170" s="199"/>
      <c r="O170" s="199"/>
      <c r="P170" s="200">
        <f>SUM(P171:P172)</f>
        <v>0</v>
      </c>
      <c r="Q170" s="199"/>
      <c r="R170" s="200">
        <f>SUM(R171:R172)</f>
        <v>0</v>
      </c>
      <c r="S170" s="199"/>
      <c r="T170" s="201">
        <f>SUM(T171:T172)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2" t="s">
        <v>80</v>
      </c>
      <c r="AT170" s="203" t="s">
        <v>71</v>
      </c>
      <c r="AU170" s="203" t="s">
        <v>80</v>
      </c>
      <c r="AY170" s="202" t="s">
        <v>118</v>
      </c>
      <c r="BK170" s="204">
        <f>SUM(BK171:BK172)</f>
        <v>0</v>
      </c>
    </row>
    <row r="171" s="2" customFormat="1" ht="16.5" customHeight="1">
      <c r="A171" s="41"/>
      <c r="B171" s="42"/>
      <c r="C171" s="207" t="s">
        <v>372</v>
      </c>
      <c r="D171" s="207" t="s">
        <v>121</v>
      </c>
      <c r="E171" s="208" t="s">
        <v>1004</v>
      </c>
      <c r="F171" s="209" t="s">
        <v>1005</v>
      </c>
      <c r="G171" s="210" t="s">
        <v>303</v>
      </c>
      <c r="H171" s="211">
        <v>20</v>
      </c>
      <c r="I171" s="212"/>
      <c r="J171" s="213">
        <f>ROUND(I171*H171,2)</f>
        <v>0</v>
      </c>
      <c r="K171" s="209" t="s">
        <v>125</v>
      </c>
      <c r="L171" s="47"/>
      <c r="M171" s="214" t="s">
        <v>19</v>
      </c>
      <c r="N171" s="215" t="s">
        <v>43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143</v>
      </c>
      <c r="AT171" s="218" t="s">
        <v>121</v>
      </c>
      <c r="AU171" s="218" t="s">
        <v>82</v>
      </c>
      <c r="AY171" s="20" t="s">
        <v>118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80</v>
      </c>
      <c r="BK171" s="219">
        <f>ROUND(I171*H171,2)</f>
        <v>0</v>
      </c>
      <c r="BL171" s="20" t="s">
        <v>143</v>
      </c>
      <c r="BM171" s="218" t="s">
        <v>1006</v>
      </c>
    </row>
    <row r="172" s="2" customFormat="1">
      <c r="A172" s="41"/>
      <c r="B172" s="42"/>
      <c r="C172" s="43"/>
      <c r="D172" s="220" t="s">
        <v>128</v>
      </c>
      <c r="E172" s="43"/>
      <c r="F172" s="221" t="s">
        <v>1007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128</v>
      </c>
      <c r="AU172" s="20" t="s">
        <v>82</v>
      </c>
    </row>
    <row r="173" s="12" customFormat="1" ht="22.8" customHeight="1">
      <c r="A173" s="12"/>
      <c r="B173" s="191"/>
      <c r="C173" s="192"/>
      <c r="D173" s="193" t="s">
        <v>71</v>
      </c>
      <c r="E173" s="205" t="s">
        <v>143</v>
      </c>
      <c r="F173" s="205" t="s">
        <v>1008</v>
      </c>
      <c r="G173" s="192"/>
      <c r="H173" s="192"/>
      <c r="I173" s="195"/>
      <c r="J173" s="206">
        <f>BK173</f>
        <v>0</v>
      </c>
      <c r="K173" s="192"/>
      <c r="L173" s="197"/>
      <c r="M173" s="198"/>
      <c r="N173" s="199"/>
      <c r="O173" s="199"/>
      <c r="P173" s="200">
        <f>SUM(P174:P197)</f>
        <v>0</v>
      </c>
      <c r="Q173" s="199"/>
      <c r="R173" s="200">
        <f>SUM(R174:R197)</f>
        <v>0.071927999999999992</v>
      </c>
      <c r="S173" s="199"/>
      <c r="T173" s="201">
        <f>SUM(T174:T197)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2" t="s">
        <v>80</v>
      </c>
      <c r="AT173" s="203" t="s">
        <v>71</v>
      </c>
      <c r="AU173" s="203" t="s">
        <v>80</v>
      </c>
      <c r="AY173" s="202" t="s">
        <v>118</v>
      </c>
      <c r="BK173" s="204">
        <f>SUM(BK174:BK197)</f>
        <v>0</v>
      </c>
    </row>
    <row r="174" s="2" customFormat="1" ht="21.75" customHeight="1">
      <c r="A174" s="41"/>
      <c r="B174" s="42"/>
      <c r="C174" s="207" t="s">
        <v>379</v>
      </c>
      <c r="D174" s="207" t="s">
        <v>121</v>
      </c>
      <c r="E174" s="208" t="s">
        <v>1009</v>
      </c>
      <c r="F174" s="209" t="s">
        <v>1010</v>
      </c>
      <c r="G174" s="210" t="s">
        <v>325</v>
      </c>
      <c r="H174" s="211">
        <v>2</v>
      </c>
      <c r="I174" s="212"/>
      <c r="J174" s="213">
        <f>ROUND(I174*H174,2)</f>
        <v>0</v>
      </c>
      <c r="K174" s="209" t="s">
        <v>125</v>
      </c>
      <c r="L174" s="47"/>
      <c r="M174" s="214" t="s">
        <v>19</v>
      </c>
      <c r="N174" s="215" t="s">
        <v>43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143</v>
      </c>
      <c r="AT174" s="218" t="s">
        <v>121</v>
      </c>
      <c r="AU174" s="218" t="s">
        <v>82</v>
      </c>
      <c r="AY174" s="20" t="s">
        <v>118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143</v>
      </c>
      <c r="BM174" s="218" t="s">
        <v>1011</v>
      </c>
    </row>
    <row r="175" s="2" customFormat="1">
      <c r="A175" s="41"/>
      <c r="B175" s="42"/>
      <c r="C175" s="43"/>
      <c r="D175" s="220" t="s">
        <v>128</v>
      </c>
      <c r="E175" s="43"/>
      <c r="F175" s="221" t="s">
        <v>1012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128</v>
      </c>
      <c r="AU175" s="20" t="s">
        <v>82</v>
      </c>
    </row>
    <row r="176" s="13" customFormat="1">
      <c r="A176" s="13"/>
      <c r="B176" s="231"/>
      <c r="C176" s="232"/>
      <c r="D176" s="225" t="s">
        <v>219</v>
      </c>
      <c r="E176" s="233" t="s">
        <v>19</v>
      </c>
      <c r="F176" s="234" t="s">
        <v>984</v>
      </c>
      <c r="G176" s="232"/>
      <c r="H176" s="233" t="s">
        <v>19</v>
      </c>
      <c r="I176" s="235"/>
      <c r="J176" s="232"/>
      <c r="K176" s="232"/>
      <c r="L176" s="236"/>
      <c r="M176" s="237"/>
      <c r="N176" s="238"/>
      <c r="O176" s="238"/>
      <c r="P176" s="238"/>
      <c r="Q176" s="238"/>
      <c r="R176" s="238"/>
      <c r="S176" s="238"/>
      <c r="T176" s="23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0" t="s">
        <v>219</v>
      </c>
      <c r="AU176" s="240" t="s">
        <v>82</v>
      </c>
      <c r="AV176" s="13" t="s">
        <v>80</v>
      </c>
      <c r="AW176" s="13" t="s">
        <v>33</v>
      </c>
      <c r="AX176" s="13" t="s">
        <v>72</v>
      </c>
      <c r="AY176" s="240" t="s">
        <v>118</v>
      </c>
    </row>
    <row r="177" s="14" customFormat="1">
      <c r="A177" s="14"/>
      <c r="B177" s="241"/>
      <c r="C177" s="242"/>
      <c r="D177" s="225" t="s">
        <v>219</v>
      </c>
      <c r="E177" s="243" t="s">
        <v>19</v>
      </c>
      <c r="F177" s="244" t="s">
        <v>1013</v>
      </c>
      <c r="G177" s="242"/>
      <c r="H177" s="245">
        <v>0.59999999999999998</v>
      </c>
      <c r="I177" s="246"/>
      <c r="J177" s="242"/>
      <c r="K177" s="242"/>
      <c r="L177" s="247"/>
      <c r="M177" s="248"/>
      <c r="N177" s="249"/>
      <c r="O177" s="249"/>
      <c r="P177" s="249"/>
      <c r="Q177" s="249"/>
      <c r="R177" s="249"/>
      <c r="S177" s="249"/>
      <c r="T177" s="25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1" t="s">
        <v>219</v>
      </c>
      <c r="AU177" s="251" t="s">
        <v>82</v>
      </c>
      <c r="AV177" s="14" t="s">
        <v>82</v>
      </c>
      <c r="AW177" s="14" t="s">
        <v>33</v>
      </c>
      <c r="AX177" s="14" t="s">
        <v>72</v>
      </c>
      <c r="AY177" s="251" t="s">
        <v>118</v>
      </c>
    </row>
    <row r="178" s="13" customFormat="1">
      <c r="A178" s="13"/>
      <c r="B178" s="231"/>
      <c r="C178" s="232"/>
      <c r="D178" s="225" t="s">
        <v>219</v>
      </c>
      <c r="E178" s="233" t="s">
        <v>19</v>
      </c>
      <c r="F178" s="234" t="s">
        <v>937</v>
      </c>
      <c r="G178" s="232"/>
      <c r="H178" s="233" t="s">
        <v>19</v>
      </c>
      <c r="I178" s="235"/>
      <c r="J178" s="232"/>
      <c r="K178" s="232"/>
      <c r="L178" s="236"/>
      <c r="M178" s="237"/>
      <c r="N178" s="238"/>
      <c r="O178" s="238"/>
      <c r="P178" s="238"/>
      <c r="Q178" s="238"/>
      <c r="R178" s="238"/>
      <c r="S178" s="238"/>
      <c r="T178" s="23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0" t="s">
        <v>219</v>
      </c>
      <c r="AU178" s="240" t="s">
        <v>82</v>
      </c>
      <c r="AV178" s="13" t="s">
        <v>80</v>
      </c>
      <c r="AW178" s="13" t="s">
        <v>33</v>
      </c>
      <c r="AX178" s="13" t="s">
        <v>72</v>
      </c>
      <c r="AY178" s="240" t="s">
        <v>118</v>
      </c>
    </row>
    <row r="179" s="14" customFormat="1">
      <c r="A179" s="14"/>
      <c r="B179" s="241"/>
      <c r="C179" s="242"/>
      <c r="D179" s="225" t="s">
        <v>219</v>
      </c>
      <c r="E179" s="243" t="s">
        <v>19</v>
      </c>
      <c r="F179" s="244" t="s">
        <v>1014</v>
      </c>
      <c r="G179" s="242"/>
      <c r="H179" s="245">
        <v>1.3999999999999999</v>
      </c>
      <c r="I179" s="246"/>
      <c r="J179" s="242"/>
      <c r="K179" s="242"/>
      <c r="L179" s="247"/>
      <c r="M179" s="248"/>
      <c r="N179" s="249"/>
      <c r="O179" s="249"/>
      <c r="P179" s="249"/>
      <c r="Q179" s="249"/>
      <c r="R179" s="249"/>
      <c r="S179" s="249"/>
      <c r="T179" s="25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1" t="s">
        <v>219</v>
      </c>
      <c r="AU179" s="251" t="s">
        <v>82</v>
      </c>
      <c r="AV179" s="14" t="s">
        <v>82</v>
      </c>
      <c r="AW179" s="14" t="s">
        <v>33</v>
      </c>
      <c r="AX179" s="14" t="s">
        <v>72</v>
      </c>
      <c r="AY179" s="251" t="s">
        <v>118</v>
      </c>
    </row>
    <row r="180" s="15" customFormat="1">
      <c r="A180" s="15"/>
      <c r="B180" s="252"/>
      <c r="C180" s="253"/>
      <c r="D180" s="225" t="s">
        <v>219</v>
      </c>
      <c r="E180" s="254" t="s">
        <v>19</v>
      </c>
      <c r="F180" s="255" t="s">
        <v>251</v>
      </c>
      <c r="G180" s="253"/>
      <c r="H180" s="256">
        <v>2</v>
      </c>
      <c r="I180" s="257"/>
      <c r="J180" s="253"/>
      <c r="K180" s="253"/>
      <c r="L180" s="258"/>
      <c r="M180" s="259"/>
      <c r="N180" s="260"/>
      <c r="O180" s="260"/>
      <c r="P180" s="260"/>
      <c r="Q180" s="260"/>
      <c r="R180" s="260"/>
      <c r="S180" s="260"/>
      <c r="T180" s="261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2" t="s">
        <v>219</v>
      </c>
      <c r="AU180" s="262" t="s">
        <v>82</v>
      </c>
      <c r="AV180" s="15" t="s">
        <v>143</v>
      </c>
      <c r="AW180" s="15" t="s">
        <v>33</v>
      </c>
      <c r="AX180" s="15" t="s">
        <v>80</v>
      </c>
      <c r="AY180" s="262" t="s">
        <v>118</v>
      </c>
    </row>
    <row r="181" s="2" customFormat="1" ht="16.5" customHeight="1">
      <c r="A181" s="41"/>
      <c r="B181" s="42"/>
      <c r="C181" s="207" t="s">
        <v>7</v>
      </c>
      <c r="D181" s="207" t="s">
        <v>121</v>
      </c>
      <c r="E181" s="208" t="s">
        <v>1015</v>
      </c>
      <c r="F181" s="209" t="s">
        <v>1016</v>
      </c>
      <c r="G181" s="210" t="s">
        <v>325</v>
      </c>
      <c r="H181" s="211">
        <v>0.20000000000000001</v>
      </c>
      <c r="I181" s="212"/>
      <c r="J181" s="213">
        <f>ROUND(I181*H181,2)</f>
        <v>0</v>
      </c>
      <c r="K181" s="209" t="s">
        <v>125</v>
      </c>
      <c r="L181" s="47"/>
      <c r="M181" s="214" t="s">
        <v>19</v>
      </c>
      <c r="N181" s="215" t="s">
        <v>43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143</v>
      </c>
      <c r="AT181" s="218" t="s">
        <v>121</v>
      </c>
      <c r="AU181" s="218" t="s">
        <v>82</v>
      </c>
      <c r="AY181" s="20" t="s">
        <v>118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80</v>
      </c>
      <c r="BK181" s="219">
        <f>ROUND(I181*H181,2)</f>
        <v>0</v>
      </c>
      <c r="BL181" s="20" t="s">
        <v>143</v>
      </c>
      <c r="BM181" s="218" t="s">
        <v>1017</v>
      </c>
    </row>
    <row r="182" s="2" customFormat="1">
      <c r="A182" s="41"/>
      <c r="B182" s="42"/>
      <c r="C182" s="43"/>
      <c r="D182" s="220" t="s">
        <v>128</v>
      </c>
      <c r="E182" s="43"/>
      <c r="F182" s="221" t="s">
        <v>1018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128</v>
      </c>
      <c r="AU182" s="20" t="s">
        <v>82</v>
      </c>
    </row>
    <row r="183" s="13" customFormat="1">
      <c r="A183" s="13"/>
      <c r="B183" s="231"/>
      <c r="C183" s="232"/>
      <c r="D183" s="225" t="s">
        <v>219</v>
      </c>
      <c r="E183" s="233" t="s">
        <v>19</v>
      </c>
      <c r="F183" s="234" t="s">
        <v>925</v>
      </c>
      <c r="G183" s="232"/>
      <c r="H183" s="233" t="s">
        <v>19</v>
      </c>
      <c r="I183" s="235"/>
      <c r="J183" s="232"/>
      <c r="K183" s="232"/>
      <c r="L183" s="236"/>
      <c r="M183" s="237"/>
      <c r="N183" s="238"/>
      <c r="O183" s="238"/>
      <c r="P183" s="238"/>
      <c r="Q183" s="238"/>
      <c r="R183" s="238"/>
      <c r="S183" s="238"/>
      <c r="T183" s="23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0" t="s">
        <v>219</v>
      </c>
      <c r="AU183" s="240" t="s">
        <v>82</v>
      </c>
      <c r="AV183" s="13" t="s">
        <v>80</v>
      </c>
      <c r="AW183" s="13" t="s">
        <v>33</v>
      </c>
      <c r="AX183" s="13" t="s">
        <v>72</v>
      </c>
      <c r="AY183" s="240" t="s">
        <v>118</v>
      </c>
    </row>
    <row r="184" s="14" customFormat="1">
      <c r="A184" s="14"/>
      <c r="B184" s="241"/>
      <c r="C184" s="242"/>
      <c r="D184" s="225" t="s">
        <v>219</v>
      </c>
      <c r="E184" s="243" t="s">
        <v>19</v>
      </c>
      <c r="F184" s="244" t="s">
        <v>1019</v>
      </c>
      <c r="G184" s="242"/>
      <c r="H184" s="245">
        <v>0.20000000000000001</v>
      </c>
      <c r="I184" s="246"/>
      <c r="J184" s="242"/>
      <c r="K184" s="242"/>
      <c r="L184" s="247"/>
      <c r="M184" s="248"/>
      <c r="N184" s="249"/>
      <c r="O184" s="249"/>
      <c r="P184" s="249"/>
      <c r="Q184" s="249"/>
      <c r="R184" s="249"/>
      <c r="S184" s="249"/>
      <c r="T184" s="25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1" t="s">
        <v>219</v>
      </c>
      <c r="AU184" s="251" t="s">
        <v>82</v>
      </c>
      <c r="AV184" s="14" t="s">
        <v>82</v>
      </c>
      <c r="AW184" s="14" t="s">
        <v>33</v>
      </c>
      <c r="AX184" s="14" t="s">
        <v>80</v>
      </c>
      <c r="AY184" s="251" t="s">
        <v>118</v>
      </c>
    </row>
    <row r="185" s="2" customFormat="1" ht="24.15" customHeight="1">
      <c r="A185" s="41"/>
      <c r="B185" s="42"/>
      <c r="C185" s="207" t="s">
        <v>394</v>
      </c>
      <c r="D185" s="207" t="s">
        <v>121</v>
      </c>
      <c r="E185" s="208" t="s">
        <v>1020</v>
      </c>
      <c r="F185" s="209" t="s">
        <v>1021</v>
      </c>
      <c r="G185" s="210" t="s">
        <v>216</v>
      </c>
      <c r="H185" s="211">
        <v>0.59999999999999998</v>
      </c>
      <c r="I185" s="212"/>
      <c r="J185" s="213">
        <f>ROUND(I185*H185,2)</f>
        <v>0</v>
      </c>
      <c r="K185" s="209" t="s">
        <v>125</v>
      </c>
      <c r="L185" s="47"/>
      <c r="M185" s="214" t="s">
        <v>19</v>
      </c>
      <c r="N185" s="215" t="s">
        <v>43</v>
      </c>
      <c r="O185" s="87"/>
      <c r="P185" s="216">
        <f>O185*H185</f>
        <v>0</v>
      </c>
      <c r="Q185" s="216">
        <v>0.0078799999999999999</v>
      </c>
      <c r="R185" s="216">
        <f>Q185*H185</f>
        <v>0.0047279999999999996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143</v>
      </c>
      <c r="AT185" s="218" t="s">
        <v>121</v>
      </c>
      <c r="AU185" s="218" t="s">
        <v>82</v>
      </c>
      <c r="AY185" s="20" t="s">
        <v>118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80</v>
      </c>
      <c r="BK185" s="219">
        <f>ROUND(I185*H185,2)</f>
        <v>0</v>
      </c>
      <c r="BL185" s="20" t="s">
        <v>143</v>
      </c>
      <c r="BM185" s="218" t="s">
        <v>1022</v>
      </c>
    </row>
    <row r="186" s="2" customFormat="1">
      <c r="A186" s="41"/>
      <c r="B186" s="42"/>
      <c r="C186" s="43"/>
      <c r="D186" s="220" t="s">
        <v>128</v>
      </c>
      <c r="E186" s="43"/>
      <c r="F186" s="221" t="s">
        <v>1023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128</v>
      </c>
      <c r="AU186" s="20" t="s">
        <v>82</v>
      </c>
    </row>
    <row r="187" s="13" customFormat="1">
      <c r="A187" s="13"/>
      <c r="B187" s="231"/>
      <c r="C187" s="232"/>
      <c r="D187" s="225" t="s">
        <v>219</v>
      </c>
      <c r="E187" s="233" t="s">
        <v>19</v>
      </c>
      <c r="F187" s="234" t="s">
        <v>925</v>
      </c>
      <c r="G187" s="232"/>
      <c r="H187" s="233" t="s">
        <v>19</v>
      </c>
      <c r="I187" s="235"/>
      <c r="J187" s="232"/>
      <c r="K187" s="232"/>
      <c r="L187" s="236"/>
      <c r="M187" s="237"/>
      <c r="N187" s="238"/>
      <c r="O187" s="238"/>
      <c r="P187" s="238"/>
      <c r="Q187" s="238"/>
      <c r="R187" s="238"/>
      <c r="S187" s="238"/>
      <c r="T187" s="23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0" t="s">
        <v>219</v>
      </c>
      <c r="AU187" s="240" t="s">
        <v>82</v>
      </c>
      <c r="AV187" s="13" t="s">
        <v>80</v>
      </c>
      <c r="AW187" s="13" t="s">
        <v>33</v>
      </c>
      <c r="AX187" s="13" t="s">
        <v>72</v>
      </c>
      <c r="AY187" s="240" t="s">
        <v>118</v>
      </c>
    </row>
    <row r="188" s="14" customFormat="1">
      <c r="A188" s="14"/>
      <c r="B188" s="241"/>
      <c r="C188" s="242"/>
      <c r="D188" s="225" t="s">
        <v>219</v>
      </c>
      <c r="E188" s="243" t="s">
        <v>19</v>
      </c>
      <c r="F188" s="244" t="s">
        <v>1024</v>
      </c>
      <c r="G188" s="242"/>
      <c r="H188" s="245">
        <v>0.59999999999999998</v>
      </c>
      <c r="I188" s="246"/>
      <c r="J188" s="242"/>
      <c r="K188" s="242"/>
      <c r="L188" s="247"/>
      <c r="M188" s="248"/>
      <c r="N188" s="249"/>
      <c r="O188" s="249"/>
      <c r="P188" s="249"/>
      <c r="Q188" s="249"/>
      <c r="R188" s="249"/>
      <c r="S188" s="249"/>
      <c r="T188" s="25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1" t="s">
        <v>219</v>
      </c>
      <c r="AU188" s="251" t="s">
        <v>82</v>
      </c>
      <c r="AV188" s="14" t="s">
        <v>82</v>
      </c>
      <c r="AW188" s="14" t="s">
        <v>33</v>
      </c>
      <c r="AX188" s="14" t="s">
        <v>80</v>
      </c>
      <c r="AY188" s="251" t="s">
        <v>118</v>
      </c>
    </row>
    <row r="189" s="2" customFormat="1" ht="24.15" customHeight="1">
      <c r="A189" s="41"/>
      <c r="B189" s="42"/>
      <c r="C189" s="207" t="s">
        <v>400</v>
      </c>
      <c r="D189" s="207" t="s">
        <v>121</v>
      </c>
      <c r="E189" s="208" t="s">
        <v>1025</v>
      </c>
      <c r="F189" s="209" t="s">
        <v>1026</v>
      </c>
      <c r="G189" s="210" t="s">
        <v>216</v>
      </c>
      <c r="H189" s="211">
        <v>0.59999999999999998</v>
      </c>
      <c r="I189" s="212"/>
      <c r="J189" s="213">
        <f>ROUND(I189*H189,2)</f>
        <v>0</v>
      </c>
      <c r="K189" s="209" t="s">
        <v>125</v>
      </c>
      <c r="L189" s="47"/>
      <c r="M189" s="214" t="s">
        <v>19</v>
      </c>
      <c r="N189" s="215" t="s">
        <v>43</v>
      </c>
      <c r="O189" s="87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143</v>
      </c>
      <c r="AT189" s="218" t="s">
        <v>121</v>
      </c>
      <c r="AU189" s="218" t="s">
        <v>82</v>
      </c>
      <c r="AY189" s="20" t="s">
        <v>118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80</v>
      </c>
      <c r="BK189" s="219">
        <f>ROUND(I189*H189,2)</f>
        <v>0</v>
      </c>
      <c r="BL189" s="20" t="s">
        <v>143</v>
      </c>
      <c r="BM189" s="218" t="s">
        <v>1027</v>
      </c>
    </row>
    <row r="190" s="2" customFormat="1">
      <c r="A190" s="41"/>
      <c r="B190" s="42"/>
      <c r="C190" s="43"/>
      <c r="D190" s="220" t="s">
        <v>128</v>
      </c>
      <c r="E190" s="43"/>
      <c r="F190" s="221" t="s">
        <v>1028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128</v>
      </c>
      <c r="AU190" s="20" t="s">
        <v>82</v>
      </c>
    </row>
    <row r="191" s="2" customFormat="1" ht="24.15" customHeight="1">
      <c r="A191" s="41"/>
      <c r="B191" s="42"/>
      <c r="C191" s="207" t="s">
        <v>308</v>
      </c>
      <c r="D191" s="207" t="s">
        <v>121</v>
      </c>
      <c r="E191" s="208" t="s">
        <v>1029</v>
      </c>
      <c r="F191" s="209" t="s">
        <v>1030</v>
      </c>
      <c r="G191" s="210" t="s">
        <v>325</v>
      </c>
      <c r="H191" s="211">
        <v>0.113</v>
      </c>
      <c r="I191" s="212"/>
      <c r="J191" s="213">
        <f>ROUND(I191*H191,2)</f>
        <v>0</v>
      </c>
      <c r="K191" s="209" t="s">
        <v>125</v>
      </c>
      <c r="L191" s="47"/>
      <c r="M191" s="214" t="s">
        <v>19</v>
      </c>
      <c r="N191" s="215" t="s">
        <v>43</v>
      </c>
      <c r="O191" s="87"/>
      <c r="P191" s="216">
        <f>O191*H191</f>
        <v>0</v>
      </c>
      <c r="Q191" s="216">
        <v>0</v>
      </c>
      <c r="R191" s="216">
        <f>Q191*H191</f>
        <v>0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143</v>
      </c>
      <c r="AT191" s="218" t="s">
        <v>121</v>
      </c>
      <c r="AU191" s="218" t="s">
        <v>82</v>
      </c>
      <c r="AY191" s="20" t="s">
        <v>118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80</v>
      </c>
      <c r="BK191" s="219">
        <f>ROUND(I191*H191,2)</f>
        <v>0</v>
      </c>
      <c r="BL191" s="20" t="s">
        <v>143</v>
      </c>
      <c r="BM191" s="218" t="s">
        <v>1031</v>
      </c>
    </row>
    <row r="192" s="2" customFormat="1">
      <c r="A192" s="41"/>
      <c r="B192" s="42"/>
      <c r="C192" s="43"/>
      <c r="D192" s="220" t="s">
        <v>128</v>
      </c>
      <c r="E192" s="43"/>
      <c r="F192" s="221" t="s">
        <v>1032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128</v>
      </c>
      <c r="AU192" s="20" t="s">
        <v>82</v>
      </c>
    </row>
    <row r="193" s="13" customFormat="1">
      <c r="A193" s="13"/>
      <c r="B193" s="231"/>
      <c r="C193" s="232"/>
      <c r="D193" s="225" t="s">
        <v>219</v>
      </c>
      <c r="E193" s="233" t="s">
        <v>19</v>
      </c>
      <c r="F193" s="234" t="s">
        <v>925</v>
      </c>
      <c r="G193" s="232"/>
      <c r="H193" s="233" t="s">
        <v>19</v>
      </c>
      <c r="I193" s="235"/>
      <c r="J193" s="232"/>
      <c r="K193" s="232"/>
      <c r="L193" s="236"/>
      <c r="M193" s="237"/>
      <c r="N193" s="238"/>
      <c r="O193" s="238"/>
      <c r="P193" s="238"/>
      <c r="Q193" s="238"/>
      <c r="R193" s="238"/>
      <c r="S193" s="238"/>
      <c r="T193" s="23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0" t="s">
        <v>219</v>
      </c>
      <c r="AU193" s="240" t="s">
        <v>82</v>
      </c>
      <c r="AV193" s="13" t="s">
        <v>80</v>
      </c>
      <c r="AW193" s="13" t="s">
        <v>33</v>
      </c>
      <c r="AX193" s="13" t="s">
        <v>72</v>
      </c>
      <c r="AY193" s="240" t="s">
        <v>118</v>
      </c>
    </row>
    <row r="194" s="14" customFormat="1">
      <c r="A194" s="14"/>
      <c r="B194" s="241"/>
      <c r="C194" s="242"/>
      <c r="D194" s="225" t="s">
        <v>219</v>
      </c>
      <c r="E194" s="243" t="s">
        <v>19</v>
      </c>
      <c r="F194" s="244" t="s">
        <v>1033</v>
      </c>
      <c r="G194" s="242"/>
      <c r="H194" s="245">
        <v>0.113</v>
      </c>
      <c r="I194" s="246"/>
      <c r="J194" s="242"/>
      <c r="K194" s="242"/>
      <c r="L194" s="247"/>
      <c r="M194" s="248"/>
      <c r="N194" s="249"/>
      <c r="O194" s="249"/>
      <c r="P194" s="249"/>
      <c r="Q194" s="249"/>
      <c r="R194" s="249"/>
      <c r="S194" s="249"/>
      <c r="T194" s="25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1" t="s">
        <v>219</v>
      </c>
      <c r="AU194" s="251" t="s">
        <v>82</v>
      </c>
      <c r="AV194" s="14" t="s">
        <v>82</v>
      </c>
      <c r="AW194" s="14" t="s">
        <v>33</v>
      </c>
      <c r="AX194" s="14" t="s">
        <v>80</v>
      </c>
      <c r="AY194" s="251" t="s">
        <v>118</v>
      </c>
    </row>
    <row r="195" s="2" customFormat="1" ht="21.75" customHeight="1">
      <c r="A195" s="41"/>
      <c r="B195" s="42"/>
      <c r="C195" s="207" t="s">
        <v>411</v>
      </c>
      <c r="D195" s="207" t="s">
        <v>121</v>
      </c>
      <c r="E195" s="208" t="s">
        <v>1034</v>
      </c>
      <c r="F195" s="209" t="s">
        <v>1035</v>
      </c>
      <c r="G195" s="210" t="s">
        <v>540</v>
      </c>
      <c r="H195" s="211">
        <v>2</v>
      </c>
      <c r="I195" s="212"/>
      <c r="J195" s="213">
        <f>ROUND(I195*H195,2)</f>
        <v>0</v>
      </c>
      <c r="K195" s="209" t="s">
        <v>125</v>
      </c>
      <c r="L195" s="47"/>
      <c r="M195" s="214" t="s">
        <v>19</v>
      </c>
      <c r="N195" s="215" t="s">
        <v>43</v>
      </c>
      <c r="O195" s="87"/>
      <c r="P195" s="216">
        <f>O195*H195</f>
        <v>0</v>
      </c>
      <c r="Q195" s="216">
        <v>0.0066</v>
      </c>
      <c r="R195" s="216">
        <f>Q195*H195</f>
        <v>0.0132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143</v>
      </c>
      <c r="AT195" s="218" t="s">
        <v>121</v>
      </c>
      <c r="AU195" s="218" t="s">
        <v>82</v>
      </c>
      <c r="AY195" s="20" t="s">
        <v>118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80</v>
      </c>
      <c r="BK195" s="219">
        <f>ROUND(I195*H195,2)</f>
        <v>0</v>
      </c>
      <c r="BL195" s="20" t="s">
        <v>143</v>
      </c>
      <c r="BM195" s="218" t="s">
        <v>1036</v>
      </c>
    </row>
    <row r="196" s="2" customFormat="1">
      <c r="A196" s="41"/>
      <c r="B196" s="42"/>
      <c r="C196" s="43"/>
      <c r="D196" s="220" t="s">
        <v>128</v>
      </c>
      <c r="E196" s="43"/>
      <c r="F196" s="221" t="s">
        <v>1037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128</v>
      </c>
      <c r="AU196" s="20" t="s">
        <v>82</v>
      </c>
    </row>
    <row r="197" s="2" customFormat="1" ht="16.5" customHeight="1">
      <c r="A197" s="41"/>
      <c r="B197" s="42"/>
      <c r="C197" s="274" t="s">
        <v>428</v>
      </c>
      <c r="D197" s="274" t="s">
        <v>429</v>
      </c>
      <c r="E197" s="275" t="s">
        <v>1038</v>
      </c>
      <c r="F197" s="276" t="s">
        <v>1039</v>
      </c>
      <c r="G197" s="277" t="s">
        <v>540</v>
      </c>
      <c r="H197" s="278">
        <v>2</v>
      </c>
      <c r="I197" s="279"/>
      <c r="J197" s="280">
        <f>ROUND(I197*H197,2)</f>
        <v>0</v>
      </c>
      <c r="K197" s="276" t="s">
        <v>125</v>
      </c>
      <c r="L197" s="281"/>
      <c r="M197" s="282" t="s">
        <v>19</v>
      </c>
      <c r="N197" s="283" t="s">
        <v>43</v>
      </c>
      <c r="O197" s="87"/>
      <c r="P197" s="216">
        <f>O197*H197</f>
        <v>0</v>
      </c>
      <c r="Q197" s="216">
        <v>0.027</v>
      </c>
      <c r="R197" s="216">
        <f>Q197*H197</f>
        <v>0.053999999999999999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163</v>
      </c>
      <c r="AT197" s="218" t="s">
        <v>429</v>
      </c>
      <c r="AU197" s="218" t="s">
        <v>82</v>
      </c>
      <c r="AY197" s="20" t="s">
        <v>118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80</v>
      </c>
      <c r="BK197" s="219">
        <f>ROUND(I197*H197,2)</f>
        <v>0</v>
      </c>
      <c r="BL197" s="20" t="s">
        <v>143</v>
      </c>
      <c r="BM197" s="218" t="s">
        <v>1040</v>
      </c>
    </row>
    <row r="198" s="12" customFormat="1" ht="22.8" customHeight="1">
      <c r="A198" s="12"/>
      <c r="B198" s="191"/>
      <c r="C198" s="192"/>
      <c r="D198" s="193" t="s">
        <v>71</v>
      </c>
      <c r="E198" s="205" t="s">
        <v>163</v>
      </c>
      <c r="F198" s="205" t="s">
        <v>705</v>
      </c>
      <c r="G198" s="192"/>
      <c r="H198" s="192"/>
      <c r="I198" s="195"/>
      <c r="J198" s="206">
        <f>BK198</f>
        <v>0</v>
      </c>
      <c r="K198" s="192"/>
      <c r="L198" s="197"/>
      <c r="M198" s="198"/>
      <c r="N198" s="199"/>
      <c r="O198" s="199"/>
      <c r="P198" s="200">
        <f>SUM(P199:P252)</f>
        <v>0</v>
      </c>
      <c r="Q198" s="199"/>
      <c r="R198" s="200">
        <f>SUM(R199:R252)</f>
        <v>8.2371899999999982</v>
      </c>
      <c r="S198" s="199"/>
      <c r="T198" s="201">
        <f>SUM(T199:T252)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2" t="s">
        <v>80</v>
      </c>
      <c r="AT198" s="203" t="s">
        <v>71</v>
      </c>
      <c r="AU198" s="203" t="s">
        <v>80</v>
      </c>
      <c r="AY198" s="202" t="s">
        <v>118</v>
      </c>
      <c r="BK198" s="204">
        <f>SUM(BK199:BK252)</f>
        <v>0</v>
      </c>
    </row>
    <row r="199" s="2" customFormat="1" ht="16.5" customHeight="1">
      <c r="A199" s="41"/>
      <c r="B199" s="42"/>
      <c r="C199" s="207" t="s">
        <v>434</v>
      </c>
      <c r="D199" s="207" t="s">
        <v>121</v>
      </c>
      <c r="E199" s="208" t="s">
        <v>1041</v>
      </c>
      <c r="F199" s="209" t="s">
        <v>1042</v>
      </c>
      <c r="G199" s="210" t="s">
        <v>540</v>
      </c>
      <c r="H199" s="211">
        <v>3</v>
      </c>
      <c r="I199" s="212"/>
      <c r="J199" s="213">
        <f>ROUND(I199*H199,2)</f>
        <v>0</v>
      </c>
      <c r="K199" s="209" t="s">
        <v>19</v>
      </c>
      <c r="L199" s="47"/>
      <c r="M199" s="214" t="s">
        <v>19</v>
      </c>
      <c r="N199" s="215" t="s">
        <v>43</v>
      </c>
      <c r="O199" s="87"/>
      <c r="P199" s="216">
        <f>O199*H199</f>
        <v>0</v>
      </c>
      <c r="Q199" s="216">
        <v>1.47325</v>
      </c>
      <c r="R199" s="216">
        <f>Q199*H199</f>
        <v>4.4197499999999996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143</v>
      </c>
      <c r="AT199" s="218" t="s">
        <v>121</v>
      </c>
      <c r="AU199" s="218" t="s">
        <v>82</v>
      </c>
      <c r="AY199" s="20" t="s">
        <v>118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80</v>
      </c>
      <c r="BK199" s="219">
        <f>ROUND(I199*H199,2)</f>
        <v>0</v>
      </c>
      <c r="BL199" s="20" t="s">
        <v>143</v>
      </c>
      <c r="BM199" s="218" t="s">
        <v>1043</v>
      </c>
    </row>
    <row r="200" s="13" customFormat="1">
      <c r="A200" s="13"/>
      <c r="B200" s="231"/>
      <c r="C200" s="232"/>
      <c r="D200" s="225" t="s">
        <v>219</v>
      </c>
      <c r="E200" s="233" t="s">
        <v>19</v>
      </c>
      <c r="F200" s="234" t="s">
        <v>1044</v>
      </c>
      <c r="G200" s="232"/>
      <c r="H200" s="233" t="s">
        <v>19</v>
      </c>
      <c r="I200" s="235"/>
      <c r="J200" s="232"/>
      <c r="K200" s="232"/>
      <c r="L200" s="236"/>
      <c r="M200" s="237"/>
      <c r="N200" s="238"/>
      <c r="O200" s="238"/>
      <c r="P200" s="238"/>
      <c r="Q200" s="238"/>
      <c r="R200" s="238"/>
      <c r="S200" s="238"/>
      <c r="T200" s="23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0" t="s">
        <v>219</v>
      </c>
      <c r="AU200" s="240" t="s">
        <v>82</v>
      </c>
      <c r="AV200" s="13" t="s">
        <v>80</v>
      </c>
      <c r="AW200" s="13" t="s">
        <v>33</v>
      </c>
      <c r="AX200" s="13" t="s">
        <v>72</v>
      </c>
      <c r="AY200" s="240" t="s">
        <v>118</v>
      </c>
    </row>
    <row r="201" s="14" customFormat="1">
      <c r="A201" s="14"/>
      <c r="B201" s="241"/>
      <c r="C201" s="242"/>
      <c r="D201" s="225" t="s">
        <v>219</v>
      </c>
      <c r="E201" s="243" t="s">
        <v>19</v>
      </c>
      <c r="F201" s="244" t="s">
        <v>82</v>
      </c>
      <c r="G201" s="242"/>
      <c r="H201" s="245">
        <v>2</v>
      </c>
      <c r="I201" s="246"/>
      <c r="J201" s="242"/>
      <c r="K201" s="242"/>
      <c r="L201" s="247"/>
      <c r="M201" s="248"/>
      <c r="N201" s="249"/>
      <c r="O201" s="249"/>
      <c r="P201" s="249"/>
      <c r="Q201" s="249"/>
      <c r="R201" s="249"/>
      <c r="S201" s="249"/>
      <c r="T201" s="250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1" t="s">
        <v>219</v>
      </c>
      <c r="AU201" s="251" t="s">
        <v>82</v>
      </c>
      <c r="AV201" s="14" t="s">
        <v>82</v>
      </c>
      <c r="AW201" s="14" t="s">
        <v>33</v>
      </c>
      <c r="AX201" s="14" t="s">
        <v>72</v>
      </c>
      <c r="AY201" s="251" t="s">
        <v>118</v>
      </c>
    </row>
    <row r="202" s="13" customFormat="1">
      <c r="A202" s="13"/>
      <c r="B202" s="231"/>
      <c r="C202" s="232"/>
      <c r="D202" s="225" t="s">
        <v>219</v>
      </c>
      <c r="E202" s="233" t="s">
        <v>19</v>
      </c>
      <c r="F202" s="234" t="s">
        <v>1045</v>
      </c>
      <c r="G202" s="232"/>
      <c r="H202" s="233" t="s">
        <v>19</v>
      </c>
      <c r="I202" s="235"/>
      <c r="J202" s="232"/>
      <c r="K202" s="232"/>
      <c r="L202" s="236"/>
      <c r="M202" s="237"/>
      <c r="N202" s="238"/>
      <c r="O202" s="238"/>
      <c r="P202" s="238"/>
      <c r="Q202" s="238"/>
      <c r="R202" s="238"/>
      <c r="S202" s="238"/>
      <c r="T202" s="23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0" t="s">
        <v>219</v>
      </c>
      <c r="AU202" s="240" t="s">
        <v>82</v>
      </c>
      <c r="AV202" s="13" t="s">
        <v>80</v>
      </c>
      <c r="AW202" s="13" t="s">
        <v>33</v>
      </c>
      <c r="AX202" s="13" t="s">
        <v>72</v>
      </c>
      <c r="AY202" s="240" t="s">
        <v>118</v>
      </c>
    </row>
    <row r="203" s="14" customFormat="1">
      <c r="A203" s="14"/>
      <c r="B203" s="241"/>
      <c r="C203" s="242"/>
      <c r="D203" s="225" t="s">
        <v>219</v>
      </c>
      <c r="E203" s="243" t="s">
        <v>19</v>
      </c>
      <c r="F203" s="244" t="s">
        <v>80</v>
      </c>
      <c r="G203" s="242"/>
      <c r="H203" s="245">
        <v>1</v>
      </c>
      <c r="I203" s="246"/>
      <c r="J203" s="242"/>
      <c r="K203" s="242"/>
      <c r="L203" s="247"/>
      <c r="M203" s="248"/>
      <c r="N203" s="249"/>
      <c r="O203" s="249"/>
      <c r="P203" s="249"/>
      <c r="Q203" s="249"/>
      <c r="R203" s="249"/>
      <c r="S203" s="249"/>
      <c r="T203" s="25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1" t="s">
        <v>219</v>
      </c>
      <c r="AU203" s="251" t="s">
        <v>82</v>
      </c>
      <c r="AV203" s="14" t="s">
        <v>82</v>
      </c>
      <c r="AW203" s="14" t="s">
        <v>33</v>
      </c>
      <c r="AX203" s="14" t="s">
        <v>72</v>
      </c>
      <c r="AY203" s="251" t="s">
        <v>118</v>
      </c>
    </row>
    <row r="204" s="15" customFormat="1">
      <c r="A204" s="15"/>
      <c r="B204" s="252"/>
      <c r="C204" s="253"/>
      <c r="D204" s="225" t="s">
        <v>219</v>
      </c>
      <c r="E204" s="254" t="s">
        <v>19</v>
      </c>
      <c r="F204" s="255" t="s">
        <v>251</v>
      </c>
      <c r="G204" s="253"/>
      <c r="H204" s="256">
        <v>3</v>
      </c>
      <c r="I204" s="257"/>
      <c r="J204" s="253"/>
      <c r="K204" s="253"/>
      <c r="L204" s="258"/>
      <c r="M204" s="259"/>
      <c r="N204" s="260"/>
      <c r="O204" s="260"/>
      <c r="P204" s="260"/>
      <c r="Q204" s="260"/>
      <c r="R204" s="260"/>
      <c r="S204" s="260"/>
      <c r="T204" s="261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2" t="s">
        <v>219</v>
      </c>
      <c r="AU204" s="262" t="s">
        <v>82</v>
      </c>
      <c r="AV204" s="15" t="s">
        <v>143</v>
      </c>
      <c r="AW204" s="15" t="s">
        <v>33</v>
      </c>
      <c r="AX204" s="15" t="s">
        <v>80</v>
      </c>
      <c r="AY204" s="262" t="s">
        <v>118</v>
      </c>
    </row>
    <row r="205" s="2" customFormat="1" ht="16.5" customHeight="1">
      <c r="A205" s="41"/>
      <c r="B205" s="42"/>
      <c r="C205" s="207" t="s">
        <v>439</v>
      </c>
      <c r="D205" s="207" t="s">
        <v>121</v>
      </c>
      <c r="E205" s="208" t="s">
        <v>726</v>
      </c>
      <c r="F205" s="209" t="s">
        <v>1046</v>
      </c>
      <c r="G205" s="210" t="s">
        <v>540</v>
      </c>
      <c r="H205" s="211">
        <v>1</v>
      </c>
      <c r="I205" s="212"/>
      <c r="J205" s="213">
        <f>ROUND(I205*H205,2)</f>
        <v>0</v>
      </c>
      <c r="K205" s="209" t="s">
        <v>19</v>
      </c>
      <c r="L205" s="47"/>
      <c r="M205" s="214" t="s">
        <v>19</v>
      </c>
      <c r="N205" s="215" t="s">
        <v>43</v>
      </c>
      <c r="O205" s="87"/>
      <c r="P205" s="216">
        <f>O205*H205</f>
        <v>0</v>
      </c>
      <c r="Q205" s="216">
        <v>0</v>
      </c>
      <c r="R205" s="216">
        <f>Q205*H205</f>
        <v>0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143</v>
      </c>
      <c r="AT205" s="218" t="s">
        <v>121</v>
      </c>
      <c r="AU205" s="218" t="s">
        <v>82</v>
      </c>
      <c r="AY205" s="20" t="s">
        <v>118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80</v>
      </c>
      <c r="BK205" s="219">
        <f>ROUND(I205*H205,2)</f>
        <v>0</v>
      </c>
      <c r="BL205" s="20" t="s">
        <v>143</v>
      </c>
      <c r="BM205" s="218" t="s">
        <v>1047</v>
      </c>
    </row>
    <row r="206" s="2" customFormat="1" ht="24.15" customHeight="1">
      <c r="A206" s="41"/>
      <c r="B206" s="42"/>
      <c r="C206" s="207" t="s">
        <v>457</v>
      </c>
      <c r="D206" s="207" t="s">
        <v>121</v>
      </c>
      <c r="E206" s="208" t="s">
        <v>1048</v>
      </c>
      <c r="F206" s="209" t="s">
        <v>1049</v>
      </c>
      <c r="G206" s="210" t="s">
        <v>303</v>
      </c>
      <c r="H206" s="211">
        <v>20</v>
      </c>
      <c r="I206" s="212"/>
      <c r="J206" s="213">
        <f>ROUND(I206*H206,2)</f>
        <v>0</v>
      </c>
      <c r="K206" s="209" t="s">
        <v>125</v>
      </c>
      <c r="L206" s="47"/>
      <c r="M206" s="214" t="s">
        <v>19</v>
      </c>
      <c r="N206" s="215" t="s">
        <v>43</v>
      </c>
      <c r="O206" s="87"/>
      <c r="P206" s="216">
        <f>O206*H206</f>
        <v>0</v>
      </c>
      <c r="Q206" s="216">
        <v>3.0000000000000001E-05</v>
      </c>
      <c r="R206" s="216">
        <f>Q206*H206</f>
        <v>0.00060000000000000006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143</v>
      </c>
      <c r="AT206" s="218" t="s">
        <v>121</v>
      </c>
      <c r="AU206" s="218" t="s">
        <v>82</v>
      </c>
      <c r="AY206" s="20" t="s">
        <v>118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80</v>
      </c>
      <c r="BK206" s="219">
        <f>ROUND(I206*H206,2)</f>
        <v>0</v>
      </c>
      <c r="BL206" s="20" t="s">
        <v>143</v>
      </c>
      <c r="BM206" s="218" t="s">
        <v>1050</v>
      </c>
    </row>
    <row r="207" s="2" customFormat="1">
      <c r="A207" s="41"/>
      <c r="B207" s="42"/>
      <c r="C207" s="43"/>
      <c r="D207" s="220" t="s">
        <v>128</v>
      </c>
      <c r="E207" s="43"/>
      <c r="F207" s="221" t="s">
        <v>1051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128</v>
      </c>
      <c r="AU207" s="20" t="s">
        <v>82</v>
      </c>
    </row>
    <row r="208" s="13" customFormat="1">
      <c r="A208" s="13"/>
      <c r="B208" s="231"/>
      <c r="C208" s="232"/>
      <c r="D208" s="225" t="s">
        <v>219</v>
      </c>
      <c r="E208" s="233" t="s">
        <v>19</v>
      </c>
      <c r="F208" s="234" t="s">
        <v>1044</v>
      </c>
      <c r="G208" s="232"/>
      <c r="H208" s="233" t="s">
        <v>19</v>
      </c>
      <c r="I208" s="235"/>
      <c r="J208" s="232"/>
      <c r="K208" s="232"/>
      <c r="L208" s="236"/>
      <c r="M208" s="237"/>
      <c r="N208" s="238"/>
      <c r="O208" s="238"/>
      <c r="P208" s="238"/>
      <c r="Q208" s="238"/>
      <c r="R208" s="238"/>
      <c r="S208" s="238"/>
      <c r="T208" s="23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0" t="s">
        <v>219</v>
      </c>
      <c r="AU208" s="240" t="s">
        <v>82</v>
      </c>
      <c r="AV208" s="13" t="s">
        <v>80</v>
      </c>
      <c r="AW208" s="13" t="s">
        <v>33</v>
      </c>
      <c r="AX208" s="13" t="s">
        <v>72</v>
      </c>
      <c r="AY208" s="240" t="s">
        <v>118</v>
      </c>
    </row>
    <row r="209" s="14" customFormat="1">
      <c r="A209" s="14"/>
      <c r="B209" s="241"/>
      <c r="C209" s="242"/>
      <c r="D209" s="225" t="s">
        <v>219</v>
      </c>
      <c r="E209" s="243" t="s">
        <v>19</v>
      </c>
      <c r="F209" s="244" t="s">
        <v>1052</v>
      </c>
      <c r="G209" s="242"/>
      <c r="H209" s="245">
        <v>6</v>
      </c>
      <c r="I209" s="246"/>
      <c r="J209" s="242"/>
      <c r="K209" s="242"/>
      <c r="L209" s="247"/>
      <c r="M209" s="248"/>
      <c r="N209" s="249"/>
      <c r="O209" s="249"/>
      <c r="P209" s="249"/>
      <c r="Q209" s="249"/>
      <c r="R209" s="249"/>
      <c r="S209" s="249"/>
      <c r="T209" s="250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1" t="s">
        <v>219</v>
      </c>
      <c r="AU209" s="251" t="s">
        <v>82</v>
      </c>
      <c r="AV209" s="14" t="s">
        <v>82</v>
      </c>
      <c r="AW209" s="14" t="s">
        <v>33</v>
      </c>
      <c r="AX209" s="14" t="s">
        <v>72</v>
      </c>
      <c r="AY209" s="251" t="s">
        <v>118</v>
      </c>
    </row>
    <row r="210" s="13" customFormat="1">
      <c r="A210" s="13"/>
      <c r="B210" s="231"/>
      <c r="C210" s="232"/>
      <c r="D210" s="225" t="s">
        <v>219</v>
      </c>
      <c r="E210" s="233" t="s">
        <v>19</v>
      </c>
      <c r="F210" s="234" t="s">
        <v>1053</v>
      </c>
      <c r="G210" s="232"/>
      <c r="H210" s="233" t="s">
        <v>19</v>
      </c>
      <c r="I210" s="235"/>
      <c r="J210" s="232"/>
      <c r="K210" s="232"/>
      <c r="L210" s="236"/>
      <c r="M210" s="237"/>
      <c r="N210" s="238"/>
      <c r="O210" s="238"/>
      <c r="P210" s="238"/>
      <c r="Q210" s="238"/>
      <c r="R210" s="238"/>
      <c r="S210" s="238"/>
      <c r="T210" s="23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0" t="s">
        <v>219</v>
      </c>
      <c r="AU210" s="240" t="s">
        <v>82</v>
      </c>
      <c r="AV210" s="13" t="s">
        <v>80</v>
      </c>
      <c r="AW210" s="13" t="s">
        <v>33</v>
      </c>
      <c r="AX210" s="13" t="s">
        <v>72</v>
      </c>
      <c r="AY210" s="240" t="s">
        <v>118</v>
      </c>
    </row>
    <row r="211" s="14" customFormat="1">
      <c r="A211" s="14"/>
      <c r="B211" s="241"/>
      <c r="C211" s="242"/>
      <c r="D211" s="225" t="s">
        <v>219</v>
      </c>
      <c r="E211" s="243" t="s">
        <v>19</v>
      </c>
      <c r="F211" s="244" t="s">
        <v>1054</v>
      </c>
      <c r="G211" s="242"/>
      <c r="H211" s="245">
        <v>14</v>
      </c>
      <c r="I211" s="246"/>
      <c r="J211" s="242"/>
      <c r="K211" s="242"/>
      <c r="L211" s="247"/>
      <c r="M211" s="248"/>
      <c r="N211" s="249"/>
      <c r="O211" s="249"/>
      <c r="P211" s="249"/>
      <c r="Q211" s="249"/>
      <c r="R211" s="249"/>
      <c r="S211" s="249"/>
      <c r="T211" s="250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1" t="s">
        <v>219</v>
      </c>
      <c r="AU211" s="251" t="s">
        <v>82</v>
      </c>
      <c r="AV211" s="14" t="s">
        <v>82</v>
      </c>
      <c r="AW211" s="14" t="s">
        <v>33</v>
      </c>
      <c r="AX211" s="14" t="s">
        <v>72</v>
      </c>
      <c r="AY211" s="251" t="s">
        <v>118</v>
      </c>
    </row>
    <row r="212" s="15" customFormat="1">
      <c r="A212" s="15"/>
      <c r="B212" s="252"/>
      <c r="C212" s="253"/>
      <c r="D212" s="225" t="s">
        <v>219</v>
      </c>
      <c r="E212" s="254" t="s">
        <v>19</v>
      </c>
      <c r="F212" s="255" t="s">
        <v>251</v>
      </c>
      <c r="G212" s="253"/>
      <c r="H212" s="256">
        <v>20</v>
      </c>
      <c r="I212" s="257"/>
      <c r="J212" s="253"/>
      <c r="K212" s="253"/>
      <c r="L212" s="258"/>
      <c r="M212" s="259"/>
      <c r="N212" s="260"/>
      <c r="O212" s="260"/>
      <c r="P212" s="260"/>
      <c r="Q212" s="260"/>
      <c r="R212" s="260"/>
      <c r="S212" s="260"/>
      <c r="T212" s="261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2" t="s">
        <v>219</v>
      </c>
      <c r="AU212" s="262" t="s">
        <v>82</v>
      </c>
      <c r="AV212" s="15" t="s">
        <v>143</v>
      </c>
      <c r="AW212" s="15" t="s">
        <v>33</v>
      </c>
      <c r="AX212" s="15" t="s">
        <v>80</v>
      </c>
      <c r="AY212" s="262" t="s">
        <v>118</v>
      </c>
    </row>
    <row r="213" s="2" customFormat="1" ht="16.5" customHeight="1">
      <c r="A213" s="41"/>
      <c r="B213" s="42"/>
      <c r="C213" s="274" t="s">
        <v>275</v>
      </c>
      <c r="D213" s="274" t="s">
        <v>429</v>
      </c>
      <c r="E213" s="275" t="s">
        <v>1055</v>
      </c>
      <c r="F213" s="276" t="s">
        <v>1056</v>
      </c>
      <c r="G213" s="277" t="s">
        <v>303</v>
      </c>
      <c r="H213" s="278">
        <v>20.300000000000001</v>
      </c>
      <c r="I213" s="279"/>
      <c r="J213" s="280">
        <f>ROUND(I213*H213,2)</f>
        <v>0</v>
      </c>
      <c r="K213" s="276" t="s">
        <v>125</v>
      </c>
      <c r="L213" s="281"/>
      <c r="M213" s="282" t="s">
        <v>19</v>
      </c>
      <c r="N213" s="283" t="s">
        <v>43</v>
      </c>
      <c r="O213" s="87"/>
      <c r="P213" s="216">
        <f>O213*H213</f>
        <v>0</v>
      </c>
      <c r="Q213" s="216">
        <v>0.024</v>
      </c>
      <c r="R213" s="216">
        <f>Q213*H213</f>
        <v>0.48720000000000002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163</v>
      </c>
      <c r="AT213" s="218" t="s">
        <v>429</v>
      </c>
      <c r="AU213" s="218" t="s">
        <v>82</v>
      </c>
      <c r="AY213" s="20" t="s">
        <v>118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80</v>
      </c>
      <c r="BK213" s="219">
        <f>ROUND(I213*H213,2)</f>
        <v>0</v>
      </c>
      <c r="BL213" s="20" t="s">
        <v>143</v>
      </c>
      <c r="BM213" s="218" t="s">
        <v>1057</v>
      </c>
    </row>
    <row r="214" s="14" customFormat="1">
      <c r="A214" s="14"/>
      <c r="B214" s="241"/>
      <c r="C214" s="242"/>
      <c r="D214" s="225" t="s">
        <v>219</v>
      </c>
      <c r="E214" s="242"/>
      <c r="F214" s="244" t="s">
        <v>1058</v>
      </c>
      <c r="G214" s="242"/>
      <c r="H214" s="245">
        <v>20.300000000000001</v>
      </c>
      <c r="I214" s="246"/>
      <c r="J214" s="242"/>
      <c r="K214" s="242"/>
      <c r="L214" s="247"/>
      <c r="M214" s="248"/>
      <c r="N214" s="249"/>
      <c r="O214" s="249"/>
      <c r="P214" s="249"/>
      <c r="Q214" s="249"/>
      <c r="R214" s="249"/>
      <c r="S214" s="249"/>
      <c r="T214" s="25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1" t="s">
        <v>219</v>
      </c>
      <c r="AU214" s="251" t="s">
        <v>82</v>
      </c>
      <c r="AV214" s="14" t="s">
        <v>82</v>
      </c>
      <c r="AW214" s="14" t="s">
        <v>4</v>
      </c>
      <c r="AX214" s="14" t="s">
        <v>80</v>
      </c>
      <c r="AY214" s="251" t="s">
        <v>118</v>
      </c>
    </row>
    <row r="215" s="2" customFormat="1" ht="24.15" customHeight="1">
      <c r="A215" s="41"/>
      <c r="B215" s="42"/>
      <c r="C215" s="207" t="s">
        <v>469</v>
      </c>
      <c r="D215" s="207" t="s">
        <v>121</v>
      </c>
      <c r="E215" s="208" t="s">
        <v>1059</v>
      </c>
      <c r="F215" s="209" t="s">
        <v>1060</v>
      </c>
      <c r="G215" s="210" t="s">
        <v>540</v>
      </c>
      <c r="H215" s="211">
        <v>8</v>
      </c>
      <c r="I215" s="212"/>
      <c r="J215" s="213">
        <f>ROUND(I215*H215,2)</f>
        <v>0</v>
      </c>
      <c r="K215" s="209" t="s">
        <v>125</v>
      </c>
      <c r="L215" s="47"/>
      <c r="M215" s="214" t="s">
        <v>19</v>
      </c>
      <c r="N215" s="215" t="s">
        <v>43</v>
      </c>
      <c r="O215" s="87"/>
      <c r="P215" s="216">
        <f>O215*H215</f>
        <v>0</v>
      </c>
      <c r="Q215" s="216">
        <v>6.9999999999999994E-05</v>
      </c>
      <c r="R215" s="216">
        <f>Q215*H215</f>
        <v>0.00055999999999999995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143</v>
      </c>
      <c r="AT215" s="218" t="s">
        <v>121</v>
      </c>
      <c r="AU215" s="218" t="s">
        <v>82</v>
      </c>
      <c r="AY215" s="20" t="s">
        <v>118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80</v>
      </c>
      <c r="BK215" s="219">
        <f>ROUND(I215*H215,2)</f>
        <v>0</v>
      </c>
      <c r="BL215" s="20" t="s">
        <v>143</v>
      </c>
      <c r="BM215" s="218" t="s">
        <v>1061</v>
      </c>
    </row>
    <row r="216" s="2" customFormat="1">
      <c r="A216" s="41"/>
      <c r="B216" s="42"/>
      <c r="C216" s="43"/>
      <c r="D216" s="220" t="s">
        <v>128</v>
      </c>
      <c r="E216" s="43"/>
      <c r="F216" s="221" t="s">
        <v>1062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128</v>
      </c>
      <c r="AU216" s="20" t="s">
        <v>82</v>
      </c>
    </row>
    <row r="217" s="13" customFormat="1">
      <c r="A217" s="13"/>
      <c r="B217" s="231"/>
      <c r="C217" s="232"/>
      <c r="D217" s="225" t="s">
        <v>219</v>
      </c>
      <c r="E217" s="233" t="s">
        <v>19</v>
      </c>
      <c r="F217" s="234" t="s">
        <v>1044</v>
      </c>
      <c r="G217" s="232"/>
      <c r="H217" s="233" t="s">
        <v>19</v>
      </c>
      <c r="I217" s="235"/>
      <c r="J217" s="232"/>
      <c r="K217" s="232"/>
      <c r="L217" s="236"/>
      <c r="M217" s="237"/>
      <c r="N217" s="238"/>
      <c r="O217" s="238"/>
      <c r="P217" s="238"/>
      <c r="Q217" s="238"/>
      <c r="R217" s="238"/>
      <c r="S217" s="238"/>
      <c r="T217" s="23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0" t="s">
        <v>219</v>
      </c>
      <c r="AU217" s="240" t="s">
        <v>82</v>
      </c>
      <c r="AV217" s="13" t="s">
        <v>80</v>
      </c>
      <c r="AW217" s="13" t="s">
        <v>33</v>
      </c>
      <c r="AX217" s="13" t="s">
        <v>72</v>
      </c>
      <c r="AY217" s="240" t="s">
        <v>118</v>
      </c>
    </row>
    <row r="218" s="14" customFormat="1">
      <c r="A218" s="14"/>
      <c r="B218" s="241"/>
      <c r="C218" s="242"/>
      <c r="D218" s="225" t="s">
        <v>219</v>
      </c>
      <c r="E218" s="243" t="s">
        <v>19</v>
      </c>
      <c r="F218" s="244" t="s">
        <v>1063</v>
      </c>
      <c r="G218" s="242"/>
      <c r="H218" s="245">
        <v>4</v>
      </c>
      <c r="I218" s="246"/>
      <c r="J218" s="242"/>
      <c r="K218" s="242"/>
      <c r="L218" s="247"/>
      <c r="M218" s="248"/>
      <c r="N218" s="249"/>
      <c r="O218" s="249"/>
      <c r="P218" s="249"/>
      <c r="Q218" s="249"/>
      <c r="R218" s="249"/>
      <c r="S218" s="249"/>
      <c r="T218" s="250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1" t="s">
        <v>219</v>
      </c>
      <c r="AU218" s="251" t="s">
        <v>82</v>
      </c>
      <c r="AV218" s="14" t="s">
        <v>82</v>
      </c>
      <c r="AW218" s="14" t="s">
        <v>33</v>
      </c>
      <c r="AX218" s="14" t="s">
        <v>72</v>
      </c>
      <c r="AY218" s="251" t="s">
        <v>118</v>
      </c>
    </row>
    <row r="219" s="13" customFormat="1">
      <c r="A219" s="13"/>
      <c r="B219" s="231"/>
      <c r="C219" s="232"/>
      <c r="D219" s="225" t="s">
        <v>219</v>
      </c>
      <c r="E219" s="233" t="s">
        <v>19</v>
      </c>
      <c r="F219" s="234" t="s">
        <v>1053</v>
      </c>
      <c r="G219" s="232"/>
      <c r="H219" s="233" t="s">
        <v>19</v>
      </c>
      <c r="I219" s="235"/>
      <c r="J219" s="232"/>
      <c r="K219" s="232"/>
      <c r="L219" s="236"/>
      <c r="M219" s="237"/>
      <c r="N219" s="238"/>
      <c r="O219" s="238"/>
      <c r="P219" s="238"/>
      <c r="Q219" s="238"/>
      <c r="R219" s="238"/>
      <c r="S219" s="238"/>
      <c r="T219" s="23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0" t="s">
        <v>219</v>
      </c>
      <c r="AU219" s="240" t="s">
        <v>82</v>
      </c>
      <c r="AV219" s="13" t="s">
        <v>80</v>
      </c>
      <c r="AW219" s="13" t="s">
        <v>33</v>
      </c>
      <c r="AX219" s="13" t="s">
        <v>72</v>
      </c>
      <c r="AY219" s="240" t="s">
        <v>118</v>
      </c>
    </row>
    <row r="220" s="14" customFormat="1">
      <c r="A220" s="14"/>
      <c r="B220" s="241"/>
      <c r="C220" s="242"/>
      <c r="D220" s="225" t="s">
        <v>219</v>
      </c>
      <c r="E220" s="243" t="s">
        <v>19</v>
      </c>
      <c r="F220" s="244" t="s">
        <v>1063</v>
      </c>
      <c r="G220" s="242"/>
      <c r="H220" s="245">
        <v>4</v>
      </c>
      <c r="I220" s="246"/>
      <c r="J220" s="242"/>
      <c r="K220" s="242"/>
      <c r="L220" s="247"/>
      <c r="M220" s="248"/>
      <c r="N220" s="249"/>
      <c r="O220" s="249"/>
      <c r="P220" s="249"/>
      <c r="Q220" s="249"/>
      <c r="R220" s="249"/>
      <c r="S220" s="249"/>
      <c r="T220" s="250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1" t="s">
        <v>219</v>
      </c>
      <c r="AU220" s="251" t="s">
        <v>82</v>
      </c>
      <c r="AV220" s="14" t="s">
        <v>82</v>
      </c>
      <c r="AW220" s="14" t="s">
        <v>33</v>
      </c>
      <c r="AX220" s="14" t="s">
        <v>72</v>
      </c>
      <c r="AY220" s="251" t="s">
        <v>118</v>
      </c>
    </row>
    <row r="221" s="15" customFormat="1">
      <c r="A221" s="15"/>
      <c r="B221" s="252"/>
      <c r="C221" s="253"/>
      <c r="D221" s="225" t="s">
        <v>219</v>
      </c>
      <c r="E221" s="254" t="s">
        <v>19</v>
      </c>
      <c r="F221" s="255" t="s">
        <v>251</v>
      </c>
      <c r="G221" s="253"/>
      <c r="H221" s="256">
        <v>8</v>
      </c>
      <c r="I221" s="257"/>
      <c r="J221" s="253"/>
      <c r="K221" s="253"/>
      <c r="L221" s="258"/>
      <c r="M221" s="259"/>
      <c r="N221" s="260"/>
      <c r="O221" s="260"/>
      <c r="P221" s="260"/>
      <c r="Q221" s="260"/>
      <c r="R221" s="260"/>
      <c r="S221" s="260"/>
      <c r="T221" s="261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2" t="s">
        <v>219</v>
      </c>
      <c r="AU221" s="262" t="s">
        <v>82</v>
      </c>
      <c r="AV221" s="15" t="s">
        <v>143</v>
      </c>
      <c r="AW221" s="15" t="s">
        <v>33</v>
      </c>
      <c r="AX221" s="15" t="s">
        <v>80</v>
      </c>
      <c r="AY221" s="262" t="s">
        <v>118</v>
      </c>
    </row>
    <row r="222" s="2" customFormat="1" ht="21.75" customHeight="1">
      <c r="A222" s="41"/>
      <c r="B222" s="42"/>
      <c r="C222" s="274" t="s">
        <v>475</v>
      </c>
      <c r="D222" s="274" t="s">
        <v>429</v>
      </c>
      <c r="E222" s="275" t="s">
        <v>1064</v>
      </c>
      <c r="F222" s="276" t="s">
        <v>1065</v>
      </c>
      <c r="G222" s="277" t="s">
        <v>540</v>
      </c>
      <c r="H222" s="278">
        <v>4.0599999999999996</v>
      </c>
      <c r="I222" s="279"/>
      <c r="J222" s="280">
        <f>ROUND(I222*H222,2)</f>
        <v>0</v>
      </c>
      <c r="K222" s="276" t="s">
        <v>19</v>
      </c>
      <c r="L222" s="281"/>
      <c r="M222" s="282" t="s">
        <v>19</v>
      </c>
      <c r="N222" s="283" t="s">
        <v>43</v>
      </c>
      <c r="O222" s="87"/>
      <c r="P222" s="216">
        <f>O222*H222</f>
        <v>0</v>
      </c>
      <c r="Q222" s="216">
        <v>0.01</v>
      </c>
      <c r="R222" s="216">
        <f>Q222*H222</f>
        <v>0.040599999999999997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163</v>
      </c>
      <c r="AT222" s="218" t="s">
        <v>429</v>
      </c>
      <c r="AU222" s="218" t="s">
        <v>82</v>
      </c>
      <c r="AY222" s="20" t="s">
        <v>118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80</v>
      </c>
      <c r="BK222" s="219">
        <f>ROUND(I222*H222,2)</f>
        <v>0</v>
      </c>
      <c r="BL222" s="20" t="s">
        <v>143</v>
      </c>
      <c r="BM222" s="218" t="s">
        <v>1066</v>
      </c>
    </row>
    <row r="223" s="13" customFormat="1">
      <c r="A223" s="13"/>
      <c r="B223" s="231"/>
      <c r="C223" s="232"/>
      <c r="D223" s="225" t="s">
        <v>219</v>
      </c>
      <c r="E223" s="233" t="s">
        <v>19</v>
      </c>
      <c r="F223" s="234" t="s">
        <v>1044</v>
      </c>
      <c r="G223" s="232"/>
      <c r="H223" s="233" t="s">
        <v>19</v>
      </c>
      <c r="I223" s="235"/>
      <c r="J223" s="232"/>
      <c r="K223" s="232"/>
      <c r="L223" s="236"/>
      <c r="M223" s="237"/>
      <c r="N223" s="238"/>
      <c r="O223" s="238"/>
      <c r="P223" s="238"/>
      <c r="Q223" s="238"/>
      <c r="R223" s="238"/>
      <c r="S223" s="238"/>
      <c r="T223" s="23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0" t="s">
        <v>219</v>
      </c>
      <c r="AU223" s="240" t="s">
        <v>82</v>
      </c>
      <c r="AV223" s="13" t="s">
        <v>80</v>
      </c>
      <c r="AW223" s="13" t="s">
        <v>33</v>
      </c>
      <c r="AX223" s="13" t="s">
        <v>72</v>
      </c>
      <c r="AY223" s="240" t="s">
        <v>118</v>
      </c>
    </row>
    <row r="224" s="14" customFormat="1">
      <c r="A224" s="14"/>
      <c r="B224" s="241"/>
      <c r="C224" s="242"/>
      <c r="D224" s="225" t="s">
        <v>219</v>
      </c>
      <c r="E224" s="243" t="s">
        <v>19</v>
      </c>
      <c r="F224" s="244" t="s">
        <v>82</v>
      </c>
      <c r="G224" s="242"/>
      <c r="H224" s="245">
        <v>2</v>
      </c>
      <c r="I224" s="246"/>
      <c r="J224" s="242"/>
      <c r="K224" s="242"/>
      <c r="L224" s="247"/>
      <c r="M224" s="248"/>
      <c r="N224" s="249"/>
      <c r="O224" s="249"/>
      <c r="P224" s="249"/>
      <c r="Q224" s="249"/>
      <c r="R224" s="249"/>
      <c r="S224" s="249"/>
      <c r="T224" s="25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1" t="s">
        <v>219</v>
      </c>
      <c r="AU224" s="251" t="s">
        <v>82</v>
      </c>
      <c r="AV224" s="14" t="s">
        <v>82</v>
      </c>
      <c r="AW224" s="14" t="s">
        <v>33</v>
      </c>
      <c r="AX224" s="14" t="s">
        <v>72</v>
      </c>
      <c r="AY224" s="251" t="s">
        <v>118</v>
      </c>
    </row>
    <row r="225" s="13" customFormat="1">
      <c r="A225" s="13"/>
      <c r="B225" s="231"/>
      <c r="C225" s="232"/>
      <c r="D225" s="225" t="s">
        <v>219</v>
      </c>
      <c r="E225" s="233" t="s">
        <v>19</v>
      </c>
      <c r="F225" s="234" t="s">
        <v>1053</v>
      </c>
      <c r="G225" s="232"/>
      <c r="H225" s="233" t="s">
        <v>19</v>
      </c>
      <c r="I225" s="235"/>
      <c r="J225" s="232"/>
      <c r="K225" s="232"/>
      <c r="L225" s="236"/>
      <c r="M225" s="237"/>
      <c r="N225" s="238"/>
      <c r="O225" s="238"/>
      <c r="P225" s="238"/>
      <c r="Q225" s="238"/>
      <c r="R225" s="238"/>
      <c r="S225" s="238"/>
      <c r="T225" s="23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0" t="s">
        <v>219</v>
      </c>
      <c r="AU225" s="240" t="s">
        <v>82</v>
      </c>
      <c r="AV225" s="13" t="s">
        <v>80</v>
      </c>
      <c r="AW225" s="13" t="s">
        <v>33</v>
      </c>
      <c r="AX225" s="13" t="s">
        <v>72</v>
      </c>
      <c r="AY225" s="240" t="s">
        <v>118</v>
      </c>
    </row>
    <row r="226" s="14" customFormat="1">
      <c r="A226" s="14"/>
      <c r="B226" s="241"/>
      <c r="C226" s="242"/>
      <c r="D226" s="225" t="s">
        <v>219</v>
      </c>
      <c r="E226" s="243" t="s">
        <v>19</v>
      </c>
      <c r="F226" s="244" t="s">
        <v>82</v>
      </c>
      <c r="G226" s="242"/>
      <c r="H226" s="245">
        <v>2</v>
      </c>
      <c r="I226" s="246"/>
      <c r="J226" s="242"/>
      <c r="K226" s="242"/>
      <c r="L226" s="247"/>
      <c r="M226" s="248"/>
      <c r="N226" s="249"/>
      <c r="O226" s="249"/>
      <c r="P226" s="249"/>
      <c r="Q226" s="249"/>
      <c r="R226" s="249"/>
      <c r="S226" s="249"/>
      <c r="T226" s="250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1" t="s">
        <v>219</v>
      </c>
      <c r="AU226" s="251" t="s">
        <v>82</v>
      </c>
      <c r="AV226" s="14" t="s">
        <v>82</v>
      </c>
      <c r="AW226" s="14" t="s">
        <v>33</v>
      </c>
      <c r="AX226" s="14" t="s">
        <v>72</v>
      </c>
      <c r="AY226" s="251" t="s">
        <v>118</v>
      </c>
    </row>
    <row r="227" s="15" customFormat="1">
      <c r="A227" s="15"/>
      <c r="B227" s="252"/>
      <c r="C227" s="253"/>
      <c r="D227" s="225" t="s">
        <v>219</v>
      </c>
      <c r="E227" s="254" t="s">
        <v>19</v>
      </c>
      <c r="F227" s="255" t="s">
        <v>251</v>
      </c>
      <c r="G227" s="253"/>
      <c r="H227" s="256">
        <v>4</v>
      </c>
      <c r="I227" s="257"/>
      <c r="J227" s="253"/>
      <c r="K227" s="253"/>
      <c r="L227" s="258"/>
      <c r="M227" s="259"/>
      <c r="N227" s="260"/>
      <c r="O227" s="260"/>
      <c r="P227" s="260"/>
      <c r="Q227" s="260"/>
      <c r="R227" s="260"/>
      <c r="S227" s="260"/>
      <c r="T227" s="261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2" t="s">
        <v>219</v>
      </c>
      <c r="AU227" s="262" t="s">
        <v>82</v>
      </c>
      <c r="AV227" s="15" t="s">
        <v>143</v>
      </c>
      <c r="AW227" s="15" t="s">
        <v>33</v>
      </c>
      <c r="AX227" s="15" t="s">
        <v>80</v>
      </c>
      <c r="AY227" s="262" t="s">
        <v>118</v>
      </c>
    </row>
    <row r="228" s="14" customFormat="1">
      <c r="A228" s="14"/>
      <c r="B228" s="241"/>
      <c r="C228" s="242"/>
      <c r="D228" s="225" t="s">
        <v>219</v>
      </c>
      <c r="E228" s="242"/>
      <c r="F228" s="244" t="s">
        <v>1067</v>
      </c>
      <c r="G228" s="242"/>
      <c r="H228" s="245">
        <v>4.0599999999999996</v>
      </c>
      <c r="I228" s="246"/>
      <c r="J228" s="242"/>
      <c r="K228" s="242"/>
      <c r="L228" s="247"/>
      <c r="M228" s="248"/>
      <c r="N228" s="249"/>
      <c r="O228" s="249"/>
      <c r="P228" s="249"/>
      <c r="Q228" s="249"/>
      <c r="R228" s="249"/>
      <c r="S228" s="249"/>
      <c r="T228" s="25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1" t="s">
        <v>219</v>
      </c>
      <c r="AU228" s="251" t="s">
        <v>82</v>
      </c>
      <c r="AV228" s="14" t="s">
        <v>82</v>
      </c>
      <c r="AW228" s="14" t="s">
        <v>4</v>
      </c>
      <c r="AX228" s="14" t="s">
        <v>80</v>
      </c>
      <c r="AY228" s="251" t="s">
        <v>118</v>
      </c>
    </row>
    <row r="229" s="2" customFormat="1" ht="16.5" customHeight="1">
      <c r="A229" s="41"/>
      <c r="B229" s="42"/>
      <c r="C229" s="274" t="s">
        <v>335</v>
      </c>
      <c r="D229" s="274" t="s">
        <v>429</v>
      </c>
      <c r="E229" s="275" t="s">
        <v>1068</v>
      </c>
      <c r="F229" s="276" t="s">
        <v>1069</v>
      </c>
      <c r="G229" s="277" t="s">
        <v>540</v>
      </c>
      <c r="H229" s="278">
        <v>4.0599999999999996</v>
      </c>
      <c r="I229" s="279"/>
      <c r="J229" s="280">
        <f>ROUND(I229*H229,2)</f>
        <v>0</v>
      </c>
      <c r="K229" s="276" t="s">
        <v>125</v>
      </c>
      <c r="L229" s="281"/>
      <c r="M229" s="282" t="s">
        <v>19</v>
      </c>
      <c r="N229" s="283" t="s">
        <v>43</v>
      </c>
      <c r="O229" s="87"/>
      <c r="P229" s="216">
        <f>O229*H229</f>
        <v>0</v>
      </c>
      <c r="Q229" s="216">
        <v>0.01</v>
      </c>
      <c r="R229" s="216">
        <f>Q229*H229</f>
        <v>0.040599999999999997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163</v>
      </c>
      <c r="AT229" s="218" t="s">
        <v>429</v>
      </c>
      <c r="AU229" s="218" t="s">
        <v>82</v>
      </c>
      <c r="AY229" s="20" t="s">
        <v>118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80</v>
      </c>
      <c r="BK229" s="219">
        <f>ROUND(I229*H229,2)</f>
        <v>0</v>
      </c>
      <c r="BL229" s="20" t="s">
        <v>143</v>
      </c>
      <c r="BM229" s="218" t="s">
        <v>1070</v>
      </c>
    </row>
    <row r="230" s="13" customFormat="1">
      <c r="A230" s="13"/>
      <c r="B230" s="231"/>
      <c r="C230" s="232"/>
      <c r="D230" s="225" t="s">
        <v>219</v>
      </c>
      <c r="E230" s="233" t="s">
        <v>19</v>
      </c>
      <c r="F230" s="234" t="s">
        <v>1044</v>
      </c>
      <c r="G230" s="232"/>
      <c r="H230" s="233" t="s">
        <v>19</v>
      </c>
      <c r="I230" s="235"/>
      <c r="J230" s="232"/>
      <c r="K230" s="232"/>
      <c r="L230" s="236"/>
      <c r="M230" s="237"/>
      <c r="N230" s="238"/>
      <c r="O230" s="238"/>
      <c r="P230" s="238"/>
      <c r="Q230" s="238"/>
      <c r="R230" s="238"/>
      <c r="S230" s="238"/>
      <c r="T230" s="23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0" t="s">
        <v>219</v>
      </c>
      <c r="AU230" s="240" t="s">
        <v>82</v>
      </c>
      <c r="AV230" s="13" t="s">
        <v>80</v>
      </c>
      <c r="AW230" s="13" t="s">
        <v>33</v>
      </c>
      <c r="AX230" s="13" t="s">
        <v>72</v>
      </c>
      <c r="AY230" s="240" t="s">
        <v>118</v>
      </c>
    </row>
    <row r="231" s="14" customFormat="1">
      <c r="A231" s="14"/>
      <c r="B231" s="241"/>
      <c r="C231" s="242"/>
      <c r="D231" s="225" t="s">
        <v>219</v>
      </c>
      <c r="E231" s="243" t="s">
        <v>19</v>
      </c>
      <c r="F231" s="244" t="s">
        <v>82</v>
      </c>
      <c r="G231" s="242"/>
      <c r="H231" s="245">
        <v>2</v>
      </c>
      <c r="I231" s="246"/>
      <c r="J231" s="242"/>
      <c r="K231" s="242"/>
      <c r="L231" s="247"/>
      <c r="M231" s="248"/>
      <c r="N231" s="249"/>
      <c r="O231" s="249"/>
      <c r="P231" s="249"/>
      <c r="Q231" s="249"/>
      <c r="R231" s="249"/>
      <c r="S231" s="249"/>
      <c r="T231" s="25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1" t="s">
        <v>219</v>
      </c>
      <c r="AU231" s="251" t="s">
        <v>82</v>
      </c>
      <c r="AV231" s="14" t="s">
        <v>82</v>
      </c>
      <c r="AW231" s="14" t="s">
        <v>33</v>
      </c>
      <c r="AX231" s="14" t="s">
        <v>72</v>
      </c>
      <c r="AY231" s="251" t="s">
        <v>118</v>
      </c>
    </row>
    <row r="232" s="13" customFormat="1">
      <c r="A232" s="13"/>
      <c r="B232" s="231"/>
      <c r="C232" s="232"/>
      <c r="D232" s="225" t="s">
        <v>219</v>
      </c>
      <c r="E232" s="233" t="s">
        <v>19</v>
      </c>
      <c r="F232" s="234" t="s">
        <v>1053</v>
      </c>
      <c r="G232" s="232"/>
      <c r="H232" s="233" t="s">
        <v>19</v>
      </c>
      <c r="I232" s="235"/>
      <c r="J232" s="232"/>
      <c r="K232" s="232"/>
      <c r="L232" s="236"/>
      <c r="M232" s="237"/>
      <c r="N232" s="238"/>
      <c r="O232" s="238"/>
      <c r="P232" s="238"/>
      <c r="Q232" s="238"/>
      <c r="R232" s="238"/>
      <c r="S232" s="238"/>
      <c r="T232" s="23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0" t="s">
        <v>219</v>
      </c>
      <c r="AU232" s="240" t="s">
        <v>82</v>
      </c>
      <c r="AV232" s="13" t="s">
        <v>80</v>
      </c>
      <c r="AW232" s="13" t="s">
        <v>33</v>
      </c>
      <c r="AX232" s="13" t="s">
        <v>72</v>
      </c>
      <c r="AY232" s="240" t="s">
        <v>118</v>
      </c>
    </row>
    <row r="233" s="14" customFormat="1">
      <c r="A233" s="14"/>
      <c r="B233" s="241"/>
      <c r="C233" s="242"/>
      <c r="D233" s="225" t="s">
        <v>219</v>
      </c>
      <c r="E233" s="243" t="s">
        <v>19</v>
      </c>
      <c r="F233" s="244" t="s">
        <v>82</v>
      </c>
      <c r="G233" s="242"/>
      <c r="H233" s="245">
        <v>2</v>
      </c>
      <c r="I233" s="246"/>
      <c r="J233" s="242"/>
      <c r="K233" s="242"/>
      <c r="L233" s="247"/>
      <c r="M233" s="248"/>
      <c r="N233" s="249"/>
      <c r="O233" s="249"/>
      <c r="P233" s="249"/>
      <c r="Q233" s="249"/>
      <c r="R233" s="249"/>
      <c r="S233" s="249"/>
      <c r="T233" s="250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1" t="s">
        <v>219</v>
      </c>
      <c r="AU233" s="251" t="s">
        <v>82</v>
      </c>
      <c r="AV233" s="14" t="s">
        <v>82</v>
      </c>
      <c r="AW233" s="14" t="s">
        <v>33</v>
      </c>
      <c r="AX233" s="14" t="s">
        <v>72</v>
      </c>
      <c r="AY233" s="251" t="s">
        <v>118</v>
      </c>
    </row>
    <row r="234" s="15" customFormat="1">
      <c r="A234" s="15"/>
      <c r="B234" s="252"/>
      <c r="C234" s="253"/>
      <c r="D234" s="225" t="s">
        <v>219</v>
      </c>
      <c r="E234" s="254" t="s">
        <v>19</v>
      </c>
      <c r="F234" s="255" t="s">
        <v>251</v>
      </c>
      <c r="G234" s="253"/>
      <c r="H234" s="256">
        <v>4</v>
      </c>
      <c r="I234" s="257"/>
      <c r="J234" s="253"/>
      <c r="K234" s="253"/>
      <c r="L234" s="258"/>
      <c r="M234" s="259"/>
      <c r="N234" s="260"/>
      <c r="O234" s="260"/>
      <c r="P234" s="260"/>
      <c r="Q234" s="260"/>
      <c r="R234" s="260"/>
      <c r="S234" s="260"/>
      <c r="T234" s="261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2" t="s">
        <v>219</v>
      </c>
      <c r="AU234" s="262" t="s">
        <v>82</v>
      </c>
      <c r="AV234" s="15" t="s">
        <v>143</v>
      </c>
      <c r="AW234" s="15" t="s">
        <v>33</v>
      </c>
      <c r="AX234" s="15" t="s">
        <v>80</v>
      </c>
      <c r="AY234" s="262" t="s">
        <v>118</v>
      </c>
    </row>
    <row r="235" s="14" customFormat="1">
      <c r="A235" s="14"/>
      <c r="B235" s="241"/>
      <c r="C235" s="242"/>
      <c r="D235" s="225" t="s">
        <v>219</v>
      </c>
      <c r="E235" s="242"/>
      <c r="F235" s="244" t="s">
        <v>1067</v>
      </c>
      <c r="G235" s="242"/>
      <c r="H235" s="245">
        <v>4.0599999999999996</v>
      </c>
      <c r="I235" s="246"/>
      <c r="J235" s="242"/>
      <c r="K235" s="242"/>
      <c r="L235" s="247"/>
      <c r="M235" s="248"/>
      <c r="N235" s="249"/>
      <c r="O235" s="249"/>
      <c r="P235" s="249"/>
      <c r="Q235" s="249"/>
      <c r="R235" s="249"/>
      <c r="S235" s="249"/>
      <c r="T235" s="250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1" t="s">
        <v>219</v>
      </c>
      <c r="AU235" s="251" t="s">
        <v>82</v>
      </c>
      <c r="AV235" s="14" t="s">
        <v>82</v>
      </c>
      <c r="AW235" s="14" t="s">
        <v>4</v>
      </c>
      <c r="AX235" s="14" t="s">
        <v>80</v>
      </c>
      <c r="AY235" s="251" t="s">
        <v>118</v>
      </c>
    </row>
    <row r="236" s="2" customFormat="1" ht="16.5" customHeight="1">
      <c r="A236" s="41"/>
      <c r="B236" s="42"/>
      <c r="C236" s="207" t="s">
        <v>485</v>
      </c>
      <c r="D236" s="207" t="s">
        <v>121</v>
      </c>
      <c r="E236" s="208" t="s">
        <v>1071</v>
      </c>
      <c r="F236" s="209" t="s">
        <v>1072</v>
      </c>
      <c r="G236" s="210" t="s">
        <v>303</v>
      </c>
      <c r="H236" s="211">
        <v>20</v>
      </c>
      <c r="I236" s="212"/>
      <c r="J236" s="213">
        <f>ROUND(I236*H236,2)</f>
        <v>0</v>
      </c>
      <c r="K236" s="209" t="s">
        <v>125</v>
      </c>
      <c r="L236" s="47"/>
      <c r="M236" s="214" t="s">
        <v>19</v>
      </c>
      <c r="N236" s="215" t="s">
        <v>43</v>
      </c>
      <c r="O236" s="87"/>
      <c r="P236" s="216">
        <f>O236*H236</f>
        <v>0</v>
      </c>
      <c r="Q236" s="216">
        <v>0</v>
      </c>
      <c r="R236" s="216">
        <f>Q236*H236</f>
        <v>0</v>
      </c>
      <c r="S236" s="216">
        <v>0</v>
      </c>
      <c r="T236" s="21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143</v>
      </c>
      <c r="AT236" s="218" t="s">
        <v>121</v>
      </c>
      <c r="AU236" s="218" t="s">
        <v>82</v>
      </c>
      <c r="AY236" s="20" t="s">
        <v>118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80</v>
      </c>
      <c r="BK236" s="219">
        <f>ROUND(I236*H236,2)</f>
        <v>0</v>
      </c>
      <c r="BL236" s="20" t="s">
        <v>143</v>
      </c>
      <c r="BM236" s="218" t="s">
        <v>1073</v>
      </c>
    </row>
    <row r="237" s="2" customFormat="1">
      <c r="A237" s="41"/>
      <c r="B237" s="42"/>
      <c r="C237" s="43"/>
      <c r="D237" s="220" t="s">
        <v>128</v>
      </c>
      <c r="E237" s="43"/>
      <c r="F237" s="221" t="s">
        <v>1074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128</v>
      </c>
      <c r="AU237" s="20" t="s">
        <v>82</v>
      </c>
    </row>
    <row r="238" s="2" customFormat="1" ht="16.5" customHeight="1">
      <c r="A238" s="41"/>
      <c r="B238" s="42"/>
      <c r="C238" s="207" t="s">
        <v>490</v>
      </c>
      <c r="D238" s="207" t="s">
        <v>121</v>
      </c>
      <c r="E238" s="208" t="s">
        <v>1075</v>
      </c>
      <c r="F238" s="209" t="s">
        <v>1076</v>
      </c>
      <c r="G238" s="210" t="s">
        <v>540</v>
      </c>
      <c r="H238" s="211">
        <v>4</v>
      </c>
      <c r="I238" s="212"/>
      <c r="J238" s="213">
        <f>ROUND(I238*H238,2)</f>
        <v>0</v>
      </c>
      <c r="K238" s="209" t="s">
        <v>125</v>
      </c>
      <c r="L238" s="47"/>
      <c r="M238" s="214" t="s">
        <v>19</v>
      </c>
      <c r="N238" s="215" t="s">
        <v>43</v>
      </c>
      <c r="O238" s="87"/>
      <c r="P238" s="216">
        <f>O238*H238</f>
        <v>0</v>
      </c>
      <c r="Q238" s="216">
        <v>0.45937</v>
      </c>
      <c r="R238" s="216">
        <f>Q238*H238</f>
        <v>1.83748</v>
      </c>
      <c r="S238" s="216">
        <v>0</v>
      </c>
      <c r="T238" s="217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8" t="s">
        <v>143</v>
      </c>
      <c r="AT238" s="218" t="s">
        <v>121</v>
      </c>
      <c r="AU238" s="218" t="s">
        <v>82</v>
      </c>
      <c r="AY238" s="20" t="s">
        <v>118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0" t="s">
        <v>80</v>
      </c>
      <c r="BK238" s="219">
        <f>ROUND(I238*H238,2)</f>
        <v>0</v>
      </c>
      <c r="BL238" s="20" t="s">
        <v>143</v>
      </c>
      <c r="BM238" s="218" t="s">
        <v>1077</v>
      </c>
    </row>
    <row r="239" s="2" customFormat="1">
      <c r="A239" s="41"/>
      <c r="B239" s="42"/>
      <c r="C239" s="43"/>
      <c r="D239" s="220" t="s">
        <v>128</v>
      </c>
      <c r="E239" s="43"/>
      <c r="F239" s="221" t="s">
        <v>1078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128</v>
      </c>
      <c r="AU239" s="20" t="s">
        <v>82</v>
      </c>
    </row>
    <row r="240" s="2" customFormat="1" ht="16.5" customHeight="1">
      <c r="A240" s="41"/>
      <c r="B240" s="42"/>
      <c r="C240" s="207" t="s">
        <v>495</v>
      </c>
      <c r="D240" s="207" t="s">
        <v>121</v>
      </c>
      <c r="E240" s="208" t="s">
        <v>1079</v>
      </c>
      <c r="F240" s="209" t="s">
        <v>1080</v>
      </c>
      <c r="G240" s="210" t="s">
        <v>540</v>
      </c>
      <c r="H240" s="211">
        <v>2</v>
      </c>
      <c r="I240" s="212"/>
      <c r="J240" s="213">
        <f>ROUND(I240*H240,2)</f>
        <v>0</v>
      </c>
      <c r="K240" s="209" t="s">
        <v>125</v>
      </c>
      <c r="L240" s="47"/>
      <c r="M240" s="214" t="s">
        <v>19</v>
      </c>
      <c r="N240" s="215" t="s">
        <v>43</v>
      </c>
      <c r="O240" s="87"/>
      <c r="P240" s="216">
        <f>O240*H240</f>
        <v>0</v>
      </c>
      <c r="Q240" s="216">
        <v>0.12422</v>
      </c>
      <c r="R240" s="216">
        <f>Q240*H240</f>
        <v>0.24843999999999999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143</v>
      </c>
      <c r="AT240" s="218" t="s">
        <v>121</v>
      </c>
      <c r="AU240" s="218" t="s">
        <v>82</v>
      </c>
      <c r="AY240" s="20" t="s">
        <v>118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80</v>
      </c>
      <c r="BK240" s="219">
        <f>ROUND(I240*H240,2)</f>
        <v>0</v>
      </c>
      <c r="BL240" s="20" t="s">
        <v>143</v>
      </c>
      <c r="BM240" s="218" t="s">
        <v>1081</v>
      </c>
    </row>
    <row r="241" s="2" customFormat="1">
      <c r="A241" s="41"/>
      <c r="B241" s="42"/>
      <c r="C241" s="43"/>
      <c r="D241" s="220" t="s">
        <v>128</v>
      </c>
      <c r="E241" s="43"/>
      <c r="F241" s="221" t="s">
        <v>1082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128</v>
      </c>
      <c r="AU241" s="20" t="s">
        <v>82</v>
      </c>
    </row>
    <row r="242" s="2" customFormat="1" ht="16.5" customHeight="1">
      <c r="A242" s="41"/>
      <c r="B242" s="42"/>
      <c r="C242" s="274" t="s">
        <v>427</v>
      </c>
      <c r="D242" s="274" t="s">
        <v>429</v>
      </c>
      <c r="E242" s="275" t="s">
        <v>1083</v>
      </c>
      <c r="F242" s="276" t="s">
        <v>1084</v>
      </c>
      <c r="G242" s="277" t="s">
        <v>540</v>
      </c>
      <c r="H242" s="278">
        <v>2</v>
      </c>
      <c r="I242" s="279"/>
      <c r="J242" s="280">
        <f>ROUND(I242*H242,2)</f>
        <v>0</v>
      </c>
      <c r="K242" s="276" t="s">
        <v>125</v>
      </c>
      <c r="L242" s="281"/>
      <c r="M242" s="282" t="s">
        <v>19</v>
      </c>
      <c r="N242" s="283" t="s">
        <v>43</v>
      </c>
      <c r="O242" s="87"/>
      <c r="P242" s="216">
        <f>O242*H242</f>
        <v>0</v>
      </c>
      <c r="Q242" s="216">
        <v>0.069000000000000006</v>
      </c>
      <c r="R242" s="216">
        <f>Q242*H242</f>
        <v>0.13800000000000001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163</v>
      </c>
      <c r="AT242" s="218" t="s">
        <v>429</v>
      </c>
      <c r="AU242" s="218" t="s">
        <v>82</v>
      </c>
      <c r="AY242" s="20" t="s">
        <v>118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80</v>
      </c>
      <c r="BK242" s="219">
        <f>ROUND(I242*H242,2)</f>
        <v>0</v>
      </c>
      <c r="BL242" s="20" t="s">
        <v>143</v>
      </c>
      <c r="BM242" s="218" t="s">
        <v>1085</v>
      </c>
    </row>
    <row r="243" s="2" customFormat="1" ht="16.5" customHeight="1">
      <c r="A243" s="41"/>
      <c r="B243" s="42"/>
      <c r="C243" s="207" t="s">
        <v>506</v>
      </c>
      <c r="D243" s="207" t="s">
        <v>121</v>
      </c>
      <c r="E243" s="208" t="s">
        <v>1086</v>
      </c>
      <c r="F243" s="209" t="s">
        <v>1087</v>
      </c>
      <c r="G243" s="210" t="s">
        <v>540</v>
      </c>
      <c r="H243" s="211">
        <v>2</v>
      </c>
      <c r="I243" s="212"/>
      <c r="J243" s="213">
        <f>ROUND(I243*H243,2)</f>
        <v>0</v>
      </c>
      <c r="K243" s="209" t="s">
        <v>125</v>
      </c>
      <c r="L243" s="47"/>
      <c r="M243" s="214" t="s">
        <v>19</v>
      </c>
      <c r="N243" s="215" t="s">
        <v>43</v>
      </c>
      <c r="O243" s="87"/>
      <c r="P243" s="216">
        <f>O243*H243</f>
        <v>0</v>
      </c>
      <c r="Q243" s="216">
        <v>0.02972</v>
      </c>
      <c r="R243" s="216">
        <f>Q243*H243</f>
        <v>0.05944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143</v>
      </c>
      <c r="AT243" s="218" t="s">
        <v>121</v>
      </c>
      <c r="AU243" s="218" t="s">
        <v>82</v>
      </c>
      <c r="AY243" s="20" t="s">
        <v>118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80</v>
      </c>
      <c r="BK243" s="219">
        <f>ROUND(I243*H243,2)</f>
        <v>0</v>
      </c>
      <c r="BL243" s="20" t="s">
        <v>143</v>
      </c>
      <c r="BM243" s="218" t="s">
        <v>1088</v>
      </c>
    </row>
    <row r="244" s="2" customFormat="1">
      <c r="A244" s="41"/>
      <c r="B244" s="42"/>
      <c r="C244" s="43"/>
      <c r="D244" s="220" t="s">
        <v>128</v>
      </c>
      <c r="E244" s="43"/>
      <c r="F244" s="221" t="s">
        <v>1089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128</v>
      </c>
      <c r="AU244" s="20" t="s">
        <v>82</v>
      </c>
    </row>
    <row r="245" s="2" customFormat="1" ht="16.5" customHeight="1">
      <c r="A245" s="41"/>
      <c r="B245" s="42"/>
      <c r="C245" s="274" t="s">
        <v>513</v>
      </c>
      <c r="D245" s="274" t="s">
        <v>429</v>
      </c>
      <c r="E245" s="275" t="s">
        <v>1090</v>
      </c>
      <c r="F245" s="276" t="s">
        <v>1091</v>
      </c>
      <c r="G245" s="277" t="s">
        <v>540</v>
      </c>
      <c r="H245" s="278">
        <v>2</v>
      </c>
      <c r="I245" s="279"/>
      <c r="J245" s="280">
        <f>ROUND(I245*H245,2)</f>
        <v>0</v>
      </c>
      <c r="K245" s="276" t="s">
        <v>125</v>
      </c>
      <c r="L245" s="281"/>
      <c r="M245" s="282" t="s">
        <v>19</v>
      </c>
      <c r="N245" s="283" t="s">
        <v>43</v>
      </c>
      <c r="O245" s="87"/>
      <c r="P245" s="216">
        <f>O245*H245</f>
        <v>0</v>
      </c>
      <c r="Q245" s="216">
        <v>0.080000000000000002</v>
      </c>
      <c r="R245" s="216">
        <f>Q245*H245</f>
        <v>0.16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163</v>
      </c>
      <c r="AT245" s="218" t="s">
        <v>429</v>
      </c>
      <c r="AU245" s="218" t="s">
        <v>82</v>
      </c>
      <c r="AY245" s="20" t="s">
        <v>118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80</v>
      </c>
      <c r="BK245" s="219">
        <f>ROUND(I245*H245,2)</f>
        <v>0</v>
      </c>
      <c r="BL245" s="20" t="s">
        <v>143</v>
      </c>
      <c r="BM245" s="218" t="s">
        <v>1092</v>
      </c>
    </row>
    <row r="246" s="2" customFormat="1" ht="16.5" customHeight="1">
      <c r="A246" s="41"/>
      <c r="B246" s="42"/>
      <c r="C246" s="207" t="s">
        <v>520</v>
      </c>
      <c r="D246" s="207" t="s">
        <v>121</v>
      </c>
      <c r="E246" s="208" t="s">
        <v>1093</v>
      </c>
      <c r="F246" s="209" t="s">
        <v>1094</v>
      </c>
      <c r="G246" s="210" t="s">
        <v>540</v>
      </c>
      <c r="H246" s="211">
        <v>2</v>
      </c>
      <c r="I246" s="212"/>
      <c r="J246" s="213">
        <f>ROUND(I246*H246,2)</f>
        <v>0</v>
      </c>
      <c r="K246" s="209" t="s">
        <v>125</v>
      </c>
      <c r="L246" s="47"/>
      <c r="M246" s="214" t="s">
        <v>19</v>
      </c>
      <c r="N246" s="215" t="s">
        <v>43</v>
      </c>
      <c r="O246" s="87"/>
      <c r="P246" s="216">
        <f>O246*H246</f>
        <v>0</v>
      </c>
      <c r="Q246" s="216">
        <v>0.02972</v>
      </c>
      <c r="R246" s="216">
        <f>Q246*H246</f>
        <v>0.05944</v>
      </c>
      <c r="S246" s="216">
        <v>0</v>
      </c>
      <c r="T246" s="21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143</v>
      </c>
      <c r="AT246" s="218" t="s">
        <v>121</v>
      </c>
      <c r="AU246" s="218" t="s">
        <v>82</v>
      </c>
      <c r="AY246" s="20" t="s">
        <v>118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80</v>
      </c>
      <c r="BK246" s="219">
        <f>ROUND(I246*H246,2)</f>
        <v>0</v>
      </c>
      <c r="BL246" s="20" t="s">
        <v>143</v>
      </c>
      <c r="BM246" s="218" t="s">
        <v>1095</v>
      </c>
    </row>
    <row r="247" s="2" customFormat="1">
      <c r="A247" s="41"/>
      <c r="B247" s="42"/>
      <c r="C247" s="43"/>
      <c r="D247" s="220" t="s">
        <v>128</v>
      </c>
      <c r="E247" s="43"/>
      <c r="F247" s="221" t="s">
        <v>1096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128</v>
      </c>
      <c r="AU247" s="20" t="s">
        <v>82</v>
      </c>
    </row>
    <row r="248" s="2" customFormat="1" ht="16.5" customHeight="1">
      <c r="A248" s="41"/>
      <c r="B248" s="42"/>
      <c r="C248" s="274" t="s">
        <v>526</v>
      </c>
      <c r="D248" s="274" t="s">
        <v>429</v>
      </c>
      <c r="E248" s="275" t="s">
        <v>1097</v>
      </c>
      <c r="F248" s="276" t="s">
        <v>1098</v>
      </c>
      <c r="G248" s="277" t="s">
        <v>540</v>
      </c>
      <c r="H248" s="278">
        <v>2</v>
      </c>
      <c r="I248" s="279"/>
      <c r="J248" s="280">
        <f>ROUND(I248*H248,2)</f>
        <v>0</v>
      </c>
      <c r="K248" s="276" t="s">
        <v>125</v>
      </c>
      <c r="L248" s="281"/>
      <c r="M248" s="282" t="s">
        <v>19</v>
      </c>
      <c r="N248" s="283" t="s">
        <v>43</v>
      </c>
      <c r="O248" s="87"/>
      <c r="P248" s="216">
        <f>O248*H248</f>
        <v>0</v>
      </c>
      <c r="Q248" s="216">
        <v>0.040000000000000001</v>
      </c>
      <c r="R248" s="216">
        <f>Q248*H248</f>
        <v>0.080000000000000002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163</v>
      </c>
      <c r="AT248" s="218" t="s">
        <v>429</v>
      </c>
      <c r="AU248" s="218" t="s">
        <v>82</v>
      </c>
      <c r="AY248" s="20" t="s">
        <v>118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80</v>
      </c>
      <c r="BK248" s="219">
        <f>ROUND(I248*H248,2)</f>
        <v>0</v>
      </c>
      <c r="BL248" s="20" t="s">
        <v>143</v>
      </c>
      <c r="BM248" s="218" t="s">
        <v>1099</v>
      </c>
    </row>
    <row r="249" s="2" customFormat="1" ht="16.5" customHeight="1">
      <c r="A249" s="41"/>
      <c r="B249" s="42"/>
      <c r="C249" s="207" t="s">
        <v>537</v>
      </c>
      <c r="D249" s="207" t="s">
        <v>121</v>
      </c>
      <c r="E249" s="208" t="s">
        <v>1100</v>
      </c>
      <c r="F249" s="209" t="s">
        <v>1101</v>
      </c>
      <c r="G249" s="210" t="s">
        <v>540</v>
      </c>
      <c r="H249" s="211">
        <v>2</v>
      </c>
      <c r="I249" s="212"/>
      <c r="J249" s="213">
        <f>ROUND(I249*H249,2)</f>
        <v>0</v>
      </c>
      <c r="K249" s="209" t="s">
        <v>125</v>
      </c>
      <c r="L249" s="47"/>
      <c r="M249" s="214" t="s">
        <v>19</v>
      </c>
      <c r="N249" s="215" t="s">
        <v>43</v>
      </c>
      <c r="O249" s="87"/>
      <c r="P249" s="216">
        <f>O249*H249</f>
        <v>0</v>
      </c>
      <c r="Q249" s="216">
        <v>0.21734000000000001</v>
      </c>
      <c r="R249" s="216">
        <f>Q249*H249</f>
        <v>0.43468000000000001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143</v>
      </c>
      <c r="AT249" s="218" t="s">
        <v>121</v>
      </c>
      <c r="AU249" s="218" t="s">
        <v>82</v>
      </c>
      <c r="AY249" s="20" t="s">
        <v>118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80</v>
      </c>
      <c r="BK249" s="219">
        <f>ROUND(I249*H249,2)</f>
        <v>0</v>
      </c>
      <c r="BL249" s="20" t="s">
        <v>143</v>
      </c>
      <c r="BM249" s="218" t="s">
        <v>1102</v>
      </c>
    </row>
    <row r="250" s="2" customFormat="1">
      <c r="A250" s="41"/>
      <c r="B250" s="42"/>
      <c r="C250" s="43"/>
      <c r="D250" s="220" t="s">
        <v>128</v>
      </c>
      <c r="E250" s="43"/>
      <c r="F250" s="221" t="s">
        <v>1103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128</v>
      </c>
      <c r="AU250" s="20" t="s">
        <v>82</v>
      </c>
    </row>
    <row r="251" s="2" customFormat="1" ht="16.5" customHeight="1">
      <c r="A251" s="41"/>
      <c r="B251" s="42"/>
      <c r="C251" s="274" t="s">
        <v>543</v>
      </c>
      <c r="D251" s="274" t="s">
        <v>429</v>
      </c>
      <c r="E251" s="275" t="s">
        <v>1104</v>
      </c>
      <c r="F251" s="276" t="s">
        <v>1105</v>
      </c>
      <c r="G251" s="277" t="s">
        <v>540</v>
      </c>
      <c r="H251" s="278">
        <v>2</v>
      </c>
      <c r="I251" s="279"/>
      <c r="J251" s="280">
        <f>ROUND(I251*H251,2)</f>
        <v>0</v>
      </c>
      <c r="K251" s="276" t="s">
        <v>125</v>
      </c>
      <c r="L251" s="281"/>
      <c r="M251" s="282" t="s">
        <v>19</v>
      </c>
      <c r="N251" s="283" t="s">
        <v>43</v>
      </c>
      <c r="O251" s="87"/>
      <c r="P251" s="216">
        <f>O251*H251</f>
        <v>0</v>
      </c>
      <c r="Q251" s="216">
        <v>0.108</v>
      </c>
      <c r="R251" s="216">
        <f>Q251*H251</f>
        <v>0.216</v>
      </c>
      <c r="S251" s="216">
        <v>0</v>
      </c>
      <c r="T251" s="217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8" t="s">
        <v>163</v>
      </c>
      <c r="AT251" s="218" t="s">
        <v>429</v>
      </c>
      <c r="AU251" s="218" t="s">
        <v>82</v>
      </c>
      <c r="AY251" s="20" t="s">
        <v>118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0" t="s">
        <v>80</v>
      </c>
      <c r="BK251" s="219">
        <f>ROUND(I251*H251,2)</f>
        <v>0</v>
      </c>
      <c r="BL251" s="20" t="s">
        <v>143</v>
      </c>
      <c r="BM251" s="218" t="s">
        <v>1106</v>
      </c>
    </row>
    <row r="252" s="2" customFormat="1" ht="16.5" customHeight="1">
      <c r="A252" s="41"/>
      <c r="B252" s="42"/>
      <c r="C252" s="274" t="s">
        <v>549</v>
      </c>
      <c r="D252" s="274" t="s">
        <v>429</v>
      </c>
      <c r="E252" s="275" t="s">
        <v>1107</v>
      </c>
      <c r="F252" s="276" t="s">
        <v>1108</v>
      </c>
      <c r="G252" s="277" t="s">
        <v>540</v>
      </c>
      <c r="H252" s="278">
        <v>2</v>
      </c>
      <c r="I252" s="279"/>
      <c r="J252" s="280">
        <f>ROUND(I252*H252,2)</f>
        <v>0</v>
      </c>
      <c r="K252" s="276" t="s">
        <v>19</v>
      </c>
      <c r="L252" s="281"/>
      <c r="M252" s="282" t="s">
        <v>19</v>
      </c>
      <c r="N252" s="283" t="s">
        <v>43</v>
      </c>
      <c r="O252" s="87"/>
      <c r="P252" s="216">
        <f>O252*H252</f>
        <v>0</v>
      </c>
      <c r="Q252" s="216">
        <v>0.0071999999999999998</v>
      </c>
      <c r="R252" s="216">
        <f>Q252*H252</f>
        <v>0.0144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163</v>
      </c>
      <c r="AT252" s="218" t="s">
        <v>429</v>
      </c>
      <c r="AU252" s="218" t="s">
        <v>82</v>
      </c>
      <c r="AY252" s="20" t="s">
        <v>118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80</v>
      </c>
      <c r="BK252" s="219">
        <f>ROUND(I252*H252,2)</f>
        <v>0</v>
      </c>
      <c r="BL252" s="20" t="s">
        <v>143</v>
      </c>
      <c r="BM252" s="218" t="s">
        <v>1109</v>
      </c>
    </row>
    <row r="253" s="12" customFormat="1" ht="22.8" customHeight="1">
      <c r="A253" s="12"/>
      <c r="B253" s="191"/>
      <c r="C253" s="192"/>
      <c r="D253" s="193" t="s">
        <v>71</v>
      </c>
      <c r="E253" s="205" t="s">
        <v>168</v>
      </c>
      <c r="F253" s="205" t="s">
        <v>729</v>
      </c>
      <c r="G253" s="192"/>
      <c r="H253" s="192"/>
      <c r="I253" s="195"/>
      <c r="J253" s="206">
        <f>BK253</f>
        <v>0</v>
      </c>
      <c r="K253" s="192"/>
      <c r="L253" s="197"/>
      <c r="M253" s="198"/>
      <c r="N253" s="199"/>
      <c r="O253" s="199"/>
      <c r="P253" s="200">
        <f>SUM(P254:P269)</f>
        <v>0</v>
      </c>
      <c r="Q253" s="199"/>
      <c r="R253" s="200">
        <f>SUM(R254:R269)</f>
        <v>6.3454823000000005</v>
      </c>
      <c r="S253" s="199"/>
      <c r="T253" s="201">
        <f>SUM(T254:T269)</f>
        <v>0.01035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02" t="s">
        <v>80</v>
      </c>
      <c r="AT253" s="203" t="s">
        <v>71</v>
      </c>
      <c r="AU253" s="203" t="s">
        <v>80</v>
      </c>
      <c r="AY253" s="202" t="s">
        <v>118</v>
      </c>
      <c r="BK253" s="204">
        <f>SUM(BK254:BK269)</f>
        <v>0</v>
      </c>
    </row>
    <row r="254" s="2" customFormat="1" ht="16.5" customHeight="1">
      <c r="A254" s="41"/>
      <c r="B254" s="42"/>
      <c r="C254" s="207" t="s">
        <v>554</v>
      </c>
      <c r="D254" s="207" t="s">
        <v>121</v>
      </c>
      <c r="E254" s="208" t="s">
        <v>1110</v>
      </c>
      <c r="F254" s="209" t="s">
        <v>1111</v>
      </c>
      <c r="G254" s="210" t="s">
        <v>303</v>
      </c>
      <c r="H254" s="211">
        <v>13.48</v>
      </c>
      <c r="I254" s="212"/>
      <c r="J254" s="213">
        <f>ROUND(I254*H254,2)</f>
        <v>0</v>
      </c>
      <c r="K254" s="209" t="s">
        <v>125</v>
      </c>
      <c r="L254" s="47"/>
      <c r="M254" s="214" t="s">
        <v>19</v>
      </c>
      <c r="N254" s="215" t="s">
        <v>43</v>
      </c>
      <c r="O254" s="87"/>
      <c r="P254" s="216">
        <f>O254*H254</f>
        <v>0</v>
      </c>
      <c r="Q254" s="216">
        <v>0.29221000000000003</v>
      </c>
      <c r="R254" s="216">
        <f>Q254*H254</f>
        <v>3.9389908000000005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143</v>
      </c>
      <c r="AT254" s="218" t="s">
        <v>121</v>
      </c>
      <c r="AU254" s="218" t="s">
        <v>82</v>
      </c>
      <c r="AY254" s="20" t="s">
        <v>118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80</v>
      </c>
      <c r="BK254" s="219">
        <f>ROUND(I254*H254,2)</f>
        <v>0</v>
      </c>
      <c r="BL254" s="20" t="s">
        <v>143</v>
      </c>
      <c r="BM254" s="218" t="s">
        <v>1112</v>
      </c>
    </row>
    <row r="255" s="2" customFormat="1">
      <c r="A255" s="41"/>
      <c r="B255" s="42"/>
      <c r="C255" s="43"/>
      <c r="D255" s="220" t="s">
        <v>128</v>
      </c>
      <c r="E255" s="43"/>
      <c r="F255" s="221" t="s">
        <v>1113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128</v>
      </c>
      <c r="AU255" s="20" t="s">
        <v>82</v>
      </c>
    </row>
    <row r="256" s="13" customFormat="1">
      <c r="A256" s="13"/>
      <c r="B256" s="231"/>
      <c r="C256" s="232"/>
      <c r="D256" s="225" t="s">
        <v>219</v>
      </c>
      <c r="E256" s="233" t="s">
        <v>19</v>
      </c>
      <c r="F256" s="234" t="s">
        <v>1114</v>
      </c>
      <c r="G256" s="232"/>
      <c r="H256" s="233" t="s">
        <v>19</v>
      </c>
      <c r="I256" s="235"/>
      <c r="J256" s="232"/>
      <c r="K256" s="232"/>
      <c r="L256" s="236"/>
      <c r="M256" s="237"/>
      <c r="N256" s="238"/>
      <c r="O256" s="238"/>
      <c r="P256" s="238"/>
      <c r="Q256" s="238"/>
      <c r="R256" s="238"/>
      <c r="S256" s="238"/>
      <c r="T256" s="239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0" t="s">
        <v>219</v>
      </c>
      <c r="AU256" s="240" t="s">
        <v>82</v>
      </c>
      <c r="AV256" s="13" t="s">
        <v>80</v>
      </c>
      <c r="AW256" s="13" t="s">
        <v>33</v>
      </c>
      <c r="AX256" s="13" t="s">
        <v>72</v>
      </c>
      <c r="AY256" s="240" t="s">
        <v>118</v>
      </c>
    </row>
    <row r="257" s="14" customFormat="1">
      <c r="A257" s="14"/>
      <c r="B257" s="241"/>
      <c r="C257" s="242"/>
      <c r="D257" s="225" t="s">
        <v>219</v>
      </c>
      <c r="E257" s="243" t="s">
        <v>19</v>
      </c>
      <c r="F257" s="244" t="s">
        <v>1115</v>
      </c>
      <c r="G257" s="242"/>
      <c r="H257" s="245">
        <v>13.48</v>
      </c>
      <c r="I257" s="246"/>
      <c r="J257" s="242"/>
      <c r="K257" s="242"/>
      <c r="L257" s="247"/>
      <c r="M257" s="248"/>
      <c r="N257" s="249"/>
      <c r="O257" s="249"/>
      <c r="P257" s="249"/>
      <c r="Q257" s="249"/>
      <c r="R257" s="249"/>
      <c r="S257" s="249"/>
      <c r="T257" s="250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1" t="s">
        <v>219</v>
      </c>
      <c r="AU257" s="251" t="s">
        <v>82</v>
      </c>
      <c r="AV257" s="14" t="s">
        <v>82</v>
      </c>
      <c r="AW257" s="14" t="s">
        <v>33</v>
      </c>
      <c r="AX257" s="14" t="s">
        <v>80</v>
      </c>
      <c r="AY257" s="251" t="s">
        <v>118</v>
      </c>
    </row>
    <row r="258" s="2" customFormat="1" ht="16.5" customHeight="1">
      <c r="A258" s="41"/>
      <c r="B258" s="42"/>
      <c r="C258" s="274" t="s">
        <v>561</v>
      </c>
      <c r="D258" s="274" t="s">
        <v>429</v>
      </c>
      <c r="E258" s="275" t="s">
        <v>1116</v>
      </c>
      <c r="F258" s="276" t="s">
        <v>1117</v>
      </c>
      <c r="G258" s="277" t="s">
        <v>303</v>
      </c>
      <c r="H258" s="278">
        <v>8</v>
      </c>
      <c r="I258" s="279"/>
      <c r="J258" s="280">
        <f>ROUND(I258*H258,2)</f>
        <v>0</v>
      </c>
      <c r="K258" s="276" t="s">
        <v>125</v>
      </c>
      <c r="L258" s="281"/>
      <c r="M258" s="282" t="s">
        <v>19</v>
      </c>
      <c r="N258" s="283" t="s">
        <v>43</v>
      </c>
      <c r="O258" s="87"/>
      <c r="P258" s="216">
        <f>O258*H258</f>
        <v>0</v>
      </c>
      <c r="Q258" s="216">
        <v>0.032800000000000003</v>
      </c>
      <c r="R258" s="216">
        <f>Q258*H258</f>
        <v>0.26240000000000002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163</v>
      </c>
      <c r="AT258" s="218" t="s">
        <v>429</v>
      </c>
      <c r="AU258" s="218" t="s">
        <v>82</v>
      </c>
      <c r="AY258" s="20" t="s">
        <v>118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80</v>
      </c>
      <c r="BK258" s="219">
        <f>ROUND(I258*H258,2)</f>
        <v>0</v>
      </c>
      <c r="BL258" s="20" t="s">
        <v>143</v>
      </c>
      <c r="BM258" s="218" t="s">
        <v>1118</v>
      </c>
    </row>
    <row r="259" s="2" customFormat="1" ht="16.5" customHeight="1">
      <c r="A259" s="41"/>
      <c r="B259" s="42"/>
      <c r="C259" s="274" t="s">
        <v>570</v>
      </c>
      <c r="D259" s="274" t="s">
        <v>429</v>
      </c>
      <c r="E259" s="275" t="s">
        <v>1119</v>
      </c>
      <c r="F259" s="276" t="s">
        <v>1120</v>
      </c>
      <c r="G259" s="277" t="s">
        <v>540</v>
      </c>
      <c r="H259" s="278">
        <v>3</v>
      </c>
      <c r="I259" s="279"/>
      <c r="J259" s="280">
        <f>ROUND(I259*H259,2)</f>
        <v>0</v>
      </c>
      <c r="K259" s="276" t="s">
        <v>125</v>
      </c>
      <c r="L259" s="281"/>
      <c r="M259" s="282" t="s">
        <v>19</v>
      </c>
      <c r="N259" s="283" t="s">
        <v>43</v>
      </c>
      <c r="O259" s="87"/>
      <c r="P259" s="216">
        <f>O259*H259</f>
        <v>0</v>
      </c>
      <c r="Q259" s="216">
        <v>0.0014</v>
      </c>
      <c r="R259" s="216">
        <f>Q259*H259</f>
        <v>0.0041999999999999997</v>
      </c>
      <c r="S259" s="216">
        <v>0</v>
      </c>
      <c r="T259" s="217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18" t="s">
        <v>163</v>
      </c>
      <c r="AT259" s="218" t="s">
        <v>429</v>
      </c>
      <c r="AU259" s="218" t="s">
        <v>82</v>
      </c>
      <c r="AY259" s="20" t="s">
        <v>118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20" t="s">
        <v>80</v>
      </c>
      <c r="BK259" s="219">
        <f>ROUND(I259*H259,2)</f>
        <v>0</v>
      </c>
      <c r="BL259" s="20" t="s">
        <v>143</v>
      </c>
      <c r="BM259" s="218" t="s">
        <v>1121</v>
      </c>
    </row>
    <row r="260" s="2" customFormat="1" ht="21.75" customHeight="1">
      <c r="A260" s="41"/>
      <c r="B260" s="42"/>
      <c r="C260" s="274" t="s">
        <v>581</v>
      </c>
      <c r="D260" s="274" t="s">
        <v>429</v>
      </c>
      <c r="E260" s="275" t="s">
        <v>1122</v>
      </c>
      <c r="F260" s="276" t="s">
        <v>1123</v>
      </c>
      <c r="G260" s="277" t="s">
        <v>303</v>
      </c>
      <c r="H260" s="278">
        <v>6</v>
      </c>
      <c r="I260" s="279"/>
      <c r="J260" s="280">
        <f>ROUND(I260*H260,2)</f>
        <v>0</v>
      </c>
      <c r="K260" s="276" t="s">
        <v>125</v>
      </c>
      <c r="L260" s="281"/>
      <c r="M260" s="282" t="s">
        <v>19</v>
      </c>
      <c r="N260" s="283" t="s">
        <v>43</v>
      </c>
      <c r="O260" s="87"/>
      <c r="P260" s="216">
        <f>O260*H260</f>
        <v>0</v>
      </c>
      <c r="Q260" s="216">
        <v>0.092119999999999994</v>
      </c>
      <c r="R260" s="216">
        <f>Q260*H260</f>
        <v>0.55271999999999999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163</v>
      </c>
      <c r="AT260" s="218" t="s">
        <v>429</v>
      </c>
      <c r="AU260" s="218" t="s">
        <v>82</v>
      </c>
      <c r="AY260" s="20" t="s">
        <v>118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80</v>
      </c>
      <c r="BK260" s="219">
        <f>ROUND(I260*H260,2)</f>
        <v>0</v>
      </c>
      <c r="BL260" s="20" t="s">
        <v>143</v>
      </c>
      <c r="BM260" s="218" t="s">
        <v>1124</v>
      </c>
    </row>
    <row r="261" s="2" customFormat="1" ht="24.15" customHeight="1">
      <c r="A261" s="41"/>
      <c r="B261" s="42"/>
      <c r="C261" s="274" t="s">
        <v>587</v>
      </c>
      <c r="D261" s="274" t="s">
        <v>429</v>
      </c>
      <c r="E261" s="275" t="s">
        <v>1125</v>
      </c>
      <c r="F261" s="276" t="s">
        <v>1126</v>
      </c>
      <c r="G261" s="277" t="s">
        <v>540</v>
      </c>
      <c r="H261" s="278">
        <v>2</v>
      </c>
      <c r="I261" s="279"/>
      <c r="J261" s="280">
        <f>ROUND(I261*H261,2)</f>
        <v>0</v>
      </c>
      <c r="K261" s="276" t="s">
        <v>125</v>
      </c>
      <c r="L261" s="281"/>
      <c r="M261" s="282" t="s">
        <v>19</v>
      </c>
      <c r="N261" s="283" t="s">
        <v>43</v>
      </c>
      <c r="O261" s="87"/>
      <c r="P261" s="216">
        <f>O261*H261</f>
        <v>0</v>
      </c>
      <c r="Q261" s="216">
        <v>0.01</v>
      </c>
      <c r="R261" s="216">
        <f>Q261*H261</f>
        <v>0.02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163</v>
      </c>
      <c r="AT261" s="218" t="s">
        <v>429</v>
      </c>
      <c r="AU261" s="218" t="s">
        <v>82</v>
      </c>
      <c r="AY261" s="20" t="s">
        <v>118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80</v>
      </c>
      <c r="BK261" s="219">
        <f>ROUND(I261*H261,2)</f>
        <v>0</v>
      </c>
      <c r="BL261" s="20" t="s">
        <v>143</v>
      </c>
      <c r="BM261" s="218" t="s">
        <v>1127</v>
      </c>
    </row>
    <row r="262" s="2" customFormat="1" ht="16.5" customHeight="1">
      <c r="A262" s="41"/>
      <c r="B262" s="42"/>
      <c r="C262" s="207" t="s">
        <v>594</v>
      </c>
      <c r="D262" s="207" t="s">
        <v>121</v>
      </c>
      <c r="E262" s="208" t="s">
        <v>1128</v>
      </c>
      <c r="F262" s="209" t="s">
        <v>1129</v>
      </c>
      <c r="G262" s="210" t="s">
        <v>540</v>
      </c>
      <c r="H262" s="211">
        <v>5</v>
      </c>
      <c r="I262" s="212"/>
      <c r="J262" s="213">
        <f>ROUND(I262*H262,2)</f>
        <v>0</v>
      </c>
      <c r="K262" s="209" t="s">
        <v>125</v>
      </c>
      <c r="L262" s="47"/>
      <c r="M262" s="214" t="s">
        <v>19</v>
      </c>
      <c r="N262" s="215" t="s">
        <v>43</v>
      </c>
      <c r="O262" s="87"/>
      <c r="P262" s="216">
        <f>O262*H262</f>
        <v>0</v>
      </c>
      <c r="Q262" s="216">
        <v>0.27205000000000001</v>
      </c>
      <c r="R262" s="216">
        <f>Q262*H262</f>
        <v>1.3602500000000002</v>
      </c>
      <c r="S262" s="216">
        <v>0</v>
      </c>
      <c r="T262" s="217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8" t="s">
        <v>143</v>
      </c>
      <c r="AT262" s="218" t="s">
        <v>121</v>
      </c>
      <c r="AU262" s="218" t="s">
        <v>82</v>
      </c>
      <c r="AY262" s="20" t="s">
        <v>118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20" t="s">
        <v>80</v>
      </c>
      <c r="BK262" s="219">
        <f>ROUND(I262*H262,2)</f>
        <v>0</v>
      </c>
      <c r="BL262" s="20" t="s">
        <v>143</v>
      </c>
      <c r="BM262" s="218" t="s">
        <v>1130</v>
      </c>
    </row>
    <row r="263" s="2" customFormat="1">
      <c r="A263" s="41"/>
      <c r="B263" s="42"/>
      <c r="C263" s="43"/>
      <c r="D263" s="220" t="s">
        <v>128</v>
      </c>
      <c r="E263" s="43"/>
      <c r="F263" s="221" t="s">
        <v>1131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128</v>
      </c>
      <c r="AU263" s="20" t="s">
        <v>82</v>
      </c>
    </row>
    <row r="264" s="2" customFormat="1" ht="24.15" customHeight="1">
      <c r="A264" s="41"/>
      <c r="B264" s="42"/>
      <c r="C264" s="274" t="s">
        <v>601</v>
      </c>
      <c r="D264" s="274" t="s">
        <v>429</v>
      </c>
      <c r="E264" s="275" t="s">
        <v>1132</v>
      </c>
      <c r="F264" s="276" t="s">
        <v>1133</v>
      </c>
      <c r="G264" s="277" t="s">
        <v>540</v>
      </c>
      <c r="H264" s="278">
        <v>3</v>
      </c>
      <c r="I264" s="279"/>
      <c r="J264" s="280">
        <f>ROUND(I264*H264,2)</f>
        <v>0</v>
      </c>
      <c r="K264" s="276" t="s">
        <v>125</v>
      </c>
      <c r="L264" s="281"/>
      <c r="M264" s="282" t="s">
        <v>19</v>
      </c>
      <c r="N264" s="283" t="s">
        <v>43</v>
      </c>
      <c r="O264" s="87"/>
      <c r="P264" s="216">
        <f>O264*H264</f>
        <v>0</v>
      </c>
      <c r="Q264" s="216">
        <v>0.031300000000000001</v>
      </c>
      <c r="R264" s="216">
        <f>Q264*H264</f>
        <v>0.093900000000000011</v>
      </c>
      <c r="S264" s="216">
        <v>0</v>
      </c>
      <c r="T264" s="217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8" t="s">
        <v>163</v>
      </c>
      <c r="AT264" s="218" t="s">
        <v>429</v>
      </c>
      <c r="AU264" s="218" t="s">
        <v>82</v>
      </c>
      <c r="AY264" s="20" t="s">
        <v>118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20" t="s">
        <v>80</v>
      </c>
      <c r="BK264" s="219">
        <f>ROUND(I264*H264,2)</f>
        <v>0</v>
      </c>
      <c r="BL264" s="20" t="s">
        <v>143</v>
      </c>
      <c r="BM264" s="218" t="s">
        <v>1134</v>
      </c>
    </row>
    <row r="265" s="2" customFormat="1" ht="24.15" customHeight="1">
      <c r="A265" s="41"/>
      <c r="B265" s="42"/>
      <c r="C265" s="274" t="s">
        <v>609</v>
      </c>
      <c r="D265" s="274" t="s">
        <v>429</v>
      </c>
      <c r="E265" s="275" t="s">
        <v>1135</v>
      </c>
      <c r="F265" s="276" t="s">
        <v>1136</v>
      </c>
      <c r="G265" s="277" t="s">
        <v>540</v>
      </c>
      <c r="H265" s="278">
        <v>2</v>
      </c>
      <c r="I265" s="279"/>
      <c r="J265" s="280">
        <f>ROUND(I265*H265,2)</f>
        <v>0</v>
      </c>
      <c r="K265" s="276" t="s">
        <v>125</v>
      </c>
      <c r="L265" s="281"/>
      <c r="M265" s="282" t="s">
        <v>19</v>
      </c>
      <c r="N265" s="283" t="s">
        <v>43</v>
      </c>
      <c r="O265" s="87"/>
      <c r="P265" s="216">
        <f>O265*H265</f>
        <v>0</v>
      </c>
      <c r="Q265" s="216">
        <v>0.056300000000000003</v>
      </c>
      <c r="R265" s="216">
        <f>Q265*H265</f>
        <v>0.11260000000000001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163</v>
      </c>
      <c r="AT265" s="218" t="s">
        <v>429</v>
      </c>
      <c r="AU265" s="218" t="s">
        <v>82</v>
      </c>
      <c r="AY265" s="20" t="s">
        <v>118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80</v>
      </c>
      <c r="BK265" s="219">
        <f>ROUND(I265*H265,2)</f>
        <v>0</v>
      </c>
      <c r="BL265" s="20" t="s">
        <v>143</v>
      </c>
      <c r="BM265" s="218" t="s">
        <v>1137</v>
      </c>
    </row>
    <row r="266" s="2" customFormat="1" ht="24.15" customHeight="1">
      <c r="A266" s="41"/>
      <c r="B266" s="42"/>
      <c r="C266" s="207" t="s">
        <v>453</v>
      </c>
      <c r="D266" s="207" t="s">
        <v>121</v>
      </c>
      <c r="E266" s="208" t="s">
        <v>1138</v>
      </c>
      <c r="F266" s="209" t="s">
        <v>1139</v>
      </c>
      <c r="G266" s="210" t="s">
        <v>303</v>
      </c>
      <c r="H266" s="211">
        <v>0.14999999999999999</v>
      </c>
      <c r="I266" s="212"/>
      <c r="J266" s="213">
        <f>ROUND(I266*H266,2)</f>
        <v>0</v>
      </c>
      <c r="K266" s="209" t="s">
        <v>125</v>
      </c>
      <c r="L266" s="47"/>
      <c r="M266" s="214" t="s">
        <v>19</v>
      </c>
      <c r="N266" s="215" t="s">
        <v>43</v>
      </c>
      <c r="O266" s="87"/>
      <c r="P266" s="216">
        <f>O266*H266</f>
        <v>0</v>
      </c>
      <c r="Q266" s="216">
        <v>0.00281</v>
      </c>
      <c r="R266" s="216">
        <f>Q266*H266</f>
        <v>0.0004215</v>
      </c>
      <c r="S266" s="216">
        <v>0.069000000000000006</v>
      </c>
      <c r="T266" s="217">
        <f>S266*H266</f>
        <v>0.01035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8" t="s">
        <v>143</v>
      </c>
      <c r="AT266" s="218" t="s">
        <v>121</v>
      </c>
      <c r="AU266" s="218" t="s">
        <v>82</v>
      </c>
      <c r="AY266" s="20" t="s">
        <v>118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20" t="s">
        <v>80</v>
      </c>
      <c r="BK266" s="219">
        <f>ROUND(I266*H266,2)</f>
        <v>0</v>
      </c>
      <c r="BL266" s="20" t="s">
        <v>143</v>
      </c>
      <c r="BM266" s="218" t="s">
        <v>1140</v>
      </c>
    </row>
    <row r="267" s="2" customFormat="1">
      <c r="A267" s="41"/>
      <c r="B267" s="42"/>
      <c r="C267" s="43"/>
      <c r="D267" s="220" t="s">
        <v>128</v>
      </c>
      <c r="E267" s="43"/>
      <c r="F267" s="221" t="s">
        <v>1141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128</v>
      </c>
      <c r="AU267" s="20" t="s">
        <v>82</v>
      </c>
    </row>
    <row r="268" s="13" customFormat="1">
      <c r="A268" s="13"/>
      <c r="B268" s="231"/>
      <c r="C268" s="232"/>
      <c r="D268" s="225" t="s">
        <v>219</v>
      </c>
      <c r="E268" s="233" t="s">
        <v>19</v>
      </c>
      <c r="F268" s="234" t="s">
        <v>1142</v>
      </c>
      <c r="G268" s="232"/>
      <c r="H268" s="233" t="s">
        <v>19</v>
      </c>
      <c r="I268" s="235"/>
      <c r="J268" s="232"/>
      <c r="K268" s="232"/>
      <c r="L268" s="236"/>
      <c r="M268" s="237"/>
      <c r="N268" s="238"/>
      <c r="O268" s="238"/>
      <c r="P268" s="238"/>
      <c r="Q268" s="238"/>
      <c r="R268" s="238"/>
      <c r="S268" s="238"/>
      <c r="T268" s="23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0" t="s">
        <v>219</v>
      </c>
      <c r="AU268" s="240" t="s">
        <v>82</v>
      </c>
      <c r="AV268" s="13" t="s">
        <v>80</v>
      </c>
      <c r="AW268" s="13" t="s">
        <v>33</v>
      </c>
      <c r="AX268" s="13" t="s">
        <v>72</v>
      </c>
      <c r="AY268" s="240" t="s">
        <v>118</v>
      </c>
    </row>
    <row r="269" s="14" customFormat="1">
      <c r="A269" s="14"/>
      <c r="B269" s="241"/>
      <c r="C269" s="242"/>
      <c r="D269" s="225" t="s">
        <v>219</v>
      </c>
      <c r="E269" s="243" t="s">
        <v>19</v>
      </c>
      <c r="F269" s="244" t="s">
        <v>1143</v>
      </c>
      <c r="G269" s="242"/>
      <c r="H269" s="245">
        <v>0.14999999999999999</v>
      </c>
      <c r="I269" s="246"/>
      <c r="J269" s="242"/>
      <c r="K269" s="242"/>
      <c r="L269" s="247"/>
      <c r="M269" s="248"/>
      <c r="N269" s="249"/>
      <c r="O269" s="249"/>
      <c r="P269" s="249"/>
      <c r="Q269" s="249"/>
      <c r="R269" s="249"/>
      <c r="S269" s="249"/>
      <c r="T269" s="250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1" t="s">
        <v>219</v>
      </c>
      <c r="AU269" s="251" t="s">
        <v>82</v>
      </c>
      <c r="AV269" s="14" t="s">
        <v>82</v>
      </c>
      <c r="AW269" s="14" t="s">
        <v>33</v>
      </c>
      <c r="AX269" s="14" t="s">
        <v>80</v>
      </c>
      <c r="AY269" s="251" t="s">
        <v>118</v>
      </c>
    </row>
    <row r="270" s="12" customFormat="1" ht="22.8" customHeight="1">
      <c r="A270" s="12"/>
      <c r="B270" s="191"/>
      <c r="C270" s="192"/>
      <c r="D270" s="193" t="s">
        <v>71</v>
      </c>
      <c r="E270" s="205" t="s">
        <v>867</v>
      </c>
      <c r="F270" s="205" t="s">
        <v>868</v>
      </c>
      <c r="G270" s="192"/>
      <c r="H270" s="192"/>
      <c r="I270" s="195"/>
      <c r="J270" s="206">
        <f>BK270</f>
        <v>0</v>
      </c>
      <c r="K270" s="192"/>
      <c r="L270" s="197"/>
      <c r="M270" s="198"/>
      <c r="N270" s="199"/>
      <c r="O270" s="199"/>
      <c r="P270" s="200">
        <f>SUM(P271:P281)</f>
        <v>0</v>
      </c>
      <c r="Q270" s="199"/>
      <c r="R270" s="200">
        <f>SUM(R271:R281)</f>
        <v>0</v>
      </c>
      <c r="S270" s="199"/>
      <c r="T270" s="201">
        <f>SUM(T271:T281)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02" t="s">
        <v>80</v>
      </c>
      <c r="AT270" s="203" t="s">
        <v>71</v>
      </c>
      <c r="AU270" s="203" t="s">
        <v>80</v>
      </c>
      <c r="AY270" s="202" t="s">
        <v>118</v>
      </c>
      <c r="BK270" s="204">
        <f>SUM(BK271:BK281)</f>
        <v>0</v>
      </c>
    </row>
    <row r="271" s="2" customFormat="1" ht="16.5" customHeight="1">
      <c r="A271" s="41"/>
      <c r="B271" s="42"/>
      <c r="C271" s="207" t="s">
        <v>622</v>
      </c>
      <c r="D271" s="207" t="s">
        <v>121</v>
      </c>
      <c r="E271" s="208" t="s">
        <v>1144</v>
      </c>
      <c r="F271" s="209" t="s">
        <v>1145</v>
      </c>
      <c r="G271" s="210" t="s">
        <v>407</v>
      </c>
      <c r="H271" s="211">
        <v>0.01</v>
      </c>
      <c r="I271" s="212"/>
      <c r="J271" s="213">
        <f>ROUND(I271*H271,2)</f>
        <v>0</v>
      </c>
      <c r="K271" s="209" t="s">
        <v>125</v>
      </c>
      <c r="L271" s="47"/>
      <c r="M271" s="214" t="s">
        <v>19</v>
      </c>
      <c r="N271" s="215" t="s">
        <v>43</v>
      </c>
      <c r="O271" s="87"/>
      <c r="P271" s="216">
        <f>O271*H271</f>
        <v>0</v>
      </c>
      <c r="Q271" s="216">
        <v>0</v>
      </c>
      <c r="R271" s="216">
        <f>Q271*H271</f>
        <v>0</v>
      </c>
      <c r="S271" s="216">
        <v>0</v>
      </c>
      <c r="T271" s="217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8" t="s">
        <v>143</v>
      </c>
      <c r="AT271" s="218" t="s">
        <v>121</v>
      </c>
      <c r="AU271" s="218" t="s">
        <v>82</v>
      </c>
      <c r="AY271" s="20" t="s">
        <v>118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20" t="s">
        <v>80</v>
      </c>
      <c r="BK271" s="219">
        <f>ROUND(I271*H271,2)</f>
        <v>0</v>
      </c>
      <c r="BL271" s="20" t="s">
        <v>143</v>
      </c>
      <c r="BM271" s="218" t="s">
        <v>1146</v>
      </c>
    </row>
    <row r="272" s="2" customFormat="1">
      <c r="A272" s="41"/>
      <c r="B272" s="42"/>
      <c r="C272" s="43"/>
      <c r="D272" s="220" t="s">
        <v>128</v>
      </c>
      <c r="E272" s="43"/>
      <c r="F272" s="221" t="s">
        <v>1147</v>
      </c>
      <c r="G272" s="43"/>
      <c r="H272" s="43"/>
      <c r="I272" s="222"/>
      <c r="J272" s="43"/>
      <c r="K272" s="43"/>
      <c r="L272" s="47"/>
      <c r="M272" s="223"/>
      <c r="N272" s="224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128</v>
      </c>
      <c r="AU272" s="20" t="s">
        <v>82</v>
      </c>
    </row>
    <row r="273" s="2" customFormat="1" ht="24.15" customHeight="1">
      <c r="A273" s="41"/>
      <c r="B273" s="42"/>
      <c r="C273" s="207" t="s">
        <v>629</v>
      </c>
      <c r="D273" s="207" t="s">
        <v>121</v>
      </c>
      <c r="E273" s="208" t="s">
        <v>1148</v>
      </c>
      <c r="F273" s="209" t="s">
        <v>1149</v>
      </c>
      <c r="G273" s="210" t="s">
        <v>407</v>
      </c>
      <c r="H273" s="211">
        <v>0.01</v>
      </c>
      <c r="I273" s="212"/>
      <c r="J273" s="213">
        <f>ROUND(I273*H273,2)</f>
        <v>0</v>
      </c>
      <c r="K273" s="209" t="s">
        <v>125</v>
      </c>
      <c r="L273" s="47"/>
      <c r="M273" s="214" t="s">
        <v>19</v>
      </c>
      <c r="N273" s="215" t="s">
        <v>43</v>
      </c>
      <c r="O273" s="87"/>
      <c r="P273" s="216">
        <f>O273*H273</f>
        <v>0</v>
      </c>
      <c r="Q273" s="216">
        <v>0</v>
      </c>
      <c r="R273" s="216">
        <f>Q273*H273</f>
        <v>0</v>
      </c>
      <c r="S273" s="216">
        <v>0</v>
      </c>
      <c r="T273" s="217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8" t="s">
        <v>143</v>
      </c>
      <c r="AT273" s="218" t="s">
        <v>121</v>
      </c>
      <c r="AU273" s="218" t="s">
        <v>82</v>
      </c>
      <c r="AY273" s="20" t="s">
        <v>118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20" t="s">
        <v>80</v>
      </c>
      <c r="BK273" s="219">
        <f>ROUND(I273*H273,2)</f>
        <v>0</v>
      </c>
      <c r="BL273" s="20" t="s">
        <v>143</v>
      </c>
      <c r="BM273" s="218" t="s">
        <v>1150</v>
      </c>
    </row>
    <row r="274" s="2" customFormat="1">
      <c r="A274" s="41"/>
      <c r="B274" s="42"/>
      <c r="C274" s="43"/>
      <c r="D274" s="220" t="s">
        <v>128</v>
      </c>
      <c r="E274" s="43"/>
      <c r="F274" s="221" t="s">
        <v>1151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128</v>
      </c>
      <c r="AU274" s="20" t="s">
        <v>82</v>
      </c>
    </row>
    <row r="275" s="2" customFormat="1" ht="21.75" customHeight="1">
      <c r="A275" s="41"/>
      <c r="B275" s="42"/>
      <c r="C275" s="207" t="s">
        <v>636</v>
      </c>
      <c r="D275" s="207" t="s">
        <v>121</v>
      </c>
      <c r="E275" s="208" t="s">
        <v>870</v>
      </c>
      <c r="F275" s="209" t="s">
        <v>871</v>
      </c>
      <c r="G275" s="210" t="s">
        <v>407</v>
      </c>
      <c r="H275" s="211">
        <v>0.01</v>
      </c>
      <c r="I275" s="212"/>
      <c r="J275" s="213">
        <f>ROUND(I275*H275,2)</f>
        <v>0</v>
      </c>
      <c r="K275" s="209" t="s">
        <v>125</v>
      </c>
      <c r="L275" s="47"/>
      <c r="M275" s="214" t="s">
        <v>19</v>
      </c>
      <c r="N275" s="215" t="s">
        <v>43</v>
      </c>
      <c r="O275" s="87"/>
      <c r="P275" s="216">
        <f>O275*H275</f>
        <v>0</v>
      </c>
      <c r="Q275" s="216">
        <v>0</v>
      </c>
      <c r="R275" s="216">
        <f>Q275*H275</f>
        <v>0</v>
      </c>
      <c r="S275" s="216">
        <v>0</v>
      </c>
      <c r="T275" s="217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8" t="s">
        <v>143</v>
      </c>
      <c r="AT275" s="218" t="s">
        <v>121</v>
      </c>
      <c r="AU275" s="218" t="s">
        <v>82</v>
      </c>
      <c r="AY275" s="20" t="s">
        <v>118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20" t="s">
        <v>80</v>
      </c>
      <c r="BK275" s="219">
        <f>ROUND(I275*H275,2)</f>
        <v>0</v>
      </c>
      <c r="BL275" s="20" t="s">
        <v>143</v>
      </c>
      <c r="BM275" s="218" t="s">
        <v>1152</v>
      </c>
    </row>
    <row r="276" s="2" customFormat="1">
      <c r="A276" s="41"/>
      <c r="B276" s="42"/>
      <c r="C276" s="43"/>
      <c r="D276" s="220" t="s">
        <v>128</v>
      </c>
      <c r="E276" s="43"/>
      <c r="F276" s="221" t="s">
        <v>873</v>
      </c>
      <c r="G276" s="43"/>
      <c r="H276" s="43"/>
      <c r="I276" s="222"/>
      <c r="J276" s="43"/>
      <c r="K276" s="43"/>
      <c r="L276" s="47"/>
      <c r="M276" s="223"/>
      <c r="N276" s="224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128</v>
      </c>
      <c r="AU276" s="20" t="s">
        <v>82</v>
      </c>
    </row>
    <row r="277" s="2" customFormat="1" ht="24.15" customHeight="1">
      <c r="A277" s="41"/>
      <c r="B277" s="42"/>
      <c r="C277" s="207" t="s">
        <v>641</v>
      </c>
      <c r="D277" s="207" t="s">
        <v>121</v>
      </c>
      <c r="E277" s="208" t="s">
        <v>875</v>
      </c>
      <c r="F277" s="209" t="s">
        <v>876</v>
      </c>
      <c r="G277" s="210" t="s">
        <v>407</v>
      </c>
      <c r="H277" s="211">
        <v>0.11</v>
      </c>
      <c r="I277" s="212"/>
      <c r="J277" s="213">
        <f>ROUND(I277*H277,2)</f>
        <v>0</v>
      </c>
      <c r="K277" s="209" t="s">
        <v>125</v>
      </c>
      <c r="L277" s="47"/>
      <c r="M277" s="214" t="s">
        <v>19</v>
      </c>
      <c r="N277" s="215" t="s">
        <v>43</v>
      </c>
      <c r="O277" s="87"/>
      <c r="P277" s="216">
        <f>O277*H277</f>
        <v>0</v>
      </c>
      <c r="Q277" s="216">
        <v>0</v>
      </c>
      <c r="R277" s="216">
        <f>Q277*H277</f>
        <v>0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143</v>
      </c>
      <c r="AT277" s="218" t="s">
        <v>121</v>
      </c>
      <c r="AU277" s="218" t="s">
        <v>82</v>
      </c>
      <c r="AY277" s="20" t="s">
        <v>118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0" t="s">
        <v>80</v>
      </c>
      <c r="BK277" s="219">
        <f>ROUND(I277*H277,2)</f>
        <v>0</v>
      </c>
      <c r="BL277" s="20" t="s">
        <v>143</v>
      </c>
      <c r="BM277" s="218" t="s">
        <v>1153</v>
      </c>
    </row>
    <row r="278" s="2" customFormat="1">
      <c r="A278" s="41"/>
      <c r="B278" s="42"/>
      <c r="C278" s="43"/>
      <c r="D278" s="220" t="s">
        <v>128</v>
      </c>
      <c r="E278" s="43"/>
      <c r="F278" s="221" t="s">
        <v>878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128</v>
      </c>
      <c r="AU278" s="20" t="s">
        <v>82</v>
      </c>
    </row>
    <row r="279" s="14" customFormat="1">
      <c r="A279" s="14"/>
      <c r="B279" s="241"/>
      <c r="C279" s="242"/>
      <c r="D279" s="225" t="s">
        <v>219</v>
      </c>
      <c r="E279" s="243" t="s">
        <v>19</v>
      </c>
      <c r="F279" s="244" t="s">
        <v>1154</v>
      </c>
      <c r="G279" s="242"/>
      <c r="H279" s="245">
        <v>0.11</v>
      </c>
      <c r="I279" s="246"/>
      <c r="J279" s="242"/>
      <c r="K279" s="242"/>
      <c r="L279" s="247"/>
      <c r="M279" s="248"/>
      <c r="N279" s="249"/>
      <c r="O279" s="249"/>
      <c r="P279" s="249"/>
      <c r="Q279" s="249"/>
      <c r="R279" s="249"/>
      <c r="S279" s="249"/>
      <c r="T279" s="250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1" t="s">
        <v>219</v>
      </c>
      <c r="AU279" s="251" t="s">
        <v>82</v>
      </c>
      <c r="AV279" s="14" t="s">
        <v>82</v>
      </c>
      <c r="AW279" s="14" t="s">
        <v>33</v>
      </c>
      <c r="AX279" s="14" t="s">
        <v>80</v>
      </c>
      <c r="AY279" s="251" t="s">
        <v>118</v>
      </c>
    </row>
    <row r="280" s="2" customFormat="1" ht="24.15" customHeight="1">
      <c r="A280" s="41"/>
      <c r="B280" s="42"/>
      <c r="C280" s="207" t="s">
        <v>647</v>
      </c>
      <c r="D280" s="207" t="s">
        <v>121</v>
      </c>
      <c r="E280" s="208" t="s">
        <v>886</v>
      </c>
      <c r="F280" s="209" t="s">
        <v>887</v>
      </c>
      <c r="G280" s="210" t="s">
        <v>407</v>
      </c>
      <c r="H280" s="211">
        <v>0.01</v>
      </c>
      <c r="I280" s="212"/>
      <c r="J280" s="213">
        <f>ROUND(I280*H280,2)</f>
        <v>0</v>
      </c>
      <c r="K280" s="209" t="s">
        <v>125</v>
      </c>
      <c r="L280" s="47"/>
      <c r="M280" s="214" t="s">
        <v>19</v>
      </c>
      <c r="N280" s="215" t="s">
        <v>43</v>
      </c>
      <c r="O280" s="87"/>
      <c r="P280" s="216">
        <f>O280*H280</f>
        <v>0</v>
      </c>
      <c r="Q280" s="216">
        <v>0</v>
      </c>
      <c r="R280" s="216">
        <f>Q280*H280</f>
        <v>0</v>
      </c>
      <c r="S280" s="216">
        <v>0</v>
      </c>
      <c r="T280" s="217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8" t="s">
        <v>143</v>
      </c>
      <c r="AT280" s="218" t="s">
        <v>121</v>
      </c>
      <c r="AU280" s="218" t="s">
        <v>82</v>
      </c>
      <c r="AY280" s="20" t="s">
        <v>118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20" t="s">
        <v>80</v>
      </c>
      <c r="BK280" s="219">
        <f>ROUND(I280*H280,2)</f>
        <v>0</v>
      </c>
      <c r="BL280" s="20" t="s">
        <v>143</v>
      </c>
      <c r="BM280" s="218" t="s">
        <v>1155</v>
      </c>
    </row>
    <row r="281" s="2" customFormat="1">
      <c r="A281" s="41"/>
      <c r="B281" s="42"/>
      <c r="C281" s="43"/>
      <c r="D281" s="220" t="s">
        <v>128</v>
      </c>
      <c r="E281" s="43"/>
      <c r="F281" s="221" t="s">
        <v>889</v>
      </c>
      <c r="G281" s="43"/>
      <c r="H281" s="43"/>
      <c r="I281" s="222"/>
      <c r="J281" s="43"/>
      <c r="K281" s="43"/>
      <c r="L281" s="47"/>
      <c r="M281" s="223"/>
      <c r="N281" s="224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128</v>
      </c>
      <c r="AU281" s="20" t="s">
        <v>82</v>
      </c>
    </row>
    <row r="282" s="12" customFormat="1" ht="22.8" customHeight="1">
      <c r="A282" s="12"/>
      <c r="B282" s="191"/>
      <c r="C282" s="192"/>
      <c r="D282" s="193" t="s">
        <v>71</v>
      </c>
      <c r="E282" s="205" t="s">
        <v>912</v>
      </c>
      <c r="F282" s="205" t="s">
        <v>913</v>
      </c>
      <c r="G282" s="192"/>
      <c r="H282" s="192"/>
      <c r="I282" s="195"/>
      <c r="J282" s="206">
        <f>BK282</f>
        <v>0</v>
      </c>
      <c r="K282" s="192"/>
      <c r="L282" s="197"/>
      <c r="M282" s="198"/>
      <c r="N282" s="199"/>
      <c r="O282" s="199"/>
      <c r="P282" s="200">
        <f>SUM(P283:P286)</f>
        <v>0</v>
      </c>
      <c r="Q282" s="199"/>
      <c r="R282" s="200">
        <f>SUM(R283:R286)</f>
        <v>0</v>
      </c>
      <c r="S282" s="199"/>
      <c r="T282" s="201">
        <f>SUM(T283:T286)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02" t="s">
        <v>80</v>
      </c>
      <c r="AT282" s="203" t="s">
        <v>71</v>
      </c>
      <c r="AU282" s="203" t="s">
        <v>80</v>
      </c>
      <c r="AY282" s="202" t="s">
        <v>118</v>
      </c>
      <c r="BK282" s="204">
        <f>SUM(BK283:BK286)</f>
        <v>0</v>
      </c>
    </row>
    <row r="283" s="2" customFormat="1" ht="24.15" customHeight="1">
      <c r="A283" s="41"/>
      <c r="B283" s="42"/>
      <c r="C283" s="207" t="s">
        <v>654</v>
      </c>
      <c r="D283" s="207" t="s">
        <v>121</v>
      </c>
      <c r="E283" s="208" t="s">
        <v>1156</v>
      </c>
      <c r="F283" s="209" t="s">
        <v>1157</v>
      </c>
      <c r="G283" s="210" t="s">
        <v>407</v>
      </c>
      <c r="H283" s="211">
        <v>74.644999999999996</v>
      </c>
      <c r="I283" s="212"/>
      <c r="J283" s="213">
        <f>ROUND(I283*H283,2)</f>
        <v>0</v>
      </c>
      <c r="K283" s="209" t="s">
        <v>125</v>
      </c>
      <c r="L283" s="47"/>
      <c r="M283" s="214" t="s">
        <v>19</v>
      </c>
      <c r="N283" s="215" t="s">
        <v>43</v>
      </c>
      <c r="O283" s="87"/>
      <c r="P283" s="216">
        <f>O283*H283</f>
        <v>0</v>
      </c>
      <c r="Q283" s="216">
        <v>0</v>
      </c>
      <c r="R283" s="216">
        <f>Q283*H283</f>
        <v>0</v>
      </c>
      <c r="S283" s="216">
        <v>0</v>
      </c>
      <c r="T283" s="217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8" t="s">
        <v>143</v>
      </c>
      <c r="AT283" s="218" t="s">
        <v>121</v>
      </c>
      <c r="AU283" s="218" t="s">
        <v>82</v>
      </c>
      <c r="AY283" s="20" t="s">
        <v>118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20" t="s">
        <v>80</v>
      </c>
      <c r="BK283" s="219">
        <f>ROUND(I283*H283,2)</f>
        <v>0</v>
      </c>
      <c r="BL283" s="20" t="s">
        <v>143</v>
      </c>
      <c r="BM283" s="218" t="s">
        <v>1158</v>
      </c>
    </row>
    <row r="284" s="2" customFormat="1">
      <c r="A284" s="41"/>
      <c r="B284" s="42"/>
      <c r="C284" s="43"/>
      <c r="D284" s="220" t="s">
        <v>128</v>
      </c>
      <c r="E284" s="43"/>
      <c r="F284" s="221" t="s">
        <v>1159</v>
      </c>
      <c r="G284" s="43"/>
      <c r="H284" s="43"/>
      <c r="I284" s="222"/>
      <c r="J284" s="43"/>
      <c r="K284" s="43"/>
      <c r="L284" s="47"/>
      <c r="M284" s="223"/>
      <c r="N284" s="224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128</v>
      </c>
      <c r="AU284" s="20" t="s">
        <v>82</v>
      </c>
    </row>
    <row r="285" s="2" customFormat="1" ht="24.15" customHeight="1">
      <c r="A285" s="41"/>
      <c r="B285" s="42"/>
      <c r="C285" s="207" t="s">
        <v>660</v>
      </c>
      <c r="D285" s="207" t="s">
        <v>121</v>
      </c>
      <c r="E285" s="208" t="s">
        <v>1160</v>
      </c>
      <c r="F285" s="209" t="s">
        <v>1161</v>
      </c>
      <c r="G285" s="210" t="s">
        <v>407</v>
      </c>
      <c r="H285" s="211">
        <v>74.644999999999996</v>
      </c>
      <c r="I285" s="212"/>
      <c r="J285" s="213">
        <f>ROUND(I285*H285,2)</f>
        <v>0</v>
      </c>
      <c r="K285" s="209" t="s">
        <v>125</v>
      </c>
      <c r="L285" s="47"/>
      <c r="M285" s="214" t="s">
        <v>19</v>
      </c>
      <c r="N285" s="215" t="s">
        <v>43</v>
      </c>
      <c r="O285" s="87"/>
      <c r="P285" s="216">
        <f>O285*H285</f>
        <v>0</v>
      </c>
      <c r="Q285" s="216">
        <v>0</v>
      </c>
      <c r="R285" s="216">
        <f>Q285*H285</f>
        <v>0</v>
      </c>
      <c r="S285" s="216">
        <v>0</v>
      </c>
      <c r="T285" s="217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8" t="s">
        <v>143</v>
      </c>
      <c r="AT285" s="218" t="s">
        <v>121</v>
      </c>
      <c r="AU285" s="218" t="s">
        <v>82</v>
      </c>
      <c r="AY285" s="20" t="s">
        <v>118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20" t="s">
        <v>80</v>
      </c>
      <c r="BK285" s="219">
        <f>ROUND(I285*H285,2)</f>
        <v>0</v>
      </c>
      <c r="BL285" s="20" t="s">
        <v>143</v>
      </c>
      <c r="BM285" s="218" t="s">
        <v>1162</v>
      </c>
    </row>
    <row r="286" s="2" customFormat="1">
      <c r="A286" s="41"/>
      <c r="B286" s="42"/>
      <c r="C286" s="43"/>
      <c r="D286" s="220" t="s">
        <v>128</v>
      </c>
      <c r="E286" s="43"/>
      <c r="F286" s="221" t="s">
        <v>1163</v>
      </c>
      <c r="G286" s="43"/>
      <c r="H286" s="43"/>
      <c r="I286" s="222"/>
      <c r="J286" s="43"/>
      <c r="K286" s="43"/>
      <c r="L286" s="47"/>
      <c r="M286" s="227"/>
      <c r="N286" s="228"/>
      <c r="O286" s="229"/>
      <c r="P286" s="229"/>
      <c r="Q286" s="229"/>
      <c r="R286" s="229"/>
      <c r="S286" s="229"/>
      <c r="T286" s="230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128</v>
      </c>
      <c r="AU286" s="20" t="s">
        <v>82</v>
      </c>
    </row>
    <row r="287" s="2" customFormat="1" ht="6.96" customHeight="1">
      <c r="A287" s="41"/>
      <c r="B287" s="62"/>
      <c r="C287" s="63"/>
      <c r="D287" s="63"/>
      <c r="E287" s="63"/>
      <c r="F287" s="63"/>
      <c r="G287" s="63"/>
      <c r="H287" s="63"/>
      <c r="I287" s="63"/>
      <c r="J287" s="63"/>
      <c r="K287" s="63"/>
      <c r="L287" s="47"/>
      <c r="M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</row>
  </sheetData>
  <sheetProtection sheet="1" autoFilter="0" formatColumns="0" formatRows="0" objects="1" scenarios="1" spinCount="100000" saltValue="niYKTWoVGbDFt/kqUoasIMxDhFnpVEKrOuCbvj0WjmOUWQlP305pLAvdthp9PoOy+PgDx/ihHU5mTM5VEzCbpg==" hashValue="QxIe1F5nwXHwgfxrKNq4Caoql5/lnvku1bggyNjFF7zuB3ttTfjplMpb4OWNC119iQ296tW0psu3yVZeDwETwA==" algorithmName="SHA-512" password="80EB"/>
  <autoFilter ref="C86:K286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6_01/131251201"/>
    <hyperlink ref="F95" r:id="rId2" display="https://podminky.urs.cz/item/CS_URS_2026_01/131351201"/>
    <hyperlink ref="F99" r:id="rId3" display="https://podminky.urs.cz/item/CS_URS_2026_01/132254201"/>
    <hyperlink ref="F107" r:id="rId4" display="https://podminky.urs.cz/item/CS_URS_2026_01/132354201"/>
    <hyperlink ref="F115" r:id="rId5" display="https://podminky.urs.cz/item/CS_URS_2026_01/151811131"/>
    <hyperlink ref="F123" r:id="rId6" display="https://podminky.urs.cz/item/CS_URS_2026_01/151811132"/>
    <hyperlink ref="F127" r:id="rId7" display="https://podminky.urs.cz/item/CS_URS_2026_01/151811231"/>
    <hyperlink ref="F129" r:id="rId8" display="https://podminky.urs.cz/item/CS_URS_2026_01/151811232"/>
    <hyperlink ref="F131" r:id="rId9" display="https://podminky.urs.cz/item/CS_URS_2026_01/162751117"/>
    <hyperlink ref="F134" r:id="rId10" display="https://podminky.urs.cz/item/CS_URS_2026_01/162751119"/>
    <hyperlink ref="F137" r:id="rId11" display="https://podminky.urs.cz/item/CS_URS_2026_01/162751137"/>
    <hyperlink ref="F139" r:id="rId12" display="https://podminky.urs.cz/item/CS_URS_2026_01/162751139"/>
    <hyperlink ref="F141" r:id="rId13" display="https://podminky.urs.cz/item/CS_URS_2026_01/171251201"/>
    <hyperlink ref="F144" r:id="rId14" display="https://podminky.urs.cz/item/CS_URS_2026_01/171201231"/>
    <hyperlink ref="F147" r:id="rId15" display="https://podminky.urs.cz/item/CS_URS_2026_01/175151101"/>
    <hyperlink ref="F156" r:id="rId16" display="https://podminky.urs.cz/item/CS_URS_2026_01/174151101"/>
    <hyperlink ref="F172" r:id="rId17" display="https://podminky.urs.cz/item/CS_URS_2026_01/359901211"/>
    <hyperlink ref="F175" r:id="rId18" display="https://podminky.urs.cz/item/CS_URS_2026_01/451572111"/>
    <hyperlink ref="F182" r:id="rId19" display="https://podminky.urs.cz/item/CS_URS_2026_01/451573111"/>
    <hyperlink ref="F186" r:id="rId20" display="https://podminky.urs.cz/item/CS_URS_2026_01/452351111"/>
    <hyperlink ref="F190" r:id="rId21" display="https://podminky.urs.cz/item/CS_URS_2026_01/452351112"/>
    <hyperlink ref="F192" r:id="rId22" display="https://podminky.urs.cz/item/CS_URS_2026_01/452311151"/>
    <hyperlink ref="F196" r:id="rId23" display="https://podminky.urs.cz/item/CS_URS_2026_01/452112111"/>
    <hyperlink ref="F207" r:id="rId24" display="https://podminky.urs.cz/item/CS_URS_2026_01/831312121"/>
    <hyperlink ref="F216" r:id="rId25" display="https://podminky.urs.cz/item/CS_URS_2026_01/837312221"/>
    <hyperlink ref="F237" r:id="rId26" display="https://podminky.urs.cz/item/CS_URS_2026_01/892351111"/>
    <hyperlink ref="F239" r:id="rId27" display="https://podminky.urs.cz/item/CS_URS_2026_01/892372111"/>
    <hyperlink ref="F241" r:id="rId28" display="https://podminky.urs.cz/item/CS_URS_2026_01/895941302"/>
    <hyperlink ref="F244" r:id="rId29" display="https://podminky.urs.cz/item/CS_URS_2026_01/895941331"/>
    <hyperlink ref="F247" r:id="rId30" display="https://podminky.urs.cz/item/CS_URS_2026_01/895941312"/>
    <hyperlink ref="F250" r:id="rId31" display="https://podminky.urs.cz/item/CS_URS_2026_01/899204112"/>
    <hyperlink ref="F255" r:id="rId32" display="https://podminky.urs.cz/item/CS_URS_2026_01/935113111"/>
    <hyperlink ref="F263" r:id="rId33" display="https://podminky.urs.cz/item/CS_URS_2026_01/935923216"/>
    <hyperlink ref="F267" r:id="rId34" display="https://podminky.urs.cz/item/CS_URS_2026_01/977151125"/>
    <hyperlink ref="F272" r:id="rId35" display="https://podminky.urs.cz/item/CS_URS_2026_01/997002611"/>
    <hyperlink ref="F274" r:id="rId36" display="https://podminky.urs.cz/item/CS_URS_2026_01/997013111"/>
    <hyperlink ref="F276" r:id="rId37" display="https://podminky.urs.cz/item/CS_URS_2026_01/997013501"/>
    <hyperlink ref="F278" r:id="rId38" display="https://podminky.urs.cz/item/CS_URS_2026_01/997013509"/>
    <hyperlink ref="F281" r:id="rId39" display="https://podminky.urs.cz/item/CS_URS_2026_01/997013861"/>
    <hyperlink ref="F284" r:id="rId40" display="https://podminky.urs.cz/item/CS_URS_2026_01/998276101"/>
    <hyperlink ref="F286" r:id="rId41" display="https://podminky.urs.cz/item/CS_URS_2026_01/998276124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4" customWidth="1"/>
    <col min="2" max="2" width="1.667969" style="284" customWidth="1"/>
    <col min="3" max="4" width="5" style="284" customWidth="1"/>
    <col min="5" max="5" width="11.66016" style="284" customWidth="1"/>
    <col min="6" max="6" width="9.160156" style="284" customWidth="1"/>
    <col min="7" max="7" width="5" style="284" customWidth="1"/>
    <col min="8" max="8" width="77.83203" style="284" customWidth="1"/>
    <col min="9" max="10" width="20" style="284" customWidth="1"/>
    <col min="11" max="11" width="1.667969" style="284" customWidth="1"/>
  </cols>
  <sheetData>
    <row r="1" s="1" customFormat="1" ht="37.5" customHeight="1"/>
    <row r="2" s="1" customFormat="1" ht="7.5" customHeight="1">
      <c r="B2" s="285"/>
      <c r="C2" s="286"/>
      <c r="D2" s="286"/>
      <c r="E2" s="286"/>
      <c r="F2" s="286"/>
      <c r="G2" s="286"/>
      <c r="H2" s="286"/>
      <c r="I2" s="286"/>
      <c r="J2" s="286"/>
      <c r="K2" s="287"/>
    </row>
    <row r="3" s="17" customFormat="1" ht="45" customHeight="1">
      <c r="B3" s="288"/>
      <c r="C3" s="289" t="s">
        <v>1164</v>
      </c>
      <c r="D3" s="289"/>
      <c r="E3" s="289"/>
      <c r="F3" s="289"/>
      <c r="G3" s="289"/>
      <c r="H3" s="289"/>
      <c r="I3" s="289"/>
      <c r="J3" s="289"/>
      <c r="K3" s="290"/>
    </row>
    <row r="4" s="1" customFormat="1" ht="25.5" customHeight="1">
      <c r="B4" s="291"/>
      <c r="C4" s="292" t="s">
        <v>1165</v>
      </c>
      <c r="D4" s="292"/>
      <c r="E4" s="292"/>
      <c r="F4" s="292"/>
      <c r="G4" s="292"/>
      <c r="H4" s="292"/>
      <c r="I4" s="292"/>
      <c r="J4" s="292"/>
      <c r="K4" s="293"/>
    </row>
    <row r="5" s="1" customFormat="1" ht="5.25" customHeight="1">
      <c r="B5" s="291"/>
      <c r="C5" s="294"/>
      <c r="D5" s="294"/>
      <c r="E5" s="294"/>
      <c r="F5" s="294"/>
      <c r="G5" s="294"/>
      <c r="H5" s="294"/>
      <c r="I5" s="294"/>
      <c r="J5" s="294"/>
      <c r="K5" s="293"/>
    </row>
    <row r="6" s="1" customFormat="1" ht="15" customHeight="1">
      <c r="B6" s="291"/>
      <c r="C6" s="295" t="s">
        <v>1166</v>
      </c>
      <c r="D6" s="295"/>
      <c r="E6" s="295"/>
      <c r="F6" s="295"/>
      <c r="G6" s="295"/>
      <c r="H6" s="295"/>
      <c r="I6" s="295"/>
      <c r="J6" s="295"/>
      <c r="K6" s="293"/>
    </row>
    <row r="7" s="1" customFormat="1" ht="15" customHeight="1">
      <c r="B7" s="296"/>
      <c r="C7" s="295" t="s">
        <v>1167</v>
      </c>
      <c r="D7" s="295"/>
      <c r="E7" s="295"/>
      <c r="F7" s="295"/>
      <c r="G7" s="295"/>
      <c r="H7" s="295"/>
      <c r="I7" s="295"/>
      <c r="J7" s="295"/>
      <c r="K7" s="293"/>
    </row>
    <row r="8" s="1" customFormat="1" ht="12.75" customHeight="1">
      <c r="B8" s="296"/>
      <c r="C8" s="295"/>
      <c r="D8" s="295"/>
      <c r="E8" s="295"/>
      <c r="F8" s="295"/>
      <c r="G8" s="295"/>
      <c r="H8" s="295"/>
      <c r="I8" s="295"/>
      <c r="J8" s="295"/>
      <c r="K8" s="293"/>
    </row>
    <row r="9" s="1" customFormat="1" ht="15" customHeight="1">
      <c r="B9" s="296"/>
      <c r="C9" s="295" t="s">
        <v>1168</v>
      </c>
      <c r="D9" s="295"/>
      <c r="E9" s="295"/>
      <c r="F9" s="295"/>
      <c r="G9" s="295"/>
      <c r="H9" s="295"/>
      <c r="I9" s="295"/>
      <c r="J9" s="295"/>
      <c r="K9" s="293"/>
    </row>
    <row r="10" s="1" customFormat="1" ht="15" customHeight="1">
      <c r="B10" s="296"/>
      <c r="C10" s="295"/>
      <c r="D10" s="295" t="s">
        <v>1169</v>
      </c>
      <c r="E10" s="295"/>
      <c r="F10" s="295"/>
      <c r="G10" s="295"/>
      <c r="H10" s="295"/>
      <c r="I10" s="295"/>
      <c r="J10" s="295"/>
      <c r="K10" s="293"/>
    </row>
    <row r="11" s="1" customFormat="1" ht="15" customHeight="1">
      <c r="B11" s="296"/>
      <c r="C11" s="297"/>
      <c r="D11" s="295" t="s">
        <v>1170</v>
      </c>
      <c r="E11" s="295"/>
      <c r="F11" s="295"/>
      <c r="G11" s="295"/>
      <c r="H11" s="295"/>
      <c r="I11" s="295"/>
      <c r="J11" s="295"/>
      <c r="K11" s="293"/>
    </row>
    <row r="12" s="1" customFormat="1" ht="15" customHeight="1">
      <c r="B12" s="296"/>
      <c r="C12" s="297"/>
      <c r="D12" s="295"/>
      <c r="E12" s="295"/>
      <c r="F12" s="295"/>
      <c r="G12" s="295"/>
      <c r="H12" s="295"/>
      <c r="I12" s="295"/>
      <c r="J12" s="295"/>
      <c r="K12" s="293"/>
    </row>
    <row r="13" s="1" customFormat="1" ht="15" customHeight="1">
      <c r="B13" s="296"/>
      <c r="C13" s="297"/>
      <c r="D13" s="298" t="s">
        <v>1171</v>
      </c>
      <c r="E13" s="295"/>
      <c r="F13" s="295"/>
      <c r="G13" s="295"/>
      <c r="H13" s="295"/>
      <c r="I13" s="295"/>
      <c r="J13" s="295"/>
      <c r="K13" s="293"/>
    </row>
    <row r="14" s="1" customFormat="1" ht="12.75" customHeight="1">
      <c r="B14" s="296"/>
      <c r="C14" s="297"/>
      <c r="D14" s="297"/>
      <c r="E14" s="297"/>
      <c r="F14" s="297"/>
      <c r="G14" s="297"/>
      <c r="H14" s="297"/>
      <c r="I14" s="297"/>
      <c r="J14" s="297"/>
      <c r="K14" s="293"/>
    </row>
    <row r="15" s="1" customFormat="1" ht="15" customHeight="1">
      <c r="B15" s="296"/>
      <c r="C15" s="297"/>
      <c r="D15" s="295" t="s">
        <v>1172</v>
      </c>
      <c r="E15" s="295"/>
      <c r="F15" s="295"/>
      <c r="G15" s="295"/>
      <c r="H15" s="295"/>
      <c r="I15" s="295"/>
      <c r="J15" s="295"/>
      <c r="K15" s="293"/>
    </row>
    <row r="16" s="1" customFormat="1" ht="15" customHeight="1">
      <c r="B16" s="296"/>
      <c r="C16" s="297"/>
      <c r="D16" s="295" t="s">
        <v>1173</v>
      </c>
      <c r="E16" s="295"/>
      <c r="F16" s="295"/>
      <c r="G16" s="295"/>
      <c r="H16" s="295"/>
      <c r="I16" s="295"/>
      <c r="J16" s="295"/>
      <c r="K16" s="293"/>
    </row>
    <row r="17" s="1" customFormat="1" ht="15" customHeight="1">
      <c r="B17" s="296"/>
      <c r="C17" s="297"/>
      <c r="D17" s="295" t="s">
        <v>1174</v>
      </c>
      <c r="E17" s="295"/>
      <c r="F17" s="295"/>
      <c r="G17" s="295"/>
      <c r="H17" s="295"/>
      <c r="I17" s="295"/>
      <c r="J17" s="295"/>
      <c r="K17" s="293"/>
    </row>
    <row r="18" s="1" customFormat="1" ht="15" customHeight="1">
      <c r="B18" s="296"/>
      <c r="C18" s="297"/>
      <c r="D18" s="297"/>
      <c r="E18" s="299" t="s">
        <v>79</v>
      </c>
      <c r="F18" s="295" t="s">
        <v>1175</v>
      </c>
      <c r="G18" s="295"/>
      <c r="H18" s="295"/>
      <c r="I18" s="295"/>
      <c r="J18" s="295"/>
      <c r="K18" s="293"/>
    </row>
    <row r="19" s="1" customFormat="1" ht="15" customHeight="1">
      <c r="B19" s="296"/>
      <c r="C19" s="297"/>
      <c r="D19" s="297"/>
      <c r="E19" s="299" t="s">
        <v>1176</v>
      </c>
      <c r="F19" s="295" t="s">
        <v>1177</v>
      </c>
      <c r="G19" s="295"/>
      <c r="H19" s="295"/>
      <c r="I19" s="295"/>
      <c r="J19" s="295"/>
      <c r="K19" s="293"/>
    </row>
    <row r="20" s="1" customFormat="1" ht="15" customHeight="1">
      <c r="B20" s="296"/>
      <c r="C20" s="297"/>
      <c r="D20" s="297"/>
      <c r="E20" s="299" t="s">
        <v>1178</v>
      </c>
      <c r="F20" s="295" t="s">
        <v>1179</v>
      </c>
      <c r="G20" s="295"/>
      <c r="H20" s="295"/>
      <c r="I20" s="295"/>
      <c r="J20" s="295"/>
      <c r="K20" s="293"/>
    </row>
    <row r="21" s="1" customFormat="1" ht="15" customHeight="1">
      <c r="B21" s="296"/>
      <c r="C21" s="297"/>
      <c r="D21" s="297"/>
      <c r="E21" s="299" t="s">
        <v>1180</v>
      </c>
      <c r="F21" s="295" t="s">
        <v>78</v>
      </c>
      <c r="G21" s="295"/>
      <c r="H21" s="295"/>
      <c r="I21" s="295"/>
      <c r="J21" s="295"/>
      <c r="K21" s="293"/>
    </row>
    <row r="22" s="1" customFormat="1" ht="15" customHeight="1">
      <c r="B22" s="296"/>
      <c r="C22" s="297"/>
      <c r="D22" s="297"/>
      <c r="E22" s="299" t="s">
        <v>1181</v>
      </c>
      <c r="F22" s="295" t="s">
        <v>1182</v>
      </c>
      <c r="G22" s="295"/>
      <c r="H22" s="295"/>
      <c r="I22" s="295"/>
      <c r="J22" s="295"/>
      <c r="K22" s="293"/>
    </row>
    <row r="23" s="1" customFormat="1" ht="15" customHeight="1">
      <c r="B23" s="296"/>
      <c r="C23" s="297"/>
      <c r="D23" s="297"/>
      <c r="E23" s="299" t="s">
        <v>1183</v>
      </c>
      <c r="F23" s="295" t="s">
        <v>1184</v>
      </c>
      <c r="G23" s="295"/>
      <c r="H23" s="295"/>
      <c r="I23" s="295"/>
      <c r="J23" s="295"/>
      <c r="K23" s="293"/>
    </row>
    <row r="24" s="1" customFormat="1" ht="12.75" customHeight="1">
      <c r="B24" s="296"/>
      <c r="C24" s="297"/>
      <c r="D24" s="297"/>
      <c r="E24" s="297"/>
      <c r="F24" s="297"/>
      <c r="G24" s="297"/>
      <c r="H24" s="297"/>
      <c r="I24" s="297"/>
      <c r="J24" s="297"/>
      <c r="K24" s="293"/>
    </row>
    <row r="25" s="1" customFormat="1" ht="15" customHeight="1">
      <c r="B25" s="296"/>
      <c r="C25" s="295" t="s">
        <v>1185</v>
      </c>
      <c r="D25" s="295"/>
      <c r="E25" s="295"/>
      <c r="F25" s="295"/>
      <c r="G25" s="295"/>
      <c r="H25" s="295"/>
      <c r="I25" s="295"/>
      <c r="J25" s="295"/>
      <c r="K25" s="293"/>
    </row>
    <row r="26" s="1" customFormat="1" ht="15" customHeight="1">
      <c r="B26" s="296"/>
      <c r="C26" s="295" t="s">
        <v>1186</v>
      </c>
      <c r="D26" s="295"/>
      <c r="E26" s="295"/>
      <c r="F26" s="295"/>
      <c r="G26" s="295"/>
      <c r="H26" s="295"/>
      <c r="I26" s="295"/>
      <c r="J26" s="295"/>
      <c r="K26" s="293"/>
    </row>
    <row r="27" s="1" customFormat="1" ht="15" customHeight="1">
      <c r="B27" s="296"/>
      <c r="C27" s="295"/>
      <c r="D27" s="295" t="s">
        <v>1187</v>
      </c>
      <c r="E27" s="295"/>
      <c r="F27" s="295"/>
      <c r="G27" s="295"/>
      <c r="H27" s="295"/>
      <c r="I27" s="295"/>
      <c r="J27" s="295"/>
      <c r="K27" s="293"/>
    </row>
    <row r="28" s="1" customFormat="1" ht="15" customHeight="1">
      <c r="B28" s="296"/>
      <c r="C28" s="297"/>
      <c r="D28" s="295" t="s">
        <v>1188</v>
      </c>
      <c r="E28" s="295"/>
      <c r="F28" s="295"/>
      <c r="G28" s="295"/>
      <c r="H28" s="295"/>
      <c r="I28" s="295"/>
      <c r="J28" s="295"/>
      <c r="K28" s="293"/>
    </row>
    <row r="29" s="1" customFormat="1" ht="12.75" customHeight="1">
      <c r="B29" s="296"/>
      <c r="C29" s="297"/>
      <c r="D29" s="297"/>
      <c r="E29" s="297"/>
      <c r="F29" s="297"/>
      <c r="G29" s="297"/>
      <c r="H29" s="297"/>
      <c r="I29" s="297"/>
      <c r="J29" s="297"/>
      <c r="K29" s="293"/>
    </row>
    <row r="30" s="1" customFormat="1" ht="15" customHeight="1">
      <c r="B30" s="296"/>
      <c r="C30" s="297"/>
      <c r="D30" s="295" t="s">
        <v>1189</v>
      </c>
      <c r="E30" s="295"/>
      <c r="F30" s="295"/>
      <c r="G30" s="295"/>
      <c r="H30" s="295"/>
      <c r="I30" s="295"/>
      <c r="J30" s="295"/>
      <c r="K30" s="293"/>
    </row>
    <row r="31" s="1" customFormat="1" ht="15" customHeight="1">
      <c r="B31" s="296"/>
      <c r="C31" s="297"/>
      <c r="D31" s="295" t="s">
        <v>1190</v>
      </c>
      <c r="E31" s="295"/>
      <c r="F31" s="295"/>
      <c r="G31" s="295"/>
      <c r="H31" s="295"/>
      <c r="I31" s="295"/>
      <c r="J31" s="295"/>
      <c r="K31" s="293"/>
    </row>
    <row r="32" s="1" customFormat="1" ht="12.75" customHeight="1">
      <c r="B32" s="296"/>
      <c r="C32" s="297"/>
      <c r="D32" s="297"/>
      <c r="E32" s="297"/>
      <c r="F32" s="297"/>
      <c r="G32" s="297"/>
      <c r="H32" s="297"/>
      <c r="I32" s="297"/>
      <c r="J32" s="297"/>
      <c r="K32" s="293"/>
    </row>
    <row r="33" s="1" customFormat="1" ht="15" customHeight="1">
      <c r="B33" s="296"/>
      <c r="C33" s="297"/>
      <c r="D33" s="295" t="s">
        <v>1191</v>
      </c>
      <c r="E33" s="295"/>
      <c r="F33" s="295"/>
      <c r="G33" s="295"/>
      <c r="H33" s="295"/>
      <c r="I33" s="295"/>
      <c r="J33" s="295"/>
      <c r="K33" s="293"/>
    </row>
    <row r="34" s="1" customFormat="1" ht="15" customHeight="1">
      <c r="B34" s="296"/>
      <c r="C34" s="297"/>
      <c r="D34" s="295" t="s">
        <v>1192</v>
      </c>
      <c r="E34" s="295"/>
      <c r="F34" s="295"/>
      <c r="G34" s="295"/>
      <c r="H34" s="295"/>
      <c r="I34" s="295"/>
      <c r="J34" s="295"/>
      <c r="K34" s="293"/>
    </row>
    <row r="35" s="1" customFormat="1" ht="15" customHeight="1">
      <c r="B35" s="296"/>
      <c r="C35" s="297"/>
      <c r="D35" s="295" t="s">
        <v>1193</v>
      </c>
      <c r="E35" s="295"/>
      <c r="F35" s="295"/>
      <c r="G35" s="295"/>
      <c r="H35" s="295"/>
      <c r="I35" s="295"/>
      <c r="J35" s="295"/>
      <c r="K35" s="293"/>
    </row>
    <row r="36" s="1" customFormat="1" ht="15" customHeight="1">
      <c r="B36" s="296"/>
      <c r="C36" s="297"/>
      <c r="D36" s="295"/>
      <c r="E36" s="298" t="s">
        <v>103</v>
      </c>
      <c r="F36" s="295"/>
      <c r="G36" s="295" t="s">
        <v>1194</v>
      </c>
      <c r="H36" s="295"/>
      <c r="I36" s="295"/>
      <c r="J36" s="295"/>
      <c r="K36" s="293"/>
    </row>
    <row r="37" s="1" customFormat="1" ht="30.75" customHeight="1">
      <c r="B37" s="296"/>
      <c r="C37" s="297"/>
      <c r="D37" s="295"/>
      <c r="E37" s="298" t="s">
        <v>1195</v>
      </c>
      <c r="F37" s="295"/>
      <c r="G37" s="295" t="s">
        <v>1196</v>
      </c>
      <c r="H37" s="295"/>
      <c r="I37" s="295"/>
      <c r="J37" s="295"/>
      <c r="K37" s="293"/>
    </row>
    <row r="38" s="1" customFormat="1" ht="15" customHeight="1">
      <c r="B38" s="296"/>
      <c r="C38" s="297"/>
      <c r="D38" s="295"/>
      <c r="E38" s="298" t="s">
        <v>53</v>
      </c>
      <c r="F38" s="295"/>
      <c r="G38" s="295" t="s">
        <v>1197</v>
      </c>
      <c r="H38" s="295"/>
      <c r="I38" s="295"/>
      <c r="J38" s="295"/>
      <c r="K38" s="293"/>
    </row>
    <row r="39" s="1" customFormat="1" ht="15" customHeight="1">
      <c r="B39" s="296"/>
      <c r="C39" s="297"/>
      <c r="D39" s="295"/>
      <c r="E39" s="298" t="s">
        <v>54</v>
      </c>
      <c r="F39" s="295"/>
      <c r="G39" s="295" t="s">
        <v>1198</v>
      </c>
      <c r="H39" s="295"/>
      <c r="I39" s="295"/>
      <c r="J39" s="295"/>
      <c r="K39" s="293"/>
    </row>
    <row r="40" s="1" customFormat="1" ht="15" customHeight="1">
      <c r="B40" s="296"/>
      <c r="C40" s="297"/>
      <c r="D40" s="295"/>
      <c r="E40" s="298" t="s">
        <v>104</v>
      </c>
      <c r="F40" s="295"/>
      <c r="G40" s="295" t="s">
        <v>1199</v>
      </c>
      <c r="H40" s="295"/>
      <c r="I40" s="295"/>
      <c r="J40" s="295"/>
      <c r="K40" s="293"/>
    </row>
    <row r="41" s="1" customFormat="1" ht="15" customHeight="1">
      <c r="B41" s="296"/>
      <c r="C41" s="297"/>
      <c r="D41" s="295"/>
      <c r="E41" s="298" t="s">
        <v>105</v>
      </c>
      <c r="F41" s="295"/>
      <c r="G41" s="295" t="s">
        <v>1200</v>
      </c>
      <c r="H41" s="295"/>
      <c r="I41" s="295"/>
      <c r="J41" s="295"/>
      <c r="K41" s="293"/>
    </row>
    <row r="42" s="1" customFormat="1" ht="15" customHeight="1">
      <c r="B42" s="296"/>
      <c r="C42" s="297"/>
      <c r="D42" s="295"/>
      <c r="E42" s="298" t="s">
        <v>1201</v>
      </c>
      <c r="F42" s="295"/>
      <c r="G42" s="295" t="s">
        <v>1202</v>
      </c>
      <c r="H42" s="295"/>
      <c r="I42" s="295"/>
      <c r="J42" s="295"/>
      <c r="K42" s="293"/>
    </row>
    <row r="43" s="1" customFormat="1" ht="15" customHeight="1">
      <c r="B43" s="296"/>
      <c r="C43" s="297"/>
      <c r="D43" s="295"/>
      <c r="E43" s="298"/>
      <c r="F43" s="295"/>
      <c r="G43" s="295" t="s">
        <v>1203</v>
      </c>
      <c r="H43" s="295"/>
      <c r="I43" s="295"/>
      <c r="J43" s="295"/>
      <c r="K43" s="293"/>
    </row>
    <row r="44" s="1" customFormat="1" ht="15" customHeight="1">
      <c r="B44" s="296"/>
      <c r="C44" s="297"/>
      <c r="D44" s="295"/>
      <c r="E44" s="298" t="s">
        <v>1204</v>
      </c>
      <c r="F44" s="295"/>
      <c r="G44" s="295" t="s">
        <v>1205</v>
      </c>
      <c r="H44" s="295"/>
      <c r="I44" s="295"/>
      <c r="J44" s="295"/>
      <c r="K44" s="293"/>
    </row>
    <row r="45" s="1" customFormat="1" ht="15" customHeight="1">
      <c r="B45" s="296"/>
      <c r="C45" s="297"/>
      <c r="D45" s="295"/>
      <c r="E45" s="298" t="s">
        <v>107</v>
      </c>
      <c r="F45" s="295"/>
      <c r="G45" s="295" t="s">
        <v>1206</v>
      </c>
      <c r="H45" s="295"/>
      <c r="I45" s="295"/>
      <c r="J45" s="295"/>
      <c r="K45" s="293"/>
    </row>
    <row r="46" s="1" customFormat="1" ht="12.75" customHeight="1">
      <c r="B46" s="296"/>
      <c r="C46" s="297"/>
      <c r="D46" s="295"/>
      <c r="E46" s="295"/>
      <c r="F46" s="295"/>
      <c r="G46" s="295"/>
      <c r="H46" s="295"/>
      <c r="I46" s="295"/>
      <c r="J46" s="295"/>
      <c r="K46" s="293"/>
    </row>
    <row r="47" s="1" customFormat="1" ht="15" customHeight="1">
      <c r="B47" s="296"/>
      <c r="C47" s="297"/>
      <c r="D47" s="295" t="s">
        <v>1207</v>
      </c>
      <c r="E47" s="295"/>
      <c r="F47" s="295"/>
      <c r="G47" s="295"/>
      <c r="H47" s="295"/>
      <c r="I47" s="295"/>
      <c r="J47" s="295"/>
      <c r="K47" s="293"/>
    </row>
    <row r="48" s="1" customFormat="1" ht="15" customHeight="1">
      <c r="B48" s="296"/>
      <c r="C48" s="297"/>
      <c r="D48" s="297"/>
      <c r="E48" s="295" t="s">
        <v>1208</v>
      </c>
      <c r="F48" s="295"/>
      <c r="G48" s="295"/>
      <c r="H48" s="295"/>
      <c r="I48" s="295"/>
      <c r="J48" s="295"/>
      <c r="K48" s="293"/>
    </row>
    <row r="49" s="1" customFormat="1" ht="15" customHeight="1">
      <c r="B49" s="296"/>
      <c r="C49" s="297"/>
      <c r="D49" s="297"/>
      <c r="E49" s="295" t="s">
        <v>1209</v>
      </c>
      <c r="F49" s="295"/>
      <c r="G49" s="295"/>
      <c r="H49" s="295"/>
      <c r="I49" s="295"/>
      <c r="J49" s="295"/>
      <c r="K49" s="293"/>
    </row>
    <row r="50" s="1" customFormat="1" ht="15" customHeight="1">
      <c r="B50" s="296"/>
      <c r="C50" s="297"/>
      <c r="D50" s="297"/>
      <c r="E50" s="295" t="s">
        <v>1210</v>
      </c>
      <c r="F50" s="295"/>
      <c r="G50" s="295"/>
      <c r="H50" s="295"/>
      <c r="I50" s="295"/>
      <c r="J50" s="295"/>
      <c r="K50" s="293"/>
    </row>
    <row r="51" s="1" customFormat="1" ht="15" customHeight="1">
      <c r="B51" s="296"/>
      <c r="C51" s="297"/>
      <c r="D51" s="295" t="s">
        <v>1211</v>
      </c>
      <c r="E51" s="295"/>
      <c r="F51" s="295"/>
      <c r="G51" s="295"/>
      <c r="H51" s="295"/>
      <c r="I51" s="295"/>
      <c r="J51" s="295"/>
      <c r="K51" s="293"/>
    </row>
    <row r="52" s="1" customFormat="1" ht="25.5" customHeight="1">
      <c r="B52" s="291"/>
      <c r="C52" s="292" t="s">
        <v>1212</v>
      </c>
      <c r="D52" s="292"/>
      <c r="E52" s="292"/>
      <c r="F52" s="292"/>
      <c r="G52" s="292"/>
      <c r="H52" s="292"/>
      <c r="I52" s="292"/>
      <c r="J52" s="292"/>
      <c r="K52" s="293"/>
    </row>
    <row r="53" s="1" customFormat="1" ht="5.25" customHeight="1">
      <c r="B53" s="291"/>
      <c r="C53" s="294"/>
      <c r="D53" s="294"/>
      <c r="E53" s="294"/>
      <c r="F53" s="294"/>
      <c r="G53" s="294"/>
      <c r="H53" s="294"/>
      <c r="I53" s="294"/>
      <c r="J53" s="294"/>
      <c r="K53" s="293"/>
    </row>
    <row r="54" s="1" customFormat="1" ht="15" customHeight="1">
      <c r="B54" s="291"/>
      <c r="C54" s="295" t="s">
        <v>1213</v>
      </c>
      <c r="D54" s="295"/>
      <c r="E54" s="295"/>
      <c r="F54" s="295"/>
      <c r="G54" s="295"/>
      <c r="H54" s="295"/>
      <c r="I54" s="295"/>
      <c r="J54" s="295"/>
      <c r="K54" s="293"/>
    </row>
    <row r="55" s="1" customFormat="1" ht="15" customHeight="1">
      <c r="B55" s="291"/>
      <c r="C55" s="295" t="s">
        <v>1214</v>
      </c>
      <c r="D55" s="295"/>
      <c r="E55" s="295"/>
      <c r="F55" s="295"/>
      <c r="G55" s="295"/>
      <c r="H55" s="295"/>
      <c r="I55" s="295"/>
      <c r="J55" s="295"/>
      <c r="K55" s="293"/>
    </row>
    <row r="56" s="1" customFormat="1" ht="12.75" customHeight="1">
      <c r="B56" s="291"/>
      <c r="C56" s="295"/>
      <c r="D56" s="295"/>
      <c r="E56" s="295"/>
      <c r="F56" s="295"/>
      <c r="G56" s="295"/>
      <c r="H56" s="295"/>
      <c r="I56" s="295"/>
      <c r="J56" s="295"/>
      <c r="K56" s="293"/>
    </row>
    <row r="57" s="1" customFormat="1" ht="15" customHeight="1">
      <c r="B57" s="291"/>
      <c r="C57" s="295" t="s">
        <v>1215</v>
      </c>
      <c r="D57" s="295"/>
      <c r="E57" s="295"/>
      <c r="F57" s="295"/>
      <c r="G57" s="295"/>
      <c r="H57" s="295"/>
      <c r="I57" s="295"/>
      <c r="J57" s="295"/>
      <c r="K57" s="293"/>
    </row>
    <row r="58" s="1" customFormat="1" ht="15" customHeight="1">
      <c r="B58" s="291"/>
      <c r="C58" s="297"/>
      <c r="D58" s="295" t="s">
        <v>1216</v>
      </c>
      <c r="E58" s="295"/>
      <c r="F58" s="295"/>
      <c r="G58" s="295"/>
      <c r="H58" s="295"/>
      <c r="I58" s="295"/>
      <c r="J58" s="295"/>
      <c r="K58" s="293"/>
    </row>
    <row r="59" s="1" customFormat="1" ht="15" customHeight="1">
      <c r="B59" s="291"/>
      <c r="C59" s="297"/>
      <c r="D59" s="295" t="s">
        <v>1217</v>
      </c>
      <c r="E59" s="295"/>
      <c r="F59" s="295"/>
      <c r="G59" s="295"/>
      <c r="H59" s="295"/>
      <c r="I59" s="295"/>
      <c r="J59" s="295"/>
      <c r="K59" s="293"/>
    </row>
    <row r="60" s="1" customFormat="1" ht="15" customHeight="1">
      <c r="B60" s="291"/>
      <c r="C60" s="297"/>
      <c r="D60" s="295" t="s">
        <v>1218</v>
      </c>
      <c r="E60" s="295"/>
      <c r="F60" s="295"/>
      <c r="G60" s="295"/>
      <c r="H60" s="295"/>
      <c r="I60" s="295"/>
      <c r="J60" s="295"/>
      <c r="K60" s="293"/>
    </row>
    <row r="61" s="1" customFormat="1" ht="15" customHeight="1">
      <c r="B61" s="291"/>
      <c r="C61" s="297"/>
      <c r="D61" s="295" t="s">
        <v>1219</v>
      </c>
      <c r="E61" s="295"/>
      <c r="F61" s="295"/>
      <c r="G61" s="295"/>
      <c r="H61" s="295"/>
      <c r="I61" s="295"/>
      <c r="J61" s="295"/>
      <c r="K61" s="293"/>
    </row>
    <row r="62" s="1" customFormat="1" ht="15" customHeight="1">
      <c r="B62" s="291"/>
      <c r="C62" s="297"/>
      <c r="D62" s="300" t="s">
        <v>1220</v>
      </c>
      <c r="E62" s="300"/>
      <c r="F62" s="300"/>
      <c r="G62" s="300"/>
      <c r="H62" s="300"/>
      <c r="I62" s="300"/>
      <c r="J62" s="300"/>
      <c r="K62" s="293"/>
    </row>
    <row r="63" s="1" customFormat="1" ht="15" customHeight="1">
      <c r="B63" s="291"/>
      <c r="C63" s="297"/>
      <c r="D63" s="295" t="s">
        <v>1221</v>
      </c>
      <c r="E63" s="295"/>
      <c r="F63" s="295"/>
      <c r="G63" s="295"/>
      <c r="H63" s="295"/>
      <c r="I63" s="295"/>
      <c r="J63" s="295"/>
      <c r="K63" s="293"/>
    </row>
    <row r="64" s="1" customFormat="1" ht="12.75" customHeight="1">
      <c r="B64" s="291"/>
      <c r="C64" s="297"/>
      <c r="D64" s="297"/>
      <c r="E64" s="301"/>
      <c r="F64" s="297"/>
      <c r="G64" s="297"/>
      <c r="H64" s="297"/>
      <c r="I64" s="297"/>
      <c r="J64" s="297"/>
      <c r="K64" s="293"/>
    </row>
    <row r="65" s="1" customFormat="1" ht="15" customHeight="1">
      <c r="B65" s="291"/>
      <c r="C65" s="297"/>
      <c r="D65" s="295" t="s">
        <v>1222</v>
      </c>
      <c r="E65" s="295"/>
      <c r="F65" s="295"/>
      <c r="G65" s="295"/>
      <c r="H65" s="295"/>
      <c r="I65" s="295"/>
      <c r="J65" s="295"/>
      <c r="K65" s="293"/>
    </row>
    <row r="66" s="1" customFormat="1" ht="15" customHeight="1">
      <c r="B66" s="291"/>
      <c r="C66" s="297"/>
      <c r="D66" s="300" t="s">
        <v>1223</v>
      </c>
      <c r="E66" s="300"/>
      <c r="F66" s="300"/>
      <c r="G66" s="300"/>
      <c r="H66" s="300"/>
      <c r="I66" s="300"/>
      <c r="J66" s="300"/>
      <c r="K66" s="293"/>
    </row>
    <row r="67" s="1" customFormat="1" ht="15" customHeight="1">
      <c r="B67" s="291"/>
      <c r="C67" s="297"/>
      <c r="D67" s="295" t="s">
        <v>1224</v>
      </c>
      <c r="E67" s="295"/>
      <c r="F67" s="295"/>
      <c r="G67" s="295"/>
      <c r="H67" s="295"/>
      <c r="I67" s="295"/>
      <c r="J67" s="295"/>
      <c r="K67" s="293"/>
    </row>
    <row r="68" s="1" customFormat="1" ht="15" customHeight="1">
      <c r="B68" s="291"/>
      <c r="C68" s="297"/>
      <c r="D68" s="295" t="s">
        <v>1225</v>
      </c>
      <c r="E68" s="295"/>
      <c r="F68" s="295"/>
      <c r="G68" s="295"/>
      <c r="H68" s="295"/>
      <c r="I68" s="295"/>
      <c r="J68" s="295"/>
      <c r="K68" s="293"/>
    </row>
    <row r="69" s="1" customFormat="1" ht="15" customHeight="1">
      <c r="B69" s="291"/>
      <c r="C69" s="297"/>
      <c r="D69" s="295" t="s">
        <v>1226</v>
      </c>
      <c r="E69" s="295"/>
      <c r="F69" s="295"/>
      <c r="G69" s="295"/>
      <c r="H69" s="295"/>
      <c r="I69" s="295"/>
      <c r="J69" s="295"/>
      <c r="K69" s="293"/>
    </row>
    <row r="70" s="1" customFormat="1" ht="15" customHeight="1">
      <c r="B70" s="291"/>
      <c r="C70" s="297"/>
      <c r="D70" s="295" t="s">
        <v>1227</v>
      </c>
      <c r="E70" s="295"/>
      <c r="F70" s="295"/>
      <c r="G70" s="295"/>
      <c r="H70" s="295"/>
      <c r="I70" s="295"/>
      <c r="J70" s="295"/>
      <c r="K70" s="293"/>
    </row>
    <row r="71" s="1" customFormat="1" ht="12.75" customHeight="1">
      <c r="B71" s="302"/>
      <c r="C71" s="303"/>
      <c r="D71" s="303"/>
      <c r="E71" s="303"/>
      <c r="F71" s="303"/>
      <c r="G71" s="303"/>
      <c r="H71" s="303"/>
      <c r="I71" s="303"/>
      <c r="J71" s="303"/>
      <c r="K71" s="304"/>
    </row>
    <row r="72" s="1" customFormat="1" ht="18.75" customHeight="1">
      <c r="B72" s="305"/>
      <c r="C72" s="305"/>
      <c r="D72" s="305"/>
      <c r="E72" s="305"/>
      <c r="F72" s="305"/>
      <c r="G72" s="305"/>
      <c r="H72" s="305"/>
      <c r="I72" s="305"/>
      <c r="J72" s="305"/>
      <c r="K72" s="306"/>
    </row>
    <row r="73" s="1" customFormat="1" ht="18.75" customHeight="1">
      <c r="B73" s="306"/>
      <c r="C73" s="306"/>
      <c r="D73" s="306"/>
      <c r="E73" s="306"/>
      <c r="F73" s="306"/>
      <c r="G73" s="306"/>
      <c r="H73" s="306"/>
      <c r="I73" s="306"/>
      <c r="J73" s="306"/>
      <c r="K73" s="306"/>
    </row>
    <row r="74" s="1" customFormat="1" ht="7.5" customHeight="1">
      <c r="B74" s="307"/>
      <c r="C74" s="308"/>
      <c r="D74" s="308"/>
      <c r="E74" s="308"/>
      <c r="F74" s="308"/>
      <c r="G74" s="308"/>
      <c r="H74" s="308"/>
      <c r="I74" s="308"/>
      <c r="J74" s="308"/>
      <c r="K74" s="309"/>
    </row>
    <row r="75" s="1" customFormat="1" ht="45" customHeight="1">
      <c r="B75" s="310"/>
      <c r="C75" s="311" t="s">
        <v>1228</v>
      </c>
      <c r="D75" s="311"/>
      <c r="E75" s="311"/>
      <c r="F75" s="311"/>
      <c r="G75" s="311"/>
      <c r="H75" s="311"/>
      <c r="I75" s="311"/>
      <c r="J75" s="311"/>
      <c r="K75" s="312"/>
    </row>
    <row r="76" s="1" customFormat="1" ht="17.25" customHeight="1">
      <c r="B76" s="310"/>
      <c r="C76" s="313" t="s">
        <v>1229</v>
      </c>
      <c r="D76" s="313"/>
      <c r="E76" s="313"/>
      <c r="F76" s="313" t="s">
        <v>1230</v>
      </c>
      <c r="G76" s="314"/>
      <c r="H76" s="313" t="s">
        <v>54</v>
      </c>
      <c r="I76" s="313" t="s">
        <v>57</v>
      </c>
      <c r="J76" s="313" t="s">
        <v>1231</v>
      </c>
      <c r="K76" s="312"/>
    </row>
    <row r="77" s="1" customFormat="1" ht="17.25" customHeight="1">
      <c r="B77" s="310"/>
      <c r="C77" s="315" t="s">
        <v>1232</v>
      </c>
      <c r="D77" s="315"/>
      <c r="E77" s="315"/>
      <c r="F77" s="316" t="s">
        <v>1233</v>
      </c>
      <c r="G77" s="317"/>
      <c r="H77" s="315"/>
      <c r="I77" s="315"/>
      <c r="J77" s="315" t="s">
        <v>1234</v>
      </c>
      <c r="K77" s="312"/>
    </row>
    <row r="78" s="1" customFormat="1" ht="5.25" customHeight="1">
      <c r="B78" s="310"/>
      <c r="C78" s="318"/>
      <c r="D78" s="318"/>
      <c r="E78" s="318"/>
      <c r="F78" s="318"/>
      <c r="G78" s="319"/>
      <c r="H78" s="318"/>
      <c r="I78" s="318"/>
      <c r="J78" s="318"/>
      <c r="K78" s="312"/>
    </row>
    <row r="79" s="1" customFormat="1" ht="15" customHeight="1">
      <c r="B79" s="310"/>
      <c r="C79" s="298" t="s">
        <v>53</v>
      </c>
      <c r="D79" s="320"/>
      <c r="E79" s="320"/>
      <c r="F79" s="321" t="s">
        <v>1235</v>
      </c>
      <c r="G79" s="322"/>
      <c r="H79" s="298" t="s">
        <v>1236</v>
      </c>
      <c r="I79" s="298" t="s">
        <v>1237</v>
      </c>
      <c r="J79" s="298">
        <v>20</v>
      </c>
      <c r="K79" s="312"/>
    </row>
    <row r="80" s="1" customFormat="1" ht="15" customHeight="1">
      <c r="B80" s="310"/>
      <c r="C80" s="298" t="s">
        <v>1238</v>
      </c>
      <c r="D80" s="298"/>
      <c r="E80" s="298"/>
      <c r="F80" s="321" t="s">
        <v>1235</v>
      </c>
      <c r="G80" s="322"/>
      <c r="H80" s="298" t="s">
        <v>1239</v>
      </c>
      <c r="I80" s="298" t="s">
        <v>1237</v>
      </c>
      <c r="J80" s="298">
        <v>120</v>
      </c>
      <c r="K80" s="312"/>
    </row>
    <row r="81" s="1" customFormat="1" ht="15" customHeight="1">
      <c r="B81" s="323"/>
      <c r="C81" s="298" t="s">
        <v>1240</v>
      </c>
      <c r="D81" s="298"/>
      <c r="E81" s="298"/>
      <c r="F81" s="321" t="s">
        <v>1241</v>
      </c>
      <c r="G81" s="322"/>
      <c r="H81" s="298" t="s">
        <v>1242</v>
      </c>
      <c r="I81" s="298" t="s">
        <v>1237</v>
      </c>
      <c r="J81" s="298">
        <v>50</v>
      </c>
      <c r="K81" s="312"/>
    </row>
    <row r="82" s="1" customFormat="1" ht="15" customHeight="1">
      <c r="B82" s="323"/>
      <c r="C82" s="298" t="s">
        <v>1243</v>
      </c>
      <c r="D82" s="298"/>
      <c r="E82" s="298"/>
      <c r="F82" s="321" t="s">
        <v>1235</v>
      </c>
      <c r="G82" s="322"/>
      <c r="H82" s="298" t="s">
        <v>1244</v>
      </c>
      <c r="I82" s="298" t="s">
        <v>1245</v>
      </c>
      <c r="J82" s="298"/>
      <c r="K82" s="312"/>
    </row>
    <row r="83" s="1" customFormat="1" ht="15" customHeight="1">
      <c r="B83" s="323"/>
      <c r="C83" s="324" t="s">
        <v>1246</v>
      </c>
      <c r="D83" s="324"/>
      <c r="E83" s="324"/>
      <c r="F83" s="325" t="s">
        <v>1241</v>
      </c>
      <c r="G83" s="324"/>
      <c r="H83" s="324" t="s">
        <v>1247</v>
      </c>
      <c r="I83" s="324" t="s">
        <v>1237</v>
      </c>
      <c r="J83" s="324">
        <v>15</v>
      </c>
      <c r="K83" s="312"/>
    </row>
    <row r="84" s="1" customFormat="1" ht="15" customHeight="1">
      <c r="B84" s="323"/>
      <c r="C84" s="324" t="s">
        <v>1248</v>
      </c>
      <c r="D84" s="324"/>
      <c r="E84" s="324"/>
      <c r="F84" s="325" t="s">
        <v>1241</v>
      </c>
      <c r="G84" s="324"/>
      <c r="H84" s="324" t="s">
        <v>1249</v>
      </c>
      <c r="I84" s="324" t="s">
        <v>1237</v>
      </c>
      <c r="J84" s="324">
        <v>15</v>
      </c>
      <c r="K84" s="312"/>
    </row>
    <row r="85" s="1" customFormat="1" ht="15" customHeight="1">
      <c r="B85" s="323"/>
      <c r="C85" s="324" t="s">
        <v>1250</v>
      </c>
      <c r="D85" s="324"/>
      <c r="E85" s="324"/>
      <c r="F85" s="325" t="s">
        <v>1241</v>
      </c>
      <c r="G85" s="324"/>
      <c r="H85" s="324" t="s">
        <v>1251</v>
      </c>
      <c r="I85" s="324" t="s">
        <v>1237</v>
      </c>
      <c r="J85" s="324">
        <v>20</v>
      </c>
      <c r="K85" s="312"/>
    </row>
    <row r="86" s="1" customFormat="1" ht="15" customHeight="1">
      <c r="B86" s="323"/>
      <c r="C86" s="324" t="s">
        <v>1252</v>
      </c>
      <c r="D86" s="324"/>
      <c r="E86" s="324"/>
      <c r="F86" s="325" t="s">
        <v>1241</v>
      </c>
      <c r="G86" s="324"/>
      <c r="H86" s="324" t="s">
        <v>1253</v>
      </c>
      <c r="I86" s="324" t="s">
        <v>1237</v>
      </c>
      <c r="J86" s="324">
        <v>20</v>
      </c>
      <c r="K86" s="312"/>
    </row>
    <row r="87" s="1" customFormat="1" ht="15" customHeight="1">
      <c r="B87" s="323"/>
      <c r="C87" s="298" t="s">
        <v>1254</v>
      </c>
      <c r="D87" s="298"/>
      <c r="E87" s="298"/>
      <c r="F87" s="321" t="s">
        <v>1241</v>
      </c>
      <c r="G87" s="322"/>
      <c r="H87" s="298" t="s">
        <v>1255</v>
      </c>
      <c r="I87" s="298" t="s">
        <v>1237</v>
      </c>
      <c r="J87" s="298">
        <v>50</v>
      </c>
      <c r="K87" s="312"/>
    </row>
    <row r="88" s="1" customFormat="1" ht="15" customHeight="1">
      <c r="B88" s="323"/>
      <c r="C88" s="298" t="s">
        <v>1256</v>
      </c>
      <c r="D88" s="298"/>
      <c r="E88" s="298"/>
      <c r="F88" s="321" t="s">
        <v>1241</v>
      </c>
      <c r="G88" s="322"/>
      <c r="H88" s="298" t="s">
        <v>1257</v>
      </c>
      <c r="I88" s="298" t="s">
        <v>1237</v>
      </c>
      <c r="J88" s="298">
        <v>20</v>
      </c>
      <c r="K88" s="312"/>
    </row>
    <row r="89" s="1" customFormat="1" ht="15" customHeight="1">
      <c r="B89" s="323"/>
      <c r="C89" s="298" t="s">
        <v>1258</v>
      </c>
      <c r="D89" s="298"/>
      <c r="E89" s="298"/>
      <c r="F89" s="321" t="s">
        <v>1241</v>
      </c>
      <c r="G89" s="322"/>
      <c r="H89" s="298" t="s">
        <v>1259</v>
      </c>
      <c r="I89" s="298" t="s">
        <v>1237</v>
      </c>
      <c r="J89" s="298">
        <v>20</v>
      </c>
      <c r="K89" s="312"/>
    </row>
    <row r="90" s="1" customFormat="1" ht="15" customHeight="1">
      <c r="B90" s="323"/>
      <c r="C90" s="298" t="s">
        <v>1260</v>
      </c>
      <c r="D90" s="298"/>
      <c r="E90" s="298"/>
      <c r="F90" s="321" t="s">
        <v>1241</v>
      </c>
      <c r="G90" s="322"/>
      <c r="H90" s="298" t="s">
        <v>1261</v>
      </c>
      <c r="I90" s="298" t="s">
        <v>1237</v>
      </c>
      <c r="J90" s="298">
        <v>50</v>
      </c>
      <c r="K90" s="312"/>
    </row>
    <row r="91" s="1" customFormat="1" ht="15" customHeight="1">
      <c r="B91" s="323"/>
      <c r="C91" s="298" t="s">
        <v>1262</v>
      </c>
      <c r="D91" s="298"/>
      <c r="E91" s="298"/>
      <c r="F91" s="321" t="s">
        <v>1241</v>
      </c>
      <c r="G91" s="322"/>
      <c r="H91" s="298" t="s">
        <v>1262</v>
      </c>
      <c r="I91" s="298" t="s">
        <v>1237</v>
      </c>
      <c r="J91" s="298">
        <v>50</v>
      </c>
      <c r="K91" s="312"/>
    </row>
    <row r="92" s="1" customFormat="1" ht="15" customHeight="1">
      <c r="B92" s="323"/>
      <c r="C92" s="298" t="s">
        <v>1263</v>
      </c>
      <c r="D92" s="298"/>
      <c r="E92" s="298"/>
      <c r="F92" s="321" t="s">
        <v>1241</v>
      </c>
      <c r="G92" s="322"/>
      <c r="H92" s="298" t="s">
        <v>1264</v>
      </c>
      <c r="I92" s="298" t="s">
        <v>1237</v>
      </c>
      <c r="J92" s="298">
        <v>255</v>
      </c>
      <c r="K92" s="312"/>
    </row>
    <row r="93" s="1" customFormat="1" ht="15" customHeight="1">
      <c r="B93" s="323"/>
      <c r="C93" s="298" t="s">
        <v>1265</v>
      </c>
      <c r="D93" s="298"/>
      <c r="E93" s="298"/>
      <c r="F93" s="321" t="s">
        <v>1235</v>
      </c>
      <c r="G93" s="322"/>
      <c r="H93" s="298" t="s">
        <v>1266</v>
      </c>
      <c r="I93" s="298" t="s">
        <v>1267</v>
      </c>
      <c r="J93" s="298"/>
      <c r="K93" s="312"/>
    </row>
    <row r="94" s="1" customFormat="1" ht="15" customHeight="1">
      <c r="B94" s="323"/>
      <c r="C94" s="298" t="s">
        <v>1268</v>
      </c>
      <c r="D94" s="298"/>
      <c r="E94" s="298"/>
      <c r="F94" s="321" t="s">
        <v>1235</v>
      </c>
      <c r="G94" s="322"/>
      <c r="H94" s="298" t="s">
        <v>1269</v>
      </c>
      <c r="I94" s="298" t="s">
        <v>1270</v>
      </c>
      <c r="J94" s="298"/>
      <c r="K94" s="312"/>
    </row>
    <row r="95" s="1" customFormat="1" ht="15" customHeight="1">
      <c r="B95" s="323"/>
      <c r="C95" s="298" t="s">
        <v>1271</v>
      </c>
      <c r="D95" s="298"/>
      <c r="E95" s="298"/>
      <c r="F95" s="321" t="s">
        <v>1235</v>
      </c>
      <c r="G95" s="322"/>
      <c r="H95" s="298" t="s">
        <v>1271</v>
      </c>
      <c r="I95" s="298" t="s">
        <v>1270</v>
      </c>
      <c r="J95" s="298"/>
      <c r="K95" s="312"/>
    </row>
    <row r="96" s="1" customFormat="1" ht="15" customHeight="1">
      <c r="B96" s="323"/>
      <c r="C96" s="298" t="s">
        <v>38</v>
      </c>
      <c r="D96" s="298"/>
      <c r="E96" s="298"/>
      <c r="F96" s="321" t="s">
        <v>1235</v>
      </c>
      <c r="G96" s="322"/>
      <c r="H96" s="298" t="s">
        <v>1272</v>
      </c>
      <c r="I96" s="298" t="s">
        <v>1270</v>
      </c>
      <c r="J96" s="298"/>
      <c r="K96" s="312"/>
    </row>
    <row r="97" s="1" customFormat="1" ht="15" customHeight="1">
      <c r="B97" s="323"/>
      <c r="C97" s="298" t="s">
        <v>48</v>
      </c>
      <c r="D97" s="298"/>
      <c r="E97" s="298"/>
      <c r="F97" s="321" t="s">
        <v>1235</v>
      </c>
      <c r="G97" s="322"/>
      <c r="H97" s="298" t="s">
        <v>1273</v>
      </c>
      <c r="I97" s="298" t="s">
        <v>1270</v>
      </c>
      <c r="J97" s="298"/>
      <c r="K97" s="312"/>
    </row>
    <row r="98" s="1" customFormat="1" ht="15" customHeight="1">
      <c r="B98" s="326"/>
      <c r="C98" s="327"/>
      <c r="D98" s="327"/>
      <c r="E98" s="327"/>
      <c r="F98" s="327"/>
      <c r="G98" s="327"/>
      <c r="H98" s="327"/>
      <c r="I98" s="327"/>
      <c r="J98" s="327"/>
      <c r="K98" s="328"/>
    </row>
    <row r="99" s="1" customFormat="1" ht="18.75" customHeight="1">
      <c r="B99" s="329"/>
      <c r="C99" s="330"/>
      <c r="D99" s="330"/>
      <c r="E99" s="330"/>
      <c r="F99" s="330"/>
      <c r="G99" s="330"/>
      <c r="H99" s="330"/>
      <c r="I99" s="330"/>
      <c r="J99" s="330"/>
      <c r="K99" s="329"/>
    </row>
    <row r="100" s="1" customFormat="1" ht="18.75" customHeight="1">
      <c r="B100" s="306"/>
      <c r="C100" s="306"/>
      <c r="D100" s="306"/>
      <c r="E100" s="306"/>
      <c r="F100" s="306"/>
      <c r="G100" s="306"/>
      <c r="H100" s="306"/>
      <c r="I100" s="306"/>
      <c r="J100" s="306"/>
      <c r="K100" s="306"/>
    </row>
    <row r="101" s="1" customFormat="1" ht="7.5" customHeight="1">
      <c r="B101" s="307"/>
      <c r="C101" s="308"/>
      <c r="D101" s="308"/>
      <c r="E101" s="308"/>
      <c r="F101" s="308"/>
      <c r="G101" s="308"/>
      <c r="H101" s="308"/>
      <c r="I101" s="308"/>
      <c r="J101" s="308"/>
      <c r="K101" s="309"/>
    </row>
    <row r="102" s="1" customFormat="1" ht="45" customHeight="1">
      <c r="B102" s="310"/>
      <c r="C102" s="311" t="s">
        <v>1274</v>
      </c>
      <c r="D102" s="311"/>
      <c r="E102" s="311"/>
      <c r="F102" s="311"/>
      <c r="G102" s="311"/>
      <c r="H102" s="311"/>
      <c r="I102" s="311"/>
      <c r="J102" s="311"/>
      <c r="K102" s="312"/>
    </row>
    <row r="103" s="1" customFormat="1" ht="17.25" customHeight="1">
      <c r="B103" s="310"/>
      <c r="C103" s="313" t="s">
        <v>1229</v>
      </c>
      <c r="D103" s="313"/>
      <c r="E103" s="313"/>
      <c r="F103" s="313" t="s">
        <v>1230</v>
      </c>
      <c r="G103" s="314"/>
      <c r="H103" s="313" t="s">
        <v>54</v>
      </c>
      <c r="I103" s="313" t="s">
        <v>57</v>
      </c>
      <c r="J103" s="313" t="s">
        <v>1231</v>
      </c>
      <c r="K103" s="312"/>
    </row>
    <row r="104" s="1" customFormat="1" ht="17.25" customHeight="1">
      <c r="B104" s="310"/>
      <c r="C104" s="315" t="s">
        <v>1232</v>
      </c>
      <c r="D104" s="315"/>
      <c r="E104" s="315"/>
      <c r="F104" s="316" t="s">
        <v>1233</v>
      </c>
      <c r="G104" s="317"/>
      <c r="H104" s="315"/>
      <c r="I104" s="315"/>
      <c r="J104" s="315" t="s">
        <v>1234</v>
      </c>
      <c r="K104" s="312"/>
    </row>
    <row r="105" s="1" customFormat="1" ht="5.25" customHeight="1">
      <c r="B105" s="310"/>
      <c r="C105" s="313"/>
      <c r="D105" s="313"/>
      <c r="E105" s="313"/>
      <c r="F105" s="313"/>
      <c r="G105" s="331"/>
      <c r="H105" s="313"/>
      <c r="I105" s="313"/>
      <c r="J105" s="313"/>
      <c r="K105" s="312"/>
    </row>
    <row r="106" s="1" customFormat="1" ht="15" customHeight="1">
      <c r="B106" s="310"/>
      <c r="C106" s="298" t="s">
        <v>53</v>
      </c>
      <c r="D106" s="320"/>
      <c r="E106" s="320"/>
      <c r="F106" s="321" t="s">
        <v>1235</v>
      </c>
      <c r="G106" s="298"/>
      <c r="H106" s="298" t="s">
        <v>1275</v>
      </c>
      <c r="I106" s="298" t="s">
        <v>1237</v>
      </c>
      <c r="J106" s="298">
        <v>20</v>
      </c>
      <c r="K106" s="312"/>
    </row>
    <row r="107" s="1" customFormat="1" ht="15" customHeight="1">
      <c r="B107" s="310"/>
      <c r="C107" s="298" t="s">
        <v>1238</v>
      </c>
      <c r="D107" s="298"/>
      <c r="E107" s="298"/>
      <c r="F107" s="321" t="s">
        <v>1235</v>
      </c>
      <c r="G107" s="298"/>
      <c r="H107" s="298" t="s">
        <v>1275</v>
      </c>
      <c r="I107" s="298" t="s">
        <v>1237</v>
      </c>
      <c r="J107" s="298">
        <v>120</v>
      </c>
      <c r="K107" s="312"/>
    </row>
    <row r="108" s="1" customFormat="1" ht="15" customHeight="1">
      <c r="B108" s="323"/>
      <c r="C108" s="298" t="s">
        <v>1240</v>
      </c>
      <c r="D108" s="298"/>
      <c r="E108" s="298"/>
      <c r="F108" s="321" t="s">
        <v>1241</v>
      </c>
      <c r="G108" s="298"/>
      <c r="H108" s="298" t="s">
        <v>1275</v>
      </c>
      <c r="I108" s="298" t="s">
        <v>1237</v>
      </c>
      <c r="J108" s="298">
        <v>50</v>
      </c>
      <c r="K108" s="312"/>
    </row>
    <row r="109" s="1" customFormat="1" ht="15" customHeight="1">
      <c r="B109" s="323"/>
      <c r="C109" s="298" t="s">
        <v>1243</v>
      </c>
      <c r="D109" s="298"/>
      <c r="E109" s="298"/>
      <c r="F109" s="321" t="s">
        <v>1235</v>
      </c>
      <c r="G109" s="298"/>
      <c r="H109" s="298" t="s">
        <v>1275</v>
      </c>
      <c r="I109" s="298" t="s">
        <v>1245</v>
      </c>
      <c r="J109" s="298"/>
      <c r="K109" s="312"/>
    </row>
    <row r="110" s="1" customFormat="1" ht="15" customHeight="1">
      <c r="B110" s="323"/>
      <c r="C110" s="298" t="s">
        <v>1254</v>
      </c>
      <c r="D110" s="298"/>
      <c r="E110" s="298"/>
      <c r="F110" s="321" t="s">
        <v>1241</v>
      </c>
      <c r="G110" s="298"/>
      <c r="H110" s="298" t="s">
        <v>1275</v>
      </c>
      <c r="I110" s="298" t="s">
        <v>1237</v>
      </c>
      <c r="J110" s="298">
        <v>50</v>
      </c>
      <c r="K110" s="312"/>
    </row>
    <row r="111" s="1" customFormat="1" ht="15" customHeight="1">
      <c r="B111" s="323"/>
      <c r="C111" s="298" t="s">
        <v>1262</v>
      </c>
      <c r="D111" s="298"/>
      <c r="E111" s="298"/>
      <c r="F111" s="321" t="s">
        <v>1241</v>
      </c>
      <c r="G111" s="298"/>
      <c r="H111" s="298" t="s">
        <v>1275</v>
      </c>
      <c r="I111" s="298" t="s">
        <v>1237</v>
      </c>
      <c r="J111" s="298">
        <v>50</v>
      </c>
      <c r="K111" s="312"/>
    </row>
    <row r="112" s="1" customFormat="1" ht="15" customHeight="1">
      <c r="B112" s="323"/>
      <c r="C112" s="298" t="s">
        <v>1260</v>
      </c>
      <c r="D112" s="298"/>
      <c r="E112" s="298"/>
      <c r="F112" s="321" t="s">
        <v>1241</v>
      </c>
      <c r="G112" s="298"/>
      <c r="H112" s="298" t="s">
        <v>1275</v>
      </c>
      <c r="I112" s="298" t="s">
        <v>1237</v>
      </c>
      <c r="J112" s="298">
        <v>50</v>
      </c>
      <c r="K112" s="312"/>
    </row>
    <row r="113" s="1" customFormat="1" ht="15" customHeight="1">
      <c r="B113" s="323"/>
      <c r="C113" s="298" t="s">
        <v>53</v>
      </c>
      <c r="D113" s="298"/>
      <c r="E113" s="298"/>
      <c r="F113" s="321" t="s">
        <v>1235</v>
      </c>
      <c r="G113" s="298"/>
      <c r="H113" s="298" t="s">
        <v>1276</v>
      </c>
      <c r="I113" s="298" t="s">
        <v>1237</v>
      </c>
      <c r="J113" s="298">
        <v>20</v>
      </c>
      <c r="K113" s="312"/>
    </row>
    <row r="114" s="1" customFormat="1" ht="15" customHeight="1">
      <c r="B114" s="323"/>
      <c r="C114" s="298" t="s">
        <v>1277</v>
      </c>
      <c r="D114" s="298"/>
      <c r="E114" s="298"/>
      <c r="F114" s="321" t="s">
        <v>1235</v>
      </c>
      <c r="G114" s="298"/>
      <c r="H114" s="298" t="s">
        <v>1278</v>
      </c>
      <c r="I114" s="298" t="s">
        <v>1237</v>
      </c>
      <c r="J114" s="298">
        <v>120</v>
      </c>
      <c r="K114" s="312"/>
    </row>
    <row r="115" s="1" customFormat="1" ht="15" customHeight="1">
      <c r="B115" s="323"/>
      <c r="C115" s="298" t="s">
        <v>38</v>
      </c>
      <c r="D115" s="298"/>
      <c r="E115" s="298"/>
      <c r="F115" s="321" t="s">
        <v>1235</v>
      </c>
      <c r="G115" s="298"/>
      <c r="H115" s="298" t="s">
        <v>1279</v>
      </c>
      <c r="I115" s="298" t="s">
        <v>1270</v>
      </c>
      <c r="J115" s="298"/>
      <c r="K115" s="312"/>
    </row>
    <row r="116" s="1" customFormat="1" ht="15" customHeight="1">
      <c r="B116" s="323"/>
      <c r="C116" s="298" t="s">
        <v>48</v>
      </c>
      <c r="D116" s="298"/>
      <c r="E116" s="298"/>
      <c r="F116" s="321" t="s">
        <v>1235</v>
      </c>
      <c r="G116" s="298"/>
      <c r="H116" s="298" t="s">
        <v>1280</v>
      </c>
      <c r="I116" s="298" t="s">
        <v>1270</v>
      </c>
      <c r="J116" s="298"/>
      <c r="K116" s="312"/>
    </row>
    <row r="117" s="1" customFormat="1" ht="15" customHeight="1">
      <c r="B117" s="323"/>
      <c r="C117" s="298" t="s">
        <v>57</v>
      </c>
      <c r="D117" s="298"/>
      <c r="E117" s="298"/>
      <c r="F117" s="321" t="s">
        <v>1235</v>
      </c>
      <c r="G117" s="298"/>
      <c r="H117" s="298" t="s">
        <v>1281</v>
      </c>
      <c r="I117" s="298" t="s">
        <v>1282</v>
      </c>
      <c r="J117" s="298"/>
      <c r="K117" s="312"/>
    </row>
    <row r="118" s="1" customFormat="1" ht="15" customHeight="1">
      <c r="B118" s="326"/>
      <c r="C118" s="332"/>
      <c r="D118" s="332"/>
      <c r="E118" s="332"/>
      <c r="F118" s="332"/>
      <c r="G118" s="332"/>
      <c r="H118" s="332"/>
      <c r="I118" s="332"/>
      <c r="J118" s="332"/>
      <c r="K118" s="328"/>
    </row>
    <row r="119" s="1" customFormat="1" ht="18.75" customHeight="1">
      <c r="B119" s="333"/>
      <c r="C119" s="334"/>
      <c r="D119" s="334"/>
      <c r="E119" s="334"/>
      <c r="F119" s="335"/>
      <c r="G119" s="334"/>
      <c r="H119" s="334"/>
      <c r="I119" s="334"/>
      <c r="J119" s="334"/>
      <c r="K119" s="333"/>
    </row>
    <row r="120" s="1" customFormat="1" ht="18.75" customHeight="1">
      <c r="B120" s="306"/>
      <c r="C120" s="306"/>
      <c r="D120" s="306"/>
      <c r="E120" s="306"/>
      <c r="F120" s="306"/>
      <c r="G120" s="306"/>
      <c r="H120" s="306"/>
      <c r="I120" s="306"/>
      <c r="J120" s="306"/>
      <c r="K120" s="306"/>
    </row>
    <row r="121" s="1" customFormat="1" ht="7.5" customHeight="1">
      <c r="B121" s="336"/>
      <c r="C121" s="337"/>
      <c r="D121" s="337"/>
      <c r="E121" s="337"/>
      <c r="F121" s="337"/>
      <c r="G121" s="337"/>
      <c r="H121" s="337"/>
      <c r="I121" s="337"/>
      <c r="J121" s="337"/>
      <c r="K121" s="338"/>
    </row>
    <row r="122" s="1" customFormat="1" ht="45" customHeight="1">
      <c r="B122" s="339"/>
      <c r="C122" s="289" t="s">
        <v>1283</v>
      </c>
      <c r="D122" s="289"/>
      <c r="E122" s="289"/>
      <c r="F122" s="289"/>
      <c r="G122" s="289"/>
      <c r="H122" s="289"/>
      <c r="I122" s="289"/>
      <c r="J122" s="289"/>
      <c r="K122" s="340"/>
    </row>
    <row r="123" s="1" customFormat="1" ht="17.25" customHeight="1">
      <c r="B123" s="341"/>
      <c r="C123" s="313" t="s">
        <v>1229</v>
      </c>
      <c r="D123" s="313"/>
      <c r="E123" s="313"/>
      <c r="F123" s="313" t="s">
        <v>1230</v>
      </c>
      <c r="G123" s="314"/>
      <c r="H123" s="313" t="s">
        <v>54</v>
      </c>
      <c r="I123" s="313" t="s">
        <v>57</v>
      </c>
      <c r="J123" s="313" t="s">
        <v>1231</v>
      </c>
      <c r="K123" s="342"/>
    </row>
    <row r="124" s="1" customFormat="1" ht="17.25" customHeight="1">
      <c r="B124" s="341"/>
      <c r="C124" s="315" t="s">
        <v>1232</v>
      </c>
      <c r="D124" s="315"/>
      <c r="E124" s="315"/>
      <c r="F124" s="316" t="s">
        <v>1233</v>
      </c>
      <c r="G124" s="317"/>
      <c r="H124" s="315"/>
      <c r="I124" s="315"/>
      <c r="J124" s="315" t="s">
        <v>1234</v>
      </c>
      <c r="K124" s="342"/>
    </row>
    <row r="125" s="1" customFormat="1" ht="5.25" customHeight="1">
      <c r="B125" s="343"/>
      <c r="C125" s="318"/>
      <c r="D125" s="318"/>
      <c r="E125" s="318"/>
      <c r="F125" s="318"/>
      <c r="G125" s="344"/>
      <c r="H125" s="318"/>
      <c r="I125" s="318"/>
      <c r="J125" s="318"/>
      <c r="K125" s="345"/>
    </row>
    <row r="126" s="1" customFormat="1" ht="15" customHeight="1">
      <c r="B126" s="343"/>
      <c r="C126" s="298" t="s">
        <v>1238</v>
      </c>
      <c r="D126" s="320"/>
      <c r="E126" s="320"/>
      <c r="F126" s="321" t="s">
        <v>1235</v>
      </c>
      <c r="G126" s="298"/>
      <c r="H126" s="298" t="s">
        <v>1275</v>
      </c>
      <c r="I126" s="298" t="s">
        <v>1237</v>
      </c>
      <c r="J126" s="298">
        <v>120</v>
      </c>
      <c r="K126" s="346"/>
    </row>
    <row r="127" s="1" customFormat="1" ht="15" customHeight="1">
      <c r="B127" s="343"/>
      <c r="C127" s="298" t="s">
        <v>1284</v>
      </c>
      <c r="D127" s="298"/>
      <c r="E127" s="298"/>
      <c r="F127" s="321" t="s">
        <v>1235</v>
      </c>
      <c r="G127" s="298"/>
      <c r="H127" s="298" t="s">
        <v>1285</v>
      </c>
      <c r="I127" s="298" t="s">
        <v>1237</v>
      </c>
      <c r="J127" s="298" t="s">
        <v>1286</v>
      </c>
      <c r="K127" s="346"/>
    </row>
    <row r="128" s="1" customFormat="1" ht="15" customHeight="1">
      <c r="B128" s="343"/>
      <c r="C128" s="298" t="s">
        <v>1183</v>
      </c>
      <c r="D128" s="298"/>
      <c r="E128" s="298"/>
      <c r="F128" s="321" t="s">
        <v>1235</v>
      </c>
      <c r="G128" s="298"/>
      <c r="H128" s="298" t="s">
        <v>1287</v>
      </c>
      <c r="I128" s="298" t="s">
        <v>1237</v>
      </c>
      <c r="J128" s="298" t="s">
        <v>1286</v>
      </c>
      <c r="K128" s="346"/>
    </row>
    <row r="129" s="1" customFormat="1" ht="15" customHeight="1">
      <c r="B129" s="343"/>
      <c r="C129" s="298" t="s">
        <v>1246</v>
      </c>
      <c r="D129" s="298"/>
      <c r="E129" s="298"/>
      <c r="F129" s="321" t="s">
        <v>1241</v>
      </c>
      <c r="G129" s="298"/>
      <c r="H129" s="298" t="s">
        <v>1247</v>
      </c>
      <c r="I129" s="298" t="s">
        <v>1237</v>
      </c>
      <c r="J129" s="298">
        <v>15</v>
      </c>
      <c r="K129" s="346"/>
    </row>
    <row r="130" s="1" customFormat="1" ht="15" customHeight="1">
      <c r="B130" s="343"/>
      <c r="C130" s="324" t="s">
        <v>1248</v>
      </c>
      <c r="D130" s="324"/>
      <c r="E130" s="324"/>
      <c r="F130" s="325" t="s">
        <v>1241</v>
      </c>
      <c r="G130" s="324"/>
      <c r="H130" s="324" t="s">
        <v>1249</v>
      </c>
      <c r="I130" s="324" t="s">
        <v>1237</v>
      </c>
      <c r="J130" s="324">
        <v>15</v>
      </c>
      <c r="K130" s="346"/>
    </row>
    <row r="131" s="1" customFormat="1" ht="15" customHeight="1">
      <c r="B131" s="343"/>
      <c r="C131" s="324" t="s">
        <v>1250</v>
      </c>
      <c r="D131" s="324"/>
      <c r="E131" s="324"/>
      <c r="F131" s="325" t="s">
        <v>1241</v>
      </c>
      <c r="G131" s="324"/>
      <c r="H131" s="324" t="s">
        <v>1251</v>
      </c>
      <c r="I131" s="324" t="s">
        <v>1237</v>
      </c>
      <c r="J131" s="324">
        <v>20</v>
      </c>
      <c r="K131" s="346"/>
    </row>
    <row r="132" s="1" customFormat="1" ht="15" customHeight="1">
      <c r="B132" s="343"/>
      <c r="C132" s="324" t="s">
        <v>1252</v>
      </c>
      <c r="D132" s="324"/>
      <c r="E132" s="324"/>
      <c r="F132" s="325" t="s">
        <v>1241</v>
      </c>
      <c r="G132" s="324"/>
      <c r="H132" s="324" t="s">
        <v>1253</v>
      </c>
      <c r="I132" s="324" t="s">
        <v>1237</v>
      </c>
      <c r="J132" s="324">
        <v>20</v>
      </c>
      <c r="K132" s="346"/>
    </row>
    <row r="133" s="1" customFormat="1" ht="15" customHeight="1">
      <c r="B133" s="343"/>
      <c r="C133" s="298" t="s">
        <v>1240</v>
      </c>
      <c r="D133" s="298"/>
      <c r="E133" s="298"/>
      <c r="F133" s="321" t="s">
        <v>1241</v>
      </c>
      <c r="G133" s="298"/>
      <c r="H133" s="298" t="s">
        <v>1275</v>
      </c>
      <c r="I133" s="298" t="s">
        <v>1237</v>
      </c>
      <c r="J133" s="298">
        <v>50</v>
      </c>
      <c r="K133" s="346"/>
    </row>
    <row r="134" s="1" customFormat="1" ht="15" customHeight="1">
      <c r="B134" s="343"/>
      <c r="C134" s="298" t="s">
        <v>1254</v>
      </c>
      <c r="D134" s="298"/>
      <c r="E134" s="298"/>
      <c r="F134" s="321" t="s">
        <v>1241</v>
      </c>
      <c r="G134" s="298"/>
      <c r="H134" s="298" t="s">
        <v>1275</v>
      </c>
      <c r="I134" s="298" t="s">
        <v>1237</v>
      </c>
      <c r="J134" s="298">
        <v>50</v>
      </c>
      <c r="K134" s="346"/>
    </row>
    <row r="135" s="1" customFormat="1" ht="15" customHeight="1">
      <c r="B135" s="343"/>
      <c r="C135" s="298" t="s">
        <v>1260</v>
      </c>
      <c r="D135" s="298"/>
      <c r="E135" s="298"/>
      <c r="F135" s="321" t="s">
        <v>1241</v>
      </c>
      <c r="G135" s="298"/>
      <c r="H135" s="298" t="s">
        <v>1275</v>
      </c>
      <c r="I135" s="298" t="s">
        <v>1237</v>
      </c>
      <c r="J135" s="298">
        <v>50</v>
      </c>
      <c r="K135" s="346"/>
    </row>
    <row r="136" s="1" customFormat="1" ht="15" customHeight="1">
      <c r="B136" s="343"/>
      <c r="C136" s="298" t="s">
        <v>1262</v>
      </c>
      <c r="D136" s="298"/>
      <c r="E136" s="298"/>
      <c r="F136" s="321" t="s">
        <v>1241</v>
      </c>
      <c r="G136" s="298"/>
      <c r="H136" s="298" t="s">
        <v>1275</v>
      </c>
      <c r="I136" s="298" t="s">
        <v>1237</v>
      </c>
      <c r="J136" s="298">
        <v>50</v>
      </c>
      <c r="K136" s="346"/>
    </row>
    <row r="137" s="1" customFormat="1" ht="15" customHeight="1">
      <c r="B137" s="343"/>
      <c r="C137" s="298" t="s">
        <v>1263</v>
      </c>
      <c r="D137" s="298"/>
      <c r="E137" s="298"/>
      <c r="F137" s="321" t="s">
        <v>1241</v>
      </c>
      <c r="G137" s="298"/>
      <c r="H137" s="298" t="s">
        <v>1288</v>
      </c>
      <c r="I137" s="298" t="s">
        <v>1237</v>
      </c>
      <c r="J137" s="298">
        <v>255</v>
      </c>
      <c r="K137" s="346"/>
    </row>
    <row r="138" s="1" customFormat="1" ht="15" customHeight="1">
      <c r="B138" s="343"/>
      <c r="C138" s="298" t="s">
        <v>1265</v>
      </c>
      <c r="D138" s="298"/>
      <c r="E138" s="298"/>
      <c r="F138" s="321" t="s">
        <v>1235</v>
      </c>
      <c r="G138" s="298"/>
      <c r="H138" s="298" t="s">
        <v>1289</v>
      </c>
      <c r="I138" s="298" t="s">
        <v>1267</v>
      </c>
      <c r="J138" s="298"/>
      <c r="K138" s="346"/>
    </row>
    <row r="139" s="1" customFormat="1" ht="15" customHeight="1">
      <c r="B139" s="343"/>
      <c r="C139" s="298" t="s">
        <v>1268</v>
      </c>
      <c r="D139" s="298"/>
      <c r="E139" s="298"/>
      <c r="F139" s="321" t="s">
        <v>1235</v>
      </c>
      <c r="G139" s="298"/>
      <c r="H139" s="298" t="s">
        <v>1290</v>
      </c>
      <c r="I139" s="298" t="s">
        <v>1270</v>
      </c>
      <c r="J139" s="298"/>
      <c r="K139" s="346"/>
    </row>
    <row r="140" s="1" customFormat="1" ht="15" customHeight="1">
      <c r="B140" s="343"/>
      <c r="C140" s="298" t="s">
        <v>1271</v>
      </c>
      <c r="D140" s="298"/>
      <c r="E140" s="298"/>
      <c r="F140" s="321" t="s">
        <v>1235</v>
      </c>
      <c r="G140" s="298"/>
      <c r="H140" s="298" t="s">
        <v>1271</v>
      </c>
      <c r="I140" s="298" t="s">
        <v>1270</v>
      </c>
      <c r="J140" s="298"/>
      <c r="K140" s="346"/>
    </row>
    <row r="141" s="1" customFormat="1" ht="15" customHeight="1">
      <c r="B141" s="343"/>
      <c r="C141" s="298" t="s">
        <v>38</v>
      </c>
      <c r="D141" s="298"/>
      <c r="E141" s="298"/>
      <c r="F141" s="321" t="s">
        <v>1235</v>
      </c>
      <c r="G141" s="298"/>
      <c r="H141" s="298" t="s">
        <v>1291</v>
      </c>
      <c r="I141" s="298" t="s">
        <v>1270</v>
      </c>
      <c r="J141" s="298"/>
      <c r="K141" s="346"/>
    </row>
    <row r="142" s="1" customFormat="1" ht="15" customHeight="1">
      <c r="B142" s="343"/>
      <c r="C142" s="298" t="s">
        <v>1292</v>
      </c>
      <c r="D142" s="298"/>
      <c r="E142" s="298"/>
      <c r="F142" s="321" t="s">
        <v>1235</v>
      </c>
      <c r="G142" s="298"/>
      <c r="H142" s="298" t="s">
        <v>1293</v>
      </c>
      <c r="I142" s="298" t="s">
        <v>1270</v>
      </c>
      <c r="J142" s="298"/>
      <c r="K142" s="346"/>
    </row>
    <row r="143" s="1" customFormat="1" ht="15" customHeight="1">
      <c r="B143" s="347"/>
      <c r="C143" s="348"/>
      <c r="D143" s="348"/>
      <c r="E143" s="348"/>
      <c r="F143" s="348"/>
      <c r="G143" s="348"/>
      <c r="H143" s="348"/>
      <c r="I143" s="348"/>
      <c r="J143" s="348"/>
      <c r="K143" s="349"/>
    </row>
    <row r="144" s="1" customFormat="1" ht="18.75" customHeight="1">
      <c r="B144" s="334"/>
      <c r="C144" s="334"/>
      <c r="D144" s="334"/>
      <c r="E144" s="334"/>
      <c r="F144" s="335"/>
      <c r="G144" s="334"/>
      <c r="H144" s="334"/>
      <c r="I144" s="334"/>
      <c r="J144" s="334"/>
      <c r="K144" s="334"/>
    </row>
    <row r="145" s="1" customFormat="1" ht="18.75" customHeight="1">
      <c r="B145" s="306"/>
      <c r="C145" s="306"/>
      <c r="D145" s="306"/>
      <c r="E145" s="306"/>
      <c r="F145" s="306"/>
      <c r="G145" s="306"/>
      <c r="H145" s="306"/>
      <c r="I145" s="306"/>
      <c r="J145" s="306"/>
      <c r="K145" s="306"/>
    </row>
    <row r="146" s="1" customFormat="1" ht="7.5" customHeight="1">
      <c r="B146" s="307"/>
      <c r="C146" s="308"/>
      <c r="D146" s="308"/>
      <c r="E146" s="308"/>
      <c r="F146" s="308"/>
      <c r="G146" s="308"/>
      <c r="H146" s="308"/>
      <c r="I146" s="308"/>
      <c r="J146" s="308"/>
      <c r="K146" s="309"/>
    </row>
    <row r="147" s="1" customFormat="1" ht="45" customHeight="1">
      <c r="B147" s="310"/>
      <c r="C147" s="311" t="s">
        <v>1294</v>
      </c>
      <c r="D147" s="311"/>
      <c r="E147" s="311"/>
      <c r="F147" s="311"/>
      <c r="G147" s="311"/>
      <c r="H147" s="311"/>
      <c r="I147" s="311"/>
      <c r="J147" s="311"/>
      <c r="K147" s="312"/>
    </row>
    <row r="148" s="1" customFormat="1" ht="17.25" customHeight="1">
      <c r="B148" s="310"/>
      <c r="C148" s="313" t="s">
        <v>1229</v>
      </c>
      <c r="D148" s="313"/>
      <c r="E148" s="313"/>
      <c r="F148" s="313" t="s">
        <v>1230</v>
      </c>
      <c r="G148" s="314"/>
      <c r="H148" s="313" t="s">
        <v>54</v>
      </c>
      <c r="I148" s="313" t="s">
        <v>57</v>
      </c>
      <c r="J148" s="313" t="s">
        <v>1231</v>
      </c>
      <c r="K148" s="312"/>
    </row>
    <row r="149" s="1" customFormat="1" ht="17.25" customHeight="1">
      <c r="B149" s="310"/>
      <c r="C149" s="315" t="s">
        <v>1232</v>
      </c>
      <c r="D149" s="315"/>
      <c r="E149" s="315"/>
      <c r="F149" s="316" t="s">
        <v>1233</v>
      </c>
      <c r="G149" s="317"/>
      <c r="H149" s="315"/>
      <c r="I149" s="315"/>
      <c r="J149" s="315" t="s">
        <v>1234</v>
      </c>
      <c r="K149" s="312"/>
    </row>
    <row r="150" s="1" customFormat="1" ht="5.25" customHeight="1">
      <c r="B150" s="323"/>
      <c r="C150" s="318"/>
      <c r="D150" s="318"/>
      <c r="E150" s="318"/>
      <c r="F150" s="318"/>
      <c r="G150" s="319"/>
      <c r="H150" s="318"/>
      <c r="I150" s="318"/>
      <c r="J150" s="318"/>
      <c r="K150" s="346"/>
    </row>
    <row r="151" s="1" customFormat="1" ht="15" customHeight="1">
      <c r="B151" s="323"/>
      <c r="C151" s="350" t="s">
        <v>1238</v>
      </c>
      <c r="D151" s="298"/>
      <c r="E151" s="298"/>
      <c r="F151" s="351" t="s">
        <v>1235</v>
      </c>
      <c r="G151" s="298"/>
      <c r="H151" s="350" t="s">
        <v>1275</v>
      </c>
      <c r="I151" s="350" t="s">
        <v>1237</v>
      </c>
      <c r="J151" s="350">
        <v>120</v>
      </c>
      <c r="K151" s="346"/>
    </row>
    <row r="152" s="1" customFormat="1" ht="15" customHeight="1">
      <c r="B152" s="323"/>
      <c r="C152" s="350" t="s">
        <v>1284</v>
      </c>
      <c r="D152" s="298"/>
      <c r="E152" s="298"/>
      <c r="F152" s="351" t="s">
        <v>1235</v>
      </c>
      <c r="G152" s="298"/>
      <c r="H152" s="350" t="s">
        <v>1295</v>
      </c>
      <c r="I152" s="350" t="s">
        <v>1237</v>
      </c>
      <c r="J152" s="350" t="s">
        <v>1286</v>
      </c>
      <c r="K152" s="346"/>
    </row>
    <row r="153" s="1" customFormat="1" ht="15" customHeight="1">
      <c r="B153" s="323"/>
      <c r="C153" s="350" t="s">
        <v>1183</v>
      </c>
      <c r="D153" s="298"/>
      <c r="E153" s="298"/>
      <c r="F153" s="351" t="s">
        <v>1235</v>
      </c>
      <c r="G153" s="298"/>
      <c r="H153" s="350" t="s">
        <v>1296</v>
      </c>
      <c r="I153" s="350" t="s">
        <v>1237</v>
      </c>
      <c r="J153" s="350" t="s">
        <v>1286</v>
      </c>
      <c r="K153" s="346"/>
    </row>
    <row r="154" s="1" customFormat="1" ht="15" customHeight="1">
      <c r="B154" s="323"/>
      <c r="C154" s="350" t="s">
        <v>1240</v>
      </c>
      <c r="D154" s="298"/>
      <c r="E154" s="298"/>
      <c r="F154" s="351" t="s">
        <v>1241</v>
      </c>
      <c r="G154" s="298"/>
      <c r="H154" s="350" t="s">
        <v>1275</v>
      </c>
      <c r="I154" s="350" t="s">
        <v>1237</v>
      </c>
      <c r="J154" s="350">
        <v>50</v>
      </c>
      <c r="K154" s="346"/>
    </row>
    <row r="155" s="1" customFormat="1" ht="15" customHeight="1">
      <c r="B155" s="323"/>
      <c r="C155" s="350" t="s">
        <v>1243</v>
      </c>
      <c r="D155" s="298"/>
      <c r="E155" s="298"/>
      <c r="F155" s="351" t="s">
        <v>1235</v>
      </c>
      <c r="G155" s="298"/>
      <c r="H155" s="350" t="s">
        <v>1275</v>
      </c>
      <c r="I155" s="350" t="s">
        <v>1245</v>
      </c>
      <c r="J155" s="350"/>
      <c r="K155" s="346"/>
    </row>
    <row r="156" s="1" customFormat="1" ht="15" customHeight="1">
      <c r="B156" s="323"/>
      <c r="C156" s="350" t="s">
        <v>1254</v>
      </c>
      <c r="D156" s="298"/>
      <c r="E156" s="298"/>
      <c r="F156" s="351" t="s">
        <v>1241</v>
      </c>
      <c r="G156" s="298"/>
      <c r="H156" s="350" t="s">
        <v>1275</v>
      </c>
      <c r="I156" s="350" t="s">
        <v>1237</v>
      </c>
      <c r="J156" s="350">
        <v>50</v>
      </c>
      <c r="K156" s="346"/>
    </row>
    <row r="157" s="1" customFormat="1" ht="15" customHeight="1">
      <c r="B157" s="323"/>
      <c r="C157" s="350" t="s">
        <v>1262</v>
      </c>
      <c r="D157" s="298"/>
      <c r="E157" s="298"/>
      <c r="F157" s="351" t="s">
        <v>1241</v>
      </c>
      <c r="G157" s="298"/>
      <c r="H157" s="350" t="s">
        <v>1275</v>
      </c>
      <c r="I157" s="350" t="s">
        <v>1237</v>
      </c>
      <c r="J157" s="350">
        <v>50</v>
      </c>
      <c r="K157" s="346"/>
    </row>
    <row r="158" s="1" customFormat="1" ht="15" customHeight="1">
      <c r="B158" s="323"/>
      <c r="C158" s="350" t="s">
        <v>1260</v>
      </c>
      <c r="D158" s="298"/>
      <c r="E158" s="298"/>
      <c r="F158" s="351" t="s">
        <v>1241</v>
      </c>
      <c r="G158" s="298"/>
      <c r="H158" s="350" t="s">
        <v>1275</v>
      </c>
      <c r="I158" s="350" t="s">
        <v>1237</v>
      </c>
      <c r="J158" s="350">
        <v>50</v>
      </c>
      <c r="K158" s="346"/>
    </row>
    <row r="159" s="1" customFormat="1" ht="15" customHeight="1">
      <c r="B159" s="323"/>
      <c r="C159" s="350" t="s">
        <v>93</v>
      </c>
      <c r="D159" s="298"/>
      <c r="E159" s="298"/>
      <c r="F159" s="351" t="s">
        <v>1235</v>
      </c>
      <c r="G159" s="298"/>
      <c r="H159" s="350" t="s">
        <v>1297</v>
      </c>
      <c r="I159" s="350" t="s">
        <v>1237</v>
      </c>
      <c r="J159" s="350" t="s">
        <v>1298</v>
      </c>
      <c r="K159" s="346"/>
    </row>
    <row r="160" s="1" customFormat="1" ht="15" customHeight="1">
      <c r="B160" s="323"/>
      <c r="C160" s="350" t="s">
        <v>1299</v>
      </c>
      <c r="D160" s="298"/>
      <c r="E160" s="298"/>
      <c r="F160" s="351" t="s">
        <v>1235</v>
      </c>
      <c r="G160" s="298"/>
      <c r="H160" s="350" t="s">
        <v>1300</v>
      </c>
      <c r="I160" s="350" t="s">
        <v>1270</v>
      </c>
      <c r="J160" s="350"/>
      <c r="K160" s="346"/>
    </row>
    <row r="161" s="1" customFormat="1" ht="15" customHeight="1">
      <c r="B161" s="352"/>
      <c r="C161" s="332"/>
      <c r="D161" s="332"/>
      <c r="E161" s="332"/>
      <c r="F161" s="332"/>
      <c r="G161" s="332"/>
      <c r="H161" s="332"/>
      <c r="I161" s="332"/>
      <c r="J161" s="332"/>
      <c r="K161" s="353"/>
    </row>
    <row r="162" s="1" customFormat="1" ht="18.75" customHeight="1">
      <c r="B162" s="334"/>
      <c r="C162" s="344"/>
      <c r="D162" s="344"/>
      <c r="E162" s="344"/>
      <c r="F162" s="354"/>
      <c r="G162" s="344"/>
      <c r="H162" s="344"/>
      <c r="I162" s="344"/>
      <c r="J162" s="344"/>
      <c r="K162" s="334"/>
    </row>
    <row r="163" s="1" customFormat="1" ht="18.75" customHeight="1">
      <c r="B163" s="306"/>
      <c r="C163" s="306"/>
      <c r="D163" s="306"/>
      <c r="E163" s="306"/>
      <c r="F163" s="306"/>
      <c r="G163" s="306"/>
      <c r="H163" s="306"/>
      <c r="I163" s="306"/>
      <c r="J163" s="306"/>
      <c r="K163" s="306"/>
    </row>
    <row r="164" s="1" customFormat="1" ht="7.5" customHeight="1">
      <c r="B164" s="285"/>
      <c r="C164" s="286"/>
      <c r="D164" s="286"/>
      <c r="E164" s="286"/>
      <c r="F164" s="286"/>
      <c r="G164" s="286"/>
      <c r="H164" s="286"/>
      <c r="I164" s="286"/>
      <c r="J164" s="286"/>
      <c r="K164" s="287"/>
    </row>
    <row r="165" s="1" customFormat="1" ht="45" customHeight="1">
      <c r="B165" s="288"/>
      <c r="C165" s="289" t="s">
        <v>1301</v>
      </c>
      <c r="D165" s="289"/>
      <c r="E165" s="289"/>
      <c r="F165" s="289"/>
      <c r="G165" s="289"/>
      <c r="H165" s="289"/>
      <c r="I165" s="289"/>
      <c r="J165" s="289"/>
      <c r="K165" s="290"/>
    </row>
    <row r="166" s="1" customFormat="1" ht="17.25" customHeight="1">
      <c r="B166" s="288"/>
      <c r="C166" s="313" t="s">
        <v>1229</v>
      </c>
      <c r="D166" s="313"/>
      <c r="E166" s="313"/>
      <c r="F166" s="313" t="s">
        <v>1230</v>
      </c>
      <c r="G166" s="355"/>
      <c r="H166" s="356" t="s">
        <v>54</v>
      </c>
      <c r="I166" s="356" t="s">
        <v>57</v>
      </c>
      <c r="J166" s="313" t="s">
        <v>1231</v>
      </c>
      <c r="K166" s="290"/>
    </row>
    <row r="167" s="1" customFormat="1" ht="17.25" customHeight="1">
      <c r="B167" s="291"/>
      <c r="C167" s="315" t="s">
        <v>1232</v>
      </c>
      <c r="D167" s="315"/>
      <c r="E167" s="315"/>
      <c r="F167" s="316" t="s">
        <v>1233</v>
      </c>
      <c r="G167" s="357"/>
      <c r="H167" s="358"/>
      <c r="I167" s="358"/>
      <c r="J167" s="315" t="s">
        <v>1234</v>
      </c>
      <c r="K167" s="293"/>
    </row>
    <row r="168" s="1" customFormat="1" ht="5.25" customHeight="1">
      <c r="B168" s="323"/>
      <c r="C168" s="318"/>
      <c r="D168" s="318"/>
      <c r="E168" s="318"/>
      <c r="F168" s="318"/>
      <c r="G168" s="319"/>
      <c r="H168" s="318"/>
      <c r="I168" s="318"/>
      <c r="J168" s="318"/>
      <c r="K168" s="346"/>
    </row>
    <row r="169" s="1" customFormat="1" ht="15" customHeight="1">
      <c r="B169" s="323"/>
      <c r="C169" s="298" t="s">
        <v>1238</v>
      </c>
      <c r="D169" s="298"/>
      <c r="E169" s="298"/>
      <c r="F169" s="321" t="s">
        <v>1235</v>
      </c>
      <c r="G169" s="298"/>
      <c r="H169" s="298" t="s">
        <v>1275</v>
      </c>
      <c r="I169" s="298" t="s">
        <v>1237</v>
      </c>
      <c r="J169" s="298">
        <v>120</v>
      </c>
      <c r="K169" s="346"/>
    </row>
    <row r="170" s="1" customFormat="1" ht="15" customHeight="1">
      <c r="B170" s="323"/>
      <c r="C170" s="298" t="s">
        <v>1284</v>
      </c>
      <c r="D170" s="298"/>
      <c r="E170" s="298"/>
      <c r="F170" s="321" t="s">
        <v>1235</v>
      </c>
      <c r="G170" s="298"/>
      <c r="H170" s="298" t="s">
        <v>1285</v>
      </c>
      <c r="I170" s="298" t="s">
        <v>1237</v>
      </c>
      <c r="J170" s="298" t="s">
        <v>1286</v>
      </c>
      <c r="K170" s="346"/>
    </row>
    <row r="171" s="1" customFormat="1" ht="15" customHeight="1">
      <c r="B171" s="323"/>
      <c r="C171" s="298" t="s">
        <v>1183</v>
      </c>
      <c r="D171" s="298"/>
      <c r="E171" s="298"/>
      <c r="F171" s="321" t="s">
        <v>1235</v>
      </c>
      <c r="G171" s="298"/>
      <c r="H171" s="298" t="s">
        <v>1302</v>
      </c>
      <c r="I171" s="298" t="s">
        <v>1237</v>
      </c>
      <c r="J171" s="298" t="s">
        <v>1286</v>
      </c>
      <c r="K171" s="346"/>
    </row>
    <row r="172" s="1" customFormat="1" ht="15" customHeight="1">
      <c r="B172" s="323"/>
      <c r="C172" s="298" t="s">
        <v>1240</v>
      </c>
      <c r="D172" s="298"/>
      <c r="E172" s="298"/>
      <c r="F172" s="321" t="s">
        <v>1241</v>
      </c>
      <c r="G172" s="298"/>
      <c r="H172" s="298" t="s">
        <v>1302</v>
      </c>
      <c r="I172" s="298" t="s">
        <v>1237</v>
      </c>
      <c r="J172" s="298">
        <v>50</v>
      </c>
      <c r="K172" s="346"/>
    </row>
    <row r="173" s="1" customFormat="1" ht="15" customHeight="1">
      <c r="B173" s="323"/>
      <c r="C173" s="298" t="s">
        <v>1243</v>
      </c>
      <c r="D173" s="298"/>
      <c r="E173" s="298"/>
      <c r="F173" s="321" t="s">
        <v>1235</v>
      </c>
      <c r="G173" s="298"/>
      <c r="H173" s="298" t="s">
        <v>1302</v>
      </c>
      <c r="I173" s="298" t="s">
        <v>1245</v>
      </c>
      <c r="J173" s="298"/>
      <c r="K173" s="346"/>
    </row>
    <row r="174" s="1" customFormat="1" ht="15" customHeight="1">
      <c r="B174" s="323"/>
      <c r="C174" s="298" t="s">
        <v>1254</v>
      </c>
      <c r="D174" s="298"/>
      <c r="E174" s="298"/>
      <c r="F174" s="321" t="s">
        <v>1241</v>
      </c>
      <c r="G174" s="298"/>
      <c r="H174" s="298" t="s">
        <v>1302</v>
      </c>
      <c r="I174" s="298" t="s">
        <v>1237</v>
      </c>
      <c r="J174" s="298">
        <v>50</v>
      </c>
      <c r="K174" s="346"/>
    </row>
    <row r="175" s="1" customFormat="1" ht="15" customHeight="1">
      <c r="B175" s="323"/>
      <c r="C175" s="298" t="s">
        <v>1262</v>
      </c>
      <c r="D175" s="298"/>
      <c r="E175" s="298"/>
      <c r="F175" s="321" t="s">
        <v>1241</v>
      </c>
      <c r="G175" s="298"/>
      <c r="H175" s="298" t="s">
        <v>1302</v>
      </c>
      <c r="I175" s="298" t="s">
        <v>1237</v>
      </c>
      <c r="J175" s="298">
        <v>50</v>
      </c>
      <c r="K175" s="346"/>
    </row>
    <row r="176" s="1" customFormat="1" ht="15" customHeight="1">
      <c r="B176" s="323"/>
      <c r="C176" s="298" t="s">
        <v>1260</v>
      </c>
      <c r="D176" s="298"/>
      <c r="E176" s="298"/>
      <c r="F176" s="321" t="s">
        <v>1241</v>
      </c>
      <c r="G176" s="298"/>
      <c r="H176" s="298" t="s">
        <v>1302</v>
      </c>
      <c r="I176" s="298" t="s">
        <v>1237</v>
      </c>
      <c r="J176" s="298">
        <v>50</v>
      </c>
      <c r="K176" s="346"/>
    </row>
    <row r="177" s="1" customFormat="1" ht="15" customHeight="1">
      <c r="B177" s="323"/>
      <c r="C177" s="298" t="s">
        <v>103</v>
      </c>
      <c r="D177" s="298"/>
      <c r="E177" s="298"/>
      <c r="F177" s="321" t="s">
        <v>1235</v>
      </c>
      <c r="G177" s="298"/>
      <c r="H177" s="298" t="s">
        <v>1303</v>
      </c>
      <c r="I177" s="298" t="s">
        <v>1304</v>
      </c>
      <c r="J177" s="298"/>
      <c r="K177" s="346"/>
    </row>
    <row r="178" s="1" customFormat="1" ht="15" customHeight="1">
      <c r="B178" s="323"/>
      <c r="C178" s="298" t="s">
        <v>57</v>
      </c>
      <c r="D178" s="298"/>
      <c r="E178" s="298"/>
      <c r="F178" s="321" t="s">
        <v>1235</v>
      </c>
      <c r="G178" s="298"/>
      <c r="H178" s="298" t="s">
        <v>1305</v>
      </c>
      <c r="I178" s="298" t="s">
        <v>1306</v>
      </c>
      <c r="J178" s="298">
        <v>1</v>
      </c>
      <c r="K178" s="346"/>
    </row>
    <row r="179" s="1" customFormat="1" ht="15" customHeight="1">
      <c r="B179" s="323"/>
      <c r="C179" s="298" t="s">
        <v>53</v>
      </c>
      <c r="D179" s="298"/>
      <c r="E179" s="298"/>
      <c r="F179" s="321" t="s">
        <v>1235</v>
      </c>
      <c r="G179" s="298"/>
      <c r="H179" s="298" t="s">
        <v>1307</v>
      </c>
      <c r="I179" s="298" t="s">
        <v>1237</v>
      </c>
      <c r="J179" s="298">
        <v>20</v>
      </c>
      <c r="K179" s="346"/>
    </row>
    <row r="180" s="1" customFormat="1" ht="15" customHeight="1">
      <c r="B180" s="323"/>
      <c r="C180" s="298" t="s">
        <v>54</v>
      </c>
      <c r="D180" s="298"/>
      <c r="E180" s="298"/>
      <c r="F180" s="321" t="s">
        <v>1235</v>
      </c>
      <c r="G180" s="298"/>
      <c r="H180" s="298" t="s">
        <v>1308</v>
      </c>
      <c r="I180" s="298" t="s">
        <v>1237</v>
      </c>
      <c r="J180" s="298">
        <v>255</v>
      </c>
      <c r="K180" s="346"/>
    </row>
    <row r="181" s="1" customFormat="1" ht="15" customHeight="1">
      <c r="B181" s="323"/>
      <c r="C181" s="298" t="s">
        <v>104</v>
      </c>
      <c r="D181" s="298"/>
      <c r="E181" s="298"/>
      <c r="F181" s="321" t="s">
        <v>1235</v>
      </c>
      <c r="G181" s="298"/>
      <c r="H181" s="298" t="s">
        <v>1199</v>
      </c>
      <c r="I181" s="298" t="s">
        <v>1237</v>
      </c>
      <c r="J181" s="298">
        <v>10</v>
      </c>
      <c r="K181" s="346"/>
    </row>
    <row r="182" s="1" customFormat="1" ht="15" customHeight="1">
      <c r="B182" s="323"/>
      <c r="C182" s="298" t="s">
        <v>105</v>
      </c>
      <c r="D182" s="298"/>
      <c r="E182" s="298"/>
      <c r="F182" s="321" t="s">
        <v>1235</v>
      </c>
      <c r="G182" s="298"/>
      <c r="H182" s="298" t="s">
        <v>1309</v>
      </c>
      <c r="I182" s="298" t="s">
        <v>1270</v>
      </c>
      <c r="J182" s="298"/>
      <c r="K182" s="346"/>
    </row>
    <row r="183" s="1" customFormat="1" ht="15" customHeight="1">
      <c r="B183" s="323"/>
      <c r="C183" s="298" t="s">
        <v>1310</v>
      </c>
      <c r="D183" s="298"/>
      <c r="E183" s="298"/>
      <c r="F183" s="321" t="s">
        <v>1235</v>
      </c>
      <c r="G183" s="298"/>
      <c r="H183" s="298" t="s">
        <v>1311</v>
      </c>
      <c r="I183" s="298" t="s">
        <v>1270</v>
      </c>
      <c r="J183" s="298"/>
      <c r="K183" s="346"/>
    </row>
    <row r="184" s="1" customFormat="1" ht="15" customHeight="1">
      <c r="B184" s="323"/>
      <c r="C184" s="298" t="s">
        <v>1299</v>
      </c>
      <c r="D184" s="298"/>
      <c r="E184" s="298"/>
      <c r="F184" s="321" t="s">
        <v>1235</v>
      </c>
      <c r="G184" s="298"/>
      <c r="H184" s="298" t="s">
        <v>1312</v>
      </c>
      <c r="I184" s="298" t="s">
        <v>1270</v>
      </c>
      <c r="J184" s="298"/>
      <c r="K184" s="346"/>
    </row>
    <row r="185" s="1" customFormat="1" ht="15" customHeight="1">
      <c r="B185" s="323"/>
      <c r="C185" s="298" t="s">
        <v>107</v>
      </c>
      <c r="D185" s="298"/>
      <c r="E185" s="298"/>
      <c r="F185" s="321" t="s">
        <v>1241</v>
      </c>
      <c r="G185" s="298"/>
      <c r="H185" s="298" t="s">
        <v>1313</v>
      </c>
      <c r="I185" s="298" t="s">
        <v>1237</v>
      </c>
      <c r="J185" s="298">
        <v>50</v>
      </c>
      <c r="K185" s="346"/>
    </row>
    <row r="186" s="1" customFormat="1" ht="15" customHeight="1">
      <c r="B186" s="323"/>
      <c r="C186" s="298" t="s">
        <v>1314</v>
      </c>
      <c r="D186" s="298"/>
      <c r="E186" s="298"/>
      <c r="F186" s="321" t="s">
        <v>1241</v>
      </c>
      <c r="G186" s="298"/>
      <c r="H186" s="298" t="s">
        <v>1315</v>
      </c>
      <c r="I186" s="298" t="s">
        <v>1316</v>
      </c>
      <c r="J186" s="298"/>
      <c r="K186" s="346"/>
    </row>
    <row r="187" s="1" customFormat="1" ht="15" customHeight="1">
      <c r="B187" s="323"/>
      <c r="C187" s="298" t="s">
        <v>1317</v>
      </c>
      <c r="D187" s="298"/>
      <c r="E187" s="298"/>
      <c r="F187" s="321" t="s">
        <v>1241</v>
      </c>
      <c r="G187" s="298"/>
      <c r="H187" s="298" t="s">
        <v>1318</v>
      </c>
      <c r="I187" s="298" t="s">
        <v>1316</v>
      </c>
      <c r="J187" s="298"/>
      <c r="K187" s="346"/>
    </row>
    <row r="188" s="1" customFormat="1" ht="15" customHeight="1">
      <c r="B188" s="323"/>
      <c r="C188" s="298" t="s">
        <v>1319</v>
      </c>
      <c r="D188" s="298"/>
      <c r="E188" s="298"/>
      <c r="F188" s="321" t="s">
        <v>1241</v>
      </c>
      <c r="G188" s="298"/>
      <c r="H188" s="298" t="s">
        <v>1320</v>
      </c>
      <c r="I188" s="298" t="s">
        <v>1316</v>
      </c>
      <c r="J188" s="298"/>
      <c r="K188" s="346"/>
    </row>
    <row r="189" s="1" customFormat="1" ht="15" customHeight="1">
      <c r="B189" s="323"/>
      <c r="C189" s="359" t="s">
        <v>1321</v>
      </c>
      <c r="D189" s="298"/>
      <c r="E189" s="298"/>
      <c r="F189" s="321" t="s">
        <v>1241</v>
      </c>
      <c r="G189" s="298"/>
      <c r="H189" s="298" t="s">
        <v>1322</v>
      </c>
      <c r="I189" s="298" t="s">
        <v>1323</v>
      </c>
      <c r="J189" s="360" t="s">
        <v>1324</v>
      </c>
      <c r="K189" s="346"/>
    </row>
    <row r="190" s="18" customFormat="1" ht="15" customHeight="1">
      <c r="B190" s="361"/>
      <c r="C190" s="362" t="s">
        <v>1325</v>
      </c>
      <c r="D190" s="363"/>
      <c r="E190" s="363"/>
      <c r="F190" s="364" t="s">
        <v>1241</v>
      </c>
      <c r="G190" s="363"/>
      <c r="H190" s="363" t="s">
        <v>1326</v>
      </c>
      <c r="I190" s="363" t="s">
        <v>1323</v>
      </c>
      <c r="J190" s="365" t="s">
        <v>1324</v>
      </c>
      <c r="K190" s="366"/>
    </row>
    <row r="191" s="1" customFormat="1" ht="15" customHeight="1">
      <c r="B191" s="323"/>
      <c r="C191" s="359" t="s">
        <v>42</v>
      </c>
      <c r="D191" s="298"/>
      <c r="E191" s="298"/>
      <c r="F191" s="321" t="s">
        <v>1235</v>
      </c>
      <c r="G191" s="298"/>
      <c r="H191" s="295" t="s">
        <v>1327</v>
      </c>
      <c r="I191" s="298" t="s">
        <v>1328</v>
      </c>
      <c r="J191" s="298"/>
      <c r="K191" s="346"/>
    </row>
    <row r="192" s="1" customFormat="1" ht="15" customHeight="1">
      <c r="B192" s="323"/>
      <c r="C192" s="359" t="s">
        <v>1329</v>
      </c>
      <c r="D192" s="298"/>
      <c r="E192" s="298"/>
      <c r="F192" s="321" t="s">
        <v>1235</v>
      </c>
      <c r="G192" s="298"/>
      <c r="H192" s="298" t="s">
        <v>1330</v>
      </c>
      <c r="I192" s="298" t="s">
        <v>1270</v>
      </c>
      <c r="J192" s="298"/>
      <c r="K192" s="346"/>
    </row>
    <row r="193" s="1" customFormat="1" ht="15" customHeight="1">
      <c r="B193" s="323"/>
      <c r="C193" s="359" t="s">
        <v>1331</v>
      </c>
      <c r="D193" s="298"/>
      <c r="E193" s="298"/>
      <c r="F193" s="321" t="s">
        <v>1235</v>
      </c>
      <c r="G193" s="298"/>
      <c r="H193" s="298" t="s">
        <v>1332</v>
      </c>
      <c r="I193" s="298" t="s">
        <v>1270</v>
      </c>
      <c r="J193" s="298"/>
      <c r="K193" s="346"/>
    </row>
    <row r="194" s="1" customFormat="1" ht="15" customHeight="1">
      <c r="B194" s="323"/>
      <c r="C194" s="359" t="s">
        <v>1333</v>
      </c>
      <c r="D194" s="298"/>
      <c r="E194" s="298"/>
      <c r="F194" s="321" t="s">
        <v>1241</v>
      </c>
      <c r="G194" s="298"/>
      <c r="H194" s="298" t="s">
        <v>1334</v>
      </c>
      <c r="I194" s="298" t="s">
        <v>1270</v>
      </c>
      <c r="J194" s="298"/>
      <c r="K194" s="346"/>
    </row>
    <row r="195" s="1" customFormat="1" ht="15" customHeight="1">
      <c r="B195" s="352"/>
      <c r="C195" s="367"/>
      <c r="D195" s="332"/>
      <c r="E195" s="332"/>
      <c r="F195" s="332"/>
      <c r="G195" s="332"/>
      <c r="H195" s="332"/>
      <c r="I195" s="332"/>
      <c r="J195" s="332"/>
      <c r="K195" s="353"/>
    </row>
    <row r="196" s="1" customFormat="1" ht="18.75" customHeight="1">
      <c r="B196" s="334"/>
      <c r="C196" s="344"/>
      <c r="D196" s="344"/>
      <c r="E196" s="344"/>
      <c r="F196" s="354"/>
      <c r="G196" s="344"/>
      <c r="H196" s="344"/>
      <c r="I196" s="344"/>
      <c r="J196" s="344"/>
      <c r="K196" s="334"/>
    </row>
    <row r="197" s="1" customFormat="1" ht="18.75" customHeight="1">
      <c r="B197" s="334"/>
      <c r="C197" s="344"/>
      <c r="D197" s="344"/>
      <c r="E197" s="344"/>
      <c r="F197" s="354"/>
      <c r="G197" s="344"/>
      <c r="H197" s="344"/>
      <c r="I197" s="344"/>
      <c r="J197" s="344"/>
      <c r="K197" s="334"/>
    </row>
    <row r="198" s="1" customFormat="1" ht="18.75" customHeight="1">
      <c r="B198" s="306"/>
      <c r="C198" s="306"/>
      <c r="D198" s="306"/>
      <c r="E198" s="306"/>
      <c r="F198" s="306"/>
      <c r="G198" s="306"/>
      <c r="H198" s="306"/>
      <c r="I198" s="306"/>
      <c r="J198" s="306"/>
      <c r="K198" s="306"/>
    </row>
    <row r="199" s="1" customFormat="1" ht="13.5">
      <c r="B199" s="285"/>
      <c r="C199" s="286"/>
      <c r="D199" s="286"/>
      <c r="E199" s="286"/>
      <c r="F199" s="286"/>
      <c r="G199" s="286"/>
      <c r="H199" s="286"/>
      <c r="I199" s="286"/>
      <c r="J199" s="286"/>
      <c r="K199" s="287"/>
    </row>
    <row r="200" s="1" customFormat="1" ht="21">
      <c r="B200" s="288"/>
      <c r="C200" s="289" t="s">
        <v>1335</v>
      </c>
      <c r="D200" s="289"/>
      <c r="E200" s="289"/>
      <c r="F200" s="289"/>
      <c r="G200" s="289"/>
      <c r="H200" s="289"/>
      <c r="I200" s="289"/>
      <c r="J200" s="289"/>
      <c r="K200" s="290"/>
    </row>
    <row r="201" s="1" customFormat="1" ht="25.5" customHeight="1">
      <c r="B201" s="288"/>
      <c r="C201" s="368" t="s">
        <v>1336</v>
      </c>
      <c r="D201" s="368"/>
      <c r="E201" s="368"/>
      <c r="F201" s="368" t="s">
        <v>1337</v>
      </c>
      <c r="G201" s="369"/>
      <c r="H201" s="368" t="s">
        <v>1338</v>
      </c>
      <c r="I201" s="368"/>
      <c r="J201" s="368"/>
      <c r="K201" s="290"/>
    </row>
    <row r="202" s="1" customFormat="1" ht="5.25" customHeight="1">
      <c r="B202" s="323"/>
      <c r="C202" s="318"/>
      <c r="D202" s="318"/>
      <c r="E202" s="318"/>
      <c r="F202" s="318"/>
      <c r="G202" s="344"/>
      <c r="H202" s="318"/>
      <c r="I202" s="318"/>
      <c r="J202" s="318"/>
      <c r="K202" s="346"/>
    </row>
    <row r="203" s="1" customFormat="1" ht="15" customHeight="1">
      <c r="B203" s="323"/>
      <c r="C203" s="298" t="s">
        <v>1328</v>
      </c>
      <c r="D203" s="298"/>
      <c r="E203" s="298"/>
      <c r="F203" s="321" t="s">
        <v>43</v>
      </c>
      <c r="G203" s="298"/>
      <c r="H203" s="298" t="s">
        <v>1339</v>
      </c>
      <c r="I203" s="298"/>
      <c r="J203" s="298"/>
      <c r="K203" s="346"/>
    </row>
    <row r="204" s="1" customFormat="1" ht="15" customHeight="1">
      <c r="B204" s="323"/>
      <c r="C204" s="298"/>
      <c r="D204" s="298"/>
      <c r="E204" s="298"/>
      <c r="F204" s="321" t="s">
        <v>44</v>
      </c>
      <c r="G204" s="298"/>
      <c r="H204" s="298" t="s">
        <v>1340</v>
      </c>
      <c r="I204" s="298"/>
      <c r="J204" s="298"/>
      <c r="K204" s="346"/>
    </row>
    <row r="205" s="1" customFormat="1" ht="15" customHeight="1">
      <c r="B205" s="323"/>
      <c r="C205" s="298"/>
      <c r="D205" s="298"/>
      <c r="E205" s="298"/>
      <c r="F205" s="321" t="s">
        <v>47</v>
      </c>
      <c r="G205" s="298"/>
      <c r="H205" s="298" t="s">
        <v>1341</v>
      </c>
      <c r="I205" s="298"/>
      <c r="J205" s="298"/>
      <c r="K205" s="346"/>
    </row>
    <row r="206" s="1" customFormat="1" ht="15" customHeight="1">
      <c r="B206" s="323"/>
      <c r="C206" s="298"/>
      <c r="D206" s="298"/>
      <c r="E206" s="298"/>
      <c r="F206" s="321" t="s">
        <v>45</v>
      </c>
      <c r="G206" s="298"/>
      <c r="H206" s="298" t="s">
        <v>1342</v>
      </c>
      <c r="I206" s="298"/>
      <c r="J206" s="298"/>
      <c r="K206" s="346"/>
    </row>
    <row r="207" s="1" customFormat="1" ht="15" customHeight="1">
      <c r="B207" s="323"/>
      <c r="C207" s="298"/>
      <c r="D207" s="298"/>
      <c r="E207" s="298"/>
      <c r="F207" s="321" t="s">
        <v>46</v>
      </c>
      <c r="G207" s="298"/>
      <c r="H207" s="298" t="s">
        <v>1343</v>
      </c>
      <c r="I207" s="298"/>
      <c r="J207" s="298"/>
      <c r="K207" s="346"/>
    </row>
    <row r="208" s="1" customFormat="1" ht="15" customHeight="1">
      <c r="B208" s="323"/>
      <c r="C208" s="298"/>
      <c r="D208" s="298"/>
      <c r="E208" s="298"/>
      <c r="F208" s="321"/>
      <c r="G208" s="298"/>
      <c r="H208" s="298"/>
      <c r="I208" s="298"/>
      <c r="J208" s="298"/>
      <c r="K208" s="346"/>
    </row>
    <row r="209" s="1" customFormat="1" ht="15" customHeight="1">
      <c r="B209" s="323"/>
      <c r="C209" s="298" t="s">
        <v>1282</v>
      </c>
      <c r="D209" s="298"/>
      <c r="E209" s="298"/>
      <c r="F209" s="321" t="s">
        <v>79</v>
      </c>
      <c r="G209" s="298"/>
      <c r="H209" s="298" t="s">
        <v>1344</v>
      </c>
      <c r="I209" s="298"/>
      <c r="J209" s="298"/>
      <c r="K209" s="346"/>
    </row>
    <row r="210" s="1" customFormat="1" ht="15" customHeight="1">
      <c r="B210" s="323"/>
      <c r="C210" s="298"/>
      <c r="D210" s="298"/>
      <c r="E210" s="298"/>
      <c r="F210" s="321" t="s">
        <v>1178</v>
      </c>
      <c r="G210" s="298"/>
      <c r="H210" s="298" t="s">
        <v>1179</v>
      </c>
      <c r="I210" s="298"/>
      <c r="J210" s="298"/>
      <c r="K210" s="346"/>
    </row>
    <row r="211" s="1" customFormat="1" ht="15" customHeight="1">
      <c r="B211" s="323"/>
      <c r="C211" s="298"/>
      <c r="D211" s="298"/>
      <c r="E211" s="298"/>
      <c r="F211" s="321" t="s">
        <v>1176</v>
      </c>
      <c r="G211" s="298"/>
      <c r="H211" s="298" t="s">
        <v>1345</v>
      </c>
      <c r="I211" s="298"/>
      <c r="J211" s="298"/>
      <c r="K211" s="346"/>
    </row>
    <row r="212" s="1" customFormat="1" ht="15" customHeight="1">
      <c r="B212" s="370"/>
      <c r="C212" s="298"/>
      <c r="D212" s="298"/>
      <c r="E212" s="298"/>
      <c r="F212" s="321" t="s">
        <v>1180</v>
      </c>
      <c r="G212" s="359"/>
      <c r="H212" s="350" t="s">
        <v>78</v>
      </c>
      <c r="I212" s="350"/>
      <c r="J212" s="350"/>
      <c r="K212" s="371"/>
    </row>
    <row r="213" s="1" customFormat="1" ht="15" customHeight="1">
      <c r="B213" s="370"/>
      <c r="C213" s="298"/>
      <c r="D213" s="298"/>
      <c r="E213" s="298"/>
      <c r="F213" s="321" t="s">
        <v>1181</v>
      </c>
      <c r="G213" s="359"/>
      <c r="H213" s="350" t="s">
        <v>1346</v>
      </c>
      <c r="I213" s="350"/>
      <c r="J213" s="350"/>
      <c r="K213" s="371"/>
    </row>
    <row r="214" s="1" customFormat="1" ht="15" customHeight="1">
      <c r="B214" s="370"/>
      <c r="C214" s="298"/>
      <c r="D214" s="298"/>
      <c r="E214" s="298"/>
      <c r="F214" s="321"/>
      <c r="G214" s="359"/>
      <c r="H214" s="350"/>
      <c r="I214" s="350"/>
      <c r="J214" s="350"/>
      <c r="K214" s="371"/>
    </row>
    <row r="215" s="1" customFormat="1" ht="15" customHeight="1">
      <c r="B215" s="370"/>
      <c r="C215" s="298" t="s">
        <v>1306</v>
      </c>
      <c r="D215" s="298"/>
      <c r="E215" s="298"/>
      <c r="F215" s="321">
        <v>1</v>
      </c>
      <c r="G215" s="359"/>
      <c r="H215" s="350" t="s">
        <v>1347</v>
      </c>
      <c r="I215" s="350"/>
      <c r="J215" s="350"/>
      <c r="K215" s="371"/>
    </row>
    <row r="216" s="1" customFormat="1" ht="15" customHeight="1">
      <c r="B216" s="370"/>
      <c r="C216" s="298"/>
      <c r="D216" s="298"/>
      <c r="E216" s="298"/>
      <c r="F216" s="321">
        <v>2</v>
      </c>
      <c r="G216" s="359"/>
      <c r="H216" s="350" t="s">
        <v>1348</v>
      </c>
      <c r="I216" s="350"/>
      <c r="J216" s="350"/>
      <c r="K216" s="371"/>
    </row>
    <row r="217" s="1" customFormat="1" ht="15" customHeight="1">
      <c r="B217" s="370"/>
      <c r="C217" s="298"/>
      <c r="D217" s="298"/>
      <c r="E217" s="298"/>
      <c r="F217" s="321">
        <v>3</v>
      </c>
      <c r="G217" s="359"/>
      <c r="H217" s="350" t="s">
        <v>1349</v>
      </c>
      <c r="I217" s="350"/>
      <c r="J217" s="350"/>
      <c r="K217" s="371"/>
    </row>
    <row r="218" s="1" customFormat="1" ht="15" customHeight="1">
      <c r="B218" s="370"/>
      <c r="C218" s="298"/>
      <c r="D218" s="298"/>
      <c r="E218" s="298"/>
      <c r="F218" s="321">
        <v>4</v>
      </c>
      <c r="G218" s="359"/>
      <c r="H218" s="350" t="s">
        <v>1350</v>
      </c>
      <c r="I218" s="350"/>
      <c r="J218" s="350"/>
      <c r="K218" s="371"/>
    </row>
    <row r="219" s="1" customFormat="1" ht="12.75" customHeight="1">
      <c r="B219" s="372"/>
      <c r="C219" s="373"/>
      <c r="D219" s="373"/>
      <c r="E219" s="373"/>
      <c r="F219" s="373"/>
      <c r="G219" s="373"/>
      <c r="H219" s="373"/>
      <c r="I219" s="373"/>
      <c r="J219" s="373"/>
      <c r="K219" s="37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DESKTOP-473U3HR\Michal</dc:creator>
  <cp:lastModifiedBy>DESKTOP-473U3HR\Michal</cp:lastModifiedBy>
  <dcterms:created xsi:type="dcterms:W3CDTF">2026-05-28T11:12:36Z</dcterms:created>
  <dcterms:modified xsi:type="dcterms:W3CDTF">2026-05-28T11:12:42Z</dcterms:modified>
</cp:coreProperties>
</file>