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edl\Desktop\PDPS Chodník Čankov\"/>
    </mc:Choice>
  </mc:AlternateContent>
  <bookViews>
    <workbookView xWindow="0" yWindow="0" windowWidth="23040" windowHeight="8496"/>
  </bookViews>
  <sheets>
    <sheet name="Rekapitulace" sheetId="7" r:id="rId1"/>
    <sheet name="SO 000" sheetId="2" r:id="rId2"/>
    <sheet name="SO 101" sheetId="3" r:id="rId3"/>
    <sheet name="SO 102" sheetId="4" r:id="rId4"/>
    <sheet name="SO 103" sheetId="5" r:id="rId5"/>
    <sheet name="SO 301" sheetId="6" r:id="rId6"/>
  </sheets>
  <calcPr calcId="162913"/>
</workbook>
</file>

<file path=xl/calcChain.xml><?xml version="1.0" encoding="utf-8"?>
<calcChain xmlns="http://schemas.openxmlformats.org/spreadsheetml/2006/main">
  <c r="O109" i="6" l="1"/>
  <c r="I109" i="6"/>
  <c r="I105" i="6"/>
  <c r="I92" i="6" s="1"/>
  <c r="O101" i="6"/>
  <c r="I101" i="6"/>
  <c r="O97" i="6"/>
  <c r="I97" i="6"/>
  <c r="I93" i="6"/>
  <c r="O93" i="6" s="1"/>
  <c r="I88" i="6"/>
  <c r="O88" i="6" s="1"/>
  <c r="I84" i="6"/>
  <c r="O84" i="6" s="1"/>
  <c r="I80" i="6"/>
  <c r="O80" i="6" s="1"/>
  <c r="I76" i="6"/>
  <c r="O76" i="6" s="1"/>
  <c r="I72" i="6"/>
  <c r="O72" i="6" s="1"/>
  <c r="I68" i="6"/>
  <c r="O68" i="6" s="1"/>
  <c r="I64" i="6"/>
  <c r="O64" i="6" s="1"/>
  <c r="I60" i="6"/>
  <c r="O60" i="6" s="1"/>
  <c r="I56" i="6"/>
  <c r="I47" i="6" s="1"/>
  <c r="I52" i="6"/>
  <c r="O52" i="6" s="1"/>
  <c r="I48" i="6"/>
  <c r="O48" i="6" s="1"/>
  <c r="O43" i="6"/>
  <c r="I43" i="6"/>
  <c r="I42" i="6" s="1"/>
  <c r="I38" i="6"/>
  <c r="O38" i="6" s="1"/>
  <c r="I34" i="6"/>
  <c r="O34" i="6" s="1"/>
  <c r="I30" i="6"/>
  <c r="O30" i="6" s="1"/>
  <c r="I26" i="6"/>
  <c r="O26" i="6" s="1"/>
  <c r="I22" i="6"/>
  <c r="O22" i="6" s="1"/>
  <c r="I18" i="6"/>
  <c r="O18" i="6" s="1"/>
  <c r="I13" i="6"/>
  <c r="I8" i="6" s="1"/>
  <c r="O9" i="6"/>
  <c r="I9" i="6"/>
  <c r="I133" i="5"/>
  <c r="O133" i="5" s="1"/>
  <c r="O129" i="5"/>
  <c r="I129" i="5"/>
  <c r="I125" i="5"/>
  <c r="O125" i="5" s="1"/>
  <c r="I121" i="5"/>
  <c r="O121" i="5" s="1"/>
  <c r="O117" i="5"/>
  <c r="I117" i="5"/>
  <c r="O113" i="5"/>
  <c r="I113" i="5"/>
  <c r="I109" i="5"/>
  <c r="O109" i="5" s="1"/>
  <c r="O105" i="5"/>
  <c r="I105" i="5"/>
  <c r="I101" i="5"/>
  <c r="O101" i="5" s="1"/>
  <c r="I97" i="5"/>
  <c r="I96" i="5" s="1"/>
  <c r="I91" i="5"/>
  <c r="I92" i="5"/>
  <c r="O92" i="5" s="1"/>
  <c r="I87" i="5"/>
  <c r="O87" i="5" s="1"/>
  <c r="O83" i="5"/>
  <c r="I83" i="5"/>
  <c r="I79" i="5"/>
  <c r="O79" i="5" s="1"/>
  <c r="I75" i="5"/>
  <c r="O75" i="5" s="1"/>
  <c r="O71" i="5"/>
  <c r="I71" i="5"/>
  <c r="I67" i="5"/>
  <c r="O67" i="5" s="1"/>
  <c r="I63" i="5"/>
  <c r="O63" i="5" s="1"/>
  <c r="I58" i="5"/>
  <c r="O58" i="5" s="1"/>
  <c r="I54" i="5"/>
  <c r="O54" i="5" s="1"/>
  <c r="I50" i="5"/>
  <c r="O50" i="5" s="1"/>
  <c r="I46" i="5"/>
  <c r="O46" i="5" s="1"/>
  <c r="O42" i="5"/>
  <c r="I42" i="5"/>
  <c r="I38" i="5"/>
  <c r="O38" i="5" s="1"/>
  <c r="I34" i="5"/>
  <c r="O34" i="5" s="1"/>
  <c r="I30" i="5"/>
  <c r="O30" i="5" s="1"/>
  <c r="I26" i="5"/>
  <c r="I21" i="5" s="1"/>
  <c r="I22" i="5"/>
  <c r="O22" i="5" s="1"/>
  <c r="I8" i="5"/>
  <c r="I17" i="5"/>
  <c r="O17" i="5" s="1"/>
  <c r="O13" i="5"/>
  <c r="I13" i="5"/>
  <c r="I9" i="5"/>
  <c r="O9" i="5" s="1"/>
  <c r="I157" i="4"/>
  <c r="O177" i="4"/>
  <c r="I177" i="4"/>
  <c r="I173" i="4"/>
  <c r="O173" i="4" s="1"/>
  <c r="I170" i="4"/>
  <c r="O170" i="4" s="1"/>
  <c r="O166" i="4"/>
  <c r="I166" i="4"/>
  <c r="I162" i="4"/>
  <c r="O162" i="4" s="1"/>
  <c r="I158" i="4"/>
  <c r="O158" i="4" s="1"/>
  <c r="I144" i="4"/>
  <c r="I153" i="4"/>
  <c r="O153" i="4" s="1"/>
  <c r="O149" i="4"/>
  <c r="I149" i="4"/>
  <c r="I145" i="4"/>
  <c r="O145" i="4" s="1"/>
  <c r="I140" i="4"/>
  <c r="O140" i="4" s="1"/>
  <c r="I136" i="4"/>
  <c r="O136" i="4" s="1"/>
  <c r="O132" i="4"/>
  <c r="I132" i="4"/>
  <c r="I128" i="4"/>
  <c r="O128" i="4" s="1"/>
  <c r="I124" i="4"/>
  <c r="O124" i="4" s="1"/>
  <c r="O120" i="4"/>
  <c r="I120" i="4"/>
  <c r="I116" i="4"/>
  <c r="O116" i="4" s="1"/>
  <c r="I112" i="4"/>
  <c r="I111" i="4" s="1"/>
  <c r="I98" i="4"/>
  <c r="I107" i="4"/>
  <c r="O107" i="4" s="1"/>
  <c r="O103" i="4"/>
  <c r="I103" i="4"/>
  <c r="I99" i="4"/>
  <c r="O99" i="4" s="1"/>
  <c r="I94" i="4"/>
  <c r="O94" i="4" s="1"/>
  <c r="I90" i="4"/>
  <c r="O90" i="4" s="1"/>
  <c r="O86" i="4"/>
  <c r="I86" i="4"/>
  <c r="I82" i="4"/>
  <c r="O82" i="4" s="1"/>
  <c r="I78" i="4"/>
  <c r="O78" i="4" s="1"/>
  <c r="O74" i="4"/>
  <c r="I74" i="4"/>
  <c r="I70" i="4"/>
  <c r="O70" i="4" s="1"/>
  <c r="I66" i="4"/>
  <c r="O66" i="4" s="1"/>
  <c r="O62" i="4"/>
  <c r="I62" i="4"/>
  <c r="I58" i="4"/>
  <c r="O58" i="4" s="1"/>
  <c r="I54" i="4"/>
  <c r="O54" i="4" s="1"/>
  <c r="O50" i="4"/>
  <c r="I50" i="4"/>
  <c r="I46" i="4"/>
  <c r="O46" i="4" s="1"/>
  <c r="I42" i="4"/>
  <c r="O42" i="4" s="1"/>
  <c r="O38" i="4"/>
  <c r="I38" i="4"/>
  <c r="I34" i="4"/>
  <c r="O34" i="4" s="1"/>
  <c r="I30" i="4"/>
  <c r="O30" i="4" s="1"/>
  <c r="O25" i="4"/>
  <c r="I25" i="4"/>
  <c r="I21" i="4"/>
  <c r="O21" i="4" s="1"/>
  <c r="I17" i="4"/>
  <c r="I8" i="4" s="1"/>
  <c r="I13" i="4"/>
  <c r="O13" i="4" s="1"/>
  <c r="O9" i="4"/>
  <c r="I9" i="4"/>
  <c r="O229" i="3"/>
  <c r="I229" i="3"/>
  <c r="I225" i="3"/>
  <c r="O225" i="3" s="1"/>
  <c r="I221" i="3"/>
  <c r="O221" i="3" s="1"/>
  <c r="I217" i="3"/>
  <c r="O217" i="3" s="1"/>
  <c r="O213" i="3"/>
  <c r="I213" i="3"/>
  <c r="I209" i="3"/>
  <c r="O209" i="3" s="1"/>
  <c r="O205" i="3"/>
  <c r="I205" i="3"/>
  <c r="I201" i="3"/>
  <c r="O201" i="3" s="1"/>
  <c r="I197" i="3"/>
  <c r="O197" i="3" s="1"/>
  <c r="I193" i="3"/>
  <c r="O193" i="3" s="1"/>
  <c r="O189" i="3"/>
  <c r="I189" i="3"/>
  <c r="I185" i="3"/>
  <c r="O185" i="3" s="1"/>
  <c r="O181" i="3"/>
  <c r="I181" i="3"/>
  <c r="I177" i="3"/>
  <c r="O177" i="3" s="1"/>
  <c r="I173" i="3"/>
  <c r="O173" i="3" s="1"/>
  <c r="I169" i="3"/>
  <c r="O169" i="3" s="1"/>
  <c r="O165" i="3"/>
  <c r="I165" i="3"/>
  <c r="O160" i="3"/>
  <c r="I160" i="3"/>
  <c r="I156" i="3"/>
  <c r="I155" i="3" s="1"/>
  <c r="I151" i="3"/>
  <c r="O151" i="3" s="1"/>
  <c r="I147" i="3"/>
  <c r="O147" i="3" s="1"/>
  <c r="O143" i="3"/>
  <c r="I143" i="3"/>
  <c r="I139" i="3"/>
  <c r="O139" i="3" s="1"/>
  <c r="O135" i="3"/>
  <c r="I135" i="3"/>
  <c r="I131" i="3"/>
  <c r="O131" i="3" s="1"/>
  <c r="I127" i="3"/>
  <c r="O127" i="3" s="1"/>
  <c r="I123" i="3"/>
  <c r="O123" i="3" s="1"/>
  <c r="O119" i="3"/>
  <c r="I119" i="3"/>
  <c r="I115" i="3"/>
  <c r="O115" i="3" s="1"/>
  <c r="O111" i="3"/>
  <c r="I111" i="3"/>
  <c r="I107" i="3"/>
  <c r="O107" i="3" s="1"/>
  <c r="I103" i="3"/>
  <c r="I98" i="3" s="1"/>
  <c r="I99" i="3"/>
  <c r="O99" i="3" s="1"/>
  <c r="I89" i="3"/>
  <c r="I94" i="3"/>
  <c r="O94" i="3" s="1"/>
  <c r="O90" i="3"/>
  <c r="I90" i="3"/>
  <c r="I85" i="3"/>
  <c r="O85" i="3" s="1"/>
  <c r="I81" i="3"/>
  <c r="O81" i="3" s="1"/>
  <c r="I77" i="3"/>
  <c r="O77" i="3" s="1"/>
  <c r="O73" i="3"/>
  <c r="I73" i="3"/>
  <c r="I69" i="3"/>
  <c r="O69" i="3" s="1"/>
  <c r="I65" i="3"/>
  <c r="O65" i="3" s="1"/>
  <c r="I61" i="3"/>
  <c r="O61" i="3" s="1"/>
  <c r="I57" i="3"/>
  <c r="O57" i="3" s="1"/>
  <c r="I53" i="3"/>
  <c r="O53" i="3" s="1"/>
  <c r="O49" i="3"/>
  <c r="I49" i="3"/>
  <c r="I45" i="3"/>
  <c r="O45" i="3" s="1"/>
  <c r="I41" i="3"/>
  <c r="O41" i="3" s="1"/>
  <c r="I38" i="3"/>
  <c r="O38" i="3" s="1"/>
  <c r="I34" i="3"/>
  <c r="O34" i="3" s="1"/>
  <c r="I30" i="3"/>
  <c r="O30" i="3" s="1"/>
  <c r="O26" i="3"/>
  <c r="I26" i="3"/>
  <c r="O21" i="3"/>
  <c r="I21" i="3"/>
  <c r="I17" i="3"/>
  <c r="O17" i="3" s="1"/>
  <c r="I13" i="3"/>
  <c r="I8" i="3" s="1"/>
  <c r="O9" i="3"/>
  <c r="I9" i="3"/>
  <c r="I39" i="2"/>
  <c r="O39" i="2" s="1"/>
  <c r="O35" i="2"/>
  <c r="I35" i="2"/>
  <c r="I32" i="2"/>
  <c r="O32" i="2" s="1"/>
  <c r="I28" i="2"/>
  <c r="O28" i="2" s="1"/>
  <c r="O24" i="2"/>
  <c r="I24" i="2"/>
  <c r="I21" i="2"/>
  <c r="O21" i="2" s="1"/>
  <c r="I17" i="2"/>
  <c r="O17" i="2" s="1"/>
  <c r="O13" i="2"/>
  <c r="I13" i="2"/>
  <c r="I9" i="2"/>
  <c r="O9" i="2" s="1"/>
  <c r="D10" i="7" s="1"/>
  <c r="D14" i="7" l="1"/>
  <c r="D13" i="7"/>
  <c r="O56" i="6"/>
  <c r="O97" i="5"/>
  <c r="O13" i="6"/>
  <c r="O103" i="3"/>
  <c r="O17" i="4"/>
  <c r="D12" i="7" s="1"/>
  <c r="O26" i="5"/>
  <c r="O112" i="4"/>
  <c r="O105" i="6"/>
  <c r="I25" i="3"/>
  <c r="I3" i="3" s="1"/>
  <c r="C11" i="7" s="1"/>
  <c r="E11" i="7" s="1"/>
  <c r="O156" i="3"/>
  <c r="I17" i="6"/>
  <c r="I3" i="6" s="1"/>
  <c r="C14" i="7" s="1"/>
  <c r="E14" i="7" s="1"/>
  <c r="O13" i="3"/>
  <c r="D11" i="7" s="1"/>
  <c r="I29" i="4"/>
  <c r="I3" i="4" s="1"/>
  <c r="C12" i="7" s="1"/>
  <c r="I164" i="3"/>
  <c r="I62" i="5"/>
  <c r="I3" i="5" s="1"/>
  <c r="C13" i="7" s="1"/>
  <c r="E13" i="7" s="1"/>
  <c r="I8" i="2"/>
  <c r="I3" i="2" s="1"/>
  <c r="C10" i="7" s="1"/>
  <c r="E12" i="7" l="1"/>
  <c r="E10" i="7"/>
  <c r="C7" i="7" s="1"/>
  <c r="C6" i="7"/>
</calcChain>
</file>

<file path=xl/sharedStrings.xml><?xml version="1.0" encoding="utf-8"?>
<sst xmlns="http://schemas.openxmlformats.org/spreadsheetml/2006/main" count="1977" uniqueCount="510">
  <si>
    <t>EstiCon</t>
  </si>
  <si>
    <t>Firma:</t>
  </si>
  <si>
    <t>Rekapitulace ceny</t>
  </si>
  <si>
    <t>Stavba: 25-122-1 - KARLOVY VARY, ČANKOV - CHODNÍKY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</si>
  <si>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</si>
  <si>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</si>
  <si>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</si>
  <si>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</si>
  <si>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</si>
  <si>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</si>
  <si>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</si>
  <si>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</si>
  <si>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</si>
  <si>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101</t>
  </si>
  <si>
    <t>Chodník podél sil. III/22134</t>
  </si>
  <si>
    <t>SO 102</t>
  </si>
  <si>
    <t>Rekonstrukce místní komunikace</t>
  </si>
  <si>
    <t>SO 103</t>
  </si>
  <si>
    <t>Chodník podél SO 102</t>
  </si>
  <si>
    <t>SO 301</t>
  </si>
  <si>
    <t>Dešťová kanalizace</t>
  </si>
  <si>
    <t>Soupis prací objektu</t>
  </si>
  <si>
    <t>S</t>
  </si>
  <si>
    <t>Stavba:</t>
  </si>
  <si>
    <t>25-122-1</t>
  </si>
  <si>
    <t>KARLOVY VARY, ČANKOV - CHODNÍKY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</si>
  <si>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</si>
  <si>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</si>
  <si>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</si>
  <si>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</si>
  <si>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</si>
  <si>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</si>
  <si>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</si>
  <si>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</si>
  <si>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</si>
  <si>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</si>
  <si>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</si>
  <si>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</si>
  <si>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</si>
  <si>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</si>
  <si>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</si>
  <si>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</si>
  <si>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</si>
  <si>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</si>
  <si>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</si>
  <si>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</si>
  <si>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</si>
  <si>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</si>
  <si>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DIO</t>
  </si>
  <si>
    <t>VV</t>
  </si>
  <si>
    <t>1.000000 = 1,000 [A]</t>
  </si>
  <si>
    <t>TS</t>
  </si>
  <si>
    <t>Položka zahrnuje:
- veškeré náklady spojené s objednatelem požadovanými zařízeními
Položka nezahrnuje:
- x</t>
  </si>
  <si>
    <t>02730</t>
  </si>
  <si>
    <t>POMOC PRÁCE ZŘÍZ NEBO ZAJIŠŤ OCHRANU INŽENÝRSKÝCH SÍTÍ</t>
  </si>
  <si>
    <t>Zahrnuje i vytýčení průběhu inženýrských sítí</t>
  </si>
  <si>
    <t>Položka zahrnuje:
- veškeré náklady spojené s ochranou inženýrských sítí
Položka nezahrnuje:
- x</t>
  </si>
  <si>
    <t>02911</t>
  </si>
  <si>
    <t>OSTATNÍ POŽADAVKY - GEODETICKÉ ZAMĚŘENÍ</t>
  </si>
  <si>
    <t>HM</t>
  </si>
  <si>
    <t>Položka zahrnuje:
- veškeré náklady spojené s objednatelem požadovanými pracemi
Položka nezahrnuje:
- x</t>
  </si>
  <si>
    <t>02943</t>
  </si>
  <si>
    <t>OSTATNÍ POŽADAVKY - VYPRACOVÁNÍ RDS</t>
  </si>
  <si>
    <t>02944</t>
  </si>
  <si>
    <t>OSTAT POŽADAVKY - DOKUMENTACE SKUTEČ PROVEDENÍ V DIGIT FORMĚ</t>
  </si>
  <si>
    <t>A</t>
  </si>
  <si>
    <t>vložení do krajské digitální mapy</t>
  </si>
  <si>
    <t>02950</t>
  </si>
  <si>
    <t>a</t>
  </si>
  <si>
    <t>OSTATNÍ POŽADAVKY - VÝLUHOVÉ ZKOUŠKY VČETNĚ VRTŮ</t>
  </si>
  <si>
    <t>dva vývrty</t>
  </si>
  <si>
    <t>zahrnuje veškeré náklady spojené s objednatelem požadovanými pracemi</t>
  </si>
  <si>
    <t>02990</t>
  </si>
  <si>
    <t>OSTATNÍ POŽADAVKY - INFORMAČNÍ TABULE</t>
  </si>
  <si>
    <t>2 x informační tabule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</si>
  <si>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</si>
  <si>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</si>
  <si>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</si>
  <si>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</si>
  <si>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014101</t>
  </si>
  <si>
    <t>POPLATKY ZA SKLÁDKU</t>
  </si>
  <si>
    <t>M3</t>
  </si>
  <si>
    <t>zemina</t>
  </si>
  <si>
    <t>"m3 z pol. 17120 A:  "200,8 = 200,800 [A]</t>
  </si>
  <si>
    <t>Položka zahrnuje:
- veškeré poplatky provozovateli skládky související s uložením odpadu na skládce.
Položka nezahrnuje:
- x</t>
  </si>
  <si>
    <t>B</t>
  </si>
  <si>
    <t>zemina
Položka bude čerpána pouze na základě rozhodnutí TDI.</t>
  </si>
  <si>
    <t>"m3 z pol. 17120 B:  "201 = 201,000 [A]</t>
  </si>
  <si>
    <t>014102</t>
  </si>
  <si>
    <t>bet</t>
  </si>
  <si>
    <t>T</t>
  </si>
  <si>
    <t>prostý beton - přepočtový koeficient 2,3 t/m3</t>
  </si>
  <si>
    <t>"m3 z pol. 96615:   "7,5*2,3 = 17,250 [A]</t>
  </si>
  <si>
    <t>014211</t>
  </si>
  <si>
    <t>POPLATKY ZA ZEMNÍK - ORNICE</t>
  </si>
  <si>
    <t>nákup ornice včetně dovozu</t>
  </si>
  <si>
    <t>"ornice pro ohumusování:  "23 = 23,000 [A]</t>
  </si>
  <si>
    <t>Položka zahrnuje:
- veškeré poplatky majiteli zemníku související s nákupem zeminy (nikoliv s otvírkou zemníku)
Položka nezahrnuje:
- x</t>
  </si>
  <si>
    <t>1</t>
  </si>
  <si>
    <t>Zemní práce</t>
  </si>
  <si>
    <t>11313</t>
  </si>
  <si>
    <t>ODSTRANĚNÍ KRYTU ZPEVNĚNÝCH PLOCH S ASFALTOVÝM POJIVEM</t>
  </si>
  <si>
    <t>Povinný odkup zhotovitelem</t>
  </si>
  <si>
    <t>"z ploch chodníků, sjezdů a pod.:  "10 = 10,000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</si>
  <si>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</si>
  <si>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</si>
  <si>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</si>
  <si>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s ponecháním na místě pro možnost zpětného použití</t>
  </si>
  <si>
    <t>"odstranění štěrku: "  3,4 = 3,400 [A]</t>
  </si>
  <si>
    <t>11372</t>
  </si>
  <si>
    <t>FRÉZOVÁNÍ ZPEVNĚNÝCH PLOCH ASFALTOVÝCH</t>
  </si>
  <si>
    <t>"fréz. v tl. 60 mm:"   770*0,06 = 46,200 [A]_x000D_
 "fréz. v tl. 50 mm:"   770*0,05 = 38,500 [B]_x000D_
 "fréz. porušených vrstev v tl 50 mm,( 50% z plochy ):"  385*0,05 = 19,250 [C]_x000D_
 "Celkem: "A+B+C = 103,950 [D]</t>
  </si>
  <si>
    <t>113765</t>
  </si>
  <si>
    <t>FRÉZOVÁNÍ DRÁŽKY PRŮŘEZU DO 600MM2 V ASFALTOVÉ VOZOVCE</t>
  </si>
  <si>
    <t>M</t>
  </si>
  <si>
    <t>Položka zahrnuje:
- veškerou manipulaci s vybouranou sutí a s vybouranými hmotami vč. uložení na skládku.
Položka nezahrnuje:
- x</t>
  </si>
  <si>
    <t>12373</t>
  </si>
  <si>
    <t>AZ</t>
  </si>
  <si>
    <t>ODKOP PRO SPOD STAVBU SILNIC A ŽELEZNIC TŘ. I</t>
  </si>
  <si>
    <t>zemina nevhodná
včetně odvozu na skládku
Položka bude čerpána pouze na základě rozhodnutí TDI.</t>
  </si>
  <si>
    <t>"nevhodný odkop pro AZ:  "201 = 201,000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</si>
  <si>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</si>
  <si>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nvh</t>
  </si>
  <si>
    <t>zemina nevhodná
včetně odvozu na skládku</t>
  </si>
  <si>
    <t>"nevhodný odkop na stavbě:  "82 = 82,000 [A]</t>
  </si>
  <si>
    <t>pvh</t>
  </si>
  <si>
    <t>zemina podmínečně vhodná
s ponecháním na místě pro potřebu násypu a dosypávky</t>
  </si>
  <si>
    <t>"pro N + Nd:  "5,0+5,0 = 10,000 [A]</t>
  </si>
  <si>
    <t>skl</t>
  </si>
  <si>
    <t>zemina podmínečně vhodná
včetně odvozu na skládku</t>
  </si>
  <si>
    <t>"celkový odkop kolem stromů + na stavbě:  "30+98,8 = 128,800 [A]_x000D_
 "odpočet m3 z pol. 12373 pvh:  "-10 = -10,000 [B]_x000D_
 "Celkem"" přebytek pvh: "A+B = 118,800 [C]</t>
  </si>
  <si>
    <t>17110</t>
  </si>
  <si>
    <t>ULOŽENÍ SYPANINY DO NÁSYPŮ SE ZHUTNĚNÍM</t>
  </si>
  <si>
    <t>"násyp:  "5 = 5,000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</si>
  <si>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</si>
  <si>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17120</t>
  </si>
  <si>
    <t>ULOŽENÍ SYPANINY DO NÁSYPŮ A NA SKLÁDKY BEZ ZHUTNĚNÍ</t>
  </si>
  <si>
    <t>uložení zeminy na skládku</t>
  </si>
  <si>
    <t>"uložení zeminy na skládku"_x000D_
 "přebytek podmínečně vhodné zeminy dle pol. 12373 skl:  "118,8 = 118,800 [A]_x000D_
 "nevhodný výkop dle pol. 12373 nvh:   "82 = 82,000 [B]_x000D_
 "Celkem: "A+B = 200,800 [C]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</si>
  <si>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</si>
  <si>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uložení zeminy na skládku
Položka bude čerpána pouze na základě rozhodnutí TDI.</t>
  </si>
  <si>
    <t>"uložení zeminy na skládku"_x000D_
 "nevhodný výkop pro AZ dle pol. 12373 AZ:   "201 = 201,000 [A]</t>
  </si>
  <si>
    <t>17180</t>
  </si>
  <si>
    <t>ULOŽENÍ SYPANINY DO NÁSYPŮ Z NAKUPOVANÝCH MATERIÁLŮ</t>
  </si>
  <si>
    <t>vhodný materiál pro aktivní zónu
Položka bude čerpána pouze na základě rozhodnutí TDI.</t>
  </si>
  <si>
    <t>"AZ tl. 0,3 m, m2 x m:   "670*0,3 = 201,000 [A]</t>
  </si>
  <si>
    <t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</si>
  <si>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</si>
  <si>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</si>
  <si>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"dosypávky krajnic:  "5 = 5,000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</si>
  <si>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</si>
  <si>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18110</t>
  </si>
  <si>
    <t>ÚPRAVA PLÁNĚ SE ZHUTNĚNÍM V HORNINĚ TŘ. I</t>
  </si>
  <si>
    <t>M2</t>
  </si>
  <si>
    <t>"ÚP:  "820 = 820,000 [A]</t>
  </si>
  <si>
    <t>Položka zahrnuje:
- úpravu pláně včetně vyrovnání výškových rozdílů. Míru zhutnění určuje projekt.
Položka nezahrnuje:
- x</t>
  </si>
  <si>
    <t>18232</t>
  </si>
  <si>
    <t>ROZPROSTŘENÍ ORNICE V ROVINĚ V TL DO 0,15M</t>
  </si>
  <si>
    <t>"ohumusování:  "23/0,15 = 153,333 [A]</t>
  </si>
  <si>
    <t>Položka zahrnuje:
- nutné přemístění ornice z dočasných skládek vzdálených do 50m
- rozprostření ornice v předepsané tloušťce v rovině a ve svahu do 1:5
Položka nezahrnuje:
- x</t>
  </si>
  <si>
    <t>18481</t>
  </si>
  <si>
    <t>OCHRANA STROMŮ BEDNĚNÍM</t>
  </si>
  <si>
    <t>"ochrana 4 ks stromů:"   4,5"m2"*4 = 18,000 [A]</t>
  </si>
  <si>
    <t>Položka zahrnuje:
- veškerý materiál, výrobky a polotovary, včetně mimostaveništní a vnitrostaveništní dopravy (rovněž přesuny), včetně naložení a složení, případně s uložením
Položka nezahrnuje:
- x</t>
  </si>
  <si>
    <t>4</t>
  </si>
  <si>
    <t>Vodorovné konstrukce</t>
  </si>
  <si>
    <t>45131A</t>
  </si>
  <si>
    <t>PODKLADNÍ A VÝPLŇOVÉ VRSTVY Z PROSTÉHO BETONU C20/25</t>
  </si>
  <si>
    <t>beton C20/25n - XF3</t>
  </si>
  <si>
    <t>"podklad žlabu:" 13*0,4*0,15 = 0,780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</si>
  <si>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</si>
  <si>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46615</t>
  </si>
  <si>
    <t>DLAŽBY VEGETAČNÍ Z TVÁRNIC Z PLASTICKÝCH HMOT</t>
  </si>
  <si>
    <t>"veget. tvárnice:  "134,5 = 134,500 [A]</t>
  </si>
  <si>
    <t>Položka zahrnuje:
- povrchovou úpravu podkladu
- zřízení spojovací vrstvy
- dodávku a uložení předepsaných dlažebních prvků do předepsaného tvaru
- spárování, těsnění, tmelení a vyplnění spar případně s vyklínováním
- úprava povrchu pro odvedení srážkové vody
- výplň otvorů drnem nebo ornicí s osetím, případně kamenivem
- výplň spar předepsaným materiálem
- nutné zemní práce (svahování, úpravu pláně a pod.)
Položka  nezahrnuje:
- podklad pod dlažbu, vykazuje se samostatně položkami SD 45</t>
  </si>
  <si>
    <t>5</t>
  </si>
  <si>
    <t>Komunikace</t>
  </si>
  <si>
    <t>56170D</t>
  </si>
  <si>
    <t>SMĚSI Z KAMENIVA STMELENÉ  HYDRAULICKÝMI SILNIČNÍMI POJIVY SH C 1,5/2,0</t>
  </si>
  <si>
    <t>cementová stabilizace vtl. 120 mm</t>
  </si>
  <si>
    <t>"v místě obratiště:"  75*0,12 = 9,000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</si>
  <si>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</si>
  <si>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56330</t>
  </si>
  <si>
    <t>VOZOVKOVÉ VRSTVY ZE ŠTĚRKODRTI</t>
  </si>
  <si>
    <t>ŠDb 0/32</t>
  </si>
  <si>
    <t>"asf. vjezd:"  161,0*0,23 = 37,030 [A]_x000D_
 "asf. chodník:"  480,0*0,15 = 72,000 [B]_x000D_
 "v místě nové přípojky - obratiště:  "10,0"m3" = 10,000 [C]_x000D_
 "pod kostky - obratiště:  "75,0*0,2 = 15,000 [D]_x000D_
 "pod plast. vegetač. tvárnice:"  134,5*0,15 = 20,175 [E]_x000D_
 "Celkem: "A+B+C+D+E = 154,205 [F]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</si>
  <si>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</si>
  <si>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56361</t>
  </si>
  <si>
    <t>VOZOVKOVÉ VRSTVY Z RECYKLOVANÉHO MATERIÁLU TL DO 50MM</t>
  </si>
  <si>
    <t>R - mat.</t>
  </si>
  <si>
    <t>"asf. vjezd:"  161,0 = 161,000 [A]_x000D_
 "asf. chodník:"  480,0 = 480,000 [B]_x000D_
 "Celkem: "A+B = 641,000 [C]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</si>
  <si>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</si>
  <si>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56933</t>
  </si>
  <si>
    <t>ZPEVNĚNÍ KRAJNIC ZE ŠTĚRKODRTI TL. DO 150MM</t>
  </si>
  <si>
    <t>použije se štěrk ze stavby</t>
  </si>
  <si>
    <t>"možnost použití štěrku ze stavby:  "1,7"m3"/0,15 = 11,333 [A]</t>
  </si>
  <si>
    <t>Položka zahrnuje:
- dodání kameniva předepsané kvality a zrnitosti
- očištění podkladu
- uložení kameniva dle předepsaného technologického předpisu, zhutnění vrstvy v předepsané tloušťce
- zřízení vrstvy bez rozlišení šířky, pokládání vrstvy po etapách,
Položka nezahrnuje:
- x</t>
  </si>
  <si>
    <t>572123</t>
  </si>
  <si>
    <t>INFILTRAČNÍ POSTŘIK Z EMULZE DO 1,0KG/M2</t>
  </si>
  <si>
    <t>PI - C, v množství 0,80 kg/m2</t>
  </si>
  <si>
    <t>"asf. vjezd:"  161,0 = 161,000 [A]_x000D_
 "asf. chodník:"  480,0 = 480,000 [B]_x000D_
 "vozovka v místě frézování (na 50% plochy):  "369,2 = 369,200 [C]_x000D_
 "v místě nové přípojky - obratiště:  "40,0 = 40,000 [D]_x000D_
 "Celkem: "A+B+C+D = 1050,200 [E]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</si>
  <si>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</si>
  <si>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</si>
  <si>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</si>
  <si>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PS - C,  0,35 kg/m2</t>
  </si>
  <si>
    <t>"vozovka v místě frézování - obratiště a oprava podél chodníků:"  738,5*2 = 1477,000 [A]_x000D_
 "asf. vjezd:"  161 = 161,000 [B]_x000D_
 "asf. chodník:"   480 = 480,000 [C]_x000D_
 "Celkem: "A+B+C = 2118,000 [D]</t>
  </si>
  <si>
    <t>574A31</t>
  </si>
  <si>
    <t>ASFALTOVÝ BETON PRO OBRUSNÉ VRSTVY ACO 8 TL. 40MM</t>
  </si>
  <si>
    <t>ACO 8CH</t>
  </si>
  <si>
    <t>"asf. chodník:   "480 = 480,000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</si>
  <si>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</si>
  <si>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574A56</t>
  </si>
  <si>
    <t>ASFALTOVÝ BETON PRO OBRUSNÉ VRSTVY ACO 16+ TL. 60MM</t>
  </si>
  <si>
    <t>ACO 16+</t>
  </si>
  <si>
    <t>"vozovka v místě frézování - obratiště a oprava podél chodníků:"738,5 = 738,500 [A]_x000D_
 "asf.vjezd:"   161 = 161,000 [B]_x000D_
 "Celkem: "A+B = 899,500 [C]</t>
  </si>
  <si>
    <t>574C45</t>
  </si>
  <si>
    <t>ASFALTOVÝ BETON PRO LOŽNÍ VRSTVY ACL 16 TL. 50MM</t>
  </si>
  <si>
    <t>ACL 16</t>
  </si>
  <si>
    <t>"vozovka v místě frézování - obratiště a oprava podél chodníků:"   738,5 = 738,500 [A]_x000D_
 "vyrovnávka ( na 50% plochy ):   "369,2 = 369,200 [B]_x000D_
 "Celkem: "A+B = 1107,700 [C]</t>
  </si>
  <si>
    <t>57621</t>
  </si>
  <si>
    <t>POSYP KAMENIVEM DRCENÝM 5KG/M2</t>
  </si>
  <si>
    <t>posyp hrubým drceným kamenivem fr. 2/4 v množství 3,0 kg/m2</t>
  </si>
  <si>
    <t>"vozovka v místě frézování - obratiště a oprava podél chodníků"_x000D_
 "na PI-C vyrovnávky:  "369,2 = 369,200 [A]</t>
  </si>
  <si>
    <t>Položka zahrnuje:
- dodání kameniva předepsané kvality a zrnitosti
- posyp předepsaným množstvím
Položka nezahrnuje:
- x</t>
  </si>
  <si>
    <t>58212</t>
  </si>
  <si>
    <t>DLÁŽDĚNÉ KRYTY Z VELKÝCH KOSTEK DO LOŽE Z MC</t>
  </si>
  <si>
    <t>kamenná kostka 160/160</t>
  </si>
  <si>
    <t>"v místě obratiště:  "75 = 75,000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</si>
  <si>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</si>
  <si>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58252</t>
  </si>
  <si>
    <t>DLÁŽDĚNÉ KRYTY Z BETONOVÝCH DLAŽDIC DO LOŽE Z MC</t>
  </si>
  <si>
    <t>betonové desky 250 x100 x 500</t>
  </si>
  <si>
    <t>"silniční přídlažba:"  45*0,25 = 11,250 [A]</t>
  </si>
  <si>
    <t>582614</t>
  </si>
  <si>
    <t>KRYTY Z BETON DLAŽDIC SE ZÁMKEM BAREV TL 60MM DO LOŽE Z KAM</t>
  </si>
  <si>
    <t>"kontrastní pás u zastávky bus:  "3,9 = 3,900 [A]</t>
  </si>
  <si>
    <t>58261A</t>
  </si>
  <si>
    <t>KRYTY Z BETON DLAŽDIC SE ZÁMKEM BAREV RELIÉF TL 60MM DO LOŽE Z KAM</t>
  </si>
  <si>
    <t>"varovný a signální pás:  "23,5 = 23,500 [A]</t>
  </si>
  <si>
    <t>8</t>
  </si>
  <si>
    <t>Potrubí</t>
  </si>
  <si>
    <t>89921</t>
  </si>
  <si>
    <t>VÝŠKOVÁ ÚPRAVA POKLOPŮ</t>
  </si>
  <si>
    <t>KUS</t>
  </si>
  <si>
    <t>"stáv. šachty:  "2 = 2,000 [A]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</si>
  <si>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</si>
  <si>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</si>
  <si>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</si>
  <si>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"stáv. šoupata:  "2 = 2,000 [A]</t>
  </si>
  <si>
    <t>9</t>
  </si>
  <si>
    <t>Ostatní konstrukce a práce</t>
  </si>
  <si>
    <t>912283</t>
  </si>
  <si>
    <t>SMĚROVÉ SLOUPKY Z PLAST HMOT - DEMONTÁŽ A ODVOZ</t>
  </si>
  <si>
    <t>"stáv. směr. sl.:  "4 = 4,000 [A]</t>
  </si>
  <si>
    <t>Položka zahrnuje:
- demontáž stávajícího sloupku
- jeho odvoz do skladu nebo na skládku
Položka nezahrnuje:
- x</t>
  </si>
  <si>
    <t>914132</t>
  </si>
  <si>
    <t>DOPRAVNÍ ZNAČKY ZÁKLADNÍ VELIKOSTI OCELOVÉ FÓLIE TŘ 2 - MONTÁŽ S PŘEMÍSTĚNÍM</t>
  </si>
  <si>
    <t>"montáž přemístěných stáv. svislých DZ:  "3 = 3,000 [A]</t>
  </si>
  <si>
    <t>Položka zahrnuje:
- dopravu demontované značky z dočasné skládky
- osazení a montáž značky na místě určeném projektem
- nutnou opravu poškozených částí
Položka nezahrnuje:
- dodávku značky</t>
  </si>
  <si>
    <t>914133</t>
  </si>
  <si>
    <t>DOPRAVNÍ ZNAČKY ZÁKLADNÍ VELIKOSTI OCELOVÉ FÓLIE TŘ 2 - DEMONTÁŽ</t>
  </si>
  <si>
    <t>"demontáž stáv. svislých DZ:  "3 = 3,000 [A]</t>
  </si>
  <si>
    <t>Položka zahrnuje:
- odstranění, demontáž a odklizení materiálu s odvozem na předepsané místo
Položka nezahrnuje:
- x</t>
  </si>
  <si>
    <t>914912</t>
  </si>
  <si>
    <t>SLOUPKY A STOJKY DZ Z OCEL TRUBEK ZABETON MONTÁŽ S PŘESUNEM</t>
  </si>
  <si>
    <t>"montáž přemístěných sloupků stáv. svislých DZ:  "3 = 3,000 [A]</t>
  </si>
  <si>
    <t>Položka zahrnuje:
- dopravu demontovaného zařízení z dočasné skládky
- osazení (betonová patka, zemní práce)
- montáž zařízení na místě určeném projektem
- nutnou opravu poškozených částí
Položka nezahrnuje:
- dodávku sloupku, stojky a upevňovacího zařízení</t>
  </si>
  <si>
    <t>914913</t>
  </si>
  <si>
    <t>SLOUPKY A STOJKY DZ Z OCEL TRUBEK ZABETON DEMONTÁŽ</t>
  </si>
  <si>
    <t>"demontáž stáv. sloupků svislých DZ:  "3 = 3,000 [A]</t>
  </si>
  <si>
    <t>917211</t>
  </si>
  <si>
    <t>ZÁHONOVÉ OBRUBY Z BETONOVÝCH OBRUBNÍKŮ ŠÍŘ 50MM</t>
  </si>
  <si>
    <t>beton obrubník 50 /250</t>
  </si>
  <si>
    <t>"přímý:"   18,5 = 18,500 [A]</t>
  </si>
  <si>
    <t>Položka zahrnuje:
- dodání a pokládku betonových obrubníků o rozměrech předepsaných zadávací dokumentací
- betonové lože i boční betonovou opěrku
Položka nezahrnuje:
- x</t>
  </si>
  <si>
    <t>917223</t>
  </si>
  <si>
    <t>SILNIČNÍ A CHODNÍKOVÉ OBRUBY Z BETONOVÝCH OBRUBNÍKŮ ŠÍŘ 100MM</t>
  </si>
  <si>
    <t>obrubník 100 /250</t>
  </si>
  <si>
    <t>"přímý:  "228,5 = 228,500 [A]</t>
  </si>
  <si>
    <t>917224</t>
  </si>
  <si>
    <t>SILNIČNÍ A CHODNÍKOVÉ OBRUBY Z BETONOVÝCH OBRUBNÍKŮ ŠÍŘ 150MM</t>
  </si>
  <si>
    <t>beton obrubník 150 /250</t>
  </si>
  <si>
    <t>"přímý + R1 + R1,5:"  183,5+6,7+2,5 = 192,700 [A]_x000D_
 "náběhový 250/150:  "1 = 1,000 [B]_x000D_
 "Celkem: "A+B = 193,700 [C]</t>
  </si>
  <si>
    <t>beton obrubník nájezdový 150 /150</t>
  </si>
  <si>
    <t>"přímý + R2:"  7+3,5 = 10,500 [A]</t>
  </si>
  <si>
    <t>917224R</t>
  </si>
  <si>
    <t>CHODNÍKOVÝ ODVODŇOVACÍ OBRUBNÍK 125/255</t>
  </si>
  <si>
    <t>"1. úsek: "  21 = 21,000 [A]</t>
  </si>
  <si>
    <t>91725</t>
  </si>
  <si>
    <t>NÁSTUPIŠTNÍ OBRUBNÍKY BETONOVÉ</t>
  </si>
  <si>
    <t>"zastávkový obrubník "_x000D_
 "přímý 290:"   12 = 12,000 [A]_x000D_
 "přechodový 250/290:"   1 = 1,000 [B]_x000D_
 "přechodový 290/250:"   1 = 1,000 [C]_x000D_
 "Celkem: "A+B+C = 14,000 [D]</t>
  </si>
  <si>
    <t>91726</t>
  </si>
  <si>
    <t>KO OBRUBNÍKY BETONOVÉ</t>
  </si>
  <si>
    <t>obrubník 300 /195</t>
  </si>
  <si>
    <t>"v místě vjezdú:  "21,6 = 21,600 [A]</t>
  </si>
  <si>
    <t>919113</t>
  </si>
  <si>
    <t>ŘEZÁNÍ ASFALTOVÉHO KRYTU VOZOVEK TL DO 150MM</t>
  </si>
  <si>
    <t>"řezání dle situace:  "410 = 410,000 [A]</t>
  </si>
  <si>
    <t>Položka zahrnuje:
- řezání vozovkové vrstvy v předepsané tloušťce
- spotřeba vody
Položka nezahrnuje:
- x</t>
  </si>
  <si>
    <t>931325</t>
  </si>
  <si>
    <t>TĚSNĚNÍ DILATAČ SPAR ASF ZÁLIVKOU MODIFIK PRŮŘ DO 600MM2</t>
  </si>
  <si>
    <t>"zálivka:"  145 = 145,000 [A]</t>
  </si>
  <si>
    <t>Položka zahrnuje:
- dodávku a osazení předepsaného materiálu
- očištění ploch spáry před úpravou
- očištění okolí spáry po úpravě
Položka nezahrnuje:
- těsnící profil</t>
  </si>
  <si>
    <t>93531</t>
  </si>
  <si>
    <t>ŽLABY A RIGOLY MONOLITICKÉ BETONOVÉ PRŮŘEZ 0,09 M2</t>
  </si>
  <si>
    <t>monolit. beton žlab š. 0,3 m</t>
  </si>
  <si>
    <t>"žlab:  "13 = 13,000 [A]</t>
  </si>
  <si>
    <t>Položka zahrnuje:
- dodání a uložení betonové směsi předepsané kvality do předepsaného tvaru
- provedení spar (smršťovacích, vkládaných, řezaných)
- postřiky povrchu (proti odpařování, ochranné)
Položka nezahrnuje:
- x</t>
  </si>
  <si>
    <t>96615</t>
  </si>
  <si>
    <t>BOURÁNÍ KONSTRUKCÍ Z PROSTÉHO BETONU</t>
  </si>
  <si>
    <t>včetně odvozu a uložení na skládku</t>
  </si>
  <si>
    <t>"betonové prvky:  "7,5 = 7,500 [A]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</si>
  <si>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</si>
  <si>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97617</t>
  </si>
  <si>
    <t>VYBOURÁNÍ DROBNÝCH PŘEDMĚTŮ KOVOVÝCH</t>
  </si>
  <si>
    <t>včetně odvozu do Sběrných surovin</t>
  </si>
  <si>
    <t>"ocel. tyč:"  2 = 2,000 [A]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</si>
  <si>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</si>
  <si>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"m3 z pol. 17120 A:  "54,04 = 54,040 [A]</t>
  </si>
  <si>
    <t>"m3 z pol. 17120 B:  "370 = 370,000 [A]</t>
  </si>
  <si>
    <t>"m3 z pol. 96615:   "5,0*2,3 = 11,500 [A]</t>
  </si>
  <si>
    <t>kam</t>
  </si>
  <si>
    <t>kamenivo - přepočtový koeficient 2,0 t/m3
Varianta -  viz poznámka u položky 11332 skl.</t>
  </si>
  <si>
    <t>"m3 z pol. 11332 skl.:  "191,71 = 191,710 [A]</t>
  </si>
  <si>
    <t>"ornice pro ohumusování:  "3 = 3,000 [A]</t>
  </si>
  <si>
    <t>11120</t>
  </si>
  <si>
    <t>ODSTRANĚNÍ KŘOVIN</t>
  </si>
  <si>
    <t>"odstranění náletů:  "20 = 20,000 [A]</t>
  </si>
  <si>
    <t>Položka zahrnuje:
- odstranění křovin a stromů do průměru 100 mm
- dopravu dřevin bez ohledu na vzdálenost
- spálení na hromadách nebo štěpkování
Položka nezahrnuje:
- x</t>
  </si>
  <si>
    <t>11201</t>
  </si>
  <si>
    <t>KÁCENÍ STROMŮ D KMENE DO 0,5M S ODSTRANĚNÍM PAŘEZŮ</t>
  </si>
  <si>
    <t>"stromy prům 0,15 m:  "4 = 4,000 [A]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</si>
  <si>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</si>
  <si>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11223</t>
  </si>
  <si>
    <t>ODSTRANĚNÍ PAŘEZŮ D PŘES 0,9M</t>
  </si>
  <si>
    <t>"pařez prům. 1,1 m:  "1 = 1,000 [A]</t>
  </si>
  <si>
    <t>Položka zahrnuje zejména:
- vytrhání nebo vykopání pařezů
- veškeré zemní práce spojené s odstraněním pařezů
- dopravu a uložení pařezů, případně další práce s nimi dle pokynů zadávací dokumentace
- zásyp jam po pařezech.
Položka nezahrnuje:
- x
Způsob měření:
- počet pařezů se měří v [ks] vytrhaných nebo vykopaných pařezů, průměr pařezu je uvažován dle stromu ve výšce 1,3m nad terénem, u stávajícího pařezu se stanoví jako změřený průměr vynásobený  koeficientem 1/1,38.</t>
  </si>
  <si>
    <t>"zbytky z  ploch vjezdů:  "0,5 = 0,500 [A]</t>
  </si>
  <si>
    <t>včetně odvozu a uložení na skládku
POZNÁMKA:  V případě vhodnosti a dodržení parametrů lze použít do podkladních vrstev vozovky nebo chodníku. Pouze na základě rozhodnutí TDI.</t>
  </si>
  <si>
    <t>"odstranění stávající vrstvy štěrkodrti vozovky:"  763*0,25 = 190,750 [A]_x000D_
 "odstranění zbytků štěrku: "  19,2*0,05 = 0,960 [B]_x000D_
 "Celkem: "A+B = 191,710 [C]</t>
  </si>
  <si>
    <t>"fréz. v prům. tl. 80 mm:"   804*0,08 = 64,320 [A]</t>
  </si>
  <si>
    <t>"nevhodný odkop pro AZ:  "370 = 370,000 [A]</t>
  </si>
  <si>
    <t>"pro N + Nd:  "2,0+7,0 = 9,000 [A]</t>
  </si>
  <si>
    <t>"odkop stáv. vrstvy zeminy v podloží v prům. tl. 80 mm:"  763*0,08 = 61,040 [A]_x000D_
 "odkop voz.:"  2,0 = 2,000 [B]_x000D_
 "odpočet m3 z pol. 12373 pvh:  "-9 = -9,000 [C]_x000D_
 "Celkem"" přebytek pvh:" A+B+C = 54,040 [D]</t>
  </si>
  <si>
    <t>12931</t>
  </si>
  <si>
    <t>ČIŠTĚNÍ PŘÍKOPŮ OD NÁNOSU DO 0,25M3/M</t>
  </si>
  <si>
    <t>"příkop:  "70 = 70,000 [A]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</si>
  <si>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</si>
  <si>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"násyp:  "2 = 2,000 [A]</t>
  </si>
  <si>
    <t>"uložení zeminy na skládku"_x000D_
 "přebytek podmínečně vhodné zeminy dle pol. 12373 skl:  "54,04 = 54,040 [A]</t>
  </si>
  <si>
    <t>"uložení zeminy na skládku"_x000D_
 "nevhodný výkop pro AZ dle pol. 12373 AZ:   "370 = 370,000 [A]</t>
  </si>
  <si>
    <t>"AZ tl. 0,3 - 0,5 m:   "370 = 370,000 [A]</t>
  </si>
  <si>
    <t>"dosypávky krajnic:  "7 = 7,000 [A]</t>
  </si>
  <si>
    <t>"ÚP:  "740 = 740,000 [A]</t>
  </si>
  <si>
    <t>"ohumusování:  "3/0,15 = 20,000 [A]</t>
  </si>
  <si>
    <t>451315</t>
  </si>
  <si>
    <t>PODKLADNÍ A VÝPLŇOVÉ VRSTVY Z PROSTÉHO BETONU C30/37</t>
  </si>
  <si>
    <t>"u vjezdu:  "0,5 = 0,500 [A]</t>
  </si>
  <si>
    <t>"podklad dlažby u UV:   "3,0"m2"*0,1":" = 0,300 [A]</t>
  </si>
  <si>
    <t>465512</t>
  </si>
  <si>
    <t>DLAŽBY Z LOMOVÉHO KAMENE NA MC</t>
  </si>
  <si>
    <t>"odláždění vpustě:  "3,0"m2"*0,2 = 0,600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</si>
  <si>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</si>
  <si>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ŠDb 0/32
Varianta -  viz poznámka u položky 11332 skl.</t>
  </si>
  <si>
    <t>"vozovka, m2 x m:"   740,0*0,25 = 185,000 [A]</t>
  </si>
  <si>
    <t>"vjezd:"  27 = 27,000 [A]</t>
  </si>
  <si>
    <t>"vozovka:"   740 = 740,000 [A]_x000D_
 "vjezd:"  27 = 27,000 [B]_x000D_
 "Celkem: "A+B = 767,000 [C]</t>
  </si>
  <si>
    <t>"vozovka:"  781 = 781,000 [A]_x000D_
 "vjezd:"   27 = 27,000 [B]_x000D_
 "Celkem: "A+B = 808,000 [C]</t>
  </si>
  <si>
    <t>574A46</t>
  </si>
  <si>
    <t>ASFALTOVÝ BETON PRO OBRUSNÉ VRSTVY ACO 16+ TL. 50MM</t>
  </si>
  <si>
    <t>"vozovka: "  781 = 781,000 [A]_x000D_
 "vjezd:"   27 = 27,000 [B]_x000D_
 "Celkem: "A+B = 808,000 [C]</t>
  </si>
  <si>
    <t>"vozovka:"  740 = 740,000 [A]</t>
  </si>
  <si>
    <t>"vozovka:"  740 = 740,000 [A]_x000D_
 "vjezd:"  27 = 27,000 [B]_x000D_
 "Celkem: "A+B = 767,000 [C]</t>
  </si>
  <si>
    <t>86334</t>
  </si>
  <si>
    <t>POTRUBÍ Z TRUB OCELOVÝCH DN DO 200MM</t>
  </si>
  <si>
    <t>"nová roura:  "5 = 5,000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</si>
  <si>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- opláštění dle dokumentace a nutné opravy opláštění při jeho poškození
Položka nezahrnuje:
- tlakovou zkoušku ani proplacha dezinfekci</t>
  </si>
  <si>
    <t>"stáv. šoupata:  "9 = 9,000 [A]</t>
  </si>
  <si>
    <t>beton obrubník 150 / 250</t>
  </si>
  <si>
    <t>"přímý:  "97,5 = 97,500 [A]</t>
  </si>
  <si>
    <t>KO 300 x 195</t>
  </si>
  <si>
    <t>"KO přímé + přechodové:  "13+0,6*3*2 = 16,600 [A]</t>
  </si>
  <si>
    <t>919111</t>
  </si>
  <si>
    <t>ŘEZÁNÍ ASFALTOVÉHO KRYTU VOZOVEK TL DO 50MM</t>
  </si>
  <si>
    <t>"řezání:   "142 = 142,000 [A]</t>
  </si>
  <si>
    <t>931324</t>
  </si>
  <si>
    <t>TĚSNĚNÍ DILATAČ SPAR ASF ZÁLIVKOU MODIFIK PRŮŘ DO 400MM2</t>
  </si>
  <si>
    <t>"betonové prvky:  "5 = 5,000 [A]</t>
  </si>
  <si>
    <t>969234</t>
  </si>
  <si>
    <t>VYBOURÁNÍ POTRUBÍ DN DO 200MM KANALIZAČ</t>
  </si>
  <si>
    <t>"stáv. ocelová roura:"  5 = 5,000 [A]</t>
  </si>
  <si>
    <t>"m3 z pol. 17120 A:  "23,5 = 23,500 [A]</t>
  </si>
  <si>
    <t>"m3 z pol. 17120 B:  "64 = 64,000 [A]</t>
  </si>
  <si>
    <t>"m3 z pol. 96615:   "3,8*2,3 = 8,740 [A]</t>
  </si>
  <si>
    <t>"z ploch chodníků, vjezdů a pod.:  "1,35 = 1,350 [A]</t>
  </si>
  <si>
    <t>"odstranění štěrku: "  2,0 = 2,000 [A]</t>
  </si>
  <si>
    <t>"fréz. v tl. 60 mm:"   28*0,06 = 1,680 [A]</t>
  </si>
  <si>
    <t>"nevhodný odkop pro AZ:  "64 = 64,000 [A]</t>
  </si>
  <si>
    <t>"nevhodný odkop na stavbě:  "13,5 = 13,500 [A]</t>
  </si>
  <si>
    <t>"odkop na stavbě:  "10 = 10,000 [A]</t>
  </si>
  <si>
    <t>"uložení zeminy na skládku"_x000D_
 "odkop podmínečně vhodné zeminy na stavbě, dle pol. 12373 skl:  "10 = 10,000 [A]_x000D_
 "odkop nevhodné zeminy na stavbě, dle pol. 12373 nvh:  "13,5 = 13,500 [B]_x000D_
 "Celkem: "A+B = 23,500 [C]</t>
  </si>
  <si>
    <t>"uložení zeminy na skládku"_x000D_
 "nevhodný výkop pro AZ dle pol. 12373 AZ:   "64 = 64,000 [A]</t>
  </si>
  <si>
    <t>"AZ tl. 0,3 m:   "64 = 64,000 [A]</t>
  </si>
  <si>
    <t>"ÚP:  "213 = 213,000 [A]</t>
  </si>
  <si>
    <t>"asf. vjezd:"  90,5*0,23 = 20,815 [A]_x000D_
 "asf. chodník:"  101,5*0,15 = 15,225 [B]_x000D_
 "Celkem: "A+B = 36,040 [C]</t>
  </si>
  <si>
    <t>"asf. vjezd:"  90,5 = 90,500 [A]_x000D_
 "asf. chodník:"  101,5 = 101,500 [B]_x000D_
 "Celkem: "A+B = 192,000 [C]</t>
  </si>
  <si>
    <t>"asf. vjezd:"  90,5 = 90,500 [A]_x000D_
 "asf. chodník:"   101,5 = 101,500 [B]_x000D_
 "Celkem: "A+B = 192,000 [C]</t>
  </si>
  <si>
    <t>"asf. chodník:   "101,5 = 101,500 [A]</t>
  </si>
  <si>
    <t>"asf.vjezd:"   90,5 = 90,500 [A]</t>
  </si>
  <si>
    <t>"varovný a signální pás:  "21 = 21,000 [A]</t>
  </si>
  <si>
    <t>"montáž přemístěné stáv. svislé DZ:  "1 = 1,000 [A]</t>
  </si>
  <si>
    <t>"demontáž stáv. svislé DZ:  "1 = 1,000 [A]</t>
  </si>
  <si>
    <t>"montáž přemístěného sloupku stáv. svislé DZ:  "1 = 1,000 [A]</t>
  </si>
  <si>
    <t>"demontáž stáv. sloupku svislé DZ:  "1 = 1,000 [A]</t>
  </si>
  <si>
    <t>"přímý:"   10 = 10,000 [A]</t>
  </si>
  <si>
    <t>"přímý:"  113 = 113,000 [A]</t>
  </si>
  <si>
    <t>919112</t>
  </si>
  <si>
    <t>ŘEZÁNÍ ASFALTOVÉHO KRYTU VOZOVEK TL DO 100MM</t>
  </si>
  <si>
    <t>"řezání:  "52 = 52,000 [A]</t>
  </si>
  <si>
    <t>113.000000 = 113,000 [A]</t>
  </si>
  <si>
    <t>"betonové prvky:  "3,8 = 3,800 [A]</t>
  </si>
  <si>
    <t>96922</t>
  </si>
  <si>
    <t>VYBOURÁNÍ POTRUBÍ DN DO 100MM KANALIZAČ</t>
  </si>
  <si>
    <t>"stáv. ocel. roura:  "5 = 5,000 [A]</t>
  </si>
  <si>
    <t>zem</t>
  </si>
  <si>
    <t>"přebytek výkopu z pol. 17120 skl:  "272,721 = 272,721 [A]</t>
  </si>
  <si>
    <t>beton</t>
  </si>
  <si>
    <t>"šachtičky z pol. 96615:"  1,1"m3/ks"*8 = 8,800 [A]_x000D_
 "stáv. UV z pol. 96687, odhad:"  0,5"m3/ks"*6 = 3,000 [B]_x000D_
 "stáv. šachty z pol. 96680, odhad:"  1,15"m3/ks"*2 = 2,300 [C]_x000D_
 "beton. potrubí z pol. 969234:"  343*94"kg/m"*0,001 = 32,242 [D]_x000D_
 "Celkem: "A+B+C+D = 46,342 [E]</t>
  </si>
  <si>
    <t>13273</t>
  </si>
  <si>
    <t>dep</t>
  </si>
  <si>
    <t>HLOUBENÍ RÝH ŠÍŘ DO 2M PAŽ I NEPAŽ TŘ. I</t>
  </si>
  <si>
    <t>včetně odvozu na mezideponii pro zásyp</t>
  </si>
  <si>
    <t>"potřeba zásypu dle pol. 17411:  "232,101 = 232,101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</si>
  <si>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</si>
  <si>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včetně odvozu na na skládku</t>
  </si>
  <si>
    <t>"výkop pro kanalizace a přípojky a šachty"_x000D_
 "DN100:"  8,0*1,0*1,2 = 9,600 [A]_x000D_
 "DN200:"  (145-1,0*2)*1,0*1,2 = 171,600 [B]_x000D_
 "DN250:"  (210-1,0*3)*1,2*1,2 = 298,080 [C]_x000D_
 "rozšíření a prohloubení pro šachty:"_x000D_
 2,3*(2,3-1,0)*1,2*2+2,3*2,3*0,35*2 = 10,879 [D]_x000D_
 2,3*(2,3-1,2)*1,2*3+2,3*2,3*0,35*3 = 14,663 [E]_x000D_
 "Celkový výkop: "A+B+C+D+E = 504,822 [F]_x000D_
 "odečte se potřeba zásypu z pol. 17411:  "232,101 = 232,101 [G]_x000D_
 "Přebytek výkopu:  "F-G = 272,721 [H]</t>
  </si>
  <si>
    <t>uložení na mezideponii</t>
  </si>
  <si>
    <t>"pro potřebu zásypu dle pol. 17411:  "232,101 = 232,101 [A]</t>
  </si>
  <si>
    <t>uložení na skládku</t>
  </si>
  <si>
    <t>"přebytek výkopu:"</t>
  </si>
  <si>
    <t>17411</t>
  </si>
  <si>
    <t>ZÁSYP JAM A RÝH ZEMINOU SE ZHUTNĚNÍM</t>
  </si>
  <si>
    <t>"zásyp kanalizací"_x000D_
 "celkový výkop z pol. 13273""skl: "  504,822 = 504,822 [A]_x000D_
 "odpočet lože potrubí z pol. 45157:"  -40,5 = -40,500 [B]_x000D_
 "odpočet obsypu vč. potrubí z pol. 17581 (mezisoučet D):"  -223,308 = -223,308 [C]_x000D_
 "odpočet šachet:"  -1,15*(1,2+0,35)*5 = -8,913 [D]_x000D_
 "Celkem: "A+B+C+D = 232,101 [E]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</si>
  <si>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</si>
  <si>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</si>
  <si>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</si>
  <si>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"obsyp vč.potrubí"_x000D_
 "DN100:"  8,0*1,0*0,43 = 3,440 [A]_x000D_
 "DN200:"  (145-1,0*2)*1,0*0,53 = 75,790 [B]_x000D_
 "DN250:"  (210-1,0*3)*1,2*0,58 = 144,072 [C]_x000D_
 "mezisoučet obsyp vč. potrubí: "A+B+C = 223,302 [D]_x000D_
 "odpočet potrubí"_x000D_
 "DN100:  "3,14*0,055*0,055*8 = 0,076 [E]_x000D_
 "DN200:"  3,14*0,114*0,114*143 = 5,835 [F]_x000D_
 "DN250:"  3,14*0,14*0,14*207 = 12,740 [G]_x000D_
 "Celkem obsyp:  "D-E-F-G = 204,651 [H]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</si>
  <si>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</si>
  <si>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45157</t>
  </si>
  <si>
    <t>PODKLADNÍ A VÝPLŇOVÉ VRSTVY Z KAMENIVA TĚŽENÉHO</t>
  </si>
  <si>
    <t>"lože potrubí"_x000D_
 "DN100:"  8,0*1,0*0,1 = 0,800 [A]_x000D_
 "DN200:"  145*1,0*0,1 = 14,500 [B]_x000D_
 "DN250:"  210*1,2*0,1 = 25,200 [C]_x000D_
 "Celkem: "A+B+C = 40,500 [D]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</si>
  <si>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</si>
  <si>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87427</t>
  </si>
  <si>
    <t>POTRUBÍ Z TRUB PLASTOVÝCH ODPADNÍCH DN DO 100MM</t>
  </si>
  <si>
    <t>plast DN100  SN16</t>
  </si>
  <si>
    <t>"kanalizace A, přípojky vpustí odvod. žlabů:"  8 = 8,000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</si>
  <si>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</si>
  <si>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87434</t>
  </si>
  <si>
    <t>POTRUBÍ Z TRUB PLASTOVÝCH ODPADNÍCH DN DO 200MM</t>
  </si>
  <si>
    <t>plast DN200  SN16</t>
  </si>
  <si>
    <t>"odvodnění náměstí, přípojky UV14 a UV15:  "1+7 = 8,000 [A]_x000D_
 "kanalizace A:  "34,5 = 34,500 [B]_x000D_
 "kanalizace A1:  "31 = 31,000 [C]_x000D_
 "kanalizace B:  "32,5+4 = 36,500 [D]_x000D_
 "kanalizace B1:  "35 = 35,000 [E]_x000D_
 "Celkem: "A+B+C+D+E = 145,000 [F]</t>
  </si>
  <si>
    <t>87444</t>
  </si>
  <si>
    <t>POTRUBÍ Z TRUB PLASTOVÝCH ODPADNÍCH DN DO 250MM</t>
  </si>
  <si>
    <t>plast DN250  SN16</t>
  </si>
  <si>
    <t>"kanalizace A:  "157,5 = 157,500 [A]_x000D_
 "kanalizace B:    "52,5 = 52,500 [B]_x000D_
 "Celkem: "A+B = 210,000 [C]</t>
  </si>
  <si>
    <t>89413</t>
  </si>
  <si>
    <t>ŠACHTY KANALIZAČNÍ Z BETON DÍLCŮ NA POTRUBÍ DN DO 200MM</t>
  </si>
  <si>
    <t>kompletní vč. podkladních vrstev
vč. poklopu
- poklop mimo komunikaci - tř. B 125 nekovový se zámkem
- poklop v komunikaci - tř. D 400 samonivelační z tvárné litiny se zámkem</t>
  </si>
  <si>
    <t>"náměstí - Š5:  "1 = 1,000 [A]_x000D_
 "kanalizace B1 - Š4:"  1 = 1,000 [B]_x000D_
 "Celkem: "A+B = 2,000 [C]</t>
  </si>
  <si>
    <t>Položka zahrnuje:
- poklopy s rámem, mříže s rámem, stupadla, žebříky, stropy z bet. dílců a pod.
- předepsané betonové skruže, prefabrikované nebo monolitické betonové dno
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
- předepsané podkladní konstrukce
Položka nezahrnuje:
- x</t>
  </si>
  <si>
    <t>894145</t>
  </si>
  <si>
    <t>ŠACHTY KANALIZAČNÍ Z BETON DÍLCŮ NA POTRUBÍ DN DO 300MM</t>
  </si>
  <si>
    <t>"šachty na potrubí DN250"_x000D_
 "kanalizace B - Š1 až Š3:  "3 = 3,000 [A]</t>
  </si>
  <si>
    <t>894857</t>
  </si>
  <si>
    <t>ŠACHTY KANALIZAČNÍ PLASTOVÉ D 500MM</t>
  </si>
  <si>
    <t>Průtočná plastová šachta s teleskopickou rourou a litinovou mříží B 125</t>
  </si>
  <si>
    <t>"kanalizace A - UV1 až UV10:   "10 = 10,000 [A]_x000D_
 "kanalizace A1 - UV11 až UV13:  "3 = 3,000 [B]_x000D_
 "Celkem: "A+B = 13,000 [C]</t>
  </si>
  <si>
    <t>Položka zahrnuje:
- poklopy s rámem z předepsaného materiálu a tvaru
- předepsané plastové skruže, dno a není-li uvedeno jinak i podkladní vrstvu (z kameniva nebo betonu).
- výplň, těsnění a tmelení spár a spojů,
- očištění a ošetření úložných ploch,
- předepsané podkladní konstrukce
Položka nezahrnuje:
- x</t>
  </si>
  <si>
    <t>89712</t>
  </si>
  <si>
    <t>VPUSŤ KANALIZAČNÍ ULIČNÍ KOMPLETNÍ Z BETONOVÝCH DÍLCŮ</t>
  </si>
  <si>
    <t>"náměstí -  beton. UV14 a UV15:  "2 = 2,000 [A]_x000D_
 "kanalizace A - beto. UV3A:"  1 = 1,000 [B]_x000D_
 "kanalizace B -  beton.UV21 až UV23:"  3 = 3,000 [C]_x000D_
 "kanalizace B1 - podobrubníková UV24 a UV25 + beton. UV26:  "3 = 3,000 [D]_x000D_
 "Celkem: "A+B+C+D = 9,000 [E]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</si>
  <si>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</si>
  <si>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897541</t>
  </si>
  <si>
    <t>VPUSŤ ODVOD ŽLABŮ Z POLYMERBETONU SV. ŠÍŘKY DO 100MM</t>
  </si>
  <si>
    <t>"kanalizace A - vpusť odvodňovacích žlabů:  "1+1+2 = 4,000 [A]</t>
  </si>
  <si>
    <t>Položka zahrnuje:
- dodávku a osazení předepsaného dílce včetně mříže
Položka nezahrnuje:
- předepsané podkladní konstrukce</t>
  </si>
  <si>
    <t>899622</t>
  </si>
  <si>
    <t>ZKOUŠKA VODOTĚSNOSTI POTRUBÍ DN DO 100MM</t>
  </si>
  <si>
    <t>"DN100:   "8 = 8,000 [A]</t>
  </si>
  <si>
    <t>Položka zahrnuje:
- přísun, montáž, demontáž, odsun zkoušecího čerpadla
- napuštění tlakovou vodou, dodání vody pro tlakovou zkoušku
- montáž a demontáž dílců pro zabezpečení konce zkoušeného úseku potrubí
- montáž a demontáž koncových tvarovek
- montáž zaslepovací příruby, zaslepení odboček pro armatury a pro odbočující řady
Položka nezahrnuje:
- x</t>
  </si>
  <si>
    <t>899642</t>
  </si>
  <si>
    <t>ZKOUŠKA VODOTĚSNOSTI POTRUBÍ DN DO 200MM</t>
  </si>
  <si>
    <t>"DN200:  "145 = 145,000 [A]</t>
  </si>
  <si>
    <t>899652</t>
  </si>
  <si>
    <t>ZKOUŠKA VODOTĚSNOSTI POTRUBÍ DN DO 300MM</t>
  </si>
  <si>
    <t>"DN250:  "210 = 210,000 [A]</t>
  </si>
  <si>
    <t>93541</t>
  </si>
  <si>
    <t>ŽLABY Z DÍLCŮ Z POLYMERBETONU SVĚTLÉ ŠÍŘKY DO 100MM VČETNĚ MŘÍŽÍ</t>
  </si>
  <si>
    <t>"kanalizace A"_x000D_
 "délka odvod. žlabů OŽ1 az OŽ3 s odpočtem vpustí:  "9,5+9,5+9,0-0,5*4 = 26,000 [A]</t>
  </si>
  <si>
    <t>Položka zahrnuje:
-dodávku a uložení dílců žlabu z předepsaného materiálu předepsaných rozměrů včetně mříže
- spárování, úpravy vtoku a výtoku
- nezahrnuje nutné zemní práce, předepsané lože, obetonování
- měří se v metrech běžných délky osy žlabu, odečítají se čistící kusy a vpustě
Položka nezahrnuje:
- x</t>
  </si>
  <si>
    <t>"stávající šachtičky, odhad 1,15 m3/ks: "  1,1*8 = 8,800 [A]</t>
  </si>
  <si>
    <t>96687</t>
  </si>
  <si>
    <t>VYBOURÁNÍ ULIČNÍCH VPUSTÍ KOMPLETNÍCH</t>
  </si>
  <si>
    <t>"stávající UV:  "6 = 6,000 [A]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</si>
  <si>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</si>
  <si>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96688</t>
  </si>
  <si>
    <t>VYBOURÁNÍ KANALIZAČ ŠACHET KOMPLETNÍCH</t>
  </si>
  <si>
    <t>"vybourání stáv. šachet:  "2 = 2,000 [A]</t>
  </si>
  <si>
    <t>potrubí DN200
včetně odvozu a uložení na skládku:</t>
  </si>
  <si>
    <t>"předpoklad délek a materiálu, stávající beton. potrubí DN200"_x000D_
 "kanalizace A:"   192 = 192,000 [A]_x000D_
 "kanalizace A1:"   31 = 31,000 [B]_x000D_
 "kanalizace B:"    85 = 85,000 [C]_x000D_
 "kanalizace B1:"  35 = 35,000 [D]_x000D_
 "Celkem: "A+B+C+D = 343,000 [E]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</si>
</sst>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4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/>
    <cellStyle name="NadpisStrukturyStyle" xfId="8"/>
    <cellStyle name="NadpisySloupcuStyle" xfId="4"/>
    <cellStyle name="NormalBoldLeftStyle" xfId="5"/>
    <cellStyle name="NormalBoldRightStyle" xfId="6"/>
    <cellStyle name="NormalBoldStyle" xfId="10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7"/>
    <cellStyle name="StavebniDilStyle" xfId="9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/>
  </sheetViews>
  <sheetFormatPr defaultRowHeight="14.4" x14ac:dyDescent="0.3"/>
  <cols>
    <col min="1" max="1" width="7.5546875" bestFit="1" customWidth="1"/>
    <col min="2" max="2" width="129.5546875" customWidth="1"/>
    <col min="3" max="5" width="19.44140625" customWidth="1"/>
  </cols>
  <sheetData>
    <row r="1" spans="1:5" x14ac:dyDescent="0.3">
      <c r="A1" s="1" t="s">
        <v>0</v>
      </c>
      <c r="B1" s="2" t="s">
        <v>1</v>
      </c>
      <c r="C1" s="3"/>
      <c r="D1" s="3"/>
      <c r="E1" s="3"/>
    </row>
    <row r="2" spans="1:5" x14ac:dyDescent="0.3">
      <c r="A2" s="1"/>
      <c r="B2" s="46" t="s">
        <v>2</v>
      </c>
      <c r="C2" s="3"/>
      <c r="D2" s="3"/>
      <c r="E2" s="3"/>
    </row>
    <row r="3" spans="1:5" x14ac:dyDescent="0.3">
      <c r="A3" s="3"/>
      <c r="B3" s="47"/>
      <c r="C3" s="3"/>
      <c r="D3" s="3"/>
      <c r="E3" s="3"/>
    </row>
    <row r="4" spans="1:5" x14ac:dyDescent="0.3">
      <c r="A4" s="3"/>
      <c r="B4" s="46" t="s">
        <v>3</v>
      </c>
      <c r="C4" s="47"/>
      <c r="D4" s="47"/>
      <c r="E4" s="47"/>
    </row>
    <row r="5" spans="1:5" x14ac:dyDescent="0.3">
      <c r="A5" s="3"/>
      <c r="B5" s="3"/>
      <c r="C5" s="3"/>
      <c r="D5" s="3"/>
      <c r="E5" s="3"/>
    </row>
    <row r="6" spans="1:5" x14ac:dyDescent="0.3">
      <c r="A6" s="3"/>
      <c r="B6" s="4" t="s">
        <v>4</v>
      </c>
      <c r="C6" s="5">
        <f>SUM(C10:C14)</f>
        <v>0</v>
      </c>
      <c r="D6" s="3"/>
      <c r="E6" s="3"/>
    </row>
    <row r="7" spans="1:5" x14ac:dyDescent="0.3">
      <c r="A7" s="3"/>
      <c r="B7" s="4" t="s">
        <v>5</v>
      </c>
      <c r="C7" s="5">
        <f>SUM(E10:E14)</f>
        <v>0</v>
      </c>
      <c r="D7" s="3"/>
      <c r="E7" s="3"/>
    </row>
    <row r="8" spans="1:5" x14ac:dyDescent="0.3">
      <c r="A8" s="3"/>
      <c r="B8" s="3"/>
      <c r="C8" s="3"/>
      <c r="D8" s="3"/>
      <c r="E8" s="3"/>
    </row>
    <row r="9" spans="1:5" x14ac:dyDescent="0.3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 x14ac:dyDescent="0.3">
      <c r="A10" s="7" t="s">
        <v>11</v>
      </c>
      <c r="B10" s="7" t="s">
        <v>12</v>
      </c>
      <c r="C10" s="8">
        <f>'SO 000'!I3</f>
        <v>0</v>
      </c>
      <c r="D10" s="8">
        <f>SUMIFS('SO 000'!O:O,'SO 000'!A:A,"P")</f>
        <v>0</v>
      </c>
      <c r="E10" s="8">
        <f>C10+D10</f>
        <v>0</v>
      </c>
    </row>
    <row r="11" spans="1:5" x14ac:dyDescent="0.3">
      <c r="A11" s="7" t="s">
        <v>13</v>
      </c>
      <c r="B11" s="7" t="s">
        <v>14</v>
      </c>
      <c r="C11" s="8">
        <f>'SO 101'!I3</f>
        <v>0</v>
      </c>
      <c r="D11" s="8">
        <f>SUMIFS('SO 101'!O:O,'SO 101'!A:A,"P")</f>
        <v>0</v>
      </c>
      <c r="E11" s="8">
        <f>C11+D11</f>
        <v>0</v>
      </c>
    </row>
    <row r="12" spans="1:5" x14ac:dyDescent="0.3">
      <c r="A12" s="7" t="s">
        <v>15</v>
      </c>
      <c r="B12" s="7" t="s">
        <v>16</v>
      </c>
      <c r="C12" s="8">
        <f>'SO 102'!I3</f>
        <v>0</v>
      </c>
      <c r="D12" s="8">
        <f>SUMIFS('SO 102'!O:O,'SO 102'!A:A,"P")</f>
        <v>0</v>
      </c>
      <c r="E12" s="8">
        <f>C12+D12</f>
        <v>0</v>
      </c>
    </row>
    <row r="13" spans="1:5" x14ac:dyDescent="0.3">
      <c r="A13" s="7" t="s">
        <v>17</v>
      </c>
      <c r="B13" s="7" t="s">
        <v>18</v>
      </c>
      <c r="C13" s="8">
        <f>'SO 103'!I3</f>
        <v>0</v>
      </c>
      <c r="D13" s="8">
        <f>SUMIFS('SO 103'!O:O,'SO 103'!A:A,"P")</f>
        <v>0</v>
      </c>
      <c r="E13" s="8">
        <f>C13+D13</f>
        <v>0</v>
      </c>
    </row>
    <row r="14" spans="1:5" x14ac:dyDescent="0.3">
      <c r="A14" s="7" t="s">
        <v>19</v>
      </c>
      <c r="B14" s="7" t="s">
        <v>20</v>
      </c>
      <c r="C14" s="8">
        <f>'SO 301'!I3</f>
        <v>0</v>
      </c>
      <c r="D14" s="8">
        <f>SUMIFS('SO 301'!O:O,'SO 301'!A:A,"P")</f>
        <v>0</v>
      </c>
      <c r="E14" s="8">
        <f>C14+D14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21</v>
      </c>
      <c r="F2" s="14"/>
      <c r="G2" s="14"/>
      <c r="H2" s="14"/>
      <c r="I2" s="14"/>
      <c r="J2" s="16"/>
    </row>
    <row r="3" spans="1:16" x14ac:dyDescent="0.3">
      <c r="A3" s="3" t="s">
        <v>22</v>
      </c>
      <c r="B3" s="17" t="s">
        <v>23</v>
      </c>
      <c r="C3" s="48" t="s">
        <v>24</v>
      </c>
      <c r="D3" s="49"/>
      <c r="E3" s="18" t="s">
        <v>25</v>
      </c>
      <c r="F3" s="14"/>
      <c r="G3" s="14"/>
      <c r="H3" s="19" t="s">
        <v>11</v>
      </c>
      <c r="I3" s="20">
        <f>SUMIFS(I8:I41,A8:A41,"SD")</f>
        <v>0</v>
      </c>
      <c r="J3" s="16"/>
      <c r="O3">
        <v>0</v>
      </c>
      <c r="P3">
        <v>2</v>
      </c>
    </row>
    <row r="4" spans="1:16" x14ac:dyDescent="0.3">
      <c r="A4" s="3" t="s">
        <v>26</v>
      </c>
      <c r="B4" s="17" t="s">
        <v>27</v>
      </c>
      <c r="C4" s="48" t="s">
        <v>11</v>
      </c>
      <c r="D4" s="49"/>
      <c r="E4" s="18" t="s">
        <v>12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28</v>
      </c>
      <c r="B5" s="51" t="s">
        <v>29</v>
      </c>
      <c r="C5" s="52" t="s">
        <v>30</v>
      </c>
      <c r="D5" s="52" t="s">
        <v>31</v>
      </c>
      <c r="E5" s="52" t="s">
        <v>32</v>
      </c>
      <c r="F5" s="52" t="s">
        <v>33</v>
      </c>
      <c r="G5" s="52" t="s">
        <v>34</v>
      </c>
      <c r="H5" s="52" t="s">
        <v>35</v>
      </c>
      <c r="I5" s="52"/>
      <c r="J5" s="53" t="s">
        <v>36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37</v>
      </c>
      <c r="I6" s="6" t="s">
        <v>38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39</v>
      </c>
      <c r="B8" s="26"/>
      <c r="C8" s="27" t="s">
        <v>40</v>
      </c>
      <c r="D8" s="28"/>
      <c r="E8" s="25" t="s">
        <v>41</v>
      </c>
      <c r="F8" s="28"/>
      <c r="G8" s="28"/>
      <c r="H8" s="28"/>
      <c r="I8" s="29">
        <f>SUMIFS(I9:I41,A9:A41,"P")</f>
        <v>0</v>
      </c>
      <c r="J8" s="30"/>
    </row>
    <row r="9" spans="1:16" x14ac:dyDescent="0.3">
      <c r="A9" s="31" t="s">
        <v>42</v>
      </c>
      <c r="B9" s="31">
        <v>1</v>
      </c>
      <c r="C9" s="32" t="s">
        <v>43</v>
      </c>
      <c r="D9" s="31" t="s">
        <v>44</v>
      </c>
      <c r="E9" s="33" t="s">
        <v>45</v>
      </c>
      <c r="F9" s="34" t="s">
        <v>46</v>
      </c>
      <c r="G9" s="35">
        <v>1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3">
      <c r="A10" s="31" t="s">
        <v>47</v>
      </c>
      <c r="B10" s="38"/>
      <c r="C10" s="39"/>
      <c r="D10" s="39"/>
      <c r="E10" s="33" t="s">
        <v>48</v>
      </c>
      <c r="F10" s="39"/>
      <c r="G10" s="39"/>
      <c r="H10" s="39"/>
      <c r="I10" s="39"/>
      <c r="J10" s="40"/>
    </row>
    <row r="11" spans="1:16" x14ac:dyDescent="0.3">
      <c r="A11" s="31" t="s">
        <v>49</v>
      </c>
      <c r="B11" s="38"/>
      <c r="C11" s="39"/>
      <c r="D11" s="39"/>
      <c r="E11" s="41" t="s">
        <v>50</v>
      </c>
      <c r="F11" s="39"/>
      <c r="G11" s="39"/>
      <c r="H11" s="39"/>
      <c r="I11" s="39"/>
      <c r="J11" s="40"/>
    </row>
    <row r="12" spans="1:16" ht="57.6" x14ac:dyDescent="0.3">
      <c r="A12" s="31" t="s">
        <v>51</v>
      </c>
      <c r="B12" s="38"/>
      <c r="C12" s="39"/>
      <c r="D12" s="39"/>
      <c r="E12" s="33" t="s">
        <v>52</v>
      </c>
      <c r="F12" s="39"/>
      <c r="G12" s="39"/>
      <c r="H12" s="39"/>
      <c r="I12" s="39"/>
      <c r="J12" s="40"/>
    </row>
    <row r="13" spans="1:16" x14ac:dyDescent="0.3">
      <c r="A13" s="31" t="s">
        <v>42</v>
      </c>
      <c r="B13" s="31">
        <v>2</v>
      </c>
      <c r="C13" s="32" t="s">
        <v>53</v>
      </c>
      <c r="D13" s="31" t="s">
        <v>44</v>
      </c>
      <c r="E13" s="33" t="s">
        <v>54</v>
      </c>
      <c r="F13" s="34" t="s">
        <v>46</v>
      </c>
      <c r="G13" s="35">
        <v>1</v>
      </c>
      <c r="H13" s="36">
        <v>0</v>
      </c>
      <c r="I13" s="36">
        <f>ROUND(G13*H13,P4)</f>
        <v>0</v>
      </c>
      <c r="J13" s="31"/>
      <c r="O13" s="37">
        <f>I13*0.21</f>
        <v>0</v>
      </c>
      <c r="P13">
        <v>3</v>
      </c>
    </row>
    <row r="14" spans="1:16" x14ac:dyDescent="0.3">
      <c r="A14" s="31" t="s">
        <v>47</v>
      </c>
      <c r="B14" s="38"/>
      <c r="C14" s="39"/>
      <c r="D14" s="39"/>
      <c r="E14" s="33" t="s">
        <v>55</v>
      </c>
      <c r="F14" s="39"/>
      <c r="G14" s="39"/>
      <c r="H14" s="39"/>
      <c r="I14" s="39"/>
      <c r="J14" s="40"/>
    </row>
    <row r="15" spans="1:16" x14ac:dyDescent="0.3">
      <c r="A15" s="31" t="s">
        <v>49</v>
      </c>
      <c r="B15" s="38"/>
      <c r="C15" s="39"/>
      <c r="D15" s="39"/>
      <c r="E15" s="41" t="s">
        <v>50</v>
      </c>
      <c r="F15" s="39"/>
      <c r="G15" s="39"/>
      <c r="H15" s="39"/>
      <c r="I15" s="39"/>
      <c r="J15" s="40"/>
    </row>
    <row r="16" spans="1:16" ht="57.6" x14ac:dyDescent="0.3">
      <c r="A16" s="31" t="s">
        <v>51</v>
      </c>
      <c r="B16" s="38"/>
      <c r="C16" s="39"/>
      <c r="D16" s="39"/>
      <c r="E16" s="33" t="s">
        <v>56</v>
      </c>
      <c r="F16" s="39"/>
      <c r="G16" s="39"/>
      <c r="H16" s="39"/>
      <c r="I16" s="39"/>
      <c r="J16" s="40"/>
    </row>
    <row r="17" spans="1:16" x14ac:dyDescent="0.3">
      <c r="A17" s="31" t="s">
        <v>42</v>
      </c>
      <c r="B17" s="31">
        <v>3</v>
      </c>
      <c r="C17" s="32" t="s">
        <v>57</v>
      </c>
      <c r="D17" s="31" t="s">
        <v>44</v>
      </c>
      <c r="E17" s="33" t="s">
        <v>58</v>
      </c>
      <c r="F17" s="34" t="s">
        <v>59</v>
      </c>
      <c r="G17" s="35">
        <v>1</v>
      </c>
      <c r="H17" s="36">
        <v>0</v>
      </c>
      <c r="I17" s="36">
        <f>ROUND(G17*H17,P4)</f>
        <v>0</v>
      </c>
      <c r="J17" s="31"/>
      <c r="O17" s="37">
        <f>I17*0.21</f>
        <v>0</v>
      </c>
      <c r="P17">
        <v>3</v>
      </c>
    </row>
    <row r="18" spans="1:16" x14ac:dyDescent="0.3">
      <c r="A18" s="31" t="s">
        <v>47</v>
      </c>
      <c r="B18" s="38"/>
      <c r="C18" s="39"/>
      <c r="D18" s="39"/>
      <c r="E18" s="42" t="s">
        <v>44</v>
      </c>
      <c r="F18" s="39"/>
      <c r="G18" s="39"/>
      <c r="H18" s="39"/>
      <c r="I18" s="39"/>
      <c r="J18" s="40"/>
    </row>
    <row r="19" spans="1:16" x14ac:dyDescent="0.3">
      <c r="A19" s="31" t="s">
        <v>49</v>
      </c>
      <c r="B19" s="38"/>
      <c r="C19" s="39"/>
      <c r="D19" s="39"/>
      <c r="E19" s="41" t="s">
        <v>50</v>
      </c>
      <c r="F19" s="39"/>
      <c r="G19" s="39"/>
      <c r="H19" s="39"/>
      <c r="I19" s="39"/>
      <c r="J19" s="40"/>
    </row>
    <row r="20" spans="1:16" ht="57.6" x14ac:dyDescent="0.3">
      <c r="A20" s="31" t="s">
        <v>51</v>
      </c>
      <c r="B20" s="38"/>
      <c r="C20" s="39"/>
      <c r="D20" s="39"/>
      <c r="E20" s="33" t="s">
        <v>60</v>
      </c>
      <c r="F20" s="39"/>
      <c r="G20" s="39"/>
      <c r="H20" s="39"/>
      <c r="I20" s="39"/>
      <c r="J20" s="40"/>
    </row>
    <row r="21" spans="1:16" x14ac:dyDescent="0.3">
      <c r="A21" s="31" t="s">
        <v>42</v>
      </c>
      <c r="B21" s="31">
        <v>4</v>
      </c>
      <c r="C21" s="32" t="s">
        <v>61</v>
      </c>
      <c r="D21" s="31" t="s">
        <v>44</v>
      </c>
      <c r="E21" s="33" t="s">
        <v>62</v>
      </c>
      <c r="F21" s="34" t="s">
        <v>46</v>
      </c>
      <c r="G21" s="35">
        <v>1</v>
      </c>
      <c r="H21" s="36">
        <v>0</v>
      </c>
      <c r="I21" s="36">
        <f>ROUND(G21*H21,P4)</f>
        <v>0</v>
      </c>
      <c r="J21" s="31"/>
      <c r="O21" s="37">
        <f>I21*0.21</f>
        <v>0</v>
      </c>
      <c r="P21">
        <v>3</v>
      </c>
    </row>
    <row r="22" spans="1:16" x14ac:dyDescent="0.3">
      <c r="A22" s="31" t="s">
        <v>47</v>
      </c>
      <c r="B22" s="38"/>
      <c r="C22" s="39"/>
      <c r="D22" s="39"/>
      <c r="E22" s="42" t="s">
        <v>44</v>
      </c>
      <c r="F22" s="39"/>
      <c r="G22" s="39"/>
      <c r="H22" s="39"/>
      <c r="I22" s="39"/>
      <c r="J22" s="40"/>
    </row>
    <row r="23" spans="1:16" ht="57.6" x14ac:dyDescent="0.3">
      <c r="A23" s="31" t="s">
        <v>51</v>
      </c>
      <c r="B23" s="38"/>
      <c r="C23" s="39"/>
      <c r="D23" s="39"/>
      <c r="E23" s="33" t="s">
        <v>60</v>
      </c>
      <c r="F23" s="39"/>
      <c r="G23" s="39"/>
      <c r="H23" s="39"/>
      <c r="I23" s="39"/>
      <c r="J23" s="40"/>
    </row>
    <row r="24" spans="1:16" x14ac:dyDescent="0.3">
      <c r="A24" s="31" t="s">
        <v>42</v>
      </c>
      <c r="B24" s="31">
        <v>5</v>
      </c>
      <c r="C24" s="32" t="s">
        <v>63</v>
      </c>
      <c r="D24" s="31" t="s">
        <v>44</v>
      </c>
      <c r="E24" s="33" t="s">
        <v>64</v>
      </c>
      <c r="F24" s="34" t="s">
        <v>46</v>
      </c>
      <c r="G24" s="35">
        <v>1</v>
      </c>
      <c r="H24" s="36">
        <v>0</v>
      </c>
      <c r="I24" s="36">
        <f>ROUND(G24*H24,P4)</f>
        <v>0</v>
      </c>
      <c r="J24" s="31"/>
      <c r="O24" s="37">
        <f>I24*0.21</f>
        <v>0</v>
      </c>
      <c r="P24">
        <v>3</v>
      </c>
    </row>
    <row r="25" spans="1:16" x14ac:dyDescent="0.3">
      <c r="A25" s="31" t="s">
        <v>47</v>
      </c>
      <c r="B25" s="38"/>
      <c r="C25" s="39"/>
      <c r="D25" s="39"/>
      <c r="E25" s="42" t="s">
        <v>44</v>
      </c>
      <c r="F25" s="39"/>
      <c r="G25" s="39"/>
      <c r="H25" s="39"/>
      <c r="I25" s="39"/>
      <c r="J25" s="40"/>
    </row>
    <row r="26" spans="1:16" x14ac:dyDescent="0.3">
      <c r="A26" s="31" t="s">
        <v>49</v>
      </c>
      <c r="B26" s="38"/>
      <c r="C26" s="39"/>
      <c r="D26" s="39"/>
      <c r="E26" s="41" t="s">
        <v>50</v>
      </c>
      <c r="F26" s="39"/>
      <c r="G26" s="39"/>
      <c r="H26" s="39"/>
      <c r="I26" s="39"/>
      <c r="J26" s="40"/>
    </row>
    <row r="27" spans="1:16" ht="57.6" x14ac:dyDescent="0.3">
      <c r="A27" s="31" t="s">
        <v>51</v>
      </c>
      <c r="B27" s="38"/>
      <c r="C27" s="39"/>
      <c r="D27" s="39"/>
      <c r="E27" s="33" t="s">
        <v>60</v>
      </c>
      <c r="F27" s="39"/>
      <c r="G27" s="39"/>
      <c r="H27" s="39"/>
      <c r="I27" s="39"/>
      <c r="J27" s="40"/>
    </row>
    <row r="28" spans="1:16" x14ac:dyDescent="0.3">
      <c r="A28" s="31" t="s">
        <v>42</v>
      </c>
      <c r="B28" s="31">
        <v>6</v>
      </c>
      <c r="C28" s="32" t="s">
        <v>63</v>
      </c>
      <c r="D28" s="31" t="s">
        <v>65</v>
      </c>
      <c r="E28" s="33" t="s">
        <v>64</v>
      </c>
      <c r="F28" s="34" t="s">
        <v>46</v>
      </c>
      <c r="G28" s="35">
        <v>1</v>
      </c>
      <c r="H28" s="36">
        <v>0</v>
      </c>
      <c r="I28" s="36">
        <f>ROUND(G28*H28,P4)</f>
        <v>0</v>
      </c>
      <c r="J28" s="31"/>
      <c r="O28" s="37">
        <f>I28*0.21</f>
        <v>0</v>
      </c>
      <c r="P28">
        <v>3</v>
      </c>
    </row>
    <row r="29" spans="1:16" x14ac:dyDescent="0.3">
      <c r="A29" s="31" t="s">
        <v>47</v>
      </c>
      <c r="B29" s="38"/>
      <c r="C29" s="39"/>
      <c r="D29" s="39"/>
      <c r="E29" s="33" t="s">
        <v>66</v>
      </c>
      <c r="F29" s="39"/>
      <c r="G29" s="39"/>
      <c r="H29" s="39"/>
      <c r="I29" s="39"/>
      <c r="J29" s="40"/>
    </row>
    <row r="30" spans="1:16" x14ac:dyDescent="0.3">
      <c r="A30" s="31" t="s">
        <v>49</v>
      </c>
      <c r="B30" s="38"/>
      <c r="C30" s="39"/>
      <c r="D30" s="39"/>
      <c r="E30" s="41" t="s">
        <v>50</v>
      </c>
      <c r="F30" s="39"/>
      <c r="G30" s="39"/>
      <c r="H30" s="39"/>
      <c r="I30" s="39"/>
      <c r="J30" s="40"/>
    </row>
    <row r="31" spans="1:16" ht="57.6" x14ac:dyDescent="0.3">
      <c r="A31" s="31" t="s">
        <v>51</v>
      </c>
      <c r="B31" s="38"/>
      <c r="C31" s="39"/>
      <c r="D31" s="39"/>
      <c r="E31" s="33" t="s">
        <v>60</v>
      </c>
      <c r="F31" s="39"/>
      <c r="G31" s="39"/>
      <c r="H31" s="39"/>
      <c r="I31" s="39"/>
      <c r="J31" s="40"/>
    </row>
    <row r="32" spans="1:16" x14ac:dyDescent="0.3">
      <c r="A32" s="31" t="s">
        <v>42</v>
      </c>
      <c r="B32" s="31">
        <v>7</v>
      </c>
      <c r="C32" s="32" t="s">
        <v>67</v>
      </c>
      <c r="D32" s="31" t="s">
        <v>68</v>
      </c>
      <c r="E32" s="33" t="s">
        <v>69</v>
      </c>
      <c r="F32" s="34" t="s">
        <v>46</v>
      </c>
      <c r="G32" s="35">
        <v>1</v>
      </c>
      <c r="H32" s="36">
        <v>0</v>
      </c>
      <c r="I32" s="36">
        <f>ROUND(G32*H32,P4)</f>
        <v>0</v>
      </c>
      <c r="J32" s="31"/>
      <c r="O32" s="37">
        <f>I32*0.21</f>
        <v>0</v>
      </c>
      <c r="P32">
        <v>3</v>
      </c>
    </row>
    <row r="33" spans="1:16" x14ac:dyDescent="0.3">
      <c r="A33" s="31" t="s">
        <v>47</v>
      </c>
      <c r="B33" s="38"/>
      <c r="C33" s="39"/>
      <c r="D33" s="39"/>
      <c r="E33" s="33" t="s">
        <v>70</v>
      </c>
      <c r="F33" s="39"/>
      <c r="G33" s="39"/>
      <c r="H33" s="39"/>
      <c r="I33" s="39"/>
      <c r="J33" s="40"/>
    </row>
    <row r="34" spans="1:16" x14ac:dyDescent="0.3">
      <c r="A34" s="31" t="s">
        <v>51</v>
      </c>
      <c r="B34" s="38"/>
      <c r="C34" s="39"/>
      <c r="D34" s="39"/>
      <c r="E34" s="33" t="s">
        <v>71</v>
      </c>
      <c r="F34" s="39"/>
      <c r="G34" s="39"/>
      <c r="H34" s="39"/>
      <c r="I34" s="39"/>
      <c r="J34" s="40"/>
    </row>
    <row r="35" spans="1:16" x14ac:dyDescent="0.3">
      <c r="A35" s="31" t="s">
        <v>42</v>
      </c>
      <c r="B35" s="31">
        <v>8</v>
      </c>
      <c r="C35" s="32" t="s">
        <v>72</v>
      </c>
      <c r="D35" s="31" t="s">
        <v>44</v>
      </c>
      <c r="E35" s="33" t="s">
        <v>73</v>
      </c>
      <c r="F35" s="34" t="s">
        <v>46</v>
      </c>
      <c r="G35" s="35">
        <v>1</v>
      </c>
      <c r="H35" s="36">
        <v>0</v>
      </c>
      <c r="I35" s="36">
        <f>ROUND(G35*H35,P4)</f>
        <v>0</v>
      </c>
      <c r="J35" s="31"/>
      <c r="O35" s="37">
        <f>I35*0.21</f>
        <v>0</v>
      </c>
      <c r="P35">
        <v>3</v>
      </c>
    </row>
    <row r="36" spans="1:16" x14ac:dyDescent="0.3">
      <c r="A36" s="31" t="s">
        <v>47</v>
      </c>
      <c r="B36" s="38"/>
      <c r="C36" s="39"/>
      <c r="D36" s="39"/>
      <c r="E36" s="33" t="s">
        <v>74</v>
      </c>
      <c r="F36" s="39"/>
      <c r="G36" s="39"/>
      <c r="H36" s="39"/>
      <c r="I36" s="39"/>
      <c r="J36" s="40"/>
    </row>
    <row r="37" spans="1:16" x14ac:dyDescent="0.3">
      <c r="A37" s="31" t="s">
        <v>49</v>
      </c>
      <c r="B37" s="38"/>
      <c r="C37" s="39"/>
      <c r="D37" s="39"/>
      <c r="E37" s="41" t="s">
        <v>50</v>
      </c>
      <c r="F37" s="39"/>
      <c r="G37" s="39"/>
      <c r="H37" s="39"/>
      <c r="I37" s="39"/>
      <c r="J37" s="40"/>
    </row>
    <row r="38" spans="1:16" ht="129.6" x14ac:dyDescent="0.3">
      <c r="A38" s="31" t="s">
        <v>51</v>
      </c>
      <c r="B38" s="38"/>
      <c r="C38" s="39"/>
      <c r="D38" s="39"/>
      <c r="E38" s="33" t="s">
        <v>75</v>
      </c>
      <c r="F38" s="39"/>
      <c r="G38" s="39"/>
      <c r="H38" s="39"/>
      <c r="I38" s="39"/>
      <c r="J38" s="40"/>
    </row>
    <row r="39" spans="1:16" x14ac:dyDescent="0.3">
      <c r="A39" s="31" t="s">
        <v>42</v>
      </c>
      <c r="B39" s="31">
        <v>9</v>
      </c>
      <c r="C39" s="32" t="s">
        <v>76</v>
      </c>
      <c r="D39" s="31" t="s">
        <v>44</v>
      </c>
      <c r="E39" s="33" t="s">
        <v>77</v>
      </c>
      <c r="F39" s="34" t="s">
        <v>46</v>
      </c>
      <c r="G39" s="35">
        <v>1</v>
      </c>
      <c r="H39" s="36">
        <v>0</v>
      </c>
      <c r="I39" s="36">
        <f>ROUND(G39*H39,P4)</f>
        <v>0</v>
      </c>
      <c r="J39" s="31"/>
      <c r="O39" s="37">
        <f>I39*0.21</f>
        <v>0</v>
      </c>
      <c r="P39">
        <v>3</v>
      </c>
    </row>
    <row r="40" spans="1:16" x14ac:dyDescent="0.3">
      <c r="A40" s="31" t="s">
        <v>47</v>
      </c>
      <c r="B40" s="38"/>
      <c r="C40" s="39"/>
      <c r="D40" s="39"/>
      <c r="E40" s="42" t="s">
        <v>44</v>
      </c>
      <c r="F40" s="39"/>
      <c r="G40" s="39"/>
      <c r="H40" s="39"/>
      <c r="I40" s="39"/>
      <c r="J40" s="40"/>
    </row>
    <row r="41" spans="1:16" ht="72" x14ac:dyDescent="0.3">
      <c r="A41" s="31" t="s">
        <v>51</v>
      </c>
      <c r="B41" s="43"/>
      <c r="C41" s="44"/>
      <c r="D41" s="44"/>
      <c r="E41" s="33" t="s">
        <v>78</v>
      </c>
      <c r="F41" s="44"/>
      <c r="G41" s="44"/>
      <c r="H41" s="44"/>
      <c r="I41" s="44"/>
      <c r="J41" s="45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21</v>
      </c>
      <c r="F2" s="14"/>
      <c r="G2" s="14"/>
      <c r="H2" s="14"/>
      <c r="I2" s="14"/>
      <c r="J2" s="16"/>
    </row>
    <row r="3" spans="1:16" x14ac:dyDescent="0.3">
      <c r="A3" s="3" t="s">
        <v>22</v>
      </c>
      <c r="B3" s="17" t="s">
        <v>23</v>
      </c>
      <c r="C3" s="48" t="s">
        <v>24</v>
      </c>
      <c r="D3" s="49"/>
      <c r="E3" s="18" t="s">
        <v>25</v>
      </c>
      <c r="F3" s="14"/>
      <c r="G3" s="14"/>
      <c r="H3" s="19" t="s">
        <v>13</v>
      </c>
      <c r="I3" s="20">
        <f>SUMIFS(I8:I232,A8:A232,"SD")</f>
        <v>0</v>
      </c>
      <c r="J3" s="16"/>
      <c r="O3">
        <v>0</v>
      </c>
      <c r="P3">
        <v>2</v>
      </c>
    </row>
    <row r="4" spans="1:16" x14ac:dyDescent="0.3">
      <c r="A4" s="3" t="s">
        <v>26</v>
      </c>
      <c r="B4" s="17" t="s">
        <v>27</v>
      </c>
      <c r="C4" s="48" t="s">
        <v>13</v>
      </c>
      <c r="D4" s="49"/>
      <c r="E4" s="18" t="s">
        <v>14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28</v>
      </c>
      <c r="B5" s="51" t="s">
        <v>29</v>
      </c>
      <c r="C5" s="52" t="s">
        <v>30</v>
      </c>
      <c r="D5" s="52" t="s">
        <v>31</v>
      </c>
      <c r="E5" s="52" t="s">
        <v>32</v>
      </c>
      <c r="F5" s="52" t="s">
        <v>33</v>
      </c>
      <c r="G5" s="52" t="s">
        <v>34</v>
      </c>
      <c r="H5" s="52" t="s">
        <v>35</v>
      </c>
      <c r="I5" s="52"/>
      <c r="J5" s="53" t="s">
        <v>36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37</v>
      </c>
      <c r="I6" s="6" t="s">
        <v>38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39</v>
      </c>
      <c r="B8" s="26"/>
      <c r="C8" s="27" t="s">
        <v>40</v>
      </c>
      <c r="D8" s="28"/>
      <c r="E8" s="25" t="s">
        <v>41</v>
      </c>
      <c r="F8" s="28"/>
      <c r="G8" s="28"/>
      <c r="H8" s="28"/>
      <c r="I8" s="29">
        <f>SUMIFS(I9:I24,A9:A24,"P")</f>
        <v>0</v>
      </c>
      <c r="J8" s="30"/>
    </row>
    <row r="9" spans="1:16" x14ac:dyDescent="0.3">
      <c r="A9" s="31" t="s">
        <v>42</v>
      </c>
      <c r="B9" s="31">
        <v>1</v>
      </c>
      <c r="C9" s="32" t="s">
        <v>79</v>
      </c>
      <c r="D9" s="31" t="s">
        <v>65</v>
      </c>
      <c r="E9" s="33" t="s">
        <v>80</v>
      </c>
      <c r="F9" s="34" t="s">
        <v>81</v>
      </c>
      <c r="G9" s="35">
        <v>200.8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3">
      <c r="A10" s="31" t="s">
        <v>47</v>
      </c>
      <c r="B10" s="38"/>
      <c r="C10" s="39"/>
      <c r="D10" s="39"/>
      <c r="E10" s="33" t="s">
        <v>82</v>
      </c>
      <c r="F10" s="39"/>
      <c r="G10" s="39"/>
      <c r="H10" s="39"/>
      <c r="I10" s="39"/>
      <c r="J10" s="40"/>
    </row>
    <row r="11" spans="1:16" x14ac:dyDescent="0.3">
      <c r="A11" s="31" t="s">
        <v>49</v>
      </c>
      <c r="B11" s="38"/>
      <c r="C11" s="39"/>
      <c r="D11" s="39"/>
      <c r="E11" s="41" t="s">
        <v>83</v>
      </c>
      <c r="F11" s="39"/>
      <c r="G11" s="39"/>
      <c r="H11" s="39"/>
      <c r="I11" s="39"/>
      <c r="J11" s="40"/>
    </row>
    <row r="12" spans="1:16" ht="72" x14ac:dyDescent="0.3">
      <c r="A12" s="31" t="s">
        <v>51</v>
      </c>
      <c r="B12" s="38"/>
      <c r="C12" s="39"/>
      <c r="D12" s="39"/>
      <c r="E12" s="33" t="s">
        <v>84</v>
      </c>
      <c r="F12" s="39"/>
      <c r="G12" s="39"/>
      <c r="H12" s="39"/>
      <c r="I12" s="39"/>
      <c r="J12" s="40"/>
    </row>
    <row r="13" spans="1:16" x14ac:dyDescent="0.3">
      <c r="A13" s="31" t="s">
        <v>42</v>
      </c>
      <c r="B13" s="31">
        <v>2</v>
      </c>
      <c r="C13" s="32" t="s">
        <v>79</v>
      </c>
      <c r="D13" s="31" t="s">
        <v>85</v>
      </c>
      <c r="E13" s="33" t="s">
        <v>80</v>
      </c>
      <c r="F13" s="34" t="s">
        <v>81</v>
      </c>
      <c r="G13" s="35">
        <v>201</v>
      </c>
      <c r="H13" s="36">
        <v>0</v>
      </c>
      <c r="I13" s="36">
        <f>ROUND(G13*H13,P4)</f>
        <v>0</v>
      </c>
      <c r="J13" s="31"/>
      <c r="O13" s="37">
        <f>I13*0.21</f>
        <v>0</v>
      </c>
      <c r="P13">
        <v>3</v>
      </c>
    </row>
    <row r="14" spans="1:16" ht="28.8" x14ac:dyDescent="0.3">
      <c r="A14" s="31" t="s">
        <v>47</v>
      </c>
      <c r="B14" s="38"/>
      <c r="C14" s="39"/>
      <c r="D14" s="39"/>
      <c r="E14" s="33" t="s">
        <v>86</v>
      </c>
      <c r="F14" s="39"/>
      <c r="G14" s="39"/>
      <c r="H14" s="39"/>
      <c r="I14" s="39"/>
      <c r="J14" s="40"/>
    </row>
    <row r="15" spans="1:16" x14ac:dyDescent="0.3">
      <c r="A15" s="31" t="s">
        <v>49</v>
      </c>
      <c r="B15" s="38"/>
      <c r="C15" s="39"/>
      <c r="D15" s="39"/>
      <c r="E15" s="41" t="s">
        <v>87</v>
      </c>
      <c r="F15" s="39"/>
      <c r="G15" s="39"/>
      <c r="H15" s="39"/>
      <c r="I15" s="39"/>
      <c r="J15" s="40"/>
    </row>
    <row r="16" spans="1:16" ht="72" x14ac:dyDescent="0.3">
      <c r="A16" s="31" t="s">
        <v>51</v>
      </c>
      <c r="B16" s="38"/>
      <c r="C16" s="39"/>
      <c r="D16" s="39"/>
      <c r="E16" s="33" t="s">
        <v>84</v>
      </c>
      <c r="F16" s="39"/>
      <c r="G16" s="39"/>
      <c r="H16" s="39"/>
      <c r="I16" s="39"/>
      <c r="J16" s="40"/>
    </row>
    <row r="17" spans="1:16" x14ac:dyDescent="0.3">
      <c r="A17" s="31" t="s">
        <v>42</v>
      </c>
      <c r="B17" s="31">
        <v>3</v>
      </c>
      <c r="C17" s="32" t="s">
        <v>88</v>
      </c>
      <c r="D17" s="31" t="s">
        <v>89</v>
      </c>
      <c r="E17" s="33" t="s">
        <v>80</v>
      </c>
      <c r="F17" s="34" t="s">
        <v>90</v>
      </c>
      <c r="G17" s="35">
        <v>17.25</v>
      </c>
      <c r="H17" s="36">
        <v>0</v>
      </c>
      <c r="I17" s="36">
        <f>ROUND(G17*H17,P4)</f>
        <v>0</v>
      </c>
      <c r="J17" s="31"/>
      <c r="O17" s="37">
        <f>I17*0.21</f>
        <v>0</v>
      </c>
      <c r="P17">
        <v>3</v>
      </c>
    </row>
    <row r="18" spans="1:16" x14ac:dyDescent="0.3">
      <c r="A18" s="31" t="s">
        <v>47</v>
      </c>
      <c r="B18" s="38"/>
      <c r="C18" s="39"/>
      <c r="D18" s="39"/>
      <c r="E18" s="33" t="s">
        <v>91</v>
      </c>
      <c r="F18" s="39"/>
      <c r="G18" s="39"/>
      <c r="H18" s="39"/>
      <c r="I18" s="39"/>
      <c r="J18" s="40"/>
    </row>
    <row r="19" spans="1:16" x14ac:dyDescent="0.3">
      <c r="A19" s="31" t="s">
        <v>49</v>
      </c>
      <c r="B19" s="38"/>
      <c r="C19" s="39"/>
      <c r="D19" s="39"/>
      <c r="E19" s="41" t="s">
        <v>92</v>
      </c>
      <c r="F19" s="39"/>
      <c r="G19" s="39"/>
      <c r="H19" s="39"/>
      <c r="I19" s="39"/>
      <c r="J19" s="40"/>
    </row>
    <row r="20" spans="1:16" ht="72" x14ac:dyDescent="0.3">
      <c r="A20" s="31" t="s">
        <v>51</v>
      </c>
      <c r="B20" s="38"/>
      <c r="C20" s="39"/>
      <c r="D20" s="39"/>
      <c r="E20" s="33" t="s">
        <v>84</v>
      </c>
      <c r="F20" s="39"/>
      <c r="G20" s="39"/>
      <c r="H20" s="39"/>
      <c r="I20" s="39"/>
      <c r="J20" s="40"/>
    </row>
    <row r="21" spans="1:16" x14ac:dyDescent="0.3">
      <c r="A21" s="31" t="s">
        <v>42</v>
      </c>
      <c r="B21" s="31">
        <v>4</v>
      </c>
      <c r="C21" s="32" t="s">
        <v>93</v>
      </c>
      <c r="D21" s="31" t="s">
        <v>44</v>
      </c>
      <c r="E21" s="33" t="s">
        <v>94</v>
      </c>
      <c r="F21" s="34" t="s">
        <v>81</v>
      </c>
      <c r="G21" s="35">
        <v>23</v>
      </c>
      <c r="H21" s="36">
        <v>0</v>
      </c>
      <c r="I21" s="36">
        <f>ROUND(G21*H21,P4)</f>
        <v>0</v>
      </c>
      <c r="J21" s="31"/>
      <c r="O21" s="37">
        <f>I21*0.21</f>
        <v>0</v>
      </c>
      <c r="P21">
        <v>3</v>
      </c>
    </row>
    <row r="22" spans="1:16" x14ac:dyDescent="0.3">
      <c r="A22" s="31" t="s">
        <v>47</v>
      </c>
      <c r="B22" s="38"/>
      <c r="C22" s="39"/>
      <c r="D22" s="39"/>
      <c r="E22" s="33" t="s">
        <v>95</v>
      </c>
      <c r="F22" s="39"/>
      <c r="G22" s="39"/>
      <c r="H22" s="39"/>
      <c r="I22" s="39"/>
      <c r="J22" s="40"/>
    </row>
    <row r="23" spans="1:16" x14ac:dyDescent="0.3">
      <c r="A23" s="31" t="s">
        <v>49</v>
      </c>
      <c r="B23" s="38"/>
      <c r="C23" s="39"/>
      <c r="D23" s="39"/>
      <c r="E23" s="41" t="s">
        <v>96</v>
      </c>
      <c r="F23" s="39"/>
      <c r="G23" s="39"/>
      <c r="H23" s="39"/>
      <c r="I23" s="39"/>
      <c r="J23" s="40"/>
    </row>
    <row r="24" spans="1:16" ht="72" x14ac:dyDescent="0.3">
      <c r="A24" s="31" t="s">
        <v>51</v>
      </c>
      <c r="B24" s="38"/>
      <c r="C24" s="39"/>
      <c r="D24" s="39"/>
      <c r="E24" s="33" t="s">
        <v>97</v>
      </c>
      <c r="F24" s="39"/>
      <c r="G24" s="39"/>
      <c r="H24" s="39"/>
      <c r="I24" s="39"/>
      <c r="J24" s="40"/>
    </row>
    <row r="25" spans="1:16" x14ac:dyDescent="0.3">
      <c r="A25" s="25" t="s">
        <v>39</v>
      </c>
      <c r="B25" s="26"/>
      <c r="C25" s="27" t="s">
        <v>98</v>
      </c>
      <c r="D25" s="28"/>
      <c r="E25" s="25" t="s">
        <v>99</v>
      </c>
      <c r="F25" s="28"/>
      <c r="G25" s="28"/>
      <c r="H25" s="28"/>
      <c r="I25" s="29">
        <f>SUMIFS(I26:I88,A26:A88,"P")</f>
        <v>0</v>
      </c>
      <c r="J25" s="30"/>
    </row>
    <row r="26" spans="1:16" x14ac:dyDescent="0.3">
      <c r="A26" s="31" t="s">
        <v>42</v>
      </c>
      <c r="B26" s="31">
        <v>5</v>
      </c>
      <c r="C26" s="32" t="s">
        <v>100</v>
      </c>
      <c r="D26" s="31" t="s">
        <v>44</v>
      </c>
      <c r="E26" s="33" t="s">
        <v>101</v>
      </c>
      <c r="F26" s="34" t="s">
        <v>81</v>
      </c>
      <c r="G26" s="35">
        <v>10</v>
      </c>
      <c r="H26" s="36">
        <v>0</v>
      </c>
      <c r="I26" s="36">
        <f>ROUND(G26*H26,P4)</f>
        <v>0</v>
      </c>
      <c r="J26" s="31"/>
      <c r="O26" s="37">
        <f>I26*0.21</f>
        <v>0</v>
      </c>
      <c r="P26">
        <v>3</v>
      </c>
    </row>
    <row r="27" spans="1:16" x14ac:dyDescent="0.3">
      <c r="A27" s="31" t="s">
        <v>47</v>
      </c>
      <c r="B27" s="38"/>
      <c r="C27" s="39"/>
      <c r="D27" s="39"/>
      <c r="E27" s="33" t="s">
        <v>102</v>
      </c>
      <c r="F27" s="39"/>
      <c r="G27" s="39"/>
      <c r="H27" s="39"/>
      <c r="I27" s="39"/>
      <c r="J27" s="40"/>
    </row>
    <row r="28" spans="1:16" x14ac:dyDescent="0.3">
      <c r="A28" s="31" t="s">
        <v>49</v>
      </c>
      <c r="B28" s="38"/>
      <c r="C28" s="39"/>
      <c r="D28" s="39"/>
      <c r="E28" s="41" t="s">
        <v>103</v>
      </c>
      <c r="F28" s="39"/>
      <c r="G28" s="39"/>
      <c r="H28" s="39"/>
      <c r="I28" s="39"/>
      <c r="J28" s="40"/>
    </row>
    <row r="29" spans="1:16" ht="115.2" x14ac:dyDescent="0.3">
      <c r="A29" s="31" t="s">
        <v>51</v>
      </c>
      <c r="B29" s="38"/>
      <c r="C29" s="39"/>
      <c r="D29" s="39"/>
      <c r="E29" s="33" t="s">
        <v>104</v>
      </c>
      <c r="F29" s="39"/>
      <c r="G29" s="39"/>
      <c r="H29" s="39"/>
      <c r="I29" s="39"/>
      <c r="J29" s="40"/>
    </row>
    <row r="30" spans="1:16" ht="28.8" x14ac:dyDescent="0.3">
      <c r="A30" s="31" t="s">
        <v>42</v>
      </c>
      <c r="B30" s="31">
        <v>6</v>
      </c>
      <c r="C30" s="32" t="s">
        <v>105</v>
      </c>
      <c r="D30" s="31" t="s">
        <v>44</v>
      </c>
      <c r="E30" s="33" t="s">
        <v>106</v>
      </c>
      <c r="F30" s="34" t="s">
        <v>81</v>
      </c>
      <c r="G30" s="35">
        <v>3.4</v>
      </c>
      <c r="H30" s="36">
        <v>0</v>
      </c>
      <c r="I30" s="36">
        <f>ROUND(G30*H30,P4)</f>
        <v>0</v>
      </c>
      <c r="J30" s="31"/>
      <c r="O30" s="37">
        <f>I30*0.21</f>
        <v>0</v>
      </c>
      <c r="P30">
        <v>3</v>
      </c>
    </row>
    <row r="31" spans="1:16" x14ac:dyDescent="0.3">
      <c r="A31" s="31" t="s">
        <v>47</v>
      </c>
      <c r="B31" s="38"/>
      <c r="C31" s="39"/>
      <c r="D31" s="39"/>
      <c r="E31" s="33" t="s">
        <v>107</v>
      </c>
      <c r="F31" s="39"/>
      <c r="G31" s="39"/>
      <c r="H31" s="39"/>
      <c r="I31" s="39"/>
      <c r="J31" s="40"/>
    </row>
    <row r="32" spans="1:16" x14ac:dyDescent="0.3">
      <c r="A32" s="31" t="s">
        <v>49</v>
      </c>
      <c r="B32" s="38"/>
      <c r="C32" s="39"/>
      <c r="D32" s="39"/>
      <c r="E32" s="41" t="s">
        <v>108</v>
      </c>
      <c r="F32" s="39"/>
      <c r="G32" s="39"/>
      <c r="H32" s="39"/>
      <c r="I32" s="39"/>
      <c r="J32" s="40"/>
    </row>
    <row r="33" spans="1:16" ht="115.2" x14ac:dyDescent="0.3">
      <c r="A33" s="31" t="s">
        <v>51</v>
      </c>
      <c r="B33" s="38"/>
      <c r="C33" s="39"/>
      <c r="D33" s="39"/>
      <c r="E33" s="33" t="s">
        <v>104</v>
      </c>
      <c r="F33" s="39"/>
      <c r="G33" s="39"/>
      <c r="H33" s="39"/>
      <c r="I33" s="39"/>
      <c r="J33" s="40"/>
    </row>
    <row r="34" spans="1:16" x14ac:dyDescent="0.3">
      <c r="A34" s="31" t="s">
        <v>42</v>
      </c>
      <c r="B34" s="31">
        <v>7</v>
      </c>
      <c r="C34" s="32" t="s">
        <v>109</v>
      </c>
      <c r="D34" s="31" t="s">
        <v>44</v>
      </c>
      <c r="E34" s="33" t="s">
        <v>110</v>
      </c>
      <c r="F34" s="34" t="s">
        <v>81</v>
      </c>
      <c r="G34" s="35">
        <v>103.95</v>
      </c>
      <c r="H34" s="36">
        <v>0</v>
      </c>
      <c r="I34" s="36">
        <f>ROUND(G34*H34,P4)</f>
        <v>0</v>
      </c>
      <c r="J34" s="31"/>
      <c r="O34" s="37">
        <f>I34*0.21</f>
        <v>0</v>
      </c>
      <c r="P34">
        <v>3</v>
      </c>
    </row>
    <row r="35" spans="1:16" x14ac:dyDescent="0.3">
      <c r="A35" s="31" t="s">
        <v>47</v>
      </c>
      <c r="B35" s="38"/>
      <c r="C35" s="39"/>
      <c r="D35" s="39"/>
      <c r="E35" s="33" t="s">
        <v>102</v>
      </c>
      <c r="F35" s="39"/>
      <c r="G35" s="39"/>
      <c r="H35" s="39"/>
      <c r="I35" s="39"/>
      <c r="J35" s="40"/>
    </row>
    <row r="36" spans="1:16" ht="57.6" x14ac:dyDescent="0.3">
      <c r="A36" s="31" t="s">
        <v>49</v>
      </c>
      <c r="B36" s="38"/>
      <c r="C36" s="39"/>
      <c r="D36" s="39"/>
      <c r="E36" s="41" t="s">
        <v>111</v>
      </c>
      <c r="F36" s="39"/>
      <c r="G36" s="39"/>
      <c r="H36" s="39"/>
      <c r="I36" s="39"/>
      <c r="J36" s="40"/>
    </row>
    <row r="37" spans="1:16" ht="115.2" x14ac:dyDescent="0.3">
      <c r="A37" s="31" t="s">
        <v>51</v>
      </c>
      <c r="B37" s="38"/>
      <c r="C37" s="39"/>
      <c r="D37" s="39"/>
      <c r="E37" s="33" t="s">
        <v>104</v>
      </c>
      <c r="F37" s="39"/>
      <c r="G37" s="39"/>
      <c r="H37" s="39"/>
      <c r="I37" s="39"/>
      <c r="J37" s="40"/>
    </row>
    <row r="38" spans="1:16" x14ac:dyDescent="0.3">
      <c r="A38" s="31" t="s">
        <v>42</v>
      </c>
      <c r="B38" s="31">
        <v>8</v>
      </c>
      <c r="C38" s="32" t="s">
        <v>112</v>
      </c>
      <c r="D38" s="31" t="s">
        <v>44</v>
      </c>
      <c r="E38" s="33" t="s">
        <v>113</v>
      </c>
      <c r="F38" s="34" t="s">
        <v>114</v>
      </c>
      <c r="G38" s="35">
        <v>145</v>
      </c>
      <c r="H38" s="36">
        <v>0</v>
      </c>
      <c r="I38" s="36">
        <f>ROUND(G38*H38,P4)</f>
        <v>0</v>
      </c>
      <c r="J38" s="31"/>
      <c r="O38" s="37">
        <f>I38*0.21</f>
        <v>0</v>
      </c>
      <c r="P38">
        <v>3</v>
      </c>
    </row>
    <row r="39" spans="1:16" x14ac:dyDescent="0.3">
      <c r="A39" s="31" t="s">
        <v>47</v>
      </c>
      <c r="B39" s="38"/>
      <c r="C39" s="39"/>
      <c r="D39" s="39"/>
      <c r="E39" s="42" t="s">
        <v>44</v>
      </c>
      <c r="F39" s="39"/>
      <c r="G39" s="39"/>
      <c r="H39" s="39"/>
      <c r="I39" s="39"/>
      <c r="J39" s="40"/>
    </row>
    <row r="40" spans="1:16" ht="72" x14ac:dyDescent="0.3">
      <c r="A40" s="31" t="s">
        <v>51</v>
      </c>
      <c r="B40" s="38"/>
      <c r="C40" s="39"/>
      <c r="D40" s="39"/>
      <c r="E40" s="33" t="s">
        <v>115</v>
      </c>
      <c r="F40" s="39"/>
      <c r="G40" s="39"/>
      <c r="H40" s="39"/>
      <c r="I40" s="39"/>
      <c r="J40" s="40"/>
    </row>
    <row r="41" spans="1:16" x14ac:dyDescent="0.3">
      <c r="A41" s="31" t="s">
        <v>42</v>
      </c>
      <c r="B41" s="31">
        <v>9</v>
      </c>
      <c r="C41" s="32" t="s">
        <v>116</v>
      </c>
      <c r="D41" s="31" t="s">
        <v>117</v>
      </c>
      <c r="E41" s="33" t="s">
        <v>118</v>
      </c>
      <c r="F41" s="34" t="s">
        <v>81</v>
      </c>
      <c r="G41" s="35">
        <v>201</v>
      </c>
      <c r="H41" s="36">
        <v>0</v>
      </c>
      <c r="I41" s="36">
        <f>ROUND(G41*H41,P4)</f>
        <v>0</v>
      </c>
      <c r="J41" s="31"/>
      <c r="O41" s="37">
        <f>I41*0.21</f>
        <v>0</v>
      </c>
      <c r="P41">
        <v>3</v>
      </c>
    </row>
    <row r="42" spans="1:16" ht="43.2" x14ac:dyDescent="0.3">
      <c r="A42" s="31" t="s">
        <v>47</v>
      </c>
      <c r="B42" s="38"/>
      <c r="C42" s="39"/>
      <c r="D42" s="39"/>
      <c r="E42" s="33" t="s">
        <v>119</v>
      </c>
      <c r="F42" s="39"/>
      <c r="G42" s="39"/>
      <c r="H42" s="39"/>
      <c r="I42" s="39"/>
      <c r="J42" s="40"/>
    </row>
    <row r="43" spans="1:16" x14ac:dyDescent="0.3">
      <c r="A43" s="31" t="s">
        <v>49</v>
      </c>
      <c r="B43" s="38"/>
      <c r="C43" s="39"/>
      <c r="D43" s="39"/>
      <c r="E43" s="41" t="s">
        <v>120</v>
      </c>
      <c r="F43" s="39"/>
      <c r="G43" s="39"/>
      <c r="H43" s="39"/>
      <c r="I43" s="39"/>
      <c r="J43" s="40"/>
    </row>
    <row r="44" spans="1:16" ht="409.6" x14ac:dyDescent="0.3">
      <c r="A44" s="31" t="s">
        <v>51</v>
      </c>
      <c r="B44" s="38"/>
      <c r="C44" s="39"/>
      <c r="D44" s="39"/>
      <c r="E44" s="33" t="s">
        <v>121</v>
      </c>
      <c r="F44" s="39"/>
      <c r="G44" s="39"/>
      <c r="H44" s="39"/>
      <c r="I44" s="39"/>
      <c r="J44" s="40"/>
    </row>
    <row r="45" spans="1:16" x14ac:dyDescent="0.3">
      <c r="A45" s="31" t="s">
        <v>42</v>
      </c>
      <c r="B45" s="31">
        <v>10</v>
      </c>
      <c r="C45" s="32" t="s">
        <v>116</v>
      </c>
      <c r="D45" s="31" t="s">
        <v>122</v>
      </c>
      <c r="E45" s="33" t="s">
        <v>118</v>
      </c>
      <c r="F45" s="34" t="s">
        <v>81</v>
      </c>
      <c r="G45" s="35">
        <v>82</v>
      </c>
      <c r="H45" s="36">
        <v>0</v>
      </c>
      <c r="I45" s="36">
        <f>ROUND(G45*H45,P4)</f>
        <v>0</v>
      </c>
      <c r="J45" s="31"/>
      <c r="O45" s="37">
        <f>I45*0.21</f>
        <v>0</v>
      </c>
      <c r="P45">
        <v>3</v>
      </c>
    </row>
    <row r="46" spans="1:16" ht="28.8" x14ac:dyDescent="0.3">
      <c r="A46" s="31" t="s">
        <v>47</v>
      </c>
      <c r="B46" s="38"/>
      <c r="C46" s="39"/>
      <c r="D46" s="39"/>
      <c r="E46" s="33" t="s">
        <v>123</v>
      </c>
      <c r="F46" s="39"/>
      <c r="G46" s="39"/>
      <c r="H46" s="39"/>
      <c r="I46" s="39"/>
      <c r="J46" s="40"/>
    </row>
    <row r="47" spans="1:16" x14ac:dyDescent="0.3">
      <c r="A47" s="31" t="s">
        <v>49</v>
      </c>
      <c r="B47" s="38"/>
      <c r="C47" s="39"/>
      <c r="D47" s="39"/>
      <c r="E47" s="41" t="s">
        <v>124</v>
      </c>
      <c r="F47" s="39"/>
      <c r="G47" s="39"/>
      <c r="H47" s="39"/>
      <c r="I47" s="39"/>
      <c r="J47" s="40"/>
    </row>
    <row r="48" spans="1:16" ht="409.6" x14ac:dyDescent="0.3">
      <c r="A48" s="31" t="s">
        <v>51</v>
      </c>
      <c r="B48" s="38"/>
      <c r="C48" s="39"/>
      <c r="D48" s="39"/>
      <c r="E48" s="33" t="s">
        <v>121</v>
      </c>
      <c r="F48" s="39"/>
      <c r="G48" s="39"/>
      <c r="H48" s="39"/>
      <c r="I48" s="39"/>
      <c r="J48" s="40"/>
    </row>
    <row r="49" spans="1:16" x14ac:dyDescent="0.3">
      <c r="A49" s="31" t="s">
        <v>42</v>
      </c>
      <c r="B49" s="31">
        <v>11</v>
      </c>
      <c r="C49" s="32" t="s">
        <v>116</v>
      </c>
      <c r="D49" s="31" t="s">
        <v>125</v>
      </c>
      <c r="E49" s="33" t="s">
        <v>118</v>
      </c>
      <c r="F49" s="34" t="s">
        <v>81</v>
      </c>
      <c r="G49" s="35">
        <v>10</v>
      </c>
      <c r="H49" s="36">
        <v>0</v>
      </c>
      <c r="I49" s="36">
        <f>ROUND(G49*H49,P4)</f>
        <v>0</v>
      </c>
      <c r="J49" s="31"/>
      <c r="O49" s="37">
        <f>I49*0.21</f>
        <v>0</v>
      </c>
      <c r="P49">
        <v>3</v>
      </c>
    </row>
    <row r="50" spans="1:16" ht="28.8" x14ac:dyDescent="0.3">
      <c r="A50" s="31" t="s">
        <v>47</v>
      </c>
      <c r="B50" s="38"/>
      <c r="C50" s="39"/>
      <c r="D50" s="39"/>
      <c r="E50" s="33" t="s">
        <v>126</v>
      </c>
      <c r="F50" s="39"/>
      <c r="G50" s="39"/>
      <c r="H50" s="39"/>
      <c r="I50" s="39"/>
      <c r="J50" s="40"/>
    </row>
    <row r="51" spans="1:16" x14ac:dyDescent="0.3">
      <c r="A51" s="31" t="s">
        <v>49</v>
      </c>
      <c r="B51" s="38"/>
      <c r="C51" s="39"/>
      <c r="D51" s="39"/>
      <c r="E51" s="41" t="s">
        <v>127</v>
      </c>
      <c r="F51" s="39"/>
      <c r="G51" s="39"/>
      <c r="H51" s="39"/>
      <c r="I51" s="39"/>
      <c r="J51" s="40"/>
    </row>
    <row r="52" spans="1:16" ht="409.6" x14ac:dyDescent="0.3">
      <c r="A52" s="31" t="s">
        <v>51</v>
      </c>
      <c r="B52" s="38"/>
      <c r="C52" s="39"/>
      <c r="D52" s="39"/>
      <c r="E52" s="33" t="s">
        <v>121</v>
      </c>
      <c r="F52" s="39"/>
      <c r="G52" s="39"/>
      <c r="H52" s="39"/>
      <c r="I52" s="39"/>
      <c r="J52" s="40"/>
    </row>
    <row r="53" spans="1:16" x14ac:dyDescent="0.3">
      <c r="A53" s="31" t="s">
        <v>42</v>
      </c>
      <c r="B53" s="31">
        <v>12</v>
      </c>
      <c r="C53" s="32" t="s">
        <v>116</v>
      </c>
      <c r="D53" s="31" t="s">
        <v>128</v>
      </c>
      <c r="E53" s="33" t="s">
        <v>118</v>
      </c>
      <c r="F53" s="34" t="s">
        <v>81</v>
      </c>
      <c r="G53" s="35">
        <v>118.8</v>
      </c>
      <c r="H53" s="36">
        <v>0</v>
      </c>
      <c r="I53" s="36">
        <f>ROUND(G53*H53,P4)</f>
        <v>0</v>
      </c>
      <c r="J53" s="31"/>
      <c r="O53" s="37">
        <f>I53*0.21</f>
        <v>0</v>
      </c>
      <c r="P53">
        <v>3</v>
      </c>
    </row>
    <row r="54" spans="1:16" ht="28.8" x14ac:dyDescent="0.3">
      <c r="A54" s="31" t="s">
        <v>47</v>
      </c>
      <c r="B54" s="38"/>
      <c r="C54" s="39"/>
      <c r="D54" s="39"/>
      <c r="E54" s="33" t="s">
        <v>129</v>
      </c>
      <c r="F54" s="39"/>
      <c r="G54" s="39"/>
      <c r="H54" s="39"/>
      <c r="I54" s="39"/>
      <c r="J54" s="40"/>
    </row>
    <row r="55" spans="1:16" ht="43.2" x14ac:dyDescent="0.3">
      <c r="A55" s="31" t="s">
        <v>49</v>
      </c>
      <c r="B55" s="38"/>
      <c r="C55" s="39"/>
      <c r="D55" s="39"/>
      <c r="E55" s="41" t="s">
        <v>130</v>
      </c>
      <c r="F55" s="39"/>
      <c r="G55" s="39"/>
      <c r="H55" s="39"/>
      <c r="I55" s="39"/>
      <c r="J55" s="40"/>
    </row>
    <row r="56" spans="1:16" ht="409.6" x14ac:dyDescent="0.3">
      <c r="A56" s="31" t="s">
        <v>51</v>
      </c>
      <c r="B56" s="38"/>
      <c r="C56" s="39"/>
      <c r="D56" s="39"/>
      <c r="E56" s="33" t="s">
        <v>121</v>
      </c>
      <c r="F56" s="39"/>
      <c r="G56" s="39"/>
      <c r="H56" s="39"/>
      <c r="I56" s="39"/>
      <c r="J56" s="40"/>
    </row>
    <row r="57" spans="1:16" x14ac:dyDescent="0.3">
      <c r="A57" s="31" t="s">
        <v>42</v>
      </c>
      <c r="B57" s="31">
        <v>13</v>
      </c>
      <c r="C57" s="32" t="s">
        <v>131</v>
      </c>
      <c r="D57" s="31" t="s">
        <v>44</v>
      </c>
      <c r="E57" s="33" t="s">
        <v>132</v>
      </c>
      <c r="F57" s="34" t="s">
        <v>81</v>
      </c>
      <c r="G57" s="35">
        <v>5</v>
      </c>
      <c r="H57" s="36">
        <v>0</v>
      </c>
      <c r="I57" s="36">
        <f>ROUND(G57*H57,P4)</f>
        <v>0</v>
      </c>
      <c r="J57" s="31"/>
      <c r="O57" s="37">
        <f>I57*0.21</f>
        <v>0</v>
      </c>
      <c r="P57">
        <v>3</v>
      </c>
    </row>
    <row r="58" spans="1:16" x14ac:dyDescent="0.3">
      <c r="A58" s="31" t="s">
        <v>47</v>
      </c>
      <c r="B58" s="38"/>
      <c r="C58" s="39"/>
      <c r="D58" s="39"/>
      <c r="E58" s="42" t="s">
        <v>44</v>
      </c>
      <c r="F58" s="39"/>
      <c r="G58" s="39"/>
      <c r="H58" s="39"/>
      <c r="I58" s="39"/>
      <c r="J58" s="40"/>
    </row>
    <row r="59" spans="1:16" x14ac:dyDescent="0.3">
      <c r="A59" s="31" t="s">
        <v>49</v>
      </c>
      <c r="B59" s="38"/>
      <c r="C59" s="39"/>
      <c r="D59" s="39"/>
      <c r="E59" s="41" t="s">
        <v>133</v>
      </c>
      <c r="F59" s="39"/>
      <c r="G59" s="39"/>
      <c r="H59" s="39"/>
      <c r="I59" s="39"/>
      <c r="J59" s="40"/>
    </row>
    <row r="60" spans="1:16" ht="345.6" x14ac:dyDescent="0.3">
      <c r="A60" s="31" t="s">
        <v>51</v>
      </c>
      <c r="B60" s="38"/>
      <c r="C60" s="39"/>
      <c r="D60" s="39"/>
      <c r="E60" s="33" t="s">
        <v>134</v>
      </c>
      <c r="F60" s="39"/>
      <c r="G60" s="39"/>
      <c r="H60" s="39"/>
      <c r="I60" s="39"/>
      <c r="J60" s="40"/>
    </row>
    <row r="61" spans="1:16" x14ac:dyDescent="0.3">
      <c r="A61" s="31" t="s">
        <v>42</v>
      </c>
      <c r="B61" s="31">
        <v>14</v>
      </c>
      <c r="C61" s="32" t="s">
        <v>135</v>
      </c>
      <c r="D61" s="31" t="s">
        <v>65</v>
      </c>
      <c r="E61" s="33" t="s">
        <v>136</v>
      </c>
      <c r="F61" s="34" t="s">
        <v>81</v>
      </c>
      <c r="G61" s="35">
        <v>200.8</v>
      </c>
      <c r="H61" s="36">
        <v>0</v>
      </c>
      <c r="I61" s="36">
        <f>ROUND(G61*H61,P4)</f>
        <v>0</v>
      </c>
      <c r="J61" s="31"/>
      <c r="O61" s="37">
        <f>I61*0.21</f>
        <v>0</v>
      </c>
      <c r="P61">
        <v>3</v>
      </c>
    </row>
    <row r="62" spans="1:16" x14ac:dyDescent="0.3">
      <c r="A62" s="31" t="s">
        <v>47</v>
      </c>
      <c r="B62" s="38"/>
      <c r="C62" s="39"/>
      <c r="D62" s="39"/>
      <c r="E62" s="33" t="s">
        <v>137</v>
      </c>
      <c r="F62" s="39"/>
      <c r="G62" s="39"/>
      <c r="H62" s="39"/>
      <c r="I62" s="39"/>
      <c r="J62" s="40"/>
    </row>
    <row r="63" spans="1:16" ht="72" x14ac:dyDescent="0.3">
      <c r="A63" s="31" t="s">
        <v>49</v>
      </c>
      <c r="B63" s="38"/>
      <c r="C63" s="39"/>
      <c r="D63" s="39"/>
      <c r="E63" s="41" t="s">
        <v>138</v>
      </c>
      <c r="F63" s="39"/>
      <c r="G63" s="39"/>
      <c r="H63" s="39"/>
      <c r="I63" s="39"/>
      <c r="J63" s="40"/>
    </row>
    <row r="64" spans="1:16" ht="244.8" x14ac:dyDescent="0.3">
      <c r="A64" s="31" t="s">
        <v>51</v>
      </c>
      <c r="B64" s="38"/>
      <c r="C64" s="39"/>
      <c r="D64" s="39"/>
      <c r="E64" s="33" t="s">
        <v>139</v>
      </c>
      <c r="F64" s="39"/>
      <c r="G64" s="39"/>
      <c r="H64" s="39"/>
      <c r="I64" s="39"/>
      <c r="J64" s="40"/>
    </row>
    <row r="65" spans="1:16" x14ac:dyDescent="0.3">
      <c r="A65" s="31" t="s">
        <v>42</v>
      </c>
      <c r="B65" s="31">
        <v>15</v>
      </c>
      <c r="C65" s="32" t="s">
        <v>135</v>
      </c>
      <c r="D65" s="31" t="s">
        <v>85</v>
      </c>
      <c r="E65" s="33" t="s">
        <v>136</v>
      </c>
      <c r="F65" s="34" t="s">
        <v>81</v>
      </c>
      <c r="G65" s="35">
        <v>201</v>
      </c>
      <c r="H65" s="36">
        <v>0</v>
      </c>
      <c r="I65" s="36">
        <f>ROUND(G65*H65,P4)</f>
        <v>0</v>
      </c>
      <c r="J65" s="31"/>
      <c r="O65" s="37">
        <f>I65*0.21</f>
        <v>0</v>
      </c>
      <c r="P65">
        <v>3</v>
      </c>
    </row>
    <row r="66" spans="1:16" ht="28.8" x14ac:dyDescent="0.3">
      <c r="A66" s="31" t="s">
        <v>47</v>
      </c>
      <c r="B66" s="38"/>
      <c r="C66" s="39"/>
      <c r="D66" s="39"/>
      <c r="E66" s="33" t="s">
        <v>140</v>
      </c>
      <c r="F66" s="39"/>
      <c r="G66" s="39"/>
      <c r="H66" s="39"/>
      <c r="I66" s="39"/>
      <c r="J66" s="40"/>
    </row>
    <row r="67" spans="1:16" ht="28.8" x14ac:dyDescent="0.3">
      <c r="A67" s="31" t="s">
        <v>49</v>
      </c>
      <c r="B67" s="38"/>
      <c r="C67" s="39"/>
      <c r="D67" s="39"/>
      <c r="E67" s="41" t="s">
        <v>141</v>
      </c>
      <c r="F67" s="39"/>
      <c r="G67" s="39"/>
      <c r="H67" s="39"/>
      <c r="I67" s="39"/>
      <c r="J67" s="40"/>
    </row>
    <row r="68" spans="1:16" ht="244.8" x14ac:dyDescent="0.3">
      <c r="A68" s="31" t="s">
        <v>51</v>
      </c>
      <c r="B68" s="38"/>
      <c r="C68" s="39"/>
      <c r="D68" s="39"/>
      <c r="E68" s="33" t="s">
        <v>139</v>
      </c>
      <c r="F68" s="39"/>
      <c r="G68" s="39"/>
      <c r="H68" s="39"/>
      <c r="I68" s="39"/>
      <c r="J68" s="40"/>
    </row>
    <row r="69" spans="1:16" x14ac:dyDescent="0.3">
      <c r="A69" s="31" t="s">
        <v>42</v>
      </c>
      <c r="B69" s="31">
        <v>16</v>
      </c>
      <c r="C69" s="32" t="s">
        <v>142</v>
      </c>
      <c r="D69" s="31" t="s">
        <v>44</v>
      </c>
      <c r="E69" s="33" t="s">
        <v>143</v>
      </c>
      <c r="F69" s="34" t="s">
        <v>81</v>
      </c>
      <c r="G69" s="35">
        <v>201</v>
      </c>
      <c r="H69" s="36">
        <v>0</v>
      </c>
      <c r="I69" s="36">
        <f>ROUND(G69*H69,P4)</f>
        <v>0</v>
      </c>
      <c r="J69" s="31"/>
      <c r="O69" s="37">
        <f>I69*0.21</f>
        <v>0</v>
      </c>
      <c r="P69">
        <v>3</v>
      </c>
    </row>
    <row r="70" spans="1:16" ht="28.8" x14ac:dyDescent="0.3">
      <c r="A70" s="31" t="s">
        <v>47</v>
      </c>
      <c r="B70" s="38"/>
      <c r="C70" s="39"/>
      <c r="D70" s="39"/>
      <c r="E70" s="33" t="s">
        <v>144</v>
      </c>
      <c r="F70" s="39"/>
      <c r="G70" s="39"/>
      <c r="H70" s="39"/>
      <c r="I70" s="39"/>
      <c r="J70" s="40"/>
    </row>
    <row r="71" spans="1:16" x14ac:dyDescent="0.3">
      <c r="A71" s="31" t="s">
        <v>49</v>
      </c>
      <c r="B71" s="38"/>
      <c r="C71" s="39"/>
      <c r="D71" s="39"/>
      <c r="E71" s="41" t="s">
        <v>145</v>
      </c>
      <c r="F71" s="39"/>
      <c r="G71" s="39"/>
      <c r="H71" s="39"/>
      <c r="I71" s="39"/>
      <c r="J71" s="40"/>
    </row>
    <row r="72" spans="1:16" ht="360" x14ac:dyDescent="0.3">
      <c r="A72" s="31" t="s">
        <v>51</v>
      </c>
      <c r="B72" s="38"/>
      <c r="C72" s="39"/>
      <c r="D72" s="39"/>
      <c r="E72" s="33" t="s">
        <v>146</v>
      </c>
      <c r="F72" s="39"/>
      <c r="G72" s="39"/>
      <c r="H72" s="39"/>
      <c r="I72" s="39"/>
      <c r="J72" s="40"/>
    </row>
    <row r="73" spans="1:16" x14ac:dyDescent="0.3">
      <c r="A73" s="31" t="s">
        <v>42</v>
      </c>
      <c r="B73" s="31">
        <v>17</v>
      </c>
      <c r="C73" s="32" t="s">
        <v>147</v>
      </c>
      <c r="D73" s="31" t="s">
        <v>44</v>
      </c>
      <c r="E73" s="33" t="s">
        <v>148</v>
      </c>
      <c r="F73" s="34" t="s">
        <v>81</v>
      </c>
      <c r="G73" s="35">
        <v>5</v>
      </c>
      <c r="H73" s="36">
        <v>0</v>
      </c>
      <c r="I73" s="36">
        <f>ROUND(G73*H73,P4)</f>
        <v>0</v>
      </c>
      <c r="J73" s="31"/>
      <c r="O73" s="37">
        <f>I73*0.21</f>
        <v>0</v>
      </c>
      <c r="P73">
        <v>3</v>
      </c>
    </row>
    <row r="74" spans="1:16" x14ac:dyDescent="0.3">
      <c r="A74" s="31" t="s">
        <v>47</v>
      </c>
      <c r="B74" s="38"/>
      <c r="C74" s="39"/>
      <c r="D74" s="39"/>
      <c r="E74" s="42" t="s">
        <v>44</v>
      </c>
      <c r="F74" s="39"/>
      <c r="G74" s="39"/>
      <c r="H74" s="39"/>
      <c r="I74" s="39"/>
      <c r="J74" s="40"/>
    </row>
    <row r="75" spans="1:16" x14ac:dyDescent="0.3">
      <c r="A75" s="31" t="s">
        <v>49</v>
      </c>
      <c r="B75" s="38"/>
      <c r="C75" s="39"/>
      <c r="D75" s="39"/>
      <c r="E75" s="41" t="s">
        <v>149</v>
      </c>
      <c r="F75" s="39"/>
      <c r="G75" s="39"/>
      <c r="H75" s="39"/>
      <c r="I75" s="39"/>
      <c r="J75" s="40"/>
    </row>
    <row r="76" spans="1:16" ht="316.8" x14ac:dyDescent="0.3">
      <c r="A76" s="31" t="s">
        <v>51</v>
      </c>
      <c r="B76" s="38"/>
      <c r="C76" s="39"/>
      <c r="D76" s="39"/>
      <c r="E76" s="33" t="s">
        <v>150</v>
      </c>
      <c r="F76" s="39"/>
      <c r="G76" s="39"/>
      <c r="H76" s="39"/>
      <c r="I76" s="39"/>
      <c r="J76" s="40"/>
    </row>
    <row r="77" spans="1:16" x14ac:dyDescent="0.3">
      <c r="A77" s="31" t="s">
        <v>42</v>
      </c>
      <c r="B77" s="31">
        <v>18</v>
      </c>
      <c r="C77" s="32" t="s">
        <v>151</v>
      </c>
      <c r="D77" s="31" t="s">
        <v>44</v>
      </c>
      <c r="E77" s="33" t="s">
        <v>152</v>
      </c>
      <c r="F77" s="34" t="s">
        <v>153</v>
      </c>
      <c r="G77" s="35">
        <v>820</v>
      </c>
      <c r="H77" s="36">
        <v>0</v>
      </c>
      <c r="I77" s="36">
        <f>ROUND(G77*H77,P4)</f>
        <v>0</v>
      </c>
      <c r="J77" s="31"/>
      <c r="O77" s="37">
        <f>I77*0.21</f>
        <v>0</v>
      </c>
      <c r="P77">
        <v>3</v>
      </c>
    </row>
    <row r="78" spans="1:16" x14ac:dyDescent="0.3">
      <c r="A78" s="31" t="s">
        <v>47</v>
      </c>
      <c r="B78" s="38"/>
      <c r="C78" s="39"/>
      <c r="D78" s="39"/>
      <c r="E78" s="42" t="s">
        <v>44</v>
      </c>
      <c r="F78" s="39"/>
      <c r="G78" s="39"/>
      <c r="H78" s="39"/>
      <c r="I78" s="39"/>
      <c r="J78" s="40"/>
    </row>
    <row r="79" spans="1:16" x14ac:dyDescent="0.3">
      <c r="A79" s="31" t="s">
        <v>49</v>
      </c>
      <c r="B79" s="38"/>
      <c r="C79" s="39"/>
      <c r="D79" s="39"/>
      <c r="E79" s="41" t="s">
        <v>154</v>
      </c>
      <c r="F79" s="39"/>
      <c r="G79" s="39"/>
      <c r="H79" s="39"/>
      <c r="I79" s="39"/>
      <c r="J79" s="40"/>
    </row>
    <row r="80" spans="1:16" ht="72" x14ac:dyDescent="0.3">
      <c r="A80" s="31" t="s">
        <v>51</v>
      </c>
      <c r="B80" s="38"/>
      <c r="C80" s="39"/>
      <c r="D80" s="39"/>
      <c r="E80" s="33" t="s">
        <v>155</v>
      </c>
      <c r="F80" s="39"/>
      <c r="G80" s="39"/>
      <c r="H80" s="39"/>
      <c r="I80" s="39"/>
      <c r="J80" s="40"/>
    </row>
    <row r="81" spans="1:16" x14ac:dyDescent="0.3">
      <c r="A81" s="31" t="s">
        <v>42</v>
      </c>
      <c r="B81" s="31">
        <v>19</v>
      </c>
      <c r="C81" s="32" t="s">
        <v>156</v>
      </c>
      <c r="D81" s="31" t="s">
        <v>44</v>
      </c>
      <c r="E81" s="33" t="s">
        <v>157</v>
      </c>
      <c r="F81" s="34" t="s">
        <v>153</v>
      </c>
      <c r="G81" s="35">
        <v>153.333</v>
      </c>
      <c r="H81" s="36">
        <v>0</v>
      </c>
      <c r="I81" s="36">
        <f>ROUND(G81*H81,P4)</f>
        <v>0</v>
      </c>
      <c r="J81" s="31"/>
      <c r="O81" s="37">
        <f>I81*0.21</f>
        <v>0</v>
      </c>
      <c r="P81">
        <v>3</v>
      </c>
    </row>
    <row r="82" spans="1:16" x14ac:dyDescent="0.3">
      <c r="A82" s="31" t="s">
        <v>47</v>
      </c>
      <c r="B82" s="38"/>
      <c r="C82" s="39"/>
      <c r="D82" s="39"/>
      <c r="E82" s="42" t="s">
        <v>44</v>
      </c>
      <c r="F82" s="39"/>
      <c r="G82" s="39"/>
      <c r="H82" s="39"/>
      <c r="I82" s="39"/>
      <c r="J82" s="40"/>
    </row>
    <row r="83" spans="1:16" x14ac:dyDescent="0.3">
      <c r="A83" s="31" t="s">
        <v>49</v>
      </c>
      <c r="B83" s="38"/>
      <c r="C83" s="39"/>
      <c r="D83" s="39"/>
      <c r="E83" s="41" t="s">
        <v>158</v>
      </c>
      <c r="F83" s="39"/>
      <c r="G83" s="39"/>
      <c r="H83" s="39"/>
      <c r="I83" s="39"/>
      <c r="J83" s="40"/>
    </row>
    <row r="84" spans="1:16" ht="72" x14ac:dyDescent="0.3">
      <c r="A84" s="31" t="s">
        <v>51</v>
      </c>
      <c r="B84" s="38"/>
      <c r="C84" s="39"/>
      <c r="D84" s="39"/>
      <c r="E84" s="33" t="s">
        <v>159</v>
      </c>
      <c r="F84" s="39"/>
      <c r="G84" s="39"/>
      <c r="H84" s="39"/>
      <c r="I84" s="39"/>
      <c r="J84" s="40"/>
    </row>
    <row r="85" spans="1:16" x14ac:dyDescent="0.3">
      <c r="A85" s="31" t="s">
        <v>42</v>
      </c>
      <c r="B85" s="31">
        <v>20</v>
      </c>
      <c r="C85" s="32" t="s">
        <v>160</v>
      </c>
      <c r="D85" s="31" t="s">
        <v>44</v>
      </c>
      <c r="E85" s="33" t="s">
        <v>161</v>
      </c>
      <c r="F85" s="34" t="s">
        <v>153</v>
      </c>
      <c r="G85" s="35">
        <v>18</v>
      </c>
      <c r="H85" s="36">
        <v>0</v>
      </c>
      <c r="I85" s="36">
        <f>ROUND(G85*H85,P4)</f>
        <v>0</v>
      </c>
      <c r="J85" s="31"/>
      <c r="O85" s="37">
        <f>I85*0.21</f>
        <v>0</v>
      </c>
      <c r="P85">
        <v>3</v>
      </c>
    </row>
    <row r="86" spans="1:16" x14ac:dyDescent="0.3">
      <c r="A86" s="31" t="s">
        <v>47</v>
      </c>
      <c r="B86" s="38"/>
      <c r="C86" s="39"/>
      <c r="D86" s="39"/>
      <c r="E86" s="42" t="s">
        <v>44</v>
      </c>
      <c r="F86" s="39"/>
      <c r="G86" s="39"/>
      <c r="H86" s="39"/>
      <c r="I86" s="39"/>
      <c r="J86" s="40"/>
    </row>
    <row r="87" spans="1:16" x14ac:dyDescent="0.3">
      <c r="A87" s="31" t="s">
        <v>49</v>
      </c>
      <c r="B87" s="38"/>
      <c r="C87" s="39"/>
      <c r="D87" s="39"/>
      <c r="E87" s="41" t="s">
        <v>162</v>
      </c>
      <c r="F87" s="39"/>
      <c r="G87" s="39"/>
      <c r="H87" s="39"/>
      <c r="I87" s="39"/>
      <c r="J87" s="40"/>
    </row>
    <row r="88" spans="1:16" ht="86.4" x14ac:dyDescent="0.3">
      <c r="A88" s="31" t="s">
        <v>51</v>
      </c>
      <c r="B88" s="38"/>
      <c r="C88" s="39"/>
      <c r="D88" s="39"/>
      <c r="E88" s="33" t="s">
        <v>163</v>
      </c>
      <c r="F88" s="39"/>
      <c r="G88" s="39"/>
      <c r="H88" s="39"/>
      <c r="I88" s="39"/>
      <c r="J88" s="40"/>
    </row>
    <row r="89" spans="1:16" x14ac:dyDescent="0.3">
      <c r="A89" s="25" t="s">
        <v>39</v>
      </c>
      <c r="B89" s="26"/>
      <c r="C89" s="27" t="s">
        <v>164</v>
      </c>
      <c r="D89" s="28"/>
      <c r="E89" s="25" t="s">
        <v>165</v>
      </c>
      <c r="F89" s="28"/>
      <c r="G89" s="28"/>
      <c r="H89" s="28"/>
      <c r="I89" s="29">
        <f>SUMIFS(I90:I97,A90:A97,"P")</f>
        <v>0</v>
      </c>
      <c r="J89" s="30"/>
    </row>
    <row r="90" spans="1:16" x14ac:dyDescent="0.3">
      <c r="A90" s="31" t="s">
        <v>42</v>
      </c>
      <c r="B90" s="31">
        <v>21</v>
      </c>
      <c r="C90" s="32" t="s">
        <v>166</v>
      </c>
      <c r="D90" s="31" t="s">
        <v>44</v>
      </c>
      <c r="E90" s="33" t="s">
        <v>167</v>
      </c>
      <c r="F90" s="34" t="s">
        <v>81</v>
      </c>
      <c r="G90" s="35">
        <v>0.78</v>
      </c>
      <c r="H90" s="36">
        <v>0</v>
      </c>
      <c r="I90" s="36">
        <f>ROUND(G90*H90,P4)</f>
        <v>0</v>
      </c>
      <c r="J90" s="31"/>
      <c r="O90" s="37">
        <f>I90*0.21</f>
        <v>0</v>
      </c>
      <c r="P90">
        <v>3</v>
      </c>
    </row>
    <row r="91" spans="1:16" x14ac:dyDescent="0.3">
      <c r="A91" s="31" t="s">
        <v>47</v>
      </c>
      <c r="B91" s="38"/>
      <c r="C91" s="39"/>
      <c r="D91" s="39"/>
      <c r="E91" s="33" t="s">
        <v>168</v>
      </c>
      <c r="F91" s="39"/>
      <c r="G91" s="39"/>
      <c r="H91" s="39"/>
      <c r="I91" s="39"/>
      <c r="J91" s="40"/>
    </row>
    <row r="92" spans="1:16" x14ac:dyDescent="0.3">
      <c r="A92" s="31" t="s">
        <v>49</v>
      </c>
      <c r="B92" s="38"/>
      <c r="C92" s="39"/>
      <c r="D92" s="39"/>
      <c r="E92" s="41" t="s">
        <v>169</v>
      </c>
      <c r="F92" s="39"/>
      <c r="G92" s="39"/>
      <c r="H92" s="39"/>
      <c r="I92" s="39"/>
      <c r="J92" s="40"/>
    </row>
    <row r="93" spans="1:16" ht="409.6" x14ac:dyDescent="0.3">
      <c r="A93" s="31" t="s">
        <v>51</v>
      </c>
      <c r="B93" s="38"/>
      <c r="C93" s="39"/>
      <c r="D93" s="39"/>
      <c r="E93" s="33" t="s">
        <v>170</v>
      </c>
      <c r="F93" s="39"/>
      <c r="G93" s="39"/>
      <c r="H93" s="39"/>
      <c r="I93" s="39"/>
      <c r="J93" s="40"/>
    </row>
    <row r="94" spans="1:16" x14ac:dyDescent="0.3">
      <c r="A94" s="31" t="s">
        <v>42</v>
      </c>
      <c r="B94" s="31">
        <v>22</v>
      </c>
      <c r="C94" s="32" t="s">
        <v>171</v>
      </c>
      <c r="D94" s="31" t="s">
        <v>44</v>
      </c>
      <c r="E94" s="33" t="s">
        <v>172</v>
      </c>
      <c r="F94" s="34" t="s">
        <v>153</v>
      </c>
      <c r="G94" s="35">
        <v>134.5</v>
      </c>
      <c r="H94" s="36">
        <v>0</v>
      </c>
      <c r="I94" s="36">
        <f>ROUND(G94*H94,P4)</f>
        <v>0</v>
      </c>
      <c r="J94" s="31"/>
      <c r="O94" s="37">
        <f>I94*0.21</f>
        <v>0</v>
      </c>
      <c r="P94">
        <v>3</v>
      </c>
    </row>
    <row r="95" spans="1:16" x14ac:dyDescent="0.3">
      <c r="A95" s="31" t="s">
        <v>47</v>
      </c>
      <c r="B95" s="38"/>
      <c r="C95" s="39"/>
      <c r="D95" s="39"/>
      <c r="E95" s="42" t="s">
        <v>44</v>
      </c>
      <c r="F95" s="39"/>
      <c r="G95" s="39"/>
      <c r="H95" s="39"/>
      <c r="I95" s="39"/>
      <c r="J95" s="40"/>
    </row>
    <row r="96" spans="1:16" x14ac:dyDescent="0.3">
      <c r="A96" s="31" t="s">
        <v>49</v>
      </c>
      <c r="B96" s="38"/>
      <c r="C96" s="39"/>
      <c r="D96" s="39"/>
      <c r="E96" s="41" t="s">
        <v>173</v>
      </c>
      <c r="F96" s="39"/>
      <c r="G96" s="39"/>
      <c r="H96" s="39"/>
      <c r="I96" s="39"/>
      <c r="J96" s="40"/>
    </row>
    <row r="97" spans="1:16" ht="158.4" x14ac:dyDescent="0.3">
      <c r="A97" s="31" t="s">
        <v>51</v>
      </c>
      <c r="B97" s="38"/>
      <c r="C97" s="39"/>
      <c r="D97" s="39"/>
      <c r="E97" s="33" t="s">
        <v>174</v>
      </c>
      <c r="F97" s="39"/>
      <c r="G97" s="39"/>
      <c r="H97" s="39"/>
      <c r="I97" s="39"/>
      <c r="J97" s="40"/>
    </row>
    <row r="98" spans="1:16" x14ac:dyDescent="0.3">
      <c r="A98" s="25" t="s">
        <v>39</v>
      </c>
      <c r="B98" s="26"/>
      <c r="C98" s="27" t="s">
        <v>175</v>
      </c>
      <c r="D98" s="28"/>
      <c r="E98" s="25" t="s">
        <v>176</v>
      </c>
      <c r="F98" s="28"/>
      <c r="G98" s="28"/>
      <c r="H98" s="28"/>
      <c r="I98" s="29">
        <f>SUMIFS(I99:I154,A99:A154,"P")</f>
        <v>0</v>
      </c>
      <c r="J98" s="30"/>
    </row>
    <row r="99" spans="1:16" ht="28.8" x14ac:dyDescent="0.3">
      <c r="A99" s="31" t="s">
        <v>42</v>
      </c>
      <c r="B99" s="31">
        <v>23</v>
      </c>
      <c r="C99" s="32" t="s">
        <v>177</v>
      </c>
      <c r="D99" s="31" t="s">
        <v>44</v>
      </c>
      <c r="E99" s="33" t="s">
        <v>178</v>
      </c>
      <c r="F99" s="34" t="s">
        <v>81</v>
      </c>
      <c r="G99" s="35">
        <v>9</v>
      </c>
      <c r="H99" s="36">
        <v>0</v>
      </c>
      <c r="I99" s="36">
        <f>ROUND(G99*H99,P4)</f>
        <v>0</v>
      </c>
      <c r="J99" s="31"/>
      <c r="O99" s="37">
        <f>I99*0.21</f>
        <v>0</v>
      </c>
      <c r="P99">
        <v>3</v>
      </c>
    </row>
    <row r="100" spans="1:16" x14ac:dyDescent="0.3">
      <c r="A100" s="31" t="s">
        <v>47</v>
      </c>
      <c r="B100" s="38"/>
      <c r="C100" s="39"/>
      <c r="D100" s="39"/>
      <c r="E100" s="33" t="s">
        <v>179</v>
      </c>
      <c r="F100" s="39"/>
      <c r="G100" s="39"/>
      <c r="H100" s="39"/>
      <c r="I100" s="39"/>
      <c r="J100" s="40"/>
    </row>
    <row r="101" spans="1:16" x14ac:dyDescent="0.3">
      <c r="A101" s="31" t="s">
        <v>49</v>
      </c>
      <c r="B101" s="38"/>
      <c r="C101" s="39"/>
      <c r="D101" s="39"/>
      <c r="E101" s="41" t="s">
        <v>180</v>
      </c>
      <c r="F101" s="39"/>
      <c r="G101" s="39"/>
      <c r="H101" s="39"/>
      <c r="I101" s="39"/>
      <c r="J101" s="40"/>
    </row>
    <row r="102" spans="1:16" ht="158.4" x14ac:dyDescent="0.3">
      <c r="A102" s="31" t="s">
        <v>51</v>
      </c>
      <c r="B102" s="38"/>
      <c r="C102" s="39"/>
      <c r="D102" s="39"/>
      <c r="E102" s="33" t="s">
        <v>181</v>
      </c>
      <c r="F102" s="39"/>
      <c r="G102" s="39"/>
      <c r="H102" s="39"/>
      <c r="I102" s="39"/>
      <c r="J102" s="40"/>
    </row>
    <row r="103" spans="1:16" x14ac:dyDescent="0.3">
      <c r="A103" s="31" t="s">
        <v>42</v>
      </c>
      <c r="B103" s="31">
        <v>24</v>
      </c>
      <c r="C103" s="32" t="s">
        <v>182</v>
      </c>
      <c r="D103" s="31" t="s">
        <v>44</v>
      </c>
      <c r="E103" s="33" t="s">
        <v>183</v>
      </c>
      <c r="F103" s="34" t="s">
        <v>81</v>
      </c>
      <c r="G103" s="35">
        <v>154.20500000000001</v>
      </c>
      <c r="H103" s="36">
        <v>0</v>
      </c>
      <c r="I103" s="36">
        <f>ROUND(G103*H103,P4)</f>
        <v>0</v>
      </c>
      <c r="J103" s="31"/>
      <c r="O103" s="37">
        <f>I103*0.21</f>
        <v>0</v>
      </c>
      <c r="P103">
        <v>3</v>
      </c>
    </row>
    <row r="104" spans="1:16" x14ac:dyDescent="0.3">
      <c r="A104" s="31" t="s">
        <v>47</v>
      </c>
      <c r="B104" s="38"/>
      <c r="C104" s="39"/>
      <c r="D104" s="39"/>
      <c r="E104" s="33" t="s">
        <v>184</v>
      </c>
      <c r="F104" s="39"/>
      <c r="G104" s="39"/>
      <c r="H104" s="39"/>
      <c r="I104" s="39"/>
      <c r="J104" s="40"/>
    </row>
    <row r="105" spans="1:16" ht="86.4" x14ac:dyDescent="0.3">
      <c r="A105" s="31" t="s">
        <v>49</v>
      </c>
      <c r="B105" s="38"/>
      <c r="C105" s="39"/>
      <c r="D105" s="39"/>
      <c r="E105" s="41" t="s">
        <v>185</v>
      </c>
      <c r="F105" s="39"/>
      <c r="G105" s="39"/>
      <c r="H105" s="39"/>
      <c r="I105" s="39"/>
      <c r="J105" s="40"/>
    </row>
    <row r="106" spans="1:16" ht="86.4" x14ac:dyDescent="0.3">
      <c r="A106" s="31" t="s">
        <v>51</v>
      </c>
      <c r="B106" s="38"/>
      <c r="C106" s="39"/>
      <c r="D106" s="39"/>
      <c r="E106" s="33" t="s">
        <v>186</v>
      </c>
      <c r="F106" s="39"/>
      <c r="G106" s="39"/>
      <c r="H106" s="39"/>
      <c r="I106" s="39"/>
      <c r="J106" s="40"/>
    </row>
    <row r="107" spans="1:16" x14ac:dyDescent="0.3">
      <c r="A107" s="31" t="s">
        <v>42</v>
      </c>
      <c r="B107" s="31">
        <v>25</v>
      </c>
      <c r="C107" s="32" t="s">
        <v>187</v>
      </c>
      <c r="D107" s="31" t="s">
        <v>44</v>
      </c>
      <c r="E107" s="33" t="s">
        <v>188</v>
      </c>
      <c r="F107" s="34" t="s">
        <v>153</v>
      </c>
      <c r="G107" s="35">
        <v>641</v>
      </c>
      <c r="H107" s="36">
        <v>0</v>
      </c>
      <c r="I107" s="36">
        <f>ROUND(G107*H107,P4)</f>
        <v>0</v>
      </c>
      <c r="J107" s="31"/>
      <c r="O107" s="37">
        <f>I107*0.21</f>
        <v>0</v>
      </c>
      <c r="P107">
        <v>3</v>
      </c>
    </row>
    <row r="108" spans="1:16" x14ac:dyDescent="0.3">
      <c r="A108" s="31" t="s">
        <v>47</v>
      </c>
      <c r="B108" s="38"/>
      <c r="C108" s="39"/>
      <c r="D108" s="39"/>
      <c r="E108" s="33" t="s">
        <v>189</v>
      </c>
      <c r="F108" s="39"/>
      <c r="G108" s="39"/>
      <c r="H108" s="39"/>
      <c r="I108" s="39"/>
      <c r="J108" s="40"/>
    </row>
    <row r="109" spans="1:16" ht="43.2" x14ac:dyDescent="0.3">
      <c r="A109" s="31" t="s">
        <v>49</v>
      </c>
      <c r="B109" s="38"/>
      <c r="C109" s="39"/>
      <c r="D109" s="39"/>
      <c r="E109" s="41" t="s">
        <v>190</v>
      </c>
      <c r="F109" s="39"/>
      <c r="G109" s="39"/>
      <c r="H109" s="39"/>
      <c r="I109" s="39"/>
      <c r="J109" s="40"/>
    </row>
    <row r="110" spans="1:16" ht="144" x14ac:dyDescent="0.3">
      <c r="A110" s="31" t="s">
        <v>51</v>
      </c>
      <c r="B110" s="38"/>
      <c r="C110" s="39"/>
      <c r="D110" s="39"/>
      <c r="E110" s="33" t="s">
        <v>191</v>
      </c>
      <c r="F110" s="39"/>
      <c r="G110" s="39"/>
      <c r="H110" s="39"/>
      <c r="I110" s="39"/>
      <c r="J110" s="40"/>
    </row>
    <row r="111" spans="1:16" x14ac:dyDescent="0.3">
      <c r="A111" s="31" t="s">
        <v>42</v>
      </c>
      <c r="B111" s="31">
        <v>26</v>
      </c>
      <c r="C111" s="32" t="s">
        <v>192</v>
      </c>
      <c r="D111" s="31" t="s">
        <v>44</v>
      </c>
      <c r="E111" s="33" t="s">
        <v>193</v>
      </c>
      <c r="F111" s="34" t="s">
        <v>153</v>
      </c>
      <c r="G111" s="35">
        <v>11.333</v>
      </c>
      <c r="H111" s="36">
        <v>0</v>
      </c>
      <c r="I111" s="36">
        <f>ROUND(G111*H111,P4)</f>
        <v>0</v>
      </c>
      <c r="J111" s="31"/>
      <c r="O111" s="37">
        <f>I111*0.21</f>
        <v>0</v>
      </c>
      <c r="P111">
        <v>3</v>
      </c>
    </row>
    <row r="112" spans="1:16" x14ac:dyDescent="0.3">
      <c r="A112" s="31" t="s">
        <v>47</v>
      </c>
      <c r="B112" s="38"/>
      <c r="C112" s="39"/>
      <c r="D112" s="39"/>
      <c r="E112" s="33" t="s">
        <v>194</v>
      </c>
      <c r="F112" s="39"/>
      <c r="G112" s="39"/>
      <c r="H112" s="39"/>
      <c r="I112" s="39"/>
      <c r="J112" s="40"/>
    </row>
    <row r="113" spans="1:16" x14ac:dyDescent="0.3">
      <c r="A113" s="31" t="s">
        <v>49</v>
      </c>
      <c r="B113" s="38"/>
      <c r="C113" s="39"/>
      <c r="D113" s="39"/>
      <c r="E113" s="41" t="s">
        <v>195</v>
      </c>
      <c r="F113" s="39"/>
      <c r="G113" s="39"/>
      <c r="H113" s="39"/>
      <c r="I113" s="39"/>
      <c r="J113" s="40"/>
    </row>
    <row r="114" spans="1:16" ht="115.2" x14ac:dyDescent="0.3">
      <c r="A114" s="31" t="s">
        <v>51</v>
      </c>
      <c r="B114" s="38"/>
      <c r="C114" s="39"/>
      <c r="D114" s="39"/>
      <c r="E114" s="33" t="s">
        <v>196</v>
      </c>
      <c r="F114" s="39"/>
      <c r="G114" s="39"/>
      <c r="H114" s="39"/>
      <c r="I114" s="39"/>
      <c r="J114" s="40"/>
    </row>
    <row r="115" spans="1:16" x14ac:dyDescent="0.3">
      <c r="A115" s="31" t="s">
        <v>42</v>
      </c>
      <c r="B115" s="31">
        <v>27</v>
      </c>
      <c r="C115" s="32" t="s">
        <v>197</v>
      </c>
      <c r="D115" s="31" t="s">
        <v>44</v>
      </c>
      <c r="E115" s="33" t="s">
        <v>198</v>
      </c>
      <c r="F115" s="34" t="s">
        <v>153</v>
      </c>
      <c r="G115" s="35">
        <v>1050.2</v>
      </c>
      <c r="H115" s="36">
        <v>0</v>
      </c>
      <c r="I115" s="36">
        <f>ROUND(G115*H115,P4)</f>
        <v>0</v>
      </c>
      <c r="J115" s="31"/>
      <c r="O115" s="37">
        <f>I115*0.21</f>
        <v>0</v>
      </c>
      <c r="P115">
        <v>3</v>
      </c>
    </row>
    <row r="116" spans="1:16" x14ac:dyDescent="0.3">
      <c r="A116" s="31" t="s">
        <v>47</v>
      </c>
      <c r="B116" s="38"/>
      <c r="C116" s="39"/>
      <c r="D116" s="39"/>
      <c r="E116" s="33" t="s">
        <v>199</v>
      </c>
      <c r="F116" s="39"/>
      <c r="G116" s="39"/>
      <c r="H116" s="39"/>
      <c r="I116" s="39"/>
      <c r="J116" s="40"/>
    </row>
    <row r="117" spans="1:16" ht="72" x14ac:dyDescent="0.3">
      <c r="A117" s="31" t="s">
        <v>49</v>
      </c>
      <c r="B117" s="38"/>
      <c r="C117" s="39"/>
      <c r="D117" s="39"/>
      <c r="E117" s="41" t="s">
        <v>200</v>
      </c>
      <c r="F117" s="39"/>
      <c r="G117" s="39"/>
      <c r="H117" s="39"/>
      <c r="I117" s="39"/>
      <c r="J117" s="40"/>
    </row>
    <row r="118" spans="1:16" ht="100.8" x14ac:dyDescent="0.3">
      <c r="A118" s="31" t="s">
        <v>51</v>
      </c>
      <c r="B118" s="38"/>
      <c r="C118" s="39"/>
      <c r="D118" s="39"/>
      <c r="E118" s="33" t="s">
        <v>201</v>
      </c>
      <c r="F118" s="39"/>
      <c r="G118" s="39"/>
      <c r="H118" s="39"/>
      <c r="I118" s="39"/>
      <c r="J118" s="40"/>
    </row>
    <row r="119" spans="1:16" x14ac:dyDescent="0.3">
      <c r="A119" s="31" t="s">
        <v>42</v>
      </c>
      <c r="B119" s="31">
        <v>28</v>
      </c>
      <c r="C119" s="32" t="s">
        <v>202</v>
      </c>
      <c r="D119" s="31" t="s">
        <v>44</v>
      </c>
      <c r="E119" s="33" t="s">
        <v>203</v>
      </c>
      <c r="F119" s="34" t="s">
        <v>153</v>
      </c>
      <c r="G119" s="35">
        <v>2118</v>
      </c>
      <c r="H119" s="36">
        <v>0</v>
      </c>
      <c r="I119" s="36">
        <f>ROUND(G119*H119,P4)</f>
        <v>0</v>
      </c>
      <c r="J119" s="31"/>
      <c r="O119" s="37">
        <f>I119*0.21</f>
        <v>0</v>
      </c>
      <c r="P119">
        <v>3</v>
      </c>
    </row>
    <row r="120" spans="1:16" x14ac:dyDescent="0.3">
      <c r="A120" s="31" t="s">
        <v>47</v>
      </c>
      <c r="B120" s="38"/>
      <c r="C120" s="39"/>
      <c r="D120" s="39"/>
      <c r="E120" s="33" t="s">
        <v>204</v>
      </c>
      <c r="F120" s="39"/>
      <c r="G120" s="39"/>
      <c r="H120" s="39"/>
      <c r="I120" s="39"/>
      <c r="J120" s="40"/>
    </row>
    <row r="121" spans="1:16" ht="72" x14ac:dyDescent="0.3">
      <c r="A121" s="31" t="s">
        <v>49</v>
      </c>
      <c r="B121" s="38"/>
      <c r="C121" s="39"/>
      <c r="D121" s="39"/>
      <c r="E121" s="41" t="s">
        <v>205</v>
      </c>
      <c r="F121" s="39"/>
      <c r="G121" s="39"/>
      <c r="H121" s="39"/>
      <c r="I121" s="39"/>
      <c r="J121" s="40"/>
    </row>
    <row r="122" spans="1:16" ht="100.8" x14ac:dyDescent="0.3">
      <c r="A122" s="31" t="s">
        <v>51</v>
      </c>
      <c r="B122" s="38"/>
      <c r="C122" s="39"/>
      <c r="D122" s="39"/>
      <c r="E122" s="33" t="s">
        <v>201</v>
      </c>
      <c r="F122" s="39"/>
      <c r="G122" s="39"/>
      <c r="H122" s="39"/>
      <c r="I122" s="39"/>
      <c r="J122" s="40"/>
    </row>
    <row r="123" spans="1:16" x14ac:dyDescent="0.3">
      <c r="A123" s="31" t="s">
        <v>42</v>
      </c>
      <c r="B123" s="31">
        <v>29</v>
      </c>
      <c r="C123" s="32" t="s">
        <v>206</v>
      </c>
      <c r="D123" s="31" t="s">
        <v>44</v>
      </c>
      <c r="E123" s="33" t="s">
        <v>207</v>
      </c>
      <c r="F123" s="34" t="s">
        <v>153</v>
      </c>
      <c r="G123" s="35">
        <v>480</v>
      </c>
      <c r="H123" s="36">
        <v>0</v>
      </c>
      <c r="I123" s="36">
        <f>ROUND(G123*H123,P4)</f>
        <v>0</v>
      </c>
      <c r="J123" s="31"/>
      <c r="O123" s="37">
        <f>I123*0.21</f>
        <v>0</v>
      </c>
      <c r="P123">
        <v>3</v>
      </c>
    </row>
    <row r="124" spans="1:16" x14ac:dyDescent="0.3">
      <c r="A124" s="31" t="s">
        <v>47</v>
      </c>
      <c r="B124" s="38"/>
      <c r="C124" s="39"/>
      <c r="D124" s="39"/>
      <c r="E124" s="33" t="s">
        <v>208</v>
      </c>
      <c r="F124" s="39"/>
      <c r="G124" s="39"/>
      <c r="H124" s="39"/>
      <c r="I124" s="39"/>
      <c r="J124" s="40"/>
    </row>
    <row r="125" spans="1:16" x14ac:dyDescent="0.3">
      <c r="A125" s="31" t="s">
        <v>49</v>
      </c>
      <c r="B125" s="38"/>
      <c r="C125" s="39"/>
      <c r="D125" s="39"/>
      <c r="E125" s="41" t="s">
        <v>209</v>
      </c>
      <c r="F125" s="39"/>
      <c r="G125" s="39"/>
      <c r="H125" s="39"/>
      <c r="I125" s="39"/>
      <c r="J125" s="40"/>
    </row>
    <row r="126" spans="1:16" ht="187.2" x14ac:dyDescent="0.3">
      <c r="A126" s="31" t="s">
        <v>51</v>
      </c>
      <c r="B126" s="38"/>
      <c r="C126" s="39"/>
      <c r="D126" s="39"/>
      <c r="E126" s="33" t="s">
        <v>210</v>
      </c>
      <c r="F126" s="39"/>
      <c r="G126" s="39"/>
      <c r="H126" s="39"/>
      <c r="I126" s="39"/>
      <c r="J126" s="40"/>
    </row>
    <row r="127" spans="1:16" x14ac:dyDescent="0.3">
      <c r="A127" s="31" t="s">
        <v>42</v>
      </c>
      <c r="B127" s="31">
        <v>30</v>
      </c>
      <c r="C127" s="32" t="s">
        <v>211</v>
      </c>
      <c r="D127" s="31" t="s">
        <v>44</v>
      </c>
      <c r="E127" s="33" t="s">
        <v>212</v>
      </c>
      <c r="F127" s="34" t="s">
        <v>153</v>
      </c>
      <c r="G127" s="35">
        <v>899.5</v>
      </c>
      <c r="H127" s="36">
        <v>0</v>
      </c>
      <c r="I127" s="36">
        <f>ROUND(G127*H127,P4)</f>
        <v>0</v>
      </c>
      <c r="J127" s="31"/>
      <c r="O127" s="37">
        <f>I127*0.21</f>
        <v>0</v>
      </c>
      <c r="P127">
        <v>3</v>
      </c>
    </row>
    <row r="128" spans="1:16" x14ac:dyDescent="0.3">
      <c r="A128" s="31" t="s">
        <v>47</v>
      </c>
      <c r="B128" s="38"/>
      <c r="C128" s="39"/>
      <c r="D128" s="39"/>
      <c r="E128" s="33" t="s">
        <v>213</v>
      </c>
      <c r="F128" s="39"/>
      <c r="G128" s="39"/>
      <c r="H128" s="39"/>
      <c r="I128" s="39"/>
      <c r="J128" s="40"/>
    </row>
    <row r="129" spans="1:16" ht="57.6" x14ac:dyDescent="0.3">
      <c r="A129" s="31" t="s">
        <v>49</v>
      </c>
      <c r="B129" s="38"/>
      <c r="C129" s="39"/>
      <c r="D129" s="39"/>
      <c r="E129" s="41" t="s">
        <v>214</v>
      </c>
      <c r="F129" s="39"/>
      <c r="G129" s="39"/>
      <c r="H129" s="39"/>
      <c r="I129" s="39"/>
      <c r="J129" s="40"/>
    </row>
    <row r="130" spans="1:16" ht="187.2" x14ac:dyDescent="0.3">
      <c r="A130" s="31" t="s">
        <v>51</v>
      </c>
      <c r="B130" s="38"/>
      <c r="C130" s="39"/>
      <c r="D130" s="39"/>
      <c r="E130" s="33" t="s">
        <v>210</v>
      </c>
      <c r="F130" s="39"/>
      <c r="G130" s="39"/>
      <c r="H130" s="39"/>
      <c r="I130" s="39"/>
      <c r="J130" s="40"/>
    </row>
    <row r="131" spans="1:16" x14ac:dyDescent="0.3">
      <c r="A131" s="31" t="s">
        <v>42</v>
      </c>
      <c r="B131" s="31">
        <v>31</v>
      </c>
      <c r="C131" s="32" t="s">
        <v>215</v>
      </c>
      <c r="D131" s="31" t="s">
        <v>44</v>
      </c>
      <c r="E131" s="33" t="s">
        <v>216</v>
      </c>
      <c r="F131" s="34" t="s">
        <v>153</v>
      </c>
      <c r="G131" s="35">
        <v>1107.7</v>
      </c>
      <c r="H131" s="36">
        <v>0</v>
      </c>
      <c r="I131" s="36">
        <f>ROUND(G131*H131,P4)</f>
        <v>0</v>
      </c>
      <c r="J131" s="31"/>
      <c r="O131" s="37">
        <f>I131*0.21</f>
        <v>0</v>
      </c>
      <c r="P131">
        <v>3</v>
      </c>
    </row>
    <row r="132" spans="1:16" x14ac:dyDescent="0.3">
      <c r="A132" s="31" t="s">
        <v>47</v>
      </c>
      <c r="B132" s="38"/>
      <c r="C132" s="39"/>
      <c r="D132" s="39"/>
      <c r="E132" s="33" t="s">
        <v>217</v>
      </c>
      <c r="F132" s="39"/>
      <c r="G132" s="39"/>
      <c r="H132" s="39"/>
      <c r="I132" s="39"/>
      <c r="J132" s="40"/>
    </row>
    <row r="133" spans="1:16" ht="57.6" x14ac:dyDescent="0.3">
      <c r="A133" s="31" t="s">
        <v>49</v>
      </c>
      <c r="B133" s="38"/>
      <c r="C133" s="39"/>
      <c r="D133" s="39"/>
      <c r="E133" s="41" t="s">
        <v>218</v>
      </c>
      <c r="F133" s="39"/>
      <c r="G133" s="39"/>
      <c r="H133" s="39"/>
      <c r="I133" s="39"/>
      <c r="J133" s="40"/>
    </row>
    <row r="134" spans="1:16" ht="187.2" x14ac:dyDescent="0.3">
      <c r="A134" s="31" t="s">
        <v>51</v>
      </c>
      <c r="B134" s="38"/>
      <c r="C134" s="39"/>
      <c r="D134" s="39"/>
      <c r="E134" s="33" t="s">
        <v>210</v>
      </c>
      <c r="F134" s="39"/>
      <c r="G134" s="39"/>
      <c r="H134" s="39"/>
      <c r="I134" s="39"/>
      <c r="J134" s="40"/>
    </row>
    <row r="135" spans="1:16" x14ac:dyDescent="0.3">
      <c r="A135" s="31" t="s">
        <v>42</v>
      </c>
      <c r="B135" s="31">
        <v>32</v>
      </c>
      <c r="C135" s="32" t="s">
        <v>219</v>
      </c>
      <c r="D135" s="31" t="s">
        <v>44</v>
      </c>
      <c r="E135" s="33" t="s">
        <v>220</v>
      </c>
      <c r="F135" s="34" t="s">
        <v>153</v>
      </c>
      <c r="G135" s="35">
        <v>369.2</v>
      </c>
      <c r="H135" s="36">
        <v>0</v>
      </c>
      <c r="I135" s="36">
        <f>ROUND(G135*H135,P4)</f>
        <v>0</v>
      </c>
      <c r="J135" s="31"/>
      <c r="O135" s="37">
        <f>I135*0.21</f>
        <v>0</v>
      </c>
      <c r="P135">
        <v>3</v>
      </c>
    </row>
    <row r="136" spans="1:16" x14ac:dyDescent="0.3">
      <c r="A136" s="31" t="s">
        <v>47</v>
      </c>
      <c r="B136" s="38"/>
      <c r="C136" s="39"/>
      <c r="D136" s="39"/>
      <c r="E136" s="33" t="s">
        <v>221</v>
      </c>
      <c r="F136" s="39"/>
      <c r="G136" s="39"/>
      <c r="H136" s="39"/>
      <c r="I136" s="39"/>
      <c r="J136" s="40"/>
    </row>
    <row r="137" spans="1:16" ht="28.8" x14ac:dyDescent="0.3">
      <c r="A137" s="31" t="s">
        <v>49</v>
      </c>
      <c r="B137" s="38"/>
      <c r="C137" s="39"/>
      <c r="D137" s="39"/>
      <c r="E137" s="41" t="s">
        <v>222</v>
      </c>
      <c r="F137" s="39"/>
      <c r="G137" s="39"/>
      <c r="H137" s="39"/>
      <c r="I137" s="39"/>
      <c r="J137" s="40"/>
    </row>
    <row r="138" spans="1:16" ht="72" x14ac:dyDescent="0.3">
      <c r="A138" s="31" t="s">
        <v>51</v>
      </c>
      <c r="B138" s="38"/>
      <c r="C138" s="39"/>
      <c r="D138" s="39"/>
      <c r="E138" s="33" t="s">
        <v>223</v>
      </c>
      <c r="F138" s="39"/>
      <c r="G138" s="39"/>
      <c r="H138" s="39"/>
      <c r="I138" s="39"/>
      <c r="J138" s="40"/>
    </row>
    <row r="139" spans="1:16" x14ac:dyDescent="0.3">
      <c r="A139" s="31" t="s">
        <v>42</v>
      </c>
      <c r="B139" s="31">
        <v>33</v>
      </c>
      <c r="C139" s="32" t="s">
        <v>224</v>
      </c>
      <c r="D139" s="31" t="s">
        <v>44</v>
      </c>
      <c r="E139" s="33" t="s">
        <v>225</v>
      </c>
      <c r="F139" s="34" t="s">
        <v>153</v>
      </c>
      <c r="G139" s="35">
        <v>75</v>
      </c>
      <c r="H139" s="36">
        <v>0</v>
      </c>
      <c r="I139" s="36">
        <f>ROUND(G139*H139,P4)</f>
        <v>0</v>
      </c>
      <c r="J139" s="31"/>
      <c r="O139" s="37">
        <f>I139*0.21</f>
        <v>0</v>
      </c>
      <c r="P139">
        <v>3</v>
      </c>
    </row>
    <row r="140" spans="1:16" x14ac:dyDescent="0.3">
      <c r="A140" s="31" t="s">
        <v>47</v>
      </c>
      <c r="B140" s="38"/>
      <c r="C140" s="39"/>
      <c r="D140" s="39"/>
      <c r="E140" s="33" t="s">
        <v>226</v>
      </c>
      <c r="F140" s="39"/>
      <c r="G140" s="39"/>
      <c r="H140" s="39"/>
      <c r="I140" s="39"/>
      <c r="J140" s="40"/>
    </row>
    <row r="141" spans="1:16" x14ac:dyDescent="0.3">
      <c r="A141" s="31" t="s">
        <v>49</v>
      </c>
      <c r="B141" s="38"/>
      <c r="C141" s="39"/>
      <c r="D141" s="39"/>
      <c r="E141" s="41" t="s">
        <v>227</v>
      </c>
      <c r="F141" s="39"/>
      <c r="G141" s="39"/>
      <c r="H141" s="39"/>
      <c r="I141" s="39"/>
      <c r="J141" s="40"/>
    </row>
    <row r="142" spans="1:16" ht="216" x14ac:dyDescent="0.3">
      <c r="A142" s="31" t="s">
        <v>51</v>
      </c>
      <c r="B142" s="38"/>
      <c r="C142" s="39"/>
      <c r="D142" s="39"/>
      <c r="E142" s="33" t="s">
        <v>228</v>
      </c>
      <c r="F142" s="39"/>
      <c r="G142" s="39"/>
      <c r="H142" s="39"/>
      <c r="I142" s="39"/>
      <c r="J142" s="40"/>
    </row>
    <row r="143" spans="1:16" x14ac:dyDescent="0.3">
      <c r="A143" s="31" t="s">
        <v>42</v>
      </c>
      <c r="B143" s="31">
        <v>34</v>
      </c>
      <c r="C143" s="32" t="s">
        <v>229</v>
      </c>
      <c r="D143" s="31" t="s">
        <v>44</v>
      </c>
      <c r="E143" s="33" t="s">
        <v>230</v>
      </c>
      <c r="F143" s="34" t="s">
        <v>153</v>
      </c>
      <c r="G143" s="35">
        <v>11.25</v>
      </c>
      <c r="H143" s="36">
        <v>0</v>
      </c>
      <c r="I143" s="36">
        <f>ROUND(G143*H143,P4)</f>
        <v>0</v>
      </c>
      <c r="J143" s="31"/>
      <c r="O143" s="37">
        <f>I143*0.21</f>
        <v>0</v>
      </c>
      <c r="P143">
        <v>3</v>
      </c>
    </row>
    <row r="144" spans="1:16" x14ac:dyDescent="0.3">
      <c r="A144" s="31" t="s">
        <v>47</v>
      </c>
      <c r="B144" s="38"/>
      <c r="C144" s="39"/>
      <c r="D144" s="39"/>
      <c r="E144" s="33" t="s">
        <v>231</v>
      </c>
      <c r="F144" s="39"/>
      <c r="G144" s="39"/>
      <c r="H144" s="39"/>
      <c r="I144" s="39"/>
      <c r="J144" s="40"/>
    </row>
    <row r="145" spans="1:16" x14ac:dyDescent="0.3">
      <c r="A145" s="31" t="s">
        <v>49</v>
      </c>
      <c r="B145" s="38"/>
      <c r="C145" s="39"/>
      <c r="D145" s="39"/>
      <c r="E145" s="41" t="s">
        <v>232</v>
      </c>
      <c r="F145" s="39"/>
      <c r="G145" s="39"/>
      <c r="H145" s="39"/>
      <c r="I145" s="39"/>
      <c r="J145" s="40"/>
    </row>
    <row r="146" spans="1:16" ht="216" x14ac:dyDescent="0.3">
      <c r="A146" s="31" t="s">
        <v>51</v>
      </c>
      <c r="B146" s="38"/>
      <c r="C146" s="39"/>
      <c r="D146" s="39"/>
      <c r="E146" s="33" t="s">
        <v>228</v>
      </c>
      <c r="F146" s="39"/>
      <c r="G146" s="39"/>
      <c r="H146" s="39"/>
      <c r="I146" s="39"/>
      <c r="J146" s="40"/>
    </row>
    <row r="147" spans="1:16" x14ac:dyDescent="0.3">
      <c r="A147" s="31" t="s">
        <v>42</v>
      </c>
      <c r="B147" s="31">
        <v>35</v>
      </c>
      <c r="C147" s="32" t="s">
        <v>233</v>
      </c>
      <c r="D147" s="31" t="s">
        <v>44</v>
      </c>
      <c r="E147" s="33" t="s">
        <v>234</v>
      </c>
      <c r="F147" s="34" t="s">
        <v>153</v>
      </c>
      <c r="G147" s="35">
        <v>3.9</v>
      </c>
      <c r="H147" s="36">
        <v>0</v>
      </c>
      <c r="I147" s="36">
        <f>ROUND(G147*H147,P4)</f>
        <v>0</v>
      </c>
      <c r="J147" s="31"/>
      <c r="O147" s="37">
        <f>I147*0.21</f>
        <v>0</v>
      </c>
      <c r="P147">
        <v>3</v>
      </c>
    </row>
    <row r="148" spans="1:16" x14ac:dyDescent="0.3">
      <c r="A148" s="31" t="s">
        <v>47</v>
      </c>
      <c r="B148" s="38"/>
      <c r="C148" s="39"/>
      <c r="D148" s="39"/>
      <c r="E148" s="42" t="s">
        <v>44</v>
      </c>
      <c r="F148" s="39"/>
      <c r="G148" s="39"/>
      <c r="H148" s="39"/>
      <c r="I148" s="39"/>
      <c r="J148" s="40"/>
    </row>
    <row r="149" spans="1:16" x14ac:dyDescent="0.3">
      <c r="A149" s="31" t="s">
        <v>49</v>
      </c>
      <c r="B149" s="38"/>
      <c r="C149" s="39"/>
      <c r="D149" s="39"/>
      <c r="E149" s="41" t="s">
        <v>235</v>
      </c>
      <c r="F149" s="39"/>
      <c r="G149" s="39"/>
      <c r="H149" s="39"/>
      <c r="I149" s="39"/>
      <c r="J149" s="40"/>
    </row>
    <row r="150" spans="1:16" ht="216" x14ac:dyDescent="0.3">
      <c r="A150" s="31" t="s">
        <v>51</v>
      </c>
      <c r="B150" s="38"/>
      <c r="C150" s="39"/>
      <c r="D150" s="39"/>
      <c r="E150" s="33" t="s">
        <v>228</v>
      </c>
      <c r="F150" s="39"/>
      <c r="G150" s="39"/>
      <c r="H150" s="39"/>
      <c r="I150" s="39"/>
      <c r="J150" s="40"/>
    </row>
    <row r="151" spans="1:16" ht="28.8" x14ac:dyDescent="0.3">
      <c r="A151" s="31" t="s">
        <v>42</v>
      </c>
      <c r="B151" s="31">
        <v>36</v>
      </c>
      <c r="C151" s="32" t="s">
        <v>236</v>
      </c>
      <c r="D151" s="31" t="s">
        <v>44</v>
      </c>
      <c r="E151" s="33" t="s">
        <v>237</v>
      </c>
      <c r="F151" s="34" t="s">
        <v>153</v>
      </c>
      <c r="G151" s="35">
        <v>23.5</v>
      </c>
      <c r="H151" s="36">
        <v>0</v>
      </c>
      <c r="I151" s="36">
        <f>ROUND(G151*H151,P4)</f>
        <v>0</v>
      </c>
      <c r="J151" s="31"/>
      <c r="O151" s="37">
        <f>I151*0.21</f>
        <v>0</v>
      </c>
      <c r="P151">
        <v>3</v>
      </c>
    </row>
    <row r="152" spans="1:16" x14ac:dyDescent="0.3">
      <c r="A152" s="31" t="s">
        <v>47</v>
      </c>
      <c r="B152" s="38"/>
      <c r="C152" s="39"/>
      <c r="D152" s="39"/>
      <c r="E152" s="42" t="s">
        <v>44</v>
      </c>
      <c r="F152" s="39"/>
      <c r="G152" s="39"/>
      <c r="H152" s="39"/>
      <c r="I152" s="39"/>
      <c r="J152" s="40"/>
    </row>
    <row r="153" spans="1:16" x14ac:dyDescent="0.3">
      <c r="A153" s="31" t="s">
        <v>49</v>
      </c>
      <c r="B153" s="38"/>
      <c r="C153" s="39"/>
      <c r="D153" s="39"/>
      <c r="E153" s="41" t="s">
        <v>238</v>
      </c>
      <c r="F153" s="39"/>
      <c r="G153" s="39"/>
      <c r="H153" s="39"/>
      <c r="I153" s="39"/>
      <c r="J153" s="40"/>
    </row>
    <row r="154" spans="1:16" ht="216" x14ac:dyDescent="0.3">
      <c r="A154" s="31" t="s">
        <v>51</v>
      </c>
      <c r="B154" s="38"/>
      <c r="C154" s="39"/>
      <c r="D154" s="39"/>
      <c r="E154" s="33" t="s">
        <v>228</v>
      </c>
      <c r="F154" s="39"/>
      <c r="G154" s="39"/>
      <c r="H154" s="39"/>
      <c r="I154" s="39"/>
      <c r="J154" s="40"/>
    </row>
    <row r="155" spans="1:16" x14ac:dyDescent="0.3">
      <c r="A155" s="25" t="s">
        <v>39</v>
      </c>
      <c r="B155" s="26"/>
      <c r="C155" s="27" t="s">
        <v>239</v>
      </c>
      <c r="D155" s="28"/>
      <c r="E155" s="25" t="s">
        <v>240</v>
      </c>
      <c r="F155" s="28"/>
      <c r="G155" s="28"/>
      <c r="H155" s="28"/>
      <c r="I155" s="29">
        <f>SUMIFS(I156:I163,A156:A163,"P")</f>
        <v>0</v>
      </c>
      <c r="J155" s="30"/>
    </row>
    <row r="156" spans="1:16" x14ac:dyDescent="0.3">
      <c r="A156" s="31" t="s">
        <v>42</v>
      </c>
      <c r="B156" s="31">
        <v>37</v>
      </c>
      <c r="C156" s="32" t="s">
        <v>241</v>
      </c>
      <c r="D156" s="31" t="s">
        <v>44</v>
      </c>
      <c r="E156" s="33" t="s">
        <v>242</v>
      </c>
      <c r="F156" s="34" t="s">
        <v>243</v>
      </c>
      <c r="G156" s="35">
        <v>2</v>
      </c>
      <c r="H156" s="36">
        <v>0</v>
      </c>
      <c r="I156" s="36">
        <f>ROUND(G156*H156,P4)</f>
        <v>0</v>
      </c>
      <c r="J156" s="31"/>
      <c r="O156" s="37">
        <f>I156*0.21</f>
        <v>0</v>
      </c>
      <c r="P156">
        <v>3</v>
      </c>
    </row>
    <row r="157" spans="1:16" x14ac:dyDescent="0.3">
      <c r="A157" s="31" t="s">
        <v>47</v>
      </c>
      <c r="B157" s="38"/>
      <c r="C157" s="39"/>
      <c r="D157" s="39"/>
      <c r="E157" s="42" t="s">
        <v>44</v>
      </c>
      <c r="F157" s="39"/>
      <c r="G157" s="39"/>
      <c r="H157" s="39"/>
      <c r="I157" s="39"/>
      <c r="J157" s="40"/>
    </row>
    <row r="158" spans="1:16" x14ac:dyDescent="0.3">
      <c r="A158" s="31" t="s">
        <v>49</v>
      </c>
      <c r="B158" s="38"/>
      <c r="C158" s="39"/>
      <c r="D158" s="39"/>
      <c r="E158" s="41" t="s">
        <v>244</v>
      </c>
      <c r="F158" s="39"/>
      <c r="G158" s="39"/>
      <c r="H158" s="39"/>
      <c r="I158" s="39"/>
      <c r="J158" s="40"/>
    </row>
    <row r="159" spans="1:16" ht="72" x14ac:dyDescent="0.3">
      <c r="A159" s="31" t="s">
        <v>51</v>
      </c>
      <c r="B159" s="38"/>
      <c r="C159" s="39"/>
      <c r="D159" s="39"/>
      <c r="E159" s="33" t="s">
        <v>245</v>
      </c>
      <c r="F159" s="39"/>
      <c r="G159" s="39"/>
      <c r="H159" s="39"/>
      <c r="I159" s="39"/>
      <c r="J159" s="40"/>
    </row>
    <row r="160" spans="1:16" x14ac:dyDescent="0.3">
      <c r="A160" s="31" t="s">
        <v>42</v>
      </c>
      <c r="B160" s="31">
        <v>38</v>
      </c>
      <c r="C160" s="32" t="s">
        <v>246</v>
      </c>
      <c r="D160" s="31" t="s">
        <v>44</v>
      </c>
      <c r="E160" s="33" t="s">
        <v>247</v>
      </c>
      <c r="F160" s="34" t="s">
        <v>243</v>
      </c>
      <c r="G160" s="35">
        <v>2</v>
      </c>
      <c r="H160" s="36">
        <v>0</v>
      </c>
      <c r="I160" s="36">
        <f>ROUND(G160*H160,P4)</f>
        <v>0</v>
      </c>
      <c r="J160" s="31"/>
      <c r="O160" s="37">
        <f>I160*0.21</f>
        <v>0</v>
      </c>
      <c r="P160">
        <v>3</v>
      </c>
    </row>
    <row r="161" spans="1:16" x14ac:dyDescent="0.3">
      <c r="A161" s="31" t="s">
        <v>47</v>
      </c>
      <c r="B161" s="38"/>
      <c r="C161" s="39"/>
      <c r="D161" s="39"/>
      <c r="E161" s="42" t="s">
        <v>44</v>
      </c>
      <c r="F161" s="39"/>
      <c r="G161" s="39"/>
      <c r="H161" s="39"/>
      <c r="I161" s="39"/>
      <c r="J161" s="40"/>
    </row>
    <row r="162" spans="1:16" x14ac:dyDescent="0.3">
      <c r="A162" s="31" t="s">
        <v>49</v>
      </c>
      <c r="B162" s="38"/>
      <c r="C162" s="39"/>
      <c r="D162" s="39"/>
      <c r="E162" s="41" t="s">
        <v>248</v>
      </c>
      <c r="F162" s="39"/>
      <c r="G162" s="39"/>
      <c r="H162" s="39"/>
      <c r="I162" s="39"/>
      <c r="J162" s="40"/>
    </row>
    <row r="163" spans="1:16" ht="72" x14ac:dyDescent="0.3">
      <c r="A163" s="31" t="s">
        <v>51</v>
      </c>
      <c r="B163" s="38"/>
      <c r="C163" s="39"/>
      <c r="D163" s="39"/>
      <c r="E163" s="33" t="s">
        <v>245</v>
      </c>
      <c r="F163" s="39"/>
      <c r="G163" s="39"/>
      <c r="H163" s="39"/>
      <c r="I163" s="39"/>
      <c r="J163" s="40"/>
    </row>
    <row r="164" spans="1:16" x14ac:dyDescent="0.3">
      <c r="A164" s="25" t="s">
        <v>39</v>
      </c>
      <c r="B164" s="26"/>
      <c r="C164" s="27" t="s">
        <v>249</v>
      </c>
      <c r="D164" s="28"/>
      <c r="E164" s="25" t="s">
        <v>250</v>
      </c>
      <c r="F164" s="28"/>
      <c r="G164" s="28"/>
      <c r="H164" s="28"/>
      <c r="I164" s="29">
        <f>SUMIFS(I165:I232,A165:A232,"P")</f>
        <v>0</v>
      </c>
      <c r="J164" s="30"/>
    </row>
    <row r="165" spans="1:16" x14ac:dyDescent="0.3">
      <c r="A165" s="31" t="s">
        <v>42</v>
      </c>
      <c r="B165" s="31">
        <v>39</v>
      </c>
      <c r="C165" s="32" t="s">
        <v>251</v>
      </c>
      <c r="D165" s="31" t="s">
        <v>44</v>
      </c>
      <c r="E165" s="33" t="s">
        <v>252</v>
      </c>
      <c r="F165" s="34" t="s">
        <v>243</v>
      </c>
      <c r="G165" s="35">
        <v>4</v>
      </c>
      <c r="H165" s="36">
        <v>0</v>
      </c>
      <c r="I165" s="36">
        <f>ROUND(G165*H165,P4)</f>
        <v>0</v>
      </c>
      <c r="J165" s="31"/>
      <c r="O165" s="37">
        <f>I165*0.21</f>
        <v>0</v>
      </c>
      <c r="P165">
        <v>3</v>
      </c>
    </row>
    <row r="166" spans="1:16" x14ac:dyDescent="0.3">
      <c r="A166" s="31" t="s">
        <v>47</v>
      </c>
      <c r="B166" s="38"/>
      <c r="C166" s="39"/>
      <c r="D166" s="39"/>
      <c r="E166" s="42" t="s">
        <v>44</v>
      </c>
      <c r="F166" s="39"/>
      <c r="G166" s="39"/>
      <c r="H166" s="39"/>
      <c r="I166" s="39"/>
      <c r="J166" s="40"/>
    </row>
    <row r="167" spans="1:16" x14ac:dyDescent="0.3">
      <c r="A167" s="31" t="s">
        <v>49</v>
      </c>
      <c r="B167" s="38"/>
      <c r="C167" s="39"/>
      <c r="D167" s="39"/>
      <c r="E167" s="41" t="s">
        <v>253</v>
      </c>
      <c r="F167" s="39"/>
      <c r="G167" s="39"/>
      <c r="H167" s="39"/>
      <c r="I167" s="39"/>
      <c r="J167" s="40"/>
    </row>
    <row r="168" spans="1:16" ht="72" x14ac:dyDescent="0.3">
      <c r="A168" s="31" t="s">
        <v>51</v>
      </c>
      <c r="B168" s="38"/>
      <c r="C168" s="39"/>
      <c r="D168" s="39"/>
      <c r="E168" s="33" t="s">
        <v>254</v>
      </c>
      <c r="F168" s="39"/>
      <c r="G168" s="39"/>
      <c r="H168" s="39"/>
      <c r="I168" s="39"/>
      <c r="J168" s="40"/>
    </row>
    <row r="169" spans="1:16" ht="28.8" x14ac:dyDescent="0.3">
      <c r="A169" s="31" t="s">
        <v>42</v>
      </c>
      <c r="B169" s="31">
        <v>40</v>
      </c>
      <c r="C169" s="32" t="s">
        <v>255</v>
      </c>
      <c r="D169" s="31" t="s">
        <v>44</v>
      </c>
      <c r="E169" s="33" t="s">
        <v>256</v>
      </c>
      <c r="F169" s="34" t="s">
        <v>243</v>
      </c>
      <c r="G169" s="35">
        <v>3</v>
      </c>
      <c r="H169" s="36">
        <v>0</v>
      </c>
      <c r="I169" s="36">
        <f>ROUND(G169*H169,P4)</f>
        <v>0</v>
      </c>
      <c r="J169" s="31"/>
      <c r="O169" s="37">
        <f>I169*0.21</f>
        <v>0</v>
      </c>
      <c r="P169">
        <v>3</v>
      </c>
    </row>
    <row r="170" spans="1:16" x14ac:dyDescent="0.3">
      <c r="A170" s="31" t="s">
        <v>47</v>
      </c>
      <c r="B170" s="38"/>
      <c r="C170" s="39"/>
      <c r="D170" s="39"/>
      <c r="E170" s="42" t="s">
        <v>44</v>
      </c>
      <c r="F170" s="39"/>
      <c r="G170" s="39"/>
      <c r="H170" s="39"/>
      <c r="I170" s="39"/>
      <c r="J170" s="40"/>
    </row>
    <row r="171" spans="1:16" x14ac:dyDescent="0.3">
      <c r="A171" s="31" t="s">
        <v>49</v>
      </c>
      <c r="B171" s="38"/>
      <c r="C171" s="39"/>
      <c r="D171" s="39"/>
      <c r="E171" s="41" t="s">
        <v>257</v>
      </c>
      <c r="F171" s="39"/>
      <c r="G171" s="39"/>
      <c r="H171" s="39"/>
      <c r="I171" s="39"/>
      <c r="J171" s="40"/>
    </row>
    <row r="172" spans="1:16" ht="86.4" x14ac:dyDescent="0.3">
      <c r="A172" s="31" t="s">
        <v>51</v>
      </c>
      <c r="B172" s="38"/>
      <c r="C172" s="39"/>
      <c r="D172" s="39"/>
      <c r="E172" s="33" t="s">
        <v>258</v>
      </c>
      <c r="F172" s="39"/>
      <c r="G172" s="39"/>
      <c r="H172" s="39"/>
      <c r="I172" s="39"/>
      <c r="J172" s="40"/>
    </row>
    <row r="173" spans="1:16" x14ac:dyDescent="0.3">
      <c r="A173" s="31" t="s">
        <v>42</v>
      </c>
      <c r="B173" s="31">
        <v>41</v>
      </c>
      <c r="C173" s="32" t="s">
        <v>259</v>
      </c>
      <c r="D173" s="31" t="s">
        <v>44</v>
      </c>
      <c r="E173" s="33" t="s">
        <v>260</v>
      </c>
      <c r="F173" s="34" t="s">
        <v>243</v>
      </c>
      <c r="G173" s="35">
        <v>3</v>
      </c>
      <c r="H173" s="36">
        <v>0</v>
      </c>
      <c r="I173" s="36">
        <f>ROUND(G173*H173,P4)</f>
        <v>0</v>
      </c>
      <c r="J173" s="31"/>
      <c r="O173" s="37">
        <f>I173*0.21</f>
        <v>0</v>
      </c>
      <c r="P173">
        <v>3</v>
      </c>
    </row>
    <row r="174" spans="1:16" x14ac:dyDescent="0.3">
      <c r="A174" s="31" t="s">
        <v>47</v>
      </c>
      <c r="B174" s="38"/>
      <c r="C174" s="39"/>
      <c r="D174" s="39"/>
      <c r="E174" s="42" t="s">
        <v>44</v>
      </c>
      <c r="F174" s="39"/>
      <c r="G174" s="39"/>
      <c r="H174" s="39"/>
      <c r="I174" s="39"/>
      <c r="J174" s="40"/>
    </row>
    <row r="175" spans="1:16" x14ac:dyDescent="0.3">
      <c r="A175" s="31" t="s">
        <v>49</v>
      </c>
      <c r="B175" s="38"/>
      <c r="C175" s="39"/>
      <c r="D175" s="39"/>
      <c r="E175" s="41" t="s">
        <v>261</v>
      </c>
      <c r="F175" s="39"/>
      <c r="G175" s="39"/>
      <c r="H175" s="39"/>
      <c r="I175" s="39"/>
      <c r="J175" s="40"/>
    </row>
    <row r="176" spans="1:16" ht="57.6" x14ac:dyDescent="0.3">
      <c r="A176" s="31" t="s">
        <v>51</v>
      </c>
      <c r="B176" s="38"/>
      <c r="C176" s="39"/>
      <c r="D176" s="39"/>
      <c r="E176" s="33" t="s">
        <v>262</v>
      </c>
      <c r="F176" s="39"/>
      <c r="G176" s="39"/>
      <c r="H176" s="39"/>
      <c r="I176" s="39"/>
      <c r="J176" s="40"/>
    </row>
    <row r="177" spans="1:16" x14ac:dyDescent="0.3">
      <c r="A177" s="31" t="s">
        <v>42</v>
      </c>
      <c r="B177" s="31">
        <v>42</v>
      </c>
      <c r="C177" s="32" t="s">
        <v>263</v>
      </c>
      <c r="D177" s="31" t="s">
        <v>44</v>
      </c>
      <c r="E177" s="33" t="s">
        <v>264</v>
      </c>
      <c r="F177" s="34" t="s">
        <v>243</v>
      </c>
      <c r="G177" s="35">
        <v>3</v>
      </c>
      <c r="H177" s="36">
        <v>0</v>
      </c>
      <c r="I177" s="36">
        <f>ROUND(G177*H177,P4)</f>
        <v>0</v>
      </c>
      <c r="J177" s="31"/>
      <c r="O177" s="37">
        <f>I177*0.21</f>
        <v>0</v>
      </c>
      <c r="P177">
        <v>3</v>
      </c>
    </row>
    <row r="178" spans="1:16" x14ac:dyDescent="0.3">
      <c r="A178" s="31" t="s">
        <v>47</v>
      </c>
      <c r="B178" s="38"/>
      <c r="C178" s="39"/>
      <c r="D178" s="39"/>
      <c r="E178" s="42" t="s">
        <v>44</v>
      </c>
      <c r="F178" s="39"/>
      <c r="G178" s="39"/>
      <c r="H178" s="39"/>
      <c r="I178" s="39"/>
      <c r="J178" s="40"/>
    </row>
    <row r="179" spans="1:16" x14ac:dyDescent="0.3">
      <c r="A179" s="31" t="s">
        <v>49</v>
      </c>
      <c r="B179" s="38"/>
      <c r="C179" s="39"/>
      <c r="D179" s="39"/>
      <c r="E179" s="41" t="s">
        <v>265</v>
      </c>
      <c r="F179" s="39"/>
      <c r="G179" s="39"/>
      <c r="H179" s="39"/>
      <c r="I179" s="39"/>
      <c r="J179" s="40"/>
    </row>
    <row r="180" spans="1:16" ht="100.8" x14ac:dyDescent="0.3">
      <c r="A180" s="31" t="s">
        <v>51</v>
      </c>
      <c r="B180" s="38"/>
      <c r="C180" s="39"/>
      <c r="D180" s="39"/>
      <c r="E180" s="33" t="s">
        <v>266</v>
      </c>
      <c r="F180" s="39"/>
      <c r="G180" s="39"/>
      <c r="H180" s="39"/>
      <c r="I180" s="39"/>
      <c r="J180" s="40"/>
    </row>
    <row r="181" spans="1:16" x14ac:dyDescent="0.3">
      <c r="A181" s="31" t="s">
        <v>42</v>
      </c>
      <c r="B181" s="31">
        <v>43</v>
      </c>
      <c r="C181" s="32" t="s">
        <v>267</v>
      </c>
      <c r="D181" s="31" t="s">
        <v>44</v>
      </c>
      <c r="E181" s="33" t="s">
        <v>268</v>
      </c>
      <c r="F181" s="34" t="s">
        <v>243</v>
      </c>
      <c r="G181" s="35">
        <v>3</v>
      </c>
      <c r="H181" s="36">
        <v>0</v>
      </c>
      <c r="I181" s="36">
        <f>ROUND(G181*H181,P4)</f>
        <v>0</v>
      </c>
      <c r="J181" s="31"/>
      <c r="O181" s="37">
        <f>I181*0.21</f>
        <v>0</v>
      </c>
      <c r="P181">
        <v>3</v>
      </c>
    </row>
    <row r="182" spans="1:16" x14ac:dyDescent="0.3">
      <c r="A182" s="31" t="s">
        <v>47</v>
      </c>
      <c r="B182" s="38"/>
      <c r="C182" s="39"/>
      <c r="D182" s="39"/>
      <c r="E182" s="42" t="s">
        <v>44</v>
      </c>
      <c r="F182" s="39"/>
      <c r="G182" s="39"/>
      <c r="H182" s="39"/>
      <c r="I182" s="39"/>
      <c r="J182" s="40"/>
    </row>
    <row r="183" spans="1:16" x14ac:dyDescent="0.3">
      <c r="A183" s="31" t="s">
        <v>49</v>
      </c>
      <c r="B183" s="38"/>
      <c r="C183" s="39"/>
      <c r="D183" s="39"/>
      <c r="E183" s="41" t="s">
        <v>269</v>
      </c>
      <c r="F183" s="39"/>
      <c r="G183" s="39"/>
      <c r="H183" s="39"/>
      <c r="I183" s="39"/>
      <c r="J183" s="40"/>
    </row>
    <row r="184" spans="1:16" ht="57.6" x14ac:dyDescent="0.3">
      <c r="A184" s="31" t="s">
        <v>51</v>
      </c>
      <c r="B184" s="38"/>
      <c r="C184" s="39"/>
      <c r="D184" s="39"/>
      <c r="E184" s="33" t="s">
        <v>262</v>
      </c>
      <c r="F184" s="39"/>
      <c r="G184" s="39"/>
      <c r="H184" s="39"/>
      <c r="I184" s="39"/>
      <c r="J184" s="40"/>
    </row>
    <row r="185" spans="1:16" x14ac:dyDescent="0.3">
      <c r="A185" s="31" t="s">
        <v>42</v>
      </c>
      <c r="B185" s="31">
        <v>44</v>
      </c>
      <c r="C185" s="32" t="s">
        <v>270</v>
      </c>
      <c r="D185" s="31" t="s">
        <v>44</v>
      </c>
      <c r="E185" s="33" t="s">
        <v>271</v>
      </c>
      <c r="F185" s="34" t="s">
        <v>114</v>
      </c>
      <c r="G185" s="35">
        <v>18.5</v>
      </c>
      <c r="H185" s="36">
        <v>0</v>
      </c>
      <c r="I185" s="36">
        <f>ROUND(G185*H185,P4)</f>
        <v>0</v>
      </c>
      <c r="J185" s="31"/>
      <c r="O185" s="37">
        <f>I185*0.21</f>
        <v>0</v>
      </c>
      <c r="P185">
        <v>3</v>
      </c>
    </row>
    <row r="186" spans="1:16" x14ac:dyDescent="0.3">
      <c r="A186" s="31" t="s">
        <v>47</v>
      </c>
      <c r="B186" s="38"/>
      <c r="C186" s="39"/>
      <c r="D186" s="39"/>
      <c r="E186" s="33" t="s">
        <v>272</v>
      </c>
      <c r="F186" s="39"/>
      <c r="G186" s="39"/>
      <c r="H186" s="39"/>
      <c r="I186" s="39"/>
      <c r="J186" s="40"/>
    </row>
    <row r="187" spans="1:16" x14ac:dyDescent="0.3">
      <c r="A187" s="31" t="s">
        <v>49</v>
      </c>
      <c r="B187" s="38"/>
      <c r="C187" s="39"/>
      <c r="D187" s="39"/>
      <c r="E187" s="41" t="s">
        <v>273</v>
      </c>
      <c r="F187" s="39"/>
      <c r="G187" s="39"/>
      <c r="H187" s="39"/>
      <c r="I187" s="39"/>
      <c r="J187" s="40"/>
    </row>
    <row r="188" spans="1:16" ht="86.4" x14ac:dyDescent="0.3">
      <c r="A188" s="31" t="s">
        <v>51</v>
      </c>
      <c r="B188" s="38"/>
      <c r="C188" s="39"/>
      <c r="D188" s="39"/>
      <c r="E188" s="33" t="s">
        <v>274</v>
      </c>
      <c r="F188" s="39"/>
      <c r="G188" s="39"/>
      <c r="H188" s="39"/>
      <c r="I188" s="39"/>
      <c r="J188" s="40"/>
    </row>
    <row r="189" spans="1:16" x14ac:dyDescent="0.3">
      <c r="A189" s="31" t="s">
        <v>42</v>
      </c>
      <c r="B189" s="31">
        <v>45</v>
      </c>
      <c r="C189" s="32" t="s">
        <v>275</v>
      </c>
      <c r="D189" s="31" t="s">
        <v>44</v>
      </c>
      <c r="E189" s="33" t="s">
        <v>276</v>
      </c>
      <c r="F189" s="34" t="s">
        <v>114</v>
      </c>
      <c r="G189" s="35">
        <v>228.5</v>
      </c>
      <c r="H189" s="36">
        <v>0</v>
      </c>
      <c r="I189" s="36">
        <f>ROUND(G189*H189,P4)</f>
        <v>0</v>
      </c>
      <c r="J189" s="31"/>
      <c r="O189" s="37">
        <f>I189*0.21</f>
        <v>0</v>
      </c>
      <c r="P189">
        <v>3</v>
      </c>
    </row>
    <row r="190" spans="1:16" x14ac:dyDescent="0.3">
      <c r="A190" s="31" t="s">
        <v>47</v>
      </c>
      <c r="B190" s="38"/>
      <c r="C190" s="39"/>
      <c r="D190" s="39"/>
      <c r="E190" s="33" t="s">
        <v>277</v>
      </c>
      <c r="F190" s="39"/>
      <c r="G190" s="39"/>
      <c r="H190" s="39"/>
      <c r="I190" s="39"/>
      <c r="J190" s="40"/>
    </row>
    <row r="191" spans="1:16" x14ac:dyDescent="0.3">
      <c r="A191" s="31" t="s">
        <v>49</v>
      </c>
      <c r="B191" s="38"/>
      <c r="C191" s="39"/>
      <c r="D191" s="39"/>
      <c r="E191" s="41" t="s">
        <v>278</v>
      </c>
      <c r="F191" s="39"/>
      <c r="G191" s="39"/>
      <c r="H191" s="39"/>
      <c r="I191" s="39"/>
      <c r="J191" s="40"/>
    </row>
    <row r="192" spans="1:16" ht="86.4" x14ac:dyDescent="0.3">
      <c r="A192" s="31" t="s">
        <v>51</v>
      </c>
      <c r="B192" s="38"/>
      <c r="C192" s="39"/>
      <c r="D192" s="39"/>
      <c r="E192" s="33" t="s">
        <v>274</v>
      </c>
      <c r="F192" s="39"/>
      <c r="G192" s="39"/>
      <c r="H192" s="39"/>
      <c r="I192" s="39"/>
      <c r="J192" s="40"/>
    </row>
    <row r="193" spans="1:16" x14ac:dyDescent="0.3">
      <c r="A193" s="31" t="s">
        <v>42</v>
      </c>
      <c r="B193" s="31">
        <v>46</v>
      </c>
      <c r="C193" s="32" t="s">
        <v>279</v>
      </c>
      <c r="D193" s="31" t="s">
        <v>44</v>
      </c>
      <c r="E193" s="33" t="s">
        <v>280</v>
      </c>
      <c r="F193" s="34" t="s">
        <v>114</v>
      </c>
      <c r="G193" s="35">
        <v>193.7</v>
      </c>
      <c r="H193" s="36">
        <v>0</v>
      </c>
      <c r="I193" s="36">
        <f>ROUND(G193*H193,P4)</f>
        <v>0</v>
      </c>
      <c r="J193" s="31"/>
      <c r="O193" s="37">
        <f>I193*0.21</f>
        <v>0</v>
      </c>
      <c r="P193">
        <v>3</v>
      </c>
    </row>
    <row r="194" spans="1:16" x14ac:dyDescent="0.3">
      <c r="A194" s="31" t="s">
        <v>47</v>
      </c>
      <c r="B194" s="38"/>
      <c r="C194" s="39"/>
      <c r="D194" s="39"/>
      <c r="E194" s="33" t="s">
        <v>281</v>
      </c>
      <c r="F194" s="39"/>
      <c r="G194" s="39"/>
      <c r="H194" s="39"/>
      <c r="I194" s="39"/>
      <c r="J194" s="40"/>
    </row>
    <row r="195" spans="1:16" ht="43.2" x14ac:dyDescent="0.3">
      <c r="A195" s="31" t="s">
        <v>49</v>
      </c>
      <c r="B195" s="38"/>
      <c r="C195" s="39"/>
      <c r="D195" s="39"/>
      <c r="E195" s="41" t="s">
        <v>282</v>
      </c>
      <c r="F195" s="39"/>
      <c r="G195" s="39"/>
      <c r="H195" s="39"/>
      <c r="I195" s="39"/>
      <c r="J195" s="40"/>
    </row>
    <row r="196" spans="1:16" ht="86.4" x14ac:dyDescent="0.3">
      <c r="A196" s="31" t="s">
        <v>51</v>
      </c>
      <c r="B196" s="38"/>
      <c r="C196" s="39"/>
      <c r="D196" s="39"/>
      <c r="E196" s="33" t="s">
        <v>274</v>
      </c>
      <c r="F196" s="39"/>
      <c r="G196" s="39"/>
      <c r="H196" s="39"/>
      <c r="I196" s="39"/>
      <c r="J196" s="40"/>
    </row>
    <row r="197" spans="1:16" x14ac:dyDescent="0.3">
      <c r="A197" s="31" t="s">
        <v>42</v>
      </c>
      <c r="B197" s="31">
        <v>47</v>
      </c>
      <c r="C197" s="32" t="s">
        <v>279</v>
      </c>
      <c r="D197" s="31" t="s">
        <v>65</v>
      </c>
      <c r="E197" s="33" t="s">
        <v>280</v>
      </c>
      <c r="F197" s="34" t="s">
        <v>114</v>
      </c>
      <c r="G197" s="35">
        <v>10.5</v>
      </c>
      <c r="H197" s="36">
        <v>0</v>
      </c>
      <c r="I197" s="36">
        <f>ROUND(G197*H197,P4)</f>
        <v>0</v>
      </c>
      <c r="J197" s="31"/>
      <c r="O197" s="37">
        <f>I197*0.21</f>
        <v>0</v>
      </c>
      <c r="P197">
        <v>3</v>
      </c>
    </row>
    <row r="198" spans="1:16" x14ac:dyDescent="0.3">
      <c r="A198" s="31" t="s">
        <v>47</v>
      </c>
      <c r="B198" s="38"/>
      <c r="C198" s="39"/>
      <c r="D198" s="39"/>
      <c r="E198" s="33" t="s">
        <v>283</v>
      </c>
      <c r="F198" s="39"/>
      <c r="G198" s="39"/>
      <c r="H198" s="39"/>
      <c r="I198" s="39"/>
      <c r="J198" s="40"/>
    </row>
    <row r="199" spans="1:16" x14ac:dyDescent="0.3">
      <c r="A199" s="31" t="s">
        <v>49</v>
      </c>
      <c r="B199" s="38"/>
      <c r="C199" s="39"/>
      <c r="D199" s="39"/>
      <c r="E199" s="41" t="s">
        <v>284</v>
      </c>
      <c r="F199" s="39"/>
      <c r="G199" s="39"/>
      <c r="H199" s="39"/>
      <c r="I199" s="39"/>
      <c r="J199" s="40"/>
    </row>
    <row r="200" spans="1:16" ht="86.4" x14ac:dyDescent="0.3">
      <c r="A200" s="31" t="s">
        <v>51</v>
      </c>
      <c r="B200" s="38"/>
      <c r="C200" s="39"/>
      <c r="D200" s="39"/>
      <c r="E200" s="33" t="s">
        <v>274</v>
      </c>
      <c r="F200" s="39"/>
      <c r="G200" s="39"/>
      <c r="H200" s="39"/>
      <c r="I200" s="39"/>
      <c r="J200" s="40"/>
    </row>
    <row r="201" spans="1:16" x14ac:dyDescent="0.3">
      <c r="A201" s="31" t="s">
        <v>42</v>
      </c>
      <c r="B201" s="31">
        <v>48</v>
      </c>
      <c r="C201" s="32" t="s">
        <v>285</v>
      </c>
      <c r="D201" s="31" t="s">
        <v>44</v>
      </c>
      <c r="E201" s="33" t="s">
        <v>286</v>
      </c>
      <c r="F201" s="34" t="s">
        <v>114</v>
      </c>
      <c r="G201" s="35">
        <v>21</v>
      </c>
      <c r="H201" s="36">
        <v>0</v>
      </c>
      <c r="I201" s="36">
        <f>ROUND(G201*H201,P4)</f>
        <v>0</v>
      </c>
      <c r="J201" s="31"/>
      <c r="O201" s="37">
        <f>I201*0.21</f>
        <v>0</v>
      </c>
      <c r="P201">
        <v>3</v>
      </c>
    </row>
    <row r="202" spans="1:16" x14ac:dyDescent="0.3">
      <c r="A202" s="31" t="s">
        <v>47</v>
      </c>
      <c r="B202" s="38"/>
      <c r="C202" s="39"/>
      <c r="D202" s="39"/>
      <c r="E202" s="42" t="s">
        <v>44</v>
      </c>
      <c r="F202" s="39"/>
      <c r="G202" s="39"/>
      <c r="H202" s="39"/>
      <c r="I202" s="39"/>
      <c r="J202" s="40"/>
    </row>
    <row r="203" spans="1:16" x14ac:dyDescent="0.3">
      <c r="A203" s="31" t="s">
        <v>49</v>
      </c>
      <c r="B203" s="38"/>
      <c r="C203" s="39"/>
      <c r="D203" s="39"/>
      <c r="E203" s="41" t="s">
        <v>287</v>
      </c>
      <c r="F203" s="39"/>
      <c r="G203" s="39"/>
      <c r="H203" s="39"/>
      <c r="I203" s="39"/>
      <c r="J203" s="40"/>
    </row>
    <row r="204" spans="1:16" ht="86.4" x14ac:dyDescent="0.3">
      <c r="A204" s="31" t="s">
        <v>51</v>
      </c>
      <c r="B204" s="38"/>
      <c r="C204" s="39"/>
      <c r="D204" s="39"/>
      <c r="E204" s="33" t="s">
        <v>274</v>
      </c>
      <c r="F204" s="39"/>
      <c r="G204" s="39"/>
      <c r="H204" s="39"/>
      <c r="I204" s="39"/>
      <c r="J204" s="40"/>
    </row>
    <row r="205" spans="1:16" x14ac:dyDescent="0.3">
      <c r="A205" s="31" t="s">
        <v>42</v>
      </c>
      <c r="B205" s="31">
        <v>49</v>
      </c>
      <c r="C205" s="32" t="s">
        <v>288</v>
      </c>
      <c r="D205" s="31" t="s">
        <v>44</v>
      </c>
      <c r="E205" s="33" t="s">
        <v>289</v>
      </c>
      <c r="F205" s="34" t="s">
        <v>114</v>
      </c>
      <c r="G205" s="35">
        <v>14</v>
      </c>
      <c r="H205" s="36">
        <v>0</v>
      </c>
      <c r="I205" s="36">
        <f>ROUND(G205*H205,P4)</f>
        <v>0</v>
      </c>
      <c r="J205" s="31"/>
      <c r="O205" s="37">
        <f>I205*0.21</f>
        <v>0</v>
      </c>
      <c r="P205">
        <v>3</v>
      </c>
    </row>
    <row r="206" spans="1:16" x14ac:dyDescent="0.3">
      <c r="A206" s="31" t="s">
        <v>47</v>
      </c>
      <c r="B206" s="38"/>
      <c r="C206" s="39"/>
      <c r="D206" s="39"/>
      <c r="E206" s="42" t="s">
        <v>44</v>
      </c>
      <c r="F206" s="39"/>
      <c r="G206" s="39"/>
      <c r="H206" s="39"/>
      <c r="I206" s="39"/>
      <c r="J206" s="40"/>
    </row>
    <row r="207" spans="1:16" ht="72" x14ac:dyDescent="0.3">
      <c r="A207" s="31" t="s">
        <v>49</v>
      </c>
      <c r="B207" s="38"/>
      <c r="C207" s="39"/>
      <c r="D207" s="39"/>
      <c r="E207" s="41" t="s">
        <v>290</v>
      </c>
      <c r="F207" s="39"/>
      <c r="G207" s="39"/>
      <c r="H207" s="39"/>
      <c r="I207" s="39"/>
      <c r="J207" s="40"/>
    </row>
    <row r="208" spans="1:16" ht="86.4" x14ac:dyDescent="0.3">
      <c r="A208" s="31" t="s">
        <v>51</v>
      </c>
      <c r="B208" s="38"/>
      <c r="C208" s="39"/>
      <c r="D208" s="39"/>
      <c r="E208" s="33" t="s">
        <v>274</v>
      </c>
      <c r="F208" s="39"/>
      <c r="G208" s="39"/>
      <c r="H208" s="39"/>
      <c r="I208" s="39"/>
      <c r="J208" s="40"/>
    </row>
    <row r="209" spans="1:16" x14ac:dyDescent="0.3">
      <c r="A209" s="31" t="s">
        <v>42</v>
      </c>
      <c r="B209" s="31">
        <v>50</v>
      </c>
      <c r="C209" s="32" t="s">
        <v>291</v>
      </c>
      <c r="D209" s="31" t="s">
        <v>44</v>
      </c>
      <c r="E209" s="33" t="s">
        <v>292</v>
      </c>
      <c r="F209" s="34" t="s">
        <v>114</v>
      </c>
      <c r="G209" s="35">
        <v>21.6</v>
      </c>
      <c r="H209" s="36">
        <v>0</v>
      </c>
      <c r="I209" s="36">
        <f>ROUND(G209*H209,P4)</f>
        <v>0</v>
      </c>
      <c r="J209" s="31"/>
      <c r="O209" s="37">
        <f>I209*0.21</f>
        <v>0</v>
      </c>
      <c r="P209">
        <v>3</v>
      </c>
    </row>
    <row r="210" spans="1:16" x14ac:dyDescent="0.3">
      <c r="A210" s="31" t="s">
        <v>47</v>
      </c>
      <c r="B210" s="38"/>
      <c r="C210" s="39"/>
      <c r="D210" s="39"/>
      <c r="E210" s="33" t="s">
        <v>293</v>
      </c>
      <c r="F210" s="39"/>
      <c r="G210" s="39"/>
      <c r="H210" s="39"/>
      <c r="I210" s="39"/>
      <c r="J210" s="40"/>
    </row>
    <row r="211" spans="1:16" x14ac:dyDescent="0.3">
      <c r="A211" s="31" t="s">
        <v>49</v>
      </c>
      <c r="B211" s="38"/>
      <c r="C211" s="39"/>
      <c r="D211" s="39"/>
      <c r="E211" s="41" t="s">
        <v>294</v>
      </c>
      <c r="F211" s="39"/>
      <c r="G211" s="39"/>
      <c r="H211" s="39"/>
      <c r="I211" s="39"/>
      <c r="J211" s="40"/>
    </row>
    <row r="212" spans="1:16" ht="86.4" x14ac:dyDescent="0.3">
      <c r="A212" s="31" t="s">
        <v>51</v>
      </c>
      <c r="B212" s="38"/>
      <c r="C212" s="39"/>
      <c r="D212" s="39"/>
      <c r="E212" s="33" t="s">
        <v>274</v>
      </c>
      <c r="F212" s="39"/>
      <c r="G212" s="39"/>
      <c r="H212" s="39"/>
      <c r="I212" s="39"/>
      <c r="J212" s="40"/>
    </row>
    <row r="213" spans="1:16" x14ac:dyDescent="0.3">
      <c r="A213" s="31" t="s">
        <v>42</v>
      </c>
      <c r="B213" s="31">
        <v>51</v>
      </c>
      <c r="C213" s="32" t="s">
        <v>295</v>
      </c>
      <c r="D213" s="31" t="s">
        <v>44</v>
      </c>
      <c r="E213" s="33" t="s">
        <v>296</v>
      </c>
      <c r="F213" s="34" t="s">
        <v>114</v>
      </c>
      <c r="G213" s="35">
        <v>410</v>
      </c>
      <c r="H213" s="36">
        <v>0</v>
      </c>
      <c r="I213" s="36">
        <f>ROUND(G213*H213,P4)</f>
        <v>0</v>
      </c>
      <c r="J213" s="31"/>
      <c r="O213" s="37">
        <f>I213*0.21</f>
        <v>0</v>
      </c>
      <c r="P213">
        <v>3</v>
      </c>
    </row>
    <row r="214" spans="1:16" x14ac:dyDescent="0.3">
      <c r="A214" s="31" t="s">
        <v>47</v>
      </c>
      <c r="B214" s="38"/>
      <c r="C214" s="39"/>
      <c r="D214" s="39"/>
      <c r="E214" s="42" t="s">
        <v>44</v>
      </c>
      <c r="F214" s="39"/>
      <c r="G214" s="39"/>
      <c r="H214" s="39"/>
      <c r="I214" s="39"/>
      <c r="J214" s="40"/>
    </row>
    <row r="215" spans="1:16" x14ac:dyDescent="0.3">
      <c r="A215" s="31" t="s">
        <v>49</v>
      </c>
      <c r="B215" s="38"/>
      <c r="C215" s="39"/>
      <c r="D215" s="39"/>
      <c r="E215" s="41" t="s">
        <v>297</v>
      </c>
      <c r="F215" s="39"/>
      <c r="G215" s="39"/>
      <c r="H215" s="39"/>
      <c r="I215" s="39"/>
      <c r="J215" s="40"/>
    </row>
    <row r="216" spans="1:16" ht="72" x14ac:dyDescent="0.3">
      <c r="A216" s="31" t="s">
        <v>51</v>
      </c>
      <c r="B216" s="38"/>
      <c r="C216" s="39"/>
      <c r="D216" s="39"/>
      <c r="E216" s="33" t="s">
        <v>298</v>
      </c>
      <c r="F216" s="39"/>
      <c r="G216" s="39"/>
      <c r="H216" s="39"/>
      <c r="I216" s="39"/>
      <c r="J216" s="40"/>
    </row>
    <row r="217" spans="1:16" x14ac:dyDescent="0.3">
      <c r="A217" s="31" t="s">
        <v>42</v>
      </c>
      <c r="B217" s="31">
        <v>52</v>
      </c>
      <c r="C217" s="32" t="s">
        <v>299</v>
      </c>
      <c r="D217" s="31" t="s">
        <v>44</v>
      </c>
      <c r="E217" s="33" t="s">
        <v>300</v>
      </c>
      <c r="F217" s="34" t="s">
        <v>114</v>
      </c>
      <c r="G217" s="35">
        <v>145</v>
      </c>
      <c r="H217" s="36">
        <v>0</v>
      </c>
      <c r="I217" s="36">
        <f>ROUND(G217*H217,P4)</f>
        <v>0</v>
      </c>
      <c r="J217" s="31"/>
      <c r="O217" s="37">
        <f>I217*0.21</f>
        <v>0</v>
      </c>
      <c r="P217">
        <v>3</v>
      </c>
    </row>
    <row r="218" spans="1:16" x14ac:dyDescent="0.3">
      <c r="A218" s="31" t="s">
        <v>47</v>
      </c>
      <c r="B218" s="38"/>
      <c r="C218" s="39"/>
      <c r="D218" s="39"/>
      <c r="E218" s="42" t="s">
        <v>44</v>
      </c>
      <c r="F218" s="39"/>
      <c r="G218" s="39"/>
      <c r="H218" s="39"/>
      <c r="I218" s="39"/>
      <c r="J218" s="40"/>
    </row>
    <row r="219" spans="1:16" x14ac:dyDescent="0.3">
      <c r="A219" s="31" t="s">
        <v>49</v>
      </c>
      <c r="B219" s="38"/>
      <c r="C219" s="39"/>
      <c r="D219" s="39"/>
      <c r="E219" s="41" t="s">
        <v>301</v>
      </c>
      <c r="F219" s="39"/>
      <c r="G219" s="39"/>
      <c r="H219" s="39"/>
      <c r="I219" s="39"/>
      <c r="J219" s="40"/>
    </row>
    <row r="220" spans="1:16" ht="86.4" x14ac:dyDescent="0.3">
      <c r="A220" s="31" t="s">
        <v>51</v>
      </c>
      <c r="B220" s="38"/>
      <c r="C220" s="39"/>
      <c r="D220" s="39"/>
      <c r="E220" s="33" t="s">
        <v>302</v>
      </c>
      <c r="F220" s="39"/>
      <c r="G220" s="39"/>
      <c r="H220" s="39"/>
      <c r="I220" s="39"/>
      <c r="J220" s="40"/>
    </row>
    <row r="221" spans="1:16" x14ac:dyDescent="0.3">
      <c r="A221" s="31" t="s">
        <v>42</v>
      </c>
      <c r="B221" s="31">
        <v>53</v>
      </c>
      <c r="C221" s="32" t="s">
        <v>303</v>
      </c>
      <c r="D221" s="31" t="s">
        <v>44</v>
      </c>
      <c r="E221" s="33" t="s">
        <v>304</v>
      </c>
      <c r="F221" s="34" t="s">
        <v>114</v>
      </c>
      <c r="G221" s="35">
        <v>13</v>
      </c>
      <c r="H221" s="36">
        <v>0</v>
      </c>
      <c r="I221" s="36">
        <f>ROUND(G221*H221,P4)</f>
        <v>0</v>
      </c>
      <c r="J221" s="31"/>
      <c r="O221" s="37">
        <f>I221*0.21</f>
        <v>0</v>
      </c>
      <c r="P221">
        <v>3</v>
      </c>
    </row>
    <row r="222" spans="1:16" x14ac:dyDescent="0.3">
      <c r="A222" s="31" t="s">
        <v>47</v>
      </c>
      <c r="B222" s="38"/>
      <c r="C222" s="39"/>
      <c r="D222" s="39"/>
      <c r="E222" s="33" t="s">
        <v>305</v>
      </c>
      <c r="F222" s="39"/>
      <c r="G222" s="39"/>
      <c r="H222" s="39"/>
      <c r="I222" s="39"/>
      <c r="J222" s="40"/>
    </row>
    <row r="223" spans="1:16" x14ac:dyDescent="0.3">
      <c r="A223" s="31" t="s">
        <v>49</v>
      </c>
      <c r="B223" s="38"/>
      <c r="C223" s="39"/>
      <c r="D223" s="39"/>
      <c r="E223" s="41" t="s">
        <v>306</v>
      </c>
      <c r="F223" s="39"/>
      <c r="G223" s="39"/>
      <c r="H223" s="39"/>
      <c r="I223" s="39"/>
      <c r="J223" s="40"/>
    </row>
    <row r="224" spans="1:16" ht="86.4" x14ac:dyDescent="0.3">
      <c r="A224" s="31" t="s">
        <v>51</v>
      </c>
      <c r="B224" s="38"/>
      <c r="C224" s="39"/>
      <c r="D224" s="39"/>
      <c r="E224" s="33" t="s">
        <v>307</v>
      </c>
      <c r="F224" s="39"/>
      <c r="G224" s="39"/>
      <c r="H224" s="39"/>
      <c r="I224" s="39"/>
      <c r="J224" s="40"/>
    </row>
    <row r="225" spans="1:16" x14ac:dyDescent="0.3">
      <c r="A225" s="31" t="s">
        <v>42</v>
      </c>
      <c r="B225" s="31">
        <v>54</v>
      </c>
      <c r="C225" s="32" t="s">
        <v>308</v>
      </c>
      <c r="D225" s="31" t="s">
        <v>44</v>
      </c>
      <c r="E225" s="33" t="s">
        <v>309</v>
      </c>
      <c r="F225" s="34" t="s">
        <v>81</v>
      </c>
      <c r="G225" s="35">
        <v>7.5</v>
      </c>
      <c r="H225" s="36">
        <v>0</v>
      </c>
      <c r="I225" s="36">
        <f>ROUND(G225*H225,P4)</f>
        <v>0</v>
      </c>
      <c r="J225" s="31"/>
      <c r="O225" s="37">
        <f>I225*0.21</f>
        <v>0</v>
      </c>
      <c r="P225">
        <v>3</v>
      </c>
    </row>
    <row r="226" spans="1:16" x14ac:dyDescent="0.3">
      <c r="A226" s="31" t="s">
        <v>47</v>
      </c>
      <c r="B226" s="38"/>
      <c r="C226" s="39"/>
      <c r="D226" s="39"/>
      <c r="E226" s="33" t="s">
        <v>310</v>
      </c>
      <c r="F226" s="39"/>
      <c r="G226" s="39"/>
      <c r="H226" s="39"/>
      <c r="I226" s="39"/>
      <c r="J226" s="40"/>
    </row>
    <row r="227" spans="1:16" x14ac:dyDescent="0.3">
      <c r="A227" s="31" t="s">
        <v>49</v>
      </c>
      <c r="B227" s="38"/>
      <c r="C227" s="39"/>
      <c r="D227" s="39"/>
      <c r="E227" s="41" t="s">
        <v>311</v>
      </c>
      <c r="F227" s="39"/>
      <c r="G227" s="39"/>
      <c r="H227" s="39"/>
      <c r="I227" s="39"/>
      <c r="J227" s="40"/>
    </row>
    <row r="228" spans="1:16" ht="172.8" x14ac:dyDescent="0.3">
      <c r="A228" s="31" t="s">
        <v>51</v>
      </c>
      <c r="B228" s="38"/>
      <c r="C228" s="39"/>
      <c r="D228" s="39"/>
      <c r="E228" s="33" t="s">
        <v>312</v>
      </c>
      <c r="F228" s="39"/>
      <c r="G228" s="39"/>
      <c r="H228" s="39"/>
      <c r="I228" s="39"/>
      <c r="J228" s="40"/>
    </row>
    <row r="229" spans="1:16" x14ac:dyDescent="0.3">
      <c r="A229" s="31" t="s">
        <v>42</v>
      </c>
      <c r="B229" s="31">
        <v>55</v>
      </c>
      <c r="C229" s="32" t="s">
        <v>313</v>
      </c>
      <c r="D229" s="31" t="s">
        <v>44</v>
      </c>
      <c r="E229" s="33" t="s">
        <v>314</v>
      </c>
      <c r="F229" s="34" t="s">
        <v>243</v>
      </c>
      <c r="G229" s="35">
        <v>2</v>
      </c>
      <c r="H229" s="36">
        <v>0</v>
      </c>
      <c r="I229" s="36">
        <f>ROUND(G229*H229,P4)</f>
        <v>0</v>
      </c>
      <c r="J229" s="31"/>
      <c r="O229" s="37">
        <f>I229*0.21</f>
        <v>0</v>
      </c>
      <c r="P229">
        <v>3</v>
      </c>
    </row>
    <row r="230" spans="1:16" x14ac:dyDescent="0.3">
      <c r="A230" s="31" t="s">
        <v>47</v>
      </c>
      <c r="B230" s="38"/>
      <c r="C230" s="39"/>
      <c r="D230" s="39"/>
      <c r="E230" s="33" t="s">
        <v>315</v>
      </c>
      <c r="F230" s="39"/>
      <c r="G230" s="39"/>
      <c r="H230" s="39"/>
      <c r="I230" s="39"/>
      <c r="J230" s="40"/>
    </row>
    <row r="231" spans="1:16" x14ac:dyDescent="0.3">
      <c r="A231" s="31" t="s">
        <v>49</v>
      </c>
      <c r="B231" s="38"/>
      <c r="C231" s="39"/>
      <c r="D231" s="39"/>
      <c r="E231" s="41" t="s">
        <v>316</v>
      </c>
      <c r="F231" s="39"/>
      <c r="G231" s="39"/>
      <c r="H231" s="39"/>
      <c r="I231" s="39"/>
      <c r="J231" s="40"/>
    </row>
    <row r="232" spans="1:16" ht="144" x14ac:dyDescent="0.3">
      <c r="A232" s="31" t="s">
        <v>51</v>
      </c>
      <c r="B232" s="43"/>
      <c r="C232" s="44"/>
      <c r="D232" s="44"/>
      <c r="E232" s="33" t="s">
        <v>317</v>
      </c>
      <c r="F232" s="44"/>
      <c r="G232" s="44"/>
      <c r="H232" s="44"/>
      <c r="I232" s="44"/>
      <c r="J232" s="45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21</v>
      </c>
      <c r="F2" s="14"/>
      <c r="G2" s="14"/>
      <c r="H2" s="14"/>
      <c r="I2" s="14"/>
      <c r="J2" s="16"/>
    </row>
    <row r="3" spans="1:16" x14ac:dyDescent="0.3">
      <c r="A3" s="3" t="s">
        <v>22</v>
      </c>
      <c r="B3" s="17" t="s">
        <v>23</v>
      </c>
      <c r="C3" s="48" t="s">
        <v>24</v>
      </c>
      <c r="D3" s="49"/>
      <c r="E3" s="18" t="s">
        <v>25</v>
      </c>
      <c r="F3" s="14"/>
      <c r="G3" s="14"/>
      <c r="H3" s="19" t="s">
        <v>15</v>
      </c>
      <c r="I3" s="20">
        <f>SUMIFS(I8:I180,A8:A180,"SD")</f>
        <v>0</v>
      </c>
      <c r="J3" s="16"/>
      <c r="O3">
        <v>0</v>
      </c>
      <c r="P3">
        <v>2</v>
      </c>
    </row>
    <row r="4" spans="1:16" x14ac:dyDescent="0.3">
      <c r="A4" s="3" t="s">
        <v>26</v>
      </c>
      <c r="B4" s="17" t="s">
        <v>27</v>
      </c>
      <c r="C4" s="48" t="s">
        <v>15</v>
      </c>
      <c r="D4" s="49"/>
      <c r="E4" s="18" t="s">
        <v>16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28</v>
      </c>
      <c r="B5" s="51" t="s">
        <v>29</v>
      </c>
      <c r="C5" s="52" t="s">
        <v>30</v>
      </c>
      <c r="D5" s="52" t="s">
        <v>31</v>
      </c>
      <c r="E5" s="52" t="s">
        <v>32</v>
      </c>
      <c r="F5" s="52" t="s">
        <v>33</v>
      </c>
      <c r="G5" s="52" t="s">
        <v>34</v>
      </c>
      <c r="H5" s="52" t="s">
        <v>35</v>
      </c>
      <c r="I5" s="52"/>
      <c r="J5" s="53" t="s">
        <v>36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37</v>
      </c>
      <c r="I6" s="6" t="s">
        <v>38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39</v>
      </c>
      <c r="B8" s="26"/>
      <c r="C8" s="27" t="s">
        <v>40</v>
      </c>
      <c r="D8" s="28"/>
      <c r="E8" s="25" t="s">
        <v>41</v>
      </c>
      <c r="F8" s="28"/>
      <c r="G8" s="28"/>
      <c r="H8" s="28"/>
      <c r="I8" s="29">
        <f>SUMIFS(I9:I28,A9:A28,"P")</f>
        <v>0</v>
      </c>
      <c r="J8" s="30"/>
    </row>
    <row r="9" spans="1:16" x14ac:dyDescent="0.3">
      <c r="A9" s="31" t="s">
        <v>42</v>
      </c>
      <c r="B9" s="31">
        <v>1</v>
      </c>
      <c r="C9" s="32" t="s">
        <v>79</v>
      </c>
      <c r="D9" s="31" t="s">
        <v>65</v>
      </c>
      <c r="E9" s="33" t="s">
        <v>80</v>
      </c>
      <c r="F9" s="34" t="s">
        <v>81</v>
      </c>
      <c r="G9" s="35">
        <v>54.04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3">
      <c r="A10" s="31" t="s">
        <v>47</v>
      </c>
      <c r="B10" s="38"/>
      <c r="C10" s="39"/>
      <c r="D10" s="39"/>
      <c r="E10" s="33" t="s">
        <v>82</v>
      </c>
      <c r="F10" s="39"/>
      <c r="G10" s="39"/>
      <c r="H10" s="39"/>
      <c r="I10" s="39"/>
      <c r="J10" s="40"/>
    </row>
    <row r="11" spans="1:16" x14ac:dyDescent="0.3">
      <c r="A11" s="31" t="s">
        <v>49</v>
      </c>
      <c r="B11" s="38"/>
      <c r="C11" s="39"/>
      <c r="D11" s="39"/>
      <c r="E11" s="41" t="s">
        <v>318</v>
      </c>
      <c r="F11" s="39"/>
      <c r="G11" s="39"/>
      <c r="H11" s="39"/>
      <c r="I11" s="39"/>
      <c r="J11" s="40"/>
    </row>
    <row r="12" spans="1:16" ht="72" x14ac:dyDescent="0.3">
      <c r="A12" s="31" t="s">
        <v>51</v>
      </c>
      <c r="B12" s="38"/>
      <c r="C12" s="39"/>
      <c r="D12" s="39"/>
      <c r="E12" s="33" t="s">
        <v>84</v>
      </c>
      <c r="F12" s="39"/>
      <c r="G12" s="39"/>
      <c r="H12" s="39"/>
      <c r="I12" s="39"/>
      <c r="J12" s="40"/>
    </row>
    <row r="13" spans="1:16" x14ac:dyDescent="0.3">
      <c r="A13" s="31" t="s">
        <v>42</v>
      </c>
      <c r="B13" s="31">
        <v>2</v>
      </c>
      <c r="C13" s="32" t="s">
        <v>79</v>
      </c>
      <c r="D13" s="31" t="s">
        <v>85</v>
      </c>
      <c r="E13" s="33" t="s">
        <v>80</v>
      </c>
      <c r="F13" s="34" t="s">
        <v>81</v>
      </c>
      <c r="G13" s="35">
        <v>370</v>
      </c>
      <c r="H13" s="36">
        <v>0</v>
      </c>
      <c r="I13" s="36">
        <f>ROUND(G13*H13,P4)</f>
        <v>0</v>
      </c>
      <c r="J13" s="31"/>
      <c r="O13" s="37">
        <f>I13*0.21</f>
        <v>0</v>
      </c>
      <c r="P13">
        <v>3</v>
      </c>
    </row>
    <row r="14" spans="1:16" ht="28.8" x14ac:dyDescent="0.3">
      <c r="A14" s="31" t="s">
        <v>47</v>
      </c>
      <c r="B14" s="38"/>
      <c r="C14" s="39"/>
      <c r="D14" s="39"/>
      <c r="E14" s="33" t="s">
        <v>86</v>
      </c>
      <c r="F14" s="39"/>
      <c r="G14" s="39"/>
      <c r="H14" s="39"/>
      <c r="I14" s="39"/>
      <c r="J14" s="40"/>
    </row>
    <row r="15" spans="1:16" x14ac:dyDescent="0.3">
      <c r="A15" s="31" t="s">
        <v>49</v>
      </c>
      <c r="B15" s="38"/>
      <c r="C15" s="39"/>
      <c r="D15" s="39"/>
      <c r="E15" s="41" t="s">
        <v>319</v>
      </c>
      <c r="F15" s="39"/>
      <c r="G15" s="39"/>
      <c r="H15" s="39"/>
      <c r="I15" s="39"/>
      <c r="J15" s="40"/>
    </row>
    <row r="16" spans="1:16" ht="72" x14ac:dyDescent="0.3">
      <c r="A16" s="31" t="s">
        <v>51</v>
      </c>
      <c r="B16" s="38"/>
      <c r="C16" s="39"/>
      <c r="D16" s="39"/>
      <c r="E16" s="33" t="s">
        <v>84</v>
      </c>
      <c r="F16" s="39"/>
      <c r="G16" s="39"/>
      <c r="H16" s="39"/>
      <c r="I16" s="39"/>
      <c r="J16" s="40"/>
    </row>
    <row r="17" spans="1:16" x14ac:dyDescent="0.3">
      <c r="A17" s="31" t="s">
        <v>42</v>
      </c>
      <c r="B17" s="31">
        <v>3</v>
      </c>
      <c r="C17" s="32" t="s">
        <v>88</v>
      </c>
      <c r="D17" s="31" t="s">
        <v>89</v>
      </c>
      <c r="E17" s="33" t="s">
        <v>80</v>
      </c>
      <c r="F17" s="34" t="s">
        <v>90</v>
      </c>
      <c r="G17" s="35">
        <v>11.5</v>
      </c>
      <c r="H17" s="36">
        <v>0</v>
      </c>
      <c r="I17" s="36">
        <f>ROUND(G17*H17,P4)</f>
        <v>0</v>
      </c>
      <c r="J17" s="31"/>
      <c r="O17" s="37">
        <f>I17*0.21</f>
        <v>0</v>
      </c>
      <c r="P17">
        <v>3</v>
      </c>
    </row>
    <row r="18" spans="1:16" x14ac:dyDescent="0.3">
      <c r="A18" s="31" t="s">
        <v>47</v>
      </c>
      <c r="B18" s="38"/>
      <c r="C18" s="39"/>
      <c r="D18" s="39"/>
      <c r="E18" s="33" t="s">
        <v>91</v>
      </c>
      <c r="F18" s="39"/>
      <c r="G18" s="39"/>
      <c r="H18" s="39"/>
      <c r="I18" s="39"/>
      <c r="J18" s="40"/>
    </row>
    <row r="19" spans="1:16" x14ac:dyDescent="0.3">
      <c r="A19" s="31" t="s">
        <v>49</v>
      </c>
      <c r="B19" s="38"/>
      <c r="C19" s="39"/>
      <c r="D19" s="39"/>
      <c r="E19" s="41" t="s">
        <v>320</v>
      </c>
      <c r="F19" s="39"/>
      <c r="G19" s="39"/>
      <c r="H19" s="39"/>
      <c r="I19" s="39"/>
      <c r="J19" s="40"/>
    </row>
    <row r="20" spans="1:16" ht="72" x14ac:dyDescent="0.3">
      <c r="A20" s="31" t="s">
        <v>51</v>
      </c>
      <c r="B20" s="38"/>
      <c r="C20" s="39"/>
      <c r="D20" s="39"/>
      <c r="E20" s="33" t="s">
        <v>84</v>
      </c>
      <c r="F20" s="39"/>
      <c r="G20" s="39"/>
      <c r="H20" s="39"/>
      <c r="I20" s="39"/>
      <c r="J20" s="40"/>
    </row>
    <row r="21" spans="1:16" x14ac:dyDescent="0.3">
      <c r="A21" s="31" t="s">
        <v>42</v>
      </c>
      <c r="B21" s="31">
        <v>4</v>
      </c>
      <c r="C21" s="32" t="s">
        <v>88</v>
      </c>
      <c r="D21" s="31" t="s">
        <v>321</v>
      </c>
      <c r="E21" s="33" t="s">
        <v>80</v>
      </c>
      <c r="F21" s="34" t="s">
        <v>90</v>
      </c>
      <c r="G21" s="35">
        <v>191.71</v>
      </c>
      <c r="H21" s="36">
        <v>0</v>
      </c>
      <c r="I21" s="36">
        <f>ROUND(G21*H21,P4)</f>
        <v>0</v>
      </c>
      <c r="J21" s="31"/>
      <c r="O21" s="37">
        <f>I21*0.21</f>
        <v>0</v>
      </c>
      <c r="P21">
        <v>3</v>
      </c>
    </row>
    <row r="22" spans="1:16" ht="28.8" x14ac:dyDescent="0.3">
      <c r="A22" s="31" t="s">
        <v>47</v>
      </c>
      <c r="B22" s="38"/>
      <c r="C22" s="39"/>
      <c r="D22" s="39"/>
      <c r="E22" s="33" t="s">
        <v>322</v>
      </c>
      <c r="F22" s="39"/>
      <c r="G22" s="39"/>
      <c r="H22" s="39"/>
      <c r="I22" s="39"/>
      <c r="J22" s="40"/>
    </row>
    <row r="23" spans="1:16" x14ac:dyDescent="0.3">
      <c r="A23" s="31" t="s">
        <v>49</v>
      </c>
      <c r="B23" s="38"/>
      <c r="C23" s="39"/>
      <c r="D23" s="39"/>
      <c r="E23" s="41" t="s">
        <v>323</v>
      </c>
      <c r="F23" s="39"/>
      <c r="G23" s="39"/>
      <c r="H23" s="39"/>
      <c r="I23" s="39"/>
      <c r="J23" s="40"/>
    </row>
    <row r="24" spans="1:16" ht="72" x14ac:dyDescent="0.3">
      <c r="A24" s="31" t="s">
        <v>51</v>
      </c>
      <c r="B24" s="38"/>
      <c r="C24" s="39"/>
      <c r="D24" s="39"/>
      <c r="E24" s="33" t="s">
        <v>84</v>
      </c>
      <c r="F24" s="39"/>
      <c r="G24" s="39"/>
      <c r="H24" s="39"/>
      <c r="I24" s="39"/>
      <c r="J24" s="40"/>
    </row>
    <row r="25" spans="1:16" x14ac:dyDescent="0.3">
      <c r="A25" s="31" t="s">
        <v>42</v>
      </c>
      <c r="B25" s="31">
        <v>5</v>
      </c>
      <c r="C25" s="32" t="s">
        <v>93</v>
      </c>
      <c r="D25" s="31" t="s">
        <v>44</v>
      </c>
      <c r="E25" s="33" t="s">
        <v>94</v>
      </c>
      <c r="F25" s="34" t="s">
        <v>81</v>
      </c>
      <c r="G25" s="35">
        <v>3</v>
      </c>
      <c r="H25" s="36">
        <v>0</v>
      </c>
      <c r="I25" s="36">
        <f>ROUND(G25*H25,P4)</f>
        <v>0</v>
      </c>
      <c r="J25" s="31"/>
      <c r="O25" s="37">
        <f>I25*0.21</f>
        <v>0</v>
      </c>
      <c r="P25">
        <v>3</v>
      </c>
    </row>
    <row r="26" spans="1:16" x14ac:dyDescent="0.3">
      <c r="A26" s="31" t="s">
        <v>47</v>
      </c>
      <c r="B26" s="38"/>
      <c r="C26" s="39"/>
      <c r="D26" s="39"/>
      <c r="E26" s="33" t="s">
        <v>95</v>
      </c>
      <c r="F26" s="39"/>
      <c r="G26" s="39"/>
      <c r="H26" s="39"/>
      <c r="I26" s="39"/>
      <c r="J26" s="40"/>
    </row>
    <row r="27" spans="1:16" x14ac:dyDescent="0.3">
      <c r="A27" s="31" t="s">
        <v>49</v>
      </c>
      <c r="B27" s="38"/>
      <c r="C27" s="39"/>
      <c r="D27" s="39"/>
      <c r="E27" s="41" t="s">
        <v>324</v>
      </c>
      <c r="F27" s="39"/>
      <c r="G27" s="39"/>
      <c r="H27" s="39"/>
      <c r="I27" s="39"/>
      <c r="J27" s="40"/>
    </row>
    <row r="28" spans="1:16" ht="72" x14ac:dyDescent="0.3">
      <c r="A28" s="31" t="s">
        <v>51</v>
      </c>
      <c r="B28" s="38"/>
      <c r="C28" s="39"/>
      <c r="D28" s="39"/>
      <c r="E28" s="33" t="s">
        <v>97</v>
      </c>
      <c r="F28" s="39"/>
      <c r="G28" s="39"/>
      <c r="H28" s="39"/>
      <c r="I28" s="39"/>
      <c r="J28" s="40"/>
    </row>
    <row r="29" spans="1:16" x14ac:dyDescent="0.3">
      <c r="A29" s="25" t="s">
        <v>39</v>
      </c>
      <c r="B29" s="26"/>
      <c r="C29" s="27" t="s">
        <v>98</v>
      </c>
      <c r="D29" s="28"/>
      <c r="E29" s="25" t="s">
        <v>99</v>
      </c>
      <c r="F29" s="28"/>
      <c r="G29" s="28"/>
      <c r="H29" s="28"/>
      <c r="I29" s="29">
        <f>SUMIFS(I30:I97,A30:A97,"P")</f>
        <v>0</v>
      </c>
      <c r="J29" s="30"/>
    </row>
    <row r="30" spans="1:16" x14ac:dyDescent="0.3">
      <c r="A30" s="31" t="s">
        <v>42</v>
      </c>
      <c r="B30" s="31">
        <v>6</v>
      </c>
      <c r="C30" s="32" t="s">
        <v>325</v>
      </c>
      <c r="D30" s="31" t="s">
        <v>44</v>
      </c>
      <c r="E30" s="33" t="s">
        <v>326</v>
      </c>
      <c r="F30" s="34" t="s">
        <v>153</v>
      </c>
      <c r="G30" s="35">
        <v>20</v>
      </c>
      <c r="H30" s="36">
        <v>0</v>
      </c>
      <c r="I30" s="36">
        <f>ROUND(G30*H30,P4)</f>
        <v>0</v>
      </c>
      <c r="J30" s="31"/>
      <c r="O30" s="37">
        <f>I30*0.21</f>
        <v>0</v>
      </c>
      <c r="P30">
        <v>3</v>
      </c>
    </row>
    <row r="31" spans="1:16" x14ac:dyDescent="0.3">
      <c r="A31" s="31" t="s">
        <v>47</v>
      </c>
      <c r="B31" s="38"/>
      <c r="C31" s="39"/>
      <c r="D31" s="39"/>
      <c r="E31" s="42" t="s">
        <v>44</v>
      </c>
      <c r="F31" s="39"/>
      <c r="G31" s="39"/>
      <c r="H31" s="39"/>
      <c r="I31" s="39"/>
      <c r="J31" s="40"/>
    </row>
    <row r="32" spans="1:16" x14ac:dyDescent="0.3">
      <c r="A32" s="31" t="s">
        <v>49</v>
      </c>
      <c r="B32" s="38"/>
      <c r="C32" s="39"/>
      <c r="D32" s="39"/>
      <c r="E32" s="41" t="s">
        <v>327</v>
      </c>
      <c r="F32" s="39"/>
      <c r="G32" s="39"/>
      <c r="H32" s="39"/>
      <c r="I32" s="39"/>
      <c r="J32" s="40"/>
    </row>
    <row r="33" spans="1:16" ht="86.4" x14ac:dyDescent="0.3">
      <c r="A33" s="31" t="s">
        <v>51</v>
      </c>
      <c r="B33" s="38"/>
      <c r="C33" s="39"/>
      <c r="D33" s="39"/>
      <c r="E33" s="33" t="s">
        <v>328</v>
      </c>
      <c r="F33" s="39"/>
      <c r="G33" s="39"/>
      <c r="H33" s="39"/>
      <c r="I33" s="39"/>
      <c r="J33" s="40"/>
    </row>
    <row r="34" spans="1:16" x14ac:dyDescent="0.3">
      <c r="A34" s="31" t="s">
        <v>42</v>
      </c>
      <c r="B34" s="31">
        <v>7</v>
      </c>
      <c r="C34" s="32" t="s">
        <v>329</v>
      </c>
      <c r="D34" s="31" t="s">
        <v>44</v>
      </c>
      <c r="E34" s="33" t="s">
        <v>330</v>
      </c>
      <c r="F34" s="34" t="s">
        <v>243</v>
      </c>
      <c r="G34" s="35">
        <v>4</v>
      </c>
      <c r="H34" s="36">
        <v>0</v>
      </c>
      <c r="I34" s="36">
        <f>ROUND(G34*H34,P4)</f>
        <v>0</v>
      </c>
      <c r="J34" s="31"/>
      <c r="O34" s="37">
        <f>I34*0.21</f>
        <v>0</v>
      </c>
      <c r="P34">
        <v>3</v>
      </c>
    </row>
    <row r="35" spans="1:16" x14ac:dyDescent="0.3">
      <c r="A35" s="31" t="s">
        <v>47</v>
      </c>
      <c r="B35" s="38"/>
      <c r="C35" s="39"/>
      <c r="D35" s="39"/>
      <c r="E35" s="42" t="s">
        <v>44</v>
      </c>
      <c r="F35" s="39"/>
      <c r="G35" s="39"/>
      <c r="H35" s="39"/>
      <c r="I35" s="39"/>
      <c r="J35" s="40"/>
    </row>
    <row r="36" spans="1:16" x14ac:dyDescent="0.3">
      <c r="A36" s="31" t="s">
        <v>49</v>
      </c>
      <c r="B36" s="38"/>
      <c r="C36" s="39"/>
      <c r="D36" s="39"/>
      <c r="E36" s="41" t="s">
        <v>331</v>
      </c>
      <c r="F36" s="39"/>
      <c r="G36" s="39"/>
      <c r="H36" s="39"/>
      <c r="I36" s="39"/>
      <c r="J36" s="40"/>
    </row>
    <row r="37" spans="1:16" ht="216" x14ac:dyDescent="0.3">
      <c r="A37" s="31" t="s">
        <v>51</v>
      </c>
      <c r="B37" s="38"/>
      <c r="C37" s="39"/>
      <c r="D37" s="39"/>
      <c r="E37" s="33" t="s">
        <v>332</v>
      </c>
      <c r="F37" s="39"/>
      <c r="G37" s="39"/>
      <c r="H37" s="39"/>
      <c r="I37" s="39"/>
      <c r="J37" s="40"/>
    </row>
    <row r="38" spans="1:16" x14ac:dyDescent="0.3">
      <c r="A38" s="31" t="s">
        <v>42</v>
      </c>
      <c r="B38" s="31">
        <v>8</v>
      </c>
      <c r="C38" s="32" t="s">
        <v>333</v>
      </c>
      <c r="D38" s="31" t="s">
        <v>44</v>
      </c>
      <c r="E38" s="33" t="s">
        <v>334</v>
      </c>
      <c r="F38" s="34" t="s">
        <v>243</v>
      </c>
      <c r="G38" s="35">
        <v>1</v>
      </c>
      <c r="H38" s="36">
        <v>0</v>
      </c>
      <c r="I38" s="36">
        <f>ROUND(G38*H38,P4)</f>
        <v>0</v>
      </c>
      <c r="J38" s="31"/>
      <c r="O38" s="37">
        <f>I38*0.21</f>
        <v>0</v>
      </c>
      <c r="P38">
        <v>3</v>
      </c>
    </row>
    <row r="39" spans="1:16" x14ac:dyDescent="0.3">
      <c r="A39" s="31" t="s">
        <v>47</v>
      </c>
      <c r="B39" s="38"/>
      <c r="C39" s="39"/>
      <c r="D39" s="39"/>
      <c r="E39" s="42" t="s">
        <v>44</v>
      </c>
      <c r="F39" s="39"/>
      <c r="G39" s="39"/>
      <c r="H39" s="39"/>
      <c r="I39" s="39"/>
      <c r="J39" s="40"/>
    </row>
    <row r="40" spans="1:16" x14ac:dyDescent="0.3">
      <c r="A40" s="31" t="s">
        <v>49</v>
      </c>
      <c r="B40" s="38"/>
      <c r="C40" s="39"/>
      <c r="D40" s="39"/>
      <c r="E40" s="41" t="s">
        <v>335</v>
      </c>
      <c r="F40" s="39"/>
      <c r="G40" s="39"/>
      <c r="H40" s="39"/>
      <c r="I40" s="39"/>
      <c r="J40" s="40"/>
    </row>
    <row r="41" spans="1:16" ht="172.8" x14ac:dyDescent="0.3">
      <c r="A41" s="31" t="s">
        <v>51</v>
      </c>
      <c r="B41" s="38"/>
      <c r="C41" s="39"/>
      <c r="D41" s="39"/>
      <c r="E41" s="33" t="s">
        <v>336</v>
      </c>
      <c r="F41" s="39"/>
      <c r="G41" s="39"/>
      <c r="H41" s="39"/>
      <c r="I41" s="39"/>
      <c r="J41" s="40"/>
    </row>
    <row r="42" spans="1:16" x14ac:dyDescent="0.3">
      <c r="A42" s="31" t="s">
        <v>42</v>
      </c>
      <c r="B42" s="31">
        <v>9</v>
      </c>
      <c r="C42" s="32" t="s">
        <v>100</v>
      </c>
      <c r="D42" s="31" t="s">
        <v>44</v>
      </c>
      <c r="E42" s="33" t="s">
        <v>101</v>
      </c>
      <c r="F42" s="34" t="s">
        <v>81</v>
      </c>
      <c r="G42" s="35">
        <v>0.5</v>
      </c>
      <c r="H42" s="36">
        <v>0</v>
      </c>
      <c r="I42" s="36">
        <f>ROUND(G42*H42,P4)</f>
        <v>0</v>
      </c>
      <c r="J42" s="31"/>
      <c r="O42" s="37">
        <f>I42*0.21</f>
        <v>0</v>
      </c>
      <c r="P42">
        <v>3</v>
      </c>
    </row>
    <row r="43" spans="1:16" x14ac:dyDescent="0.3">
      <c r="A43" s="31" t="s">
        <v>47</v>
      </c>
      <c r="B43" s="38"/>
      <c r="C43" s="39"/>
      <c r="D43" s="39"/>
      <c r="E43" s="33" t="s">
        <v>102</v>
      </c>
      <c r="F43" s="39"/>
      <c r="G43" s="39"/>
      <c r="H43" s="39"/>
      <c r="I43" s="39"/>
      <c r="J43" s="40"/>
    </row>
    <row r="44" spans="1:16" x14ac:dyDescent="0.3">
      <c r="A44" s="31" t="s">
        <v>49</v>
      </c>
      <c r="B44" s="38"/>
      <c r="C44" s="39"/>
      <c r="D44" s="39"/>
      <c r="E44" s="41" t="s">
        <v>337</v>
      </c>
      <c r="F44" s="39"/>
      <c r="G44" s="39"/>
      <c r="H44" s="39"/>
      <c r="I44" s="39"/>
      <c r="J44" s="40"/>
    </row>
    <row r="45" spans="1:16" ht="115.2" x14ac:dyDescent="0.3">
      <c r="A45" s="31" t="s">
        <v>51</v>
      </c>
      <c r="B45" s="38"/>
      <c r="C45" s="39"/>
      <c r="D45" s="39"/>
      <c r="E45" s="33" t="s">
        <v>104</v>
      </c>
      <c r="F45" s="39"/>
      <c r="G45" s="39"/>
      <c r="H45" s="39"/>
      <c r="I45" s="39"/>
      <c r="J45" s="40"/>
    </row>
    <row r="46" spans="1:16" ht="28.8" x14ac:dyDescent="0.3">
      <c r="A46" s="31" t="s">
        <v>42</v>
      </c>
      <c r="B46" s="31">
        <v>10</v>
      </c>
      <c r="C46" s="32" t="s">
        <v>105</v>
      </c>
      <c r="D46" s="31" t="s">
        <v>128</v>
      </c>
      <c r="E46" s="33" t="s">
        <v>106</v>
      </c>
      <c r="F46" s="34" t="s">
        <v>81</v>
      </c>
      <c r="G46" s="35">
        <v>191.71</v>
      </c>
      <c r="H46" s="36">
        <v>0</v>
      </c>
      <c r="I46" s="36">
        <f>ROUND(G46*H46,P4)</f>
        <v>0</v>
      </c>
      <c r="J46" s="31"/>
      <c r="O46" s="37">
        <f>I46*0.21</f>
        <v>0</v>
      </c>
      <c r="P46">
        <v>3</v>
      </c>
    </row>
    <row r="47" spans="1:16" ht="43.2" x14ac:dyDescent="0.3">
      <c r="A47" s="31" t="s">
        <v>47</v>
      </c>
      <c r="B47" s="38"/>
      <c r="C47" s="39"/>
      <c r="D47" s="39"/>
      <c r="E47" s="33" t="s">
        <v>338</v>
      </c>
      <c r="F47" s="39"/>
      <c r="G47" s="39"/>
      <c r="H47" s="39"/>
      <c r="I47" s="39"/>
      <c r="J47" s="40"/>
    </row>
    <row r="48" spans="1:16" ht="43.2" x14ac:dyDescent="0.3">
      <c r="A48" s="31" t="s">
        <v>49</v>
      </c>
      <c r="B48" s="38"/>
      <c r="C48" s="39"/>
      <c r="D48" s="39"/>
      <c r="E48" s="41" t="s">
        <v>339</v>
      </c>
      <c r="F48" s="39"/>
      <c r="G48" s="39"/>
      <c r="H48" s="39"/>
      <c r="I48" s="39"/>
      <c r="J48" s="40"/>
    </row>
    <row r="49" spans="1:16" ht="115.2" x14ac:dyDescent="0.3">
      <c r="A49" s="31" t="s">
        <v>51</v>
      </c>
      <c r="B49" s="38"/>
      <c r="C49" s="39"/>
      <c r="D49" s="39"/>
      <c r="E49" s="33" t="s">
        <v>104</v>
      </c>
      <c r="F49" s="39"/>
      <c r="G49" s="39"/>
      <c r="H49" s="39"/>
      <c r="I49" s="39"/>
      <c r="J49" s="40"/>
    </row>
    <row r="50" spans="1:16" x14ac:dyDescent="0.3">
      <c r="A50" s="31" t="s">
        <v>42</v>
      </c>
      <c r="B50" s="31">
        <v>11</v>
      </c>
      <c r="C50" s="32" t="s">
        <v>109</v>
      </c>
      <c r="D50" s="31" t="s">
        <v>44</v>
      </c>
      <c r="E50" s="33" t="s">
        <v>110</v>
      </c>
      <c r="F50" s="34" t="s">
        <v>81</v>
      </c>
      <c r="G50" s="35">
        <v>64.319999999999993</v>
      </c>
      <c r="H50" s="36">
        <v>0</v>
      </c>
      <c r="I50" s="36">
        <f>ROUND(G50*H50,P4)</f>
        <v>0</v>
      </c>
      <c r="J50" s="31"/>
      <c r="O50" s="37">
        <f>I50*0.21</f>
        <v>0</v>
      </c>
      <c r="P50">
        <v>3</v>
      </c>
    </row>
    <row r="51" spans="1:16" x14ac:dyDescent="0.3">
      <c r="A51" s="31" t="s">
        <v>47</v>
      </c>
      <c r="B51" s="38"/>
      <c r="C51" s="39"/>
      <c r="D51" s="39"/>
      <c r="E51" s="33" t="s">
        <v>102</v>
      </c>
      <c r="F51" s="39"/>
      <c r="G51" s="39"/>
      <c r="H51" s="39"/>
      <c r="I51" s="39"/>
      <c r="J51" s="40"/>
    </row>
    <row r="52" spans="1:16" x14ac:dyDescent="0.3">
      <c r="A52" s="31" t="s">
        <v>49</v>
      </c>
      <c r="B52" s="38"/>
      <c r="C52" s="39"/>
      <c r="D52" s="39"/>
      <c r="E52" s="41" t="s">
        <v>340</v>
      </c>
      <c r="F52" s="39"/>
      <c r="G52" s="39"/>
      <c r="H52" s="39"/>
      <c r="I52" s="39"/>
      <c r="J52" s="40"/>
    </row>
    <row r="53" spans="1:16" ht="115.2" x14ac:dyDescent="0.3">
      <c r="A53" s="31" t="s">
        <v>51</v>
      </c>
      <c r="B53" s="38"/>
      <c r="C53" s="39"/>
      <c r="D53" s="39"/>
      <c r="E53" s="33" t="s">
        <v>104</v>
      </c>
      <c r="F53" s="39"/>
      <c r="G53" s="39"/>
      <c r="H53" s="39"/>
      <c r="I53" s="39"/>
      <c r="J53" s="40"/>
    </row>
    <row r="54" spans="1:16" x14ac:dyDescent="0.3">
      <c r="A54" s="31" t="s">
        <v>42</v>
      </c>
      <c r="B54" s="31">
        <v>12</v>
      </c>
      <c r="C54" s="32" t="s">
        <v>116</v>
      </c>
      <c r="D54" s="31" t="s">
        <v>117</v>
      </c>
      <c r="E54" s="33" t="s">
        <v>118</v>
      </c>
      <c r="F54" s="34" t="s">
        <v>81</v>
      </c>
      <c r="G54" s="35">
        <v>370</v>
      </c>
      <c r="H54" s="36">
        <v>0</v>
      </c>
      <c r="I54" s="36">
        <f>ROUND(G54*H54,P4)</f>
        <v>0</v>
      </c>
      <c r="J54" s="31"/>
      <c r="O54" s="37">
        <f>I54*0.21</f>
        <v>0</v>
      </c>
      <c r="P54">
        <v>3</v>
      </c>
    </row>
    <row r="55" spans="1:16" ht="43.2" x14ac:dyDescent="0.3">
      <c r="A55" s="31" t="s">
        <v>47</v>
      </c>
      <c r="B55" s="38"/>
      <c r="C55" s="39"/>
      <c r="D55" s="39"/>
      <c r="E55" s="33" t="s">
        <v>119</v>
      </c>
      <c r="F55" s="39"/>
      <c r="G55" s="39"/>
      <c r="H55" s="39"/>
      <c r="I55" s="39"/>
      <c r="J55" s="40"/>
    </row>
    <row r="56" spans="1:16" x14ac:dyDescent="0.3">
      <c r="A56" s="31" t="s">
        <v>49</v>
      </c>
      <c r="B56" s="38"/>
      <c r="C56" s="39"/>
      <c r="D56" s="39"/>
      <c r="E56" s="41" t="s">
        <v>341</v>
      </c>
      <c r="F56" s="39"/>
      <c r="G56" s="39"/>
      <c r="H56" s="39"/>
      <c r="I56" s="39"/>
      <c r="J56" s="40"/>
    </row>
    <row r="57" spans="1:16" ht="409.6" x14ac:dyDescent="0.3">
      <c r="A57" s="31" t="s">
        <v>51</v>
      </c>
      <c r="B57" s="38"/>
      <c r="C57" s="39"/>
      <c r="D57" s="39"/>
      <c r="E57" s="33" t="s">
        <v>121</v>
      </c>
      <c r="F57" s="39"/>
      <c r="G57" s="39"/>
      <c r="H57" s="39"/>
      <c r="I57" s="39"/>
      <c r="J57" s="40"/>
    </row>
    <row r="58" spans="1:16" x14ac:dyDescent="0.3">
      <c r="A58" s="31" t="s">
        <v>42</v>
      </c>
      <c r="B58" s="31">
        <v>13</v>
      </c>
      <c r="C58" s="32" t="s">
        <v>116</v>
      </c>
      <c r="D58" s="31" t="s">
        <v>125</v>
      </c>
      <c r="E58" s="33" t="s">
        <v>118</v>
      </c>
      <c r="F58" s="34" t="s">
        <v>81</v>
      </c>
      <c r="G58" s="35">
        <v>9</v>
      </c>
      <c r="H58" s="36">
        <v>0</v>
      </c>
      <c r="I58" s="36">
        <f>ROUND(G58*H58,P4)</f>
        <v>0</v>
      </c>
      <c r="J58" s="31"/>
      <c r="O58" s="37">
        <f>I58*0.21</f>
        <v>0</v>
      </c>
      <c r="P58">
        <v>3</v>
      </c>
    </row>
    <row r="59" spans="1:16" ht="28.8" x14ac:dyDescent="0.3">
      <c r="A59" s="31" t="s">
        <v>47</v>
      </c>
      <c r="B59" s="38"/>
      <c r="C59" s="39"/>
      <c r="D59" s="39"/>
      <c r="E59" s="33" t="s">
        <v>126</v>
      </c>
      <c r="F59" s="39"/>
      <c r="G59" s="39"/>
      <c r="H59" s="39"/>
      <c r="I59" s="39"/>
      <c r="J59" s="40"/>
    </row>
    <row r="60" spans="1:16" x14ac:dyDescent="0.3">
      <c r="A60" s="31" t="s">
        <v>49</v>
      </c>
      <c r="B60" s="38"/>
      <c r="C60" s="39"/>
      <c r="D60" s="39"/>
      <c r="E60" s="41" t="s">
        <v>342</v>
      </c>
      <c r="F60" s="39"/>
      <c r="G60" s="39"/>
      <c r="H60" s="39"/>
      <c r="I60" s="39"/>
      <c r="J60" s="40"/>
    </row>
    <row r="61" spans="1:16" ht="409.6" x14ac:dyDescent="0.3">
      <c r="A61" s="31" t="s">
        <v>51</v>
      </c>
      <c r="B61" s="38"/>
      <c r="C61" s="39"/>
      <c r="D61" s="39"/>
      <c r="E61" s="33" t="s">
        <v>121</v>
      </c>
      <c r="F61" s="39"/>
      <c r="G61" s="39"/>
      <c r="H61" s="39"/>
      <c r="I61" s="39"/>
      <c r="J61" s="40"/>
    </row>
    <row r="62" spans="1:16" x14ac:dyDescent="0.3">
      <c r="A62" s="31" t="s">
        <v>42</v>
      </c>
      <c r="B62" s="31">
        <v>14</v>
      </c>
      <c r="C62" s="32" t="s">
        <v>116</v>
      </c>
      <c r="D62" s="31" t="s">
        <v>128</v>
      </c>
      <c r="E62" s="33" t="s">
        <v>118</v>
      </c>
      <c r="F62" s="34" t="s">
        <v>81</v>
      </c>
      <c r="G62" s="35">
        <v>54.04</v>
      </c>
      <c r="H62" s="36">
        <v>0</v>
      </c>
      <c r="I62" s="36">
        <f>ROUND(G62*H62,P4)</f>
        <v>0</v>
      </c>
      <c r="J62" s="31"/>
      <c r="O62" s="37">
        <f>I62*0.21</f>
        <v>0</v>
      </c>
      <c r="P62">
        <v>3</v>
      </c>
    </row>
    <row r="63" spans="1:16" ht="28.8" x14ac:dyDescent="0.3">
      <c r="A63" s="31" t="s">
        <v>47</v>
      </c>
      <c r="B63" s="38"/>
      <c r="C63" s="39"/>
      <c r="D63" s="39"/>
      <c r="E63" s="33" t="s">
        <v>129</v>
      </c>
      <c r="F63" s="39"/>
      <c r="G63" s="39"/>
      <c r="H63" s="39"/>
      <c r="I63" s="39"/>
      <c r="J63" s="40"/>
    </row>
    <row r="64" spans="1:16" ht="72" x14ac:dyDescent="0.3">
      <c r="A64" s="31" t="s">
        <v>49</v>
      </c>
      <c r="B64" s="38"/>
      <c r="C64" s="39"/>
      <c r="D64" s="39"/>
      <c r="E64" s="41" t="s">
        <v>343</v>
      </c>
      <c r="F64" s="39"/>
      <c r="G64" s="39"/>
      <c r="H64" s="39"/>
      <c r="I64" s="39"/>
      <c r="J64" s="40"/>
    </row>
    <row r="65" spans="1:16" ht="409.6" x14ac:dyDescent="0.3">
      <c r="A65" s="31" t="s">
        <v>51</v>
      </c>
      <c r="B65" s="38"/>
      <c r="C65" s="39"/>
      <c r="D65" s="39"/>
      <c r="E65" s="33" t="s">
        <v>121</v>
      </c>
      <c r="F65" s="39"/>
      <c r="G65" s="39"/>
      <c r="H65" s="39"/>
      <c r="I65" s="39"/>
      <c r="J65" s="40"/>
    </row>
    <row r="66" spans="1:16" x14ac:dyDescent="0.3">
      <c r="A66" s="31" t="s">
        <v>42</v>
      </c>
      <c r="B66" s="31">
        <v>15</v>
      </c>
      <c r="C66" s="32" t="s">
        <v>344</v>
      </c>
      <c r="D66" s="31" t="s">
        <v>44</v>
      </c>
      <c r="E66" s="33" t="s">
        <v>345</v>
      </c>
      <c r="F66" s="34" t="s">
        <v>114</v>
      </c>
      <c r="G66" s="35">
        <v>70</v>
      </c>
      <c r="H66" s="36">
        <v>0</v>
      </c>
      <c r="I66" s="36">
        <f>ROUND(G66*H66,P4)</f>
        <v>0</v>
      </c>
      <c r="J66" s="31"/>
      <c r="O66" s="37">
        <f>I66*0.21</f>
        <v>0</v>
      </c>
      <c r="P66">
        <v>3</v>
      </c>
    </row>
    <row r="67" spans="1:16" x14ac:dyDescent="0.3">
      <c r="A67" s="31" t="s">
        <v>47</v>
      </c>
      <c r="B67" s="38"/>
      <c r="C67" s="39"/>
      <c r="D67" s="39"/>
      <c r="E67" s="33" t="s">
        <v>310</v>
      </c>
      <c r="F67" s="39"/>
      <c r="G67" s="39"/>
      <c r="H67" s="39"/>
      <c r="I67" s="39"/>
      <c r="J67" s="40"/>
    </row>
    <row r="68" spans="1:16" x14ac:dyDescent="0.3">
      <c r="A68" s="31" t="s">
        <v>49</v>
      </c>
      <c r="B68" s="38"/>
      <c r="C68" s="39"/>
      <c r="D68" s="39"/>
      <c r="E68" s="41" t="s">
        <v>346</v>
      </c>
      <c r="F68" s="39"/>
      <c r="G68" s="39"/>
      <c r="H68" s="39"/>
      <c r="I68" s="39"/>
      <c r="J68" s="40"/>
    </row>
    <row r="69" spans="1:16" ht="100.8" x14ac:dyDescent="0.3">
      <c r="A69" s="31" t="s">
        <v>51</v>
      </c>
      <c r="B69" s="38"/>
      <c r="C69" s="39"/>
      <c r="D69" s="39"/>
      <c r="E69" s="33" t="s">
        <v>347</v>
      </c>
      <c r="F69" s="39"/>
      <c r="G69" s="39"/>
      <c r="H69" s="39"/>
      <c r="I69" s="39"/>
      <c r="J69" s="40"/>
    </row>
    <row r="70" spans="1:16" x14ac:dyDescent="0.3">
      <c r="A70" s="31" t="s">
        <v>42</v>
      </c>
      <c r="B70" s="31">
        <v>16</v>
      </c>
      <c r="C70" s="32" t="s">
        <v>131</v>
      </c>
      <c r="D70" s="31" t="s">
        <v>44</v>
      </c>
      <c r="E70" s="33" t="s">
        <v>132</v>
      </c>
      <c r="F70" s="34" t="s">
        <v>81</v>
      </c>
      <c r="G70" s="35">
        <v>2</v>
      </c>
      <c r="H70" s="36">
        <v>0</v>
      </c>
      <c r="I70" s="36">
        <f>ROUND(G70*H70,P4)</f>
        <v>0</v>
      </c>
      <c r="J70" s="31"/>
      <c r="O70" s="37">
        <f>I70*0.21</f>
        <v>0</v>
      </c>
      <c r="P70">
        <v>3</v>
      </c>
    </row>
    <row r="71" spans="1:16" x14ac:dyDescent="0.3">
      <c r="A71" s="31" t="s">
        <v>47</v>
      </c>
      <c r="B71" s="38"/>
      <c r="C71" s="39"/>
      <c r="D71" s="39"/>
      <c r="E71" s="42" t="s">
        <v>44</v>
      </c>
      <c r="F71" s="39"/>
      <c r="G71" s="39"/>
      <c r="H71" s="39"/>
      <c r="I71" s="39"/>
      <c r="J71" s="40"/>
    </row>
    <row r="72" spans="1:16" x14ac:dyDescent="0.3">
      <c r="A72" s="31" t="s">
        <v>49</v>
      </c>
      <c r="B72" s="38"/>
      <c r="C72" s="39"/>
      <c r="D72" s="39"/>
      <c r="E72" s="41" t="s">
        <v>348</v>
      </c>
      <c r="F72" s="39"/>
      <c r="G72" s="39"/>
      <c r="H72" s="39"/>
      <c r="I72" s="39"/>
      <c r="J72" s="40"/>
    </row>
    <row r="73" spans="1:16" ht="345.6" x14ac:dyDescent="0.3">
      <c r="A73" s="31" t="s">
        <v>51</v>
      </c>
      <c r="B73" s="38"/>
      <c r="C73" s="39"/>
      <c r="D73" s="39"/>
      <c r="E73" s="33" t="s">
        <v>134</v>
      </c>
      <c r="F73" s="39"/>
      <c r="G73" s="39"/>
      <c r="H73" s="39"/>
      <c r="I73" s="39"/>
      <c r="J73" s="40"/>
    </row>
    <row r="74" spans="1:16" x14ac:dyDescent="0.3">
      <c r="A74" s="31" t="s">
        <v>42</v>
      </c>
      <c r="B74" s="31">
        <v>17</v>
      </c>
      <c r="C74" s="32" t="s">
        <v>135</v>
      </c>
      <c r="D74" s="31" t="s">
        <v>65</v>
      </c>
      <c r="E74" s="33" t="s">
        <v>136</v>
      </c>
      <c r="F74" s="34" t="s">
        <v>81</v>
      </c>
      <c r="G74" s="35">
        <v>54.04</v>
      </c>
      <c r="H74" s="36">
        <v>0</v>
      </c>
      <c r="I74" s="36">
        <f>ROUND(G74*H74,P4)</f>
        <v>0</v>
      </c>
      <c r="J74" s="31"/>
      <c r="O74" s="37">
        <f>I74*0.21</f>
        <v>0</v>
      </c>
      <c r="P74">
        <v>3</v>
      </c>
    </row>
    <row r="75" spans="1:16" x14ac:dyDescent="0.3">
      <c r="A75" s="31" t="s">
        <v>47</v>
      </c>
      <c r="B75" s="38"/>
      <c r="C75" s="39"/>
      <c r="D75" s="39"/>
      <c r="E75" s="33" t="s">
        <v>137</v>
      </c>
      <c r="F75" s="39"/>
      <c r="G75" s="39"/>
      <c r="H75" s="39"/>
      <c r="I75" s="39"/>
      <c r="J75" s="40"/>
    </row>
    <row r="76" spans="1:16" ht="43.2" x14ac:dyDescent="0.3">
      <c r="A76" s="31" t="s">
        <v>49</v>
      </c>
      <c r="B76" s="38"/>
      <c r="C76" s="39"/>
      <c r="D76" s="39"/>
      <c r="E76" s="41" t="s">
        <v>349</v>
      </c>
      <c r="F76" s="39"/>
      <c r="G76" s="39"/>
      <c r="H76" s="39"/>
      <c r="I76" s="39"/>
      <c r="J76" s="40"/>
    </row>
    <row r="77" spans="1:16" ht="244.8" x14ac:dyDescent="0.3">
      <c r="A77" s="31" t="s">
        <v>51</v>
      </c>
      <c r="B77" s="38"/>
      <c r="C77" s="39"/>
      <c r="D77" s="39"/>
      <c r="E77" s="33" t="s">
        <v>139</v>
      </c>
      <c r="F77" s="39"/>
      <c r="G77" s="39"/>
      <c r="H77" s="39"/>
      <c r="I77" s="39"/>
      <c r="J77" s="40"/>
    </row>
    <row r="78" spans="1:16" x14ac:dyDescent="0.3">
      <c r="A78" s="31" t="s">
        <v>42</v>
      </c>
      <c r="B78" s="31">
        <v>18</v>
      </c>
      <c r="C78" s="32" t="s">
        <v>135</v>
      </c>
      <c r="D78" s="31" t="s">
        <v>85</v>
      </c>
      <c r="E78" s="33" t="s">
        <v>136</v>
      </c>
      <c r="F78" s="34" t="s">
        <v>81</v>
      </c>
      <c r="G78" s="35">
        <v>370</v>
      </c>
      <c r="H78" s="36">
        <v>0</v>
      </c>
      <c r="I78" s="36">
        <f>ROUND(G78*H78,P4)</f>
        <v>0</v>
      </c>
      <c r="J78" s="31"/>
      <c r="O78" s="37">
        <f>I78*0.21</f>
        <v>0</v>
      </c>
      <c r="P78">
        <v>3</v>
      </c>
    </row>
    <row r="79" spans="1:16" ht="28.8" x14ac:dyDescent="0.3">
      <c r="A79" s="31" t="s">
        <v>47</v>
      </c>
      <c r="B79" s="38"/>
      <c r="C79" s="39"/>
      <c r="D79" s="39"/>
      <c r="E79" s="33" t="s">
        <v>140</v>
      </c>
      <c r="F79" s="39"/>
      <c r="G79" s="39"/>
      <c r="H79" s="39"/>
      <c r="I79" s="39"/>
      <c r="J79" s="40"/>
    </row>
    <row r="80" spans="1:16" ht="28.8" x14ac:dyDescent="0.3">
      <c r="A80" s="31" t="s">
        <v>49</v>
      </c>
      <c r="B80" s="38"/>
      <c r="C80" s="39"/>
      <c r="D80" s="39"/>
      <c r="E80" s="41" t="s">
        <v>350</v>
      </c>
      <c r="F80" s="39"/>
      <c r="G80" s="39"/>
      <c r="H80" s="39"/>
      <c r="I80" s="39"/>
      <c r="J80" s="40"/>
    </row>
    <row r="81" spans="1:16" ht="244.8" x14ac:dyDescent="0.3">
      <c r="A81" s="31" t="s">
        <v>51</v>
      </c>
      <c r="B81" s="38"/>
      <c r="C81" s="39"/>
      <c r="D81" s="39"/>
      <c r="E81" s="33" t="s">
        <v>139</v>
      </c>
      <c r="F81" s="39"/>
      <c r="G81" s="39"/>
      <c r="H81" s="39"/>
      <c r="I81" s="39"/>
      <c r="J81" s="40"/>
    </row>
    <row r="82" spans="1:16" x14ac:dyDescent="0.3">
      <c r="A82" s="31" t="s">
        <v>42</v>
      </c>
      <c r="B82" s="31">
        <v>19</v>
      </c>
      <c r="C82" s="32" t="s">
        <v>142</v>
      </c>
      <c r="D82" s="31" t="s">
        <v>44</v>
      </c>
      <c r="E82" s="33" t="s">
        <v>143</v>
      </c>
      <c r="F82" s="34" t="s">
        <v>81</v>
      </c>
      <c r="G82" s="35">
        <v>370</v>
      </c>
      <c r="H82" s="36">
        <v>0</v>
      </c>
      <c r="I82" s="36">
        <f>ROUND(G82*H82,P4)</f>
        <v>0</v>
      </c>
      <c r="J82" s="31"/>
      <c r="O82" s="37">
        <f>I82*0.21</f>
        <v>0</v>
      </c>
      <c r="P82">
        <v>3</v>
      </c>
    </row>
    <row r="83" spans="1:16" ht="28.8" x14ac:dyDescent="0.3">
      <c r="A83" s="31" t="s">
        <v>47</v>
      </c>
      <c r="B83" s="38"/>
      <c r="C83" s="39"/>
      <c r="D83" s="39"/>
      <c r="E83" s="33" t="s">
        <v>144</v>
      </c>
      <c r="F83" s="39"/>
      <c r="G83" s="39"/>
      <c r="H83" s="39"/>
      <c r="I83" s="39"/>
      <c r="J83" s="40"/>
    </row>
    <row r="84" spans="1:16" x14ac:dyDescent="0.3">
      <c r="A84" s="31" t="s">
        <v>49</v>
      </c>
      <c r="B84" s="38"/>
      <c r="C84" s="39"/>
      <c r="D84" s="39"/>
      <c r="E84" s="41" t="s">
        <v>351</v>
      </c>
      <c r="F84" s="39"/>
      <c r="G84" s="39"/>
      <c r="H84" s="39"/>
      <c r="I84" s="39"/>
      <c r="J84" s="40"/>
    </row>
    <row r="85" spans="1:16" ht="360" x14ac:dyDescent="0.3">
      <c r="A85" s="31" t="s">
        <v>51</v>
      </c>
      <c r="B85" s="38"/>
      <c r="C85" s="39"/>
      <c r="D85" s="39"/>
      <c r="E85" s="33" t="s">
        <v>146</v>
      </c>
      <c r="F85" s="39"/>
      <c r="G85" s="39"/>
      <c r="H85" s="39"/>
      <c r="I85" s="39"/>
      <c r="J85" s="40"/>
    </row>
    <row r="86" spans="1:16" x14ac:dyDescent="0.3">
      <c r="A86" s="31" t="s">
        <v>42</v>
      </c>
      <c r="B86" s="31">
        <v>20</v>
      </c>
      <c r="C86" s="32" t="s">
        <v>147</v>
      </c>
      <c r="D86" s="31" t="s">
        <v>44</v>
      </c>
      <c r="E86" s="33" t="s">
        <v>148</v>
      </c>
      <c r="F86" s="34" t="s">
        <v>81</v>
      </c>
      <c r="G86" s="35">
        <v>7</v>
      </c>
      <c r="H86" s="36">
        <v>0</v>
      </c>
      <c r="I86" s="36">
        <f>ROUND(G86*H86,P4)</f>
        <v>0</v>
      </c>
      <c r="J86" s="31"/>
      <c r="O86" s="37">
        <f>I86*0.21</f>
        <v>0</v>
      </c>
      <c r="P86">
        <v>3</v>
      </c>
    </row>
    <row r="87" spans="1:16" x14ac:dyDescent="0.3">
      <c r="A87" s="31" t="s">
        <v>47</v>
      </c>
      <c r="B87" s="38"/>
      <c r="C87" s="39"/>
      <c r="D87" s="39"/>
      <c r="E87" s="42" t="s">
        <v>44</v>
      </c>
      <c r="F87" s="39"/>
      <c r="G87" s="39"/>
      <c r="H87" s="39"/>
      <c r="I87" s="39"/>
      <c r="J87" s="40"/>
    </row>
    <row r="88" spans="1:16" x14ac:dyDescent="0.3">
      <c r="A88" s="31" t="s">
        <v>49</v>
      </c>
      <c r="B88" s="38"/>
      <c r="C88" s="39"/>
      <c r="D88" s="39"/>
      <c r="E88" s="41" t="s">
        <v>352</v>
      </c>
      <c r="F88" s="39"/>
      <c r="G88" s="39"/>
      <c r="H88" s="39"/>
      <c r="I88" s="39"/>
      <c r="J88" s="40"/>
    </row>
    <row r="89" spans="1:16" ht="316.8" x14ac:dyDescent="0.3">
      <c r="A89" s="31" t="s">
        <v>51</v>
      </c>
      <c r="B89" s="38"/>
      <c r="C89" s="39"/>
      <c r="D89" s="39"/>
      <c r="E89" s="33" t="s">
        <v>150</v>
      </c>
      <c r="F89" s="39"/>
      <c r="G89" s="39"/>
      <c r="H89" s="39"/>
      <c r="I89" s="39"/>
      <c r="J89" s="40"/>
    </row>
    <row r="90" spans="1:16" x14ac:dyDescent="0.3">
      <c r="A90" s="31" t="s">
        <v>42</v>
      </c>
      <c r="B90" s="31">
        <v>21</v>
      </c>
      <c r="C90" s="32" t="s">
        <v>151</v>
      </c>
      <c r="D90" s="31" t="s">
        <v>44</v>
      </c>
      <c r="E90" s="33" t="s">
        <v>152</v>
      </c>
      <c r="F90" s="34" t="s">
        <v>153</v>
      </c>
      <c r="G90" s="35">
        <v>740</v>
      </c>
      <c r="H90" s="36">
        <v>0</v>
      </c>
      <c r="I90" s="36">
        <f>ROUND(G90*H90,P4)</f>
        <v>0</v>
      </c>
      <c r="J90" s="31"/>
      <c r="O90" s="37">
        <f>I90*0.21</f>
        <v>0</v>
      </c>
      <c r="P90">
        <v>3</v>
      </c>
    </row>
    <row r="91" spans="1:16" x14ac:dyDescent="0.3">
      <c r="A91" s="31" t="s">
        <v>47</v>
      </c>
      <c r="B91" s="38"/>
      <c r="C91" s="39"/>
      <c r="D91" s="39"/>
      <c r="E91" s="42" t="s">
        <v>44</v>
      </c>
      <c r="F91" s="39"/>
      <c r="G91" s="39"/>
      <c r="H91" s="39"/>
      <c r="I91" s="39"/>
      <c r="J91" s="40"/>
    </row>
    <row r="92" spans="1:16" x14ac:dyDescent="0.3">
      <c r="A92" s="31" t="s">
        <v>49</v>
      </c>
      <c r="B92" s="38"/>
      <c r="C92" s="39"/>
      <c r="D92" s="39"/>
      <c r="E92" s="41" t="s">
        <v>353</v>
      </c>
      <c r="F92" s="39"/>
      <c r="G92" s="39"/>
      <c r="H92" s="39"/>
      <c r="I92" s="39"/>
      <c r="J92" s="40"/>
    </row>
    <row r="93" spans="1:16" ht="72" x14ac:dyDescent="0.3">
      <c r="A93" s="31" t="s">
        <v>51</v>
      </c>
      <c r="B93" s="38"/>
      <c r="C93" s="39"/>
      <c r="D93" s="39"/>
      <c r="E93" s="33" t="s">
        <v>155</v>
      </c>
      <c r="F93" s="39"/>
      <c r="G93" s="39"/>
      <c r="H93" s="39"/>
      <c r="I93" s="39"/>
      <c r="J93" s="40"/>
    </row>
    <row r="94" spans="1:16" x14ac:dyDescent="0.3">
      <c r="A94" s="31" t="s">
        <v>42</v>
      </c>
      <c r="B94" s="31">
        <v>22</v>
      </c>
      <c r="C94" s="32" t="s">
        <v>156</v>
      </c>
      <c r="D94" s="31" t="s">
        <v>44</v>
      </c>
      <c r="E94" s="33" t="s">
        <v>157</v>
      </c>
      <c r="F94" s="34" t="s">
        <v>153</v>
      </c>
      <c r="G94" s="35">
        <v>20</v>
      </c>
      <c r="H94" s="36">
        <v>0</v>
      </c>
      <c r="I94" s="36">
        <f>ROUND(G94*H94,P4)</f>
        <v>0</v>
      </c>
      <c r="J94" s="31"/>
      <c r="O94" s="37">
        <f>I94*0.21</f>
        <v>0</v>
      </c>
      <c r="P94">
        <v>3</v>
      </c>
    </row>
    <row r="95" spans="1:16" x14ac:dyDescent="0.3">
      <c r="A95" s="31" t="s">
        <v>47</v>
      </c>
      <c r="B95" s="38"/>
      <c r="C95" s="39"/>
      <c r="D95" s="39"/>
      <c r="E95" s="42" t="s">
        <v>44</v>
      </c>
      <c r="F95" s="39"/>
      <c r="G95" s="39"/>
      <c r="H95" s="39"/>
      <c r="I95" s="39"/>
      <c r="J95" s="40"/>
    </row>
    <row r="96" spans="1:16" x14ac:dyDescent="0.3">
      <c r="A96" s="31" t="s">
        <v>49</v>
      </c>
      <c r="B96" s="38"/>
      <c r="C96" s="39"/>
      <c r="D96" s="39"/>
      <c r="E96" s="41" t="s">
        <v>354</v>
      </c>
      <c r="F96" s="39"/>
      <c r="G96" s="39"/>
      <c r="H96" s="39"/>
      <c r="I96" s="39"/>
      <c r="J96" s="40"/>
    </row>
    <row r="97" spans="1:16" ht="72" x14ac:dyDescent="0.3">
      <c r="A97" s="31" t="s">
        <v>51</v>
      </c>
      <c r="B97" s="38"/>
      <c r="C97" s="39"/>
      <c r="D97" s="39"/>
      <c r="E97" s="33" t="s">
        <v>159</v>
      </c>
      <c r="F97" s="39"/>
      <c r="G97" s="39"/>
      <c r="H97" s="39"/>
      <c r="I97" s="39"/>
      <c r="J97" s="40"/>
    </row>
    <row r="98" spans="1:16" x14ac:dyDescent="0.3">
      <c r="A98" s="25" t="s">
        <v>39</v>
      </c>
      <c r="B98" s="26"/>
      <c r="C98" s="27" t="s">
        <v>164</v>
      </c>
      <c r="D98" s="28"/>
      <c r="E98" s="25" t="s">
        <v>165</v>
      </c>
      <c r="F98" s="28"/>
      <c r="G98" s="28"/>
      <c r="H98" s="28"/>
      <c r="I98" s="29">
        <f>SUMIFS(I99:I110,A99:A110,"P")</f>
        <v>0</v>
      </c>
      <c r="J98" s="30"/>
    </row>
    <row r="99" spans="1:16" x14ac:dyDescent="0.3">
      <c r="A99" s="31" t="s">
        <v>42</v>
      </c>
      <c r="B99" s="31">
        <v>23</v>
      </c>
      <c r="C99" s="32" t="s">
        <v>355</v>
      </c>
      <c r="D99" s="31" t="s">
        <v>44</v>
      </c>
      <c r="E99" s="33" t="s">
        <v>356</v>
      </c>
      <c r="F99" s="34" t="s">
        <v>81</v>
      </c>
      <c r="G99" s="35">
        <v>0.5</v>
      </c>
      <c r="H99" s="36">
        <v>0</v>
      </c>
      <c r="I99" s="36">
        <f>ROUND(G99*H99,P4)</f>
        <v>0</v>
      </c>
      <c r="J99" s="31"/>
      <c r="O99" s="37">
        <f>I99*0.21</f>
        <v>0</v>
      </c>
      <c r="P99">
        <v>3</v>
      </c>
    </row>
    <row r="100" spans="1:16" x14ac:dyDescent="0.3">
      <c r="A100" s="31" t="s">
        <v>47</v>
      </c>
      <c r="B100" s="38"/>
      <c r="C100" s="39"/>
      <c r="D100" s="39"/>
      <c r="E100" s="42" t="s">
        <v>44</v>
      </c>
      <c r="F100" s="39"/>
      <c r="G100" s="39"/>
      <c r="H100" s="39"/>
      <c r="I100" s="39"/>
      <c r="J100" s="40"/>
    </row>
    <row r="101" spans="1:16" x14ac:dyDescent="0.3">
      <c r="A101" s="31" t="s">
        <v>49</v>
      </c>
      <c r="B101" s="38"/>
      <c r="C101" s="39"/>
      <c r="D101" s="39"/>
      <c r="E101" s="41" t="s">
        <v>357</v>
      </c>
      <c r="F101" s="39"/>
      <c r="G101" s="39"/>
      <c r="H101" s="39"/>
      <c r="I101" s="39"/>
      <c r="J101" s="40"/>
    </row>
    <row r="102" spans="1:16" ht="409.6" x14ac:dyDescent="0.3">
      <c r="A102" s="31" t="s">
        <v>51</v>
      </c>
      <c r="B102" s="38"/>
      <c r="C102" s="39"/>
      <c r="D102" s="39"/>
      <c r="E102" s="33" t="s">
        <v>170</v>
      </c>
      <c r="F102" s="39"/>
      <c r="G102" s="39"/>
      <c r="H102" s="39"/>
      <c r="I102" s="39"/>
      <c r="J102" s="40"/>
    </row>
    <row r="103" spans="1:16" x14ac:dyDescent="0.3">
      <c r="A103" s="31" t="s">
        <v>42</v>
      </c>
      <c r="B103" s="31">
        <v>24</v>
      </c>
      <c r="C103" s="32" t="s">
        <v>166</v>
      </c>
      <c r="D103" s="31" t="s">
        <v>44</v>
      </c>
      <c r="E103" s="33" t="s">
        <v>167</v>
      </c>
      <c r="F103" s="34" t="s">
        <v>81</v>
      </c>
      <c r="G103" s="35">
        <v>0.3</v>
      </c>
      <c r="H103" s="36">
        <v>0</v>
      </c>
      <c r="I103" s="36">
        <f>ROUND(G103*H103,P4)</f>
        <v>0</v>
      </c>
      <c r="J103" s="31"/>
      <c r="O103" s="37">
        <f>I103*0.21</f>
        <v>0</v>
      </c>
      <c r="P103">
        <v>3</v>
      </c>
    </row>
    <row r="104" spans="1:16" x14ac:dyDescent="0.3">
      <c r="A104" s="31" t="s">
        <v>47</v>
      </c>
      <c r="B104" s="38"/>
      <c r="C104" s="39"/>
      <c r="D104" s="39"/>
      <c r="E104" s="33" t="s">
        <v>168</v>
      </c>
      <c r="F104" s="39"/>
      <c r="G104" s="39"/>
      <c r="H104" s="39"/>
      <c r="I104" s="39"/>
      <c r="J104" s="40"/>
    </row>
    <row r="105" spans="1:16" x14ac:dyDescent="0.3">
      <c r="A105" s="31" t="s">
        <v>49</v>
      </c>
      <c r="B105" s="38"/>
      <c r="C105" s="39"/>
      <c r="D105" s="39"/>
      <c r="E105" s="41" t="s">
        <v>358</v>
      </c>
      <c r="F105" s="39"/>
      <c r="G105" s="39"/>
      <c r="H105" s="39"/>
      <c r="I105" s="39"/>
      <c r="J105" s="40"/>
    </row>
    <row r="106" spans="1:16" ht="409.6" x14ac:dyDescent="0.3">
      <c r="A106" s="31" t="s">
        <v>51</v>
      </c>
      <c r="B106" s="38"/>
      <c r="C106" s="39"/>
      <c r="D106" s="39"/>
      <c r="E106" s="33" t="s">
        <v>170</v>
      </c>
      <c r="F106" s="39"/>
      <c r="G106" s="39"/>
      <c r="H106" s="39"/>
      <c r="I106" s="39"/>
      <c r="J106" s="40"/>
    </row>
    <row r="107" spans="1:16" x14ac:dyDescent="0.3">
      <c r="A107" s="31" t="s">
        <v>42</v>
      </c>
      <c r="B107" s="31">
        <v>25</v>
      </c>
      <c r="C107" s="32" t="s">
        <v>359</v>
      </c>
      <c r="D107" s="31" t="s">
        <v>44</v>
      </c>
      <c r="E107" s="33" t="s">
        <v>360</v>
      </c>
      <c r="F107" s="34" t="s">
        <v>81</v>
      </c>
      <c r="G107" s="35">
        <v>0.6</v>
      </c>
      <c r="H107" s="36">
        <v>0</v>
      </c>
      <c r="I107" s="36">
        <f>ROUND(G107*H107,P4)</f>
        <v>0</v>
      </c>
      <c r="J107" s="31"/>
      <c r="O107" s="37">
        <f>I107*0.21</f>
        <v>0</v>
      </c>
      <c r="P107">
        <v>3</v>
      </c>
    </row>
    <row r="108" spans="1:16" x14ac:dyDescent="0.3">
      <c r="A108" s="31" t="s">
        <v>47</v>
      </c>
      <c r="B108" s="38"/>
      <c r="C108" s="39"/>
      <c r="D108" s="39"/>
      <c r="E108" s="42" t="s">
        <v>44</v>
      </c>
      <c r="F108" s="39"/>
      <c r="G108" s="39"/>
      <c r="H108" s="39"/>
      <c r="I108" s="39"/>
      <c r="J108" s="40"/>
    </row>
    <row r="109" spans="1:16" x14ac:dyDescent="0.3">
      <c r="A109" s="31" t="s">
        <v>49</v>
      </c>
      <c r="B109" s="38"/>
      <c r="C109" s="39"/>
      <c r="D109" s="39"/>
      <c r="E109" s="41" t="s">
        <v>361</v>
      </c>
      <c r="F109" s="39"/>
      <c r="G109" s="39"/>
      <c r="H109" s="39"/>
      <c r="I109" s="39"/>
      <c r="J109" s="40"/>
    </row>
    <row r="110" spans="1:16" ht="144" x14ac:dyDescent="0.3">
      <c r="A110" s="31" t="s">
        <v>51</v>
      </c>
      <c r="B110" s="38"/>
      <c r="C110" s="39"/>
      <c r="D110" s="39"/>
      <c r="E110" s="33" t="s">
        <v>362</v>
      </c>
      <c r="F110" s="39"/>
      <c r="G110" s="39"/>
      <c r="H110" s="39"/>
      <c r="I110" s="39"/>
      <c r="J110" s="40"/>
    </row>
    <row r="111" spans="1:16" x14ac:dyDescent="0.3">
      <c r="A111" s="25" t="s">
        <v>39</v>
      </c>
      <c r="B111" s="26"/>
      <c r="C111" s="27" t="s">
        <v>175</v>
      </c>
      <c r="D111" s="28"/>
      <c r="E111" s="25" t="s">
        <v>176</v>
      </c>
      <c r="F111" s="28"/>
      <c r="G111" s="28"/>
      <c r="H111" s="28"/>
      <c r="I111" s="29">
        <f>SUMIFS(I112:I143,A112:A143,"P")</f>
        <v>0</v>
      </c>
      <c r="J111" s="30"/>
    </row>
    <row r="112" spans="1:16" x14ac:dyDescent="0.3">
      <c r="A112" s="31" t="s">
        <v>42</v>
      </c>
      <c r="B112" s="31">
        <v>26</v>
      </c>
      <c r="C112" s="32" t="s">
        <v>182</v>
      </c>
      <c r="D112" s="31" t="s">
        <v>44</v>
      </c>
      <c r="E112" s="33" t="s">
        <v>183</v>
      </c>
      <c r="F112" s="34" t="s">
        <v>81</v>
      </c>
      <c r="G112" s="35">
        <v>185</v>
      </c>
      <c r="H112" s="36">
        <v>0</v>
      </c>
      <c r="I112" s="36">
        <f>ROUND(G112*H112,P4)</f>
        <v>0</v>
      </c>
      <c r="J112" s="31"/>
      <c r="O112" s="37">
        <f>I112*0.21</f>
        <v>0</v>
      </c>
      <c r="P112">
        <v>3</v>
      </c>
    </row>
    <row r="113" spans="1:16" ht="28.8" x14ac:dyDescent="0.3">
      <c r="A113" s="31" t="s">
        <v>47</v>
      </c>
      <c r="B113" s="38"/>
      <c r="C113" s="39"/>
      <c r="D113" s="39"/>
      <c r="E113" s="33" t="s">
        <v>363</v>
      </c>
      <c r="F113" s="39"/>
      <c r="G113" s="39"/>
      <c r="H113" s="39"/>
      <c r="I113" s="39"/>
      <c r="J113" s="40"/>
    </row>
    <row r="114" spans="1:16" x14ac:dyDescent="0.3">
      <c r="A114" s="31" t="s">
        <v>49</v>
      </c>
      <c r="B114" s="38"/>
      <c r="C114" s="39"/>
      <c r="D114" s="39"/>
      <c r="E114" s="41" t="s">
        <v>364</v>
      </c>
      <c r="F114" s="39"/>
      <c r="G114" s="39"/>
      <c r="H114" s="39"/>
      <c r="I114" s="39"/>
      <c r="J114" s="40"/>
    </row>
    <row r="115" spans="1:16" ht="86.4" x14ac:dyDescent="0.3">
      <c r="A115" s="31" t="s">
        <v>51</v>
      </c>
      <c r="B115" s="38"/>
      <c r="C115" s="39"/>
      <c r="D115" s="39"/>
      <c r="E115" s="33" t="s">
        <v>186</v>
      </c>
      <c r="F115" s="39"/>
      <c r="G115" s="39"/>
      <c r="H115" s="39"/>
      <c r="I115" s="39"/>
      <c r="J115" s="40"/>
    </row>
    <row r="116" spans="1:16" x14ac:dyDescent="0.3">
      <c r="A116" s="31" t="s">
        <v>42</v>
      </c>
      <c r="B116" s="31">
        <v>27</v>
      </c>
      <c r="C116" s="32" t="s">
        <v>187</v>
      </c>
      <c r="D116" s="31" t="s">
        <v>44</v>
      </c>
      <c r="E116" s="33" t="s">
        <v>188</v>
      </c>
      <c r="F116" s="34" t="s">
        <v>153</v>
      </c>
      <c r="G116" s="35">
        <v>27</v>
      </c>
      <c r="H116" s="36">
        <v>0</v>
      </c>
      <c r="I116" s="36">
        <f>ROUND(G116*H116,P4)</f>
        <v>0</v>
      </c>
      <c r="J116" s="31"/>
      <c r="O116" s="37">
        <f>I116*0.21</f>
        <v>0</v>
      </c>
      <c r="P116">
        <v>3</v>
      </c>
    </row>
    <row r="117" spans="1:16" x14ac:dyDescent="0.3">
      <c r="A117" s="31" t="s">
        <v>47</v>
      </c>
      <c r="B117" s="38"/>
      <c r="C117" s="39"/>
      <c r="D117" s="39"/>
      <c r="E117" s="33" t="s">
        <v>189</v>
      </c>
      <c r="F117" s="39"/>
      <c r="G117" s="39"/>
      <c r="H117" s="39"/>
      <c r="I117" s="39"/>
      <c r="J117" s="40"/>
    </row>
    <row r="118" spans="1:16" x14ac:dyDescent="0.3">
      <c r="A118" s="31" t="s">
        <v>49</v>
      </c>
      <c r="B118" s="38"/>
      <c r="C118" s="39"/>
      <c r="D118" s="39"/>
      <c r="E118" s="41" t="s">
        <v>365</v>
      </c>
      <c r="F118" s="39"/>
      <c r="G118" s="39"/>
      <c r="H118" s="39"/>
      <c r="I118" s="39"/>
      <c r="J118" s="40"/>
    </row>
    <row r="119" spans="1:16" ht="144" x14ac:dyDescent="0.3">
      <c r="A119" s="31" t="s">
        <v>51</v>
      </c>
      <c r="B119" s="38"/>
      <c r="C119" s="39"/>
      <c r="D119" s="39"/>
      <c r="E119" s="33" t="s">
        <v>191</v>
      </c>
      <c r="F119" s="39"/>
      <c r="G119" s="39"/>
      <c r="H119" s="39"/>
      <c r="I119" s="39"/>
      <c r="J119" s="40"/>
    </row>
    <row r="120" spans="1:16" x14ac:dyDescent="0.3">
      <c r="A120" s="31" t="s">
        <v>42</v>
      </c>
      <c r="B120" s="31">
        <v>28</v>
      </c>
      <c r="C120" s="32" t="s">
        <v>192</v>
      </c>
      <c r="D120" s="31" t="s">
        <v>44</v>
      </c>
      <c r="E120" s="33" t="s">
        <v>193</v>
      </c>
      <c r="F120" s="34" t="s">
        <v>153</v>
      </c>
      <c r="G120" s="35">
        <v>11.333</v>
      </c>
      <c r="H120" s="36">
        <v>0</v>
      </c>
      <c r="I120" s="36">
        <f>ROUND(G120*H120,P4)</f>
        <v>0</v>
      </c>
      <c r="J120" s="31"/>
      <c r="O120" s="37">
        <f>I120*0.21</f>
        <v>0</v>
      </c>
      <c r="P120">
        <v>3</v>
      </c>
    </row>
    <row r="121" spans="1:16" x14ac:dyDescent="0.3">
      <c r="A121" s="31" t="s">
        <v>47</v>
      </c>
      <c r="B121" s="38"/>
      <c r="C121" s="39"/>
      <c r="D121" s="39"/>
      <c r="E121" s="33" t="s">
        <v>194</v>
      </c>
      <c r="F121" s="39"/>
      <c r="G121" s="39"/>
      <c r="H121" s="39"/>
      <c r="I121" s="39"/>
      <c r="J121" s="40"/>
    </row>
    <row r="122" spans="1:16" x14ac:dyDescent="0.3">
      <c r="A122" s="31" t="s">
        <v>49</v>
      </c>
      <c r="B122" s="38"/>
      <c r="C122" s="39"/>
      <c r="D122" s="39"/>
      <c r="E122" s="41" t="s">
        <v>195</v>
      </c>
      <c r="F122" s="39"/>
      <c r="G122" s="39"/>
      <c r="H122" s="39"/>
      <c r="I122" s="39"/>
      <c r="J122" s="40"/>
    </row>
    <row r="123" spans="1:16" ht="115.2" x14ac:dyDescent="0.3">
      <c r="A123" s="31" t="s">
        <v>51</v>
      </c>
      <c r="B123" s="38"/>
      <c r="C123" s="39"/>
      <c r="D123" s="39"/>
      <c r="E123" s="33" t="s">
        <v>196</v>
      </c>
      <c r="F123" s="39"/>
      <c r="G123" s="39"/>
      <c r="H123" s="39"/>
      <c r="I123" s="39"/>
      <c r="J123" s="40"/>
    </row>
    <row r="124" spans="1:16" x14ac:dyDescent="0.3">
      <c r="A124" s="31" t="s">
        <v>42</v>
      </c>
      <c r="B124" s="31">
        <v>29</v>
      </c>
      <c r="C124" s="32" t="s">
        <v>197</v>
      </c>
      <c r="D124" s="31" t="s">
        <v>44</v>
      </c>
      <c r="E124" s="33" t="s">
        <v>198</v>
      </c>
      <c r="F124" s="34" t="s">
        <v>153</v>
      </c>
      <c r="G124" s="35">
        <v>767</v>
      </c>
      <c r="H124" s="36">
        <v>0</v>
      </c>
      <c r="I124" s="36">
        <f>ROUND(G124*H124,P4)</f>
        <v>0</v>
      </c>
      <c r="J124" s="31"/>
      <c r="O124" s="37">
        <f>I124*0.21</f>
        <v>0</v>
      </c>
      <c r="P124">
        <v>3</v>
      </c>
    </row>
    <row r="125" spans="1:16" x14ac:dyDescent="0.3">
      <c r="A125" s="31" t="s">
        <v>47</v>
      </c>
      <c r="B125" s="38"/>
      <c r="C125" s="39"/>
      <c r="D125" s="39"/>
      <c r="E125" s="33" t="s">
        <v>199</v>
      </c>
      <c r="F125" s="39"/>
      <c r="G125" s="39"/>
      <c r="H125" s="39"/>
      <c r="I125" s="39"/>
      <c r="J125" s="40"/>
    </row>
    <row r="126" spans="1:16" ht="43.2" x14ac:dyDescent="0.3">
      <c r="A126" s="31" t="s">
        <v>49</v>
      </c>
      <c r="B126" s="38"/>
      <c r="C126" s="39"/>
      <c r="D126" s="39"/>
      <c r="E126" s="41" t="s">
        <v>366</v>
      </c>
      <c r="F126" s="39"/>
      <c r="G126" s="39"/>
      <c r="H126" s="39"/>
      <c r="I126" s="39"/>
      <c r="J126" s="40"/>
    </row>
    <row r="127" spans="1:16" ht="100.8" x14ac:dyDescent="0.3">
      <c r="A127" s="31" t="s">
        <v>51</v>
      </c>
      <c r="B127" s="38"/>
      <c r="C127" s="39"/>
      <c r="D127" s="39"/>
      <c r="E127" s="33" t="s">
        <v>201</v>
      </c>
      <c r="F127" s="39"/>
      <c r="G127" s="39"/>
      <c r="H127" s="39"/>
      <c r="I127" s="39"/>
      <c r="J127" s="40"/>
    </row>
    <row r="128" spans="1:16" x14ac:dyDescent="0.3">
      <c r="A128" s="31" t="s">
        <v>42</v>
      </c>
      <c r="B128" s="31">
        <v>30</v>
      </c>
      <c r="C128" s="32" t="s">
        <v>202</v>
      </c>
      <c r="D128" s="31" t="s">
        <v>44</v>
      </c>
      <c r="E128" s="33" t="s">
        <v>203</v>
      </c>
      <c r="F128" s="34" t="s">
        <v>153</v>
      </c>
      <c r="G128" s="35">
        <v>808</v>
      </c>
      <c r="H128" s="36">
        <v>0</v>
      </c>
      <c r="I128" s="36">
        <f>ROUND(G128*H128,P4)</f>
        <v>0</v>
      </c>
      <c r="J128" s="31"/>
      <c r="O128" s="37">
        <f>I128*0.21</f>
        <v>0</v>
      </c>
      <c r="P128">
        <v>3</v>
      </c>
    </row>
    <row r="129" spans="1:16" x14ac:dyDescent="0.3">
      <c r="A129" s="31" t="s">
        <v>47</v>
      </c>
      <c r="B129" s="38"/>
      <c r="C129" s="39"/>
      <c r="D129" s="39"/>
      <c r="E129" s="33" t="s">
        <v>204</v>
      </c>
      <c r="F129" s="39"/>
      <c r="G129" s="39"/>
      <c r="H129" s="39"/>
      <c r="I129" s="39"/>
      <c r="J129" s="40"/>
    </row>
    <row r="130" spans="1:16" ht="43.2" x14ac:dyDescent="0.3">
      <c r="A130" s="31" t="s">
        <v>49</v>
      </c>
      <c r="B130" s="38"/>
      <c r="C130" s="39"/>
      <c r="D130" s="39"/>
      <c r="E130" s="41" t="s">
        <v>367</v>
      </c>
      <c r="F130" s="39"/>
      <c r="G130" s="39"/>
      <c r="H130" s="39"/>
      <c r="I130" s="39"/>
      <c r="J130" s="40"/>
    </row>
    <row r="131" spans="1:16" ht="100.8" x14ac:dyDescent="0.3">
      <c r="A131" s="31" t="s">
        <v>51</v>
      </c>
      <c r="B131" s="38"/>
      <c r="C131" s="39"/>
      <c r="D131" s="39"/>
      <c r="E131" s="33" t="s">
        <v>201</v>
      </c>
      <c r="F131" s="39"/>
      <c r="G131" s="39"/>
      <c r="H131" s="39"/>
      <c r="I131" s="39"/>
      <c r="J131" s="40"/>
    </row>
    <row r="132" spans="1:16" x14ac:dyDescent="0.3">
      <c r="A132" s="31" t="s">
        <v>42</v>
      </c>
      <c r="B132" s="31">
        <v>31</v>
      </c>
      <c r="C132" s="32" t="s">
        <v>368</v>
      </c>
      <c r="D132" s="31" t="s">
        <v>44</v>
      </c>
      <c r="E132" s="33" t="s">
        <v>369</v>
      </c>
      <c r="F132" s="34" t="s">
        <v>153</v>
      </c>
      <c r="G132" s="35">
        <v>808</v>
      </c>
      <c r="H132" s="36">
        <v>0</v>
      </c>
      <c r="I132" s="36">
        <f>ROUND(G132*H132,P4)</f>
        <v>0</v>
      </c>
      <c r="J132" s="31"/>
      <c r="O132" s="37">
        <f>I132*0.21</f>
        <v>0</v>
      </c>
      <c r="P132">
        <v>3</v>
      </c>
    </row>
    <row r="133" spans="1:16" x14ac:dyDescent="0.3">
      <c r="A133" s="31" t="s">
        <v>47</v>
      </c>
      <c r="B133" s="38"/>
      <c r="C133" s="39"/>
      <c r="D133" s="39"/>
      <c r="E133" s="33" t="s">
        <v>213</v>
      </c>
      <c r="F133" s="39"/>
      <c r="G133" s="39"/>
      <c r="H133" s="39"/>
      <c r="I133" s="39"/>
      <c r="J133" s="40"/>
    </row>
    <row r="134" spans="1:16" ht="43.2" x14ac:dyDescent="0.3">
      <c r="A134" s="31" t="s">
        <v>49</v>
      </c>
      <c r="B134" s="38"/>
      <c r="C134" s="39"/>
      <c r="D134" s="39"/>
      <c r="E134" s="41" t="s">
        <v>370</v>
      </c>
      <c r="F134" s="39"/>
      <c r="G134" s="39"/>
      <c r="H134" s="39"/>
      <c r="I134" s="39"/>
      <c r="J134" s="40"/>
    </row>
    <row r="135" spans="1:16" ht="187.2" x14ac:dyDescent="0.3">
      <c r="A135" s="31" t="s">
        <v>51</v>
      </c>
      <c r="B135" s="38"/>
      <c r="C135" s="39"/>
      <c r="D135" s="39"/>
      <c r="E135" s="33" t="s">
        <v>210</v>
      </c>
      <c r="F135" s="39"/>
      <c r="G135" s="39"/>
      <c r="H135" s="39"/>
      <c r="I135" s="39"/>
      <c r="J135" s="40"/>
    </row>
    <row r="136" spans="1:16" x14ac:dyDescent="0.3">
      <c r="A136" s="31" t="s">
        <v>42</v>
      </c>
      <c r="B136" s="31">
        <v>32</v>
      </c>
      <c r="C136" s="32" t="s">
        <v>215</v>
      </c>
      <c r="D136" s="31" t="s">
        <v>44</v>
      </c>
      <c r="E136" s="33" t="s">
        <v>216</v>
      </c>
      <c r="F136" s="34" t="s">
        <v>153</v>
      </c>
      <c r="G136" s="35">
        <v>740</v>
      </c>
      <c r="H136" s="36">
        <v>0</v>
      </c>
      <c r="I136" s="36">
        <f>ROUND(G136*H136,P4)</f>
        <v>0</v>
      </c>
      <c r="J136" s="31"/>
      <c r="O136" s="37">
        <f>I136*0.21</f>
        <v>0</v>
      </c>
      <c r="P136">
        <v>3</v>
      </c>
    </row>
    <row r="137" spans="1:16" x14ac:dyDescent="0.3">
      <c r="A137" s="31" t="s">
        <v>47</v>
      </c>
      <c r="B137" s="38"/>
      <c r="C137" s="39"/>
      <c r="D137" s="39"/>
      <c r="E137" s="33" t="s">
        <v>217</v>
      </c>
      <c r="F137" s="39"/>
      <c r="G137" s="39"/>
      <c r="H137" s="39"/>
      <c r="I137" s="39"/>
      <c r="J137" s="40"/>
    </row>
    <row r="138" spans="1:16" x14ac:dyDescent="0.3">
      <c r="A138" s="31" t="s">
        <v>49</v>
      </c>
      <c r="B138" s="38"/>
      <c r="C138" s="39"/>
      <c r="D138" s="39"/>
      <c r="E138" s="41" t="s">
        <v>371</v>
      </c>
      <c r="F138" s="39"/>
      <c r="G138" s="39"/>
      <c r="H138" s="39"/>
      <c r="I138" s="39"/>
      <c r="J138" s="40"/>
    </row>
    <row r="139" spans="1:16" ht="187.2" x14ac:dyDescent="0.3">
      <c r="A139" s="31" t="s">
        <v>51</v>
      </c>
      <c r="B139" s="38"/>
      <c r="C139" s="39"/>
      <c r="D139" s="39"/>
      <c r="E139" s="33" t="s">
        <v>210</v>
      </c>
      <c r="F139" s="39"/>
      <c r="G139" s="39"/>
      <c r="H139" s="39"/>
      <c r="I139" s="39"/>
      <c r="J139" s="40"/>
    </row>
    <row r="140" spans="1:16" x14ac:dyDescent="0.3">
      <c r="A140" s="31" t="s">
        <v>42</v>
      </c>
      <c r="B140" s="31">
        <v>33</v>
      </c>
      <c r="C140" s="32" t="s">
        <v>219</v>
      </c>
      <c r="D140" s="31" t="s">
        <v>44</v>
      </c>
      <c r="E140" s="33" t="s">
        <v>220</v>
      </c>
      <c r="F140" s="34" t="s">
        <v>153</v>
      </c>
      <c r="G140" s="35">
        <v>767</v>
      </c>
      <c r="H140" s="36">
        <v>0</v>
      </c>
      <c r="I140" s="36">
        <f>ROUND(G140*H140,P4)</f>
        <v>0</v>
      </c>
      <c r="J140" s="31"/>
      <c r="O140" s="37">
        <f>I140*0.21</f>
        <v>0</v>
      </c>
      <c r="P140">
        <v>3</v>
      </c>
    </row>
    <row r="141" spans="1:16" x14ac:dyDescent="0.3">
      <c r="A141" s="31" t="s">
        <v>47</v>
      </c>
      <c r="B141" s="38"/>
      <c r="C141" s="39"/>
      <c r="D141" s="39"/>
      <c r="E141" s="33" t="s">
        <v>221</v>
      </c>
      <c r="F141" s="39"/>
      <c r="G141" s="39"/>
      <c r="H141" s="39"/>
      <c r="I141" s="39"/>
      <c r="J141" s="40"/>
    </row>
    <row r="142" spans="1:16" ht="43.2" x14ac:dyDescent="0.3">
      <c r="A142" s="31" t="s">
        <v>49</v>
      </c>
      <c r="B142" s="38"/>
      <c r="C142" s="39"/>
      <c r="D142" s="39"/>
      <c r="E142" s="41" t="s">
        <v>372</v>
      </c>
      <c r="F142" s="39"/>
      <c r="G142" s="39"/>
      <c r="H142" s="39"/>
      <c r="I142" s="39"/>
      <c r="J142" s="40"/>
    </row>
    <row r="143" spans="1:16" ht="72" x14ac:dyDescent="0.3">
      <c r="A143" s="31" t="s">
        <v>51</v>
      </c>
      <c r="B143" s="38"/>
      <c r="C143" s="39"/>
      <c r="D143" s="39"/>
      <c r="E143" s="33" t="s">
        <v>223</v>
      </c>
      <c r="F143" s="39"/>
      <c r="G143" s="39"/>
      <c r="H143" s="39"/>
      <c r="I143" s="39"/>
      <c r="J143" s="40"/>
    </row>
    <row r="144" spans="1:16" x14ac:dyDescent="0.3">
      <c r="A144" s="25" t="s">
        <v>39</v>
      </c>
      <c r="B144" s="26"/>
      <c r="C144" s="27" t="s">
        <v>239</v>
      </c>
      <c r="D144" s="28"/>
      <c r="E144" s="25" t="s">
        <v>240</v>
      </c>
      <c r="F144" s="28"/>
      <c r="G144" s="28"/>
      <c r="H144" s="28"/>
      <c r="I144" s="29">
        <f>SUMIFS(I145:I156,A145:A156,"P")</f>
        <v>0</v>
      </c>
      <c r="J144" s="30"/>
    </row>
    <row r="145" spans="1:16" x14ac:dyDescent="0.3">
      <c r="A145" s="31" t="s">
        <v>42</v>
      </c>
      <c r="B145" s="31">
        <v>34</v>
      </c>
      <c r="C145" s="32" t="s">
        <v>373</v>
      </c>
      <c r="D145" s="31" t="s">
        <v>44</v>
      </c>
      <c r="E145" s="33" t="s">
        <v>374</v>
      </c>
      <c r="F145" s="34" t="s">
        <v>114</v>
      </c>
      <c r="G145" s="35">
        <v>5</v>
      </c>
      <c r="H145" s="36">
        <v>0</v>
      </c>
      <c r="I145" s="36">
        <f>ROUND(G145*H145,P4)</f>
        <v>0</v>
      </c>
      <c r="J145" s="31"/>
      <c r="O145" s="37">
        <f>I145*0.21</f>
        <v>0</v>
      </c>
      <c r="P145">
        <v>3</v>
      </c>
    </row>
    <row r="146" spans="1:16" x14ac:dyDescent="0.3">
      <c r="A146" s="31" t="s">
        <v>47</v>
      </c>
      <c r="B146" s="38"/>
      <c r="C146" s="39"/>
      <c r="D146" s="39"/>
      <c r="E146" s="42" t="s">
        <v>44</v>
      </c>
      <c r="F146" s="39"/>
      <c r="G146" s="39"/>
      <c r="H146" s="39"/>
      <c r="I146" s="39"/>
      <c r="J146" s="40"/>
    </row>
    <row r="147" spans="1:16" x14ac:dyDescent="0.3">
      <c r="A147" s="31" t="s">
        <v>49</v>
      </c>
      <c r="B147" s="38"/>
      <c r="C147" s="39"/>
      <c r="D147" s="39"/>
      <c r="E147" s="41" t="s">
        <v>375</v>
      </c>
      <c r="F147" s="39"/>
      <c r="G147" s="39"/>
      <c r="H147" s="39"/>
      <c r="I147" s="39"/>
      <c r="J147" s="40"/>
    </row>
    <row r="148" spans="1:16" ht="316.8" x14ac:dyDescent="0.3">
      <c r="A148" s="31" t="s">
        <v>51</v>
      </c>
      <c r="B148" s="38"/>
      <c r="C148" s="39"/>
      <c r="D148" s="39"/>
      <c r="E148" s="33" t="s">
        <v>376</v>
      </c>
      <c r="F148" s="39"/>
      <c r="G148" s="39"/>
      <c r="H148" s="39"/>
      <c r="I148" s="39"/>
      <c r="J148" s="40"/>
    </row>
    <row r="149" spans="1:16" x14ac:dyDescent="0.3">
      <c r="A149" s="31" t="s">
        <v>42</v>
      </c>
      <c r="B149" s="31">
        <v>35</v>
      </c>
      <c r="C149" s="32" t="s">
        <v>241</v>
      </c>
      <c r="D149" s="31" t="s">
        <v>44</v>
      </c>
      <c r="E149" s="33" t="s">
        <v>242</v>
      </c>
      <c r="F149" s="34" t="s">
        <v>243</v>
      </c>
      <c r="G149" s="35">
        <v>2</v>
      </c>
      <c r="H149" s="36">
        <v>0</v>
      </c>
      <c r="I149" s="36">
        <f>ROUND(G149*H149,P4)</f>
        <v>0</v>
      </c>
      <c r="J149" s="31"/>
      <c r="O149" s="37">
        <f>I149*0.21</f>
        <v>0</v>
      </c>
      <c r="P149">
        <v>3</v>
      </c>
    </row>
    <row r="150" spans="1:16" x14ac:dyDescent="0.3">
      <c r="A150" s="31" t="s">
        <v>47</v>
      </c>
      <c r="B150" s="38"/>
      <c r="C150" s="39"/>
      <c r="D150" s="39"/>
      <c r="E150" s="42" t="s">
        <v>44</v>
      </c>
      <c r="F150" s="39"/>
      <c r="G150" s="39"/>
      <c r="H150" s="39"/>
      <c r="I150" s="39"/>
      <c r="J150" s="40"/>
    </row>
    <row r="151" spans="1:16" x14ac:dyDescent="0.3">
      <c r="A151" s="31" t="s">
        <v>49</v>
      </c>
      <c r="B151" s="38"/>
      <c r="C151" s="39"/>
      <c r="D151" s="39"/>
      <c r="E151" s="41" t="s">
        <v>244</v>
      </c>
      <c r="F151" s="39"/>
      <c r="G151" s="39"/>
      <c r="H151" s="39"/>
      <c r="I151" s="39"/>
      <c r="J151" s="40"/>
    </row>
    <row r="152" spans="1:16" ht="72" x14ac:dyDescent="0.3">
      <c r="A152" s="31" t="s">
        <v>51</v>
      </c>
      <c r="B152" s="38"/>
      <c r="C152" s="39"/>
      <c r="D152" s="39"/>
      <c r="E152" s="33" t="s">
        <v>245</v>
      </c>
      <c r="F152" s="39"/>
      <c r="G152" s="39"/>
      <c r="H152" s="39"/>
      <c r="I152" s="39"/>
      <c r="J152" s="40"/>
    </row>
    <row r="153" spans="1:16" x14ac:dyDescent="0.3">
      <c r="A153" s="31" t="s">
        <v>42</v>
      </c>
      <c r="B153" s="31">
        <v>36</v>
      </c>
      <c r="C153" s="32" t="s">
        <v>246</v>
      </c>
      <c r="D153" s="31" t="s">
        <v>44</v>
      </c>
      <c r="E153" s="33" t="s">
        <v>247</v>
      </c>
      <c r="F153" s="34" t="s">
        <v>243</v>
      </c>
      <c r="G153" s="35">
        <v>9</v>
      </c>
      <c r="H153" s="36">
        <v>0</v>
      </c>
      <c r="I153" s="36">
        <f>ROUND(G153*H153,P4)</f>
        <v>0</v>
      </c>
      <c r="J153" s="31"/>
      <c r="O153" s="37">
        <f>I153*0.21</f>
        <v>0</v>
      </c>
      <c r="P153">
        <v>3</v>
      </c>
    </row>
    <row r="154" spans="1:16" x14ac:dyDescent="0.3">
      <c r="A154" s="31" t="s">
        <v>47</v>
      </c>
      <c r="B154" s="38"/>
      <c r="C154" s="39"/>
      <c r="D154" s="39"/>
      <c r="E154" s="42" t="s">
        <v>44</v>
      </c>
      <c r="F154" s="39"/>
      <c r="G154" s="39"/>
      <c r="H154" s="39"/>
      <c r="I154" s="39"/>
      <c r="J154" s="40"/>
    </row>
    <row r="155" spans="1:16" x14ac:dyDescent="0.3">
      <c r="A155" s="31" t="s">
        <v>49</v>
      </c>
      <c r="B155" s="38"/>
      <c r="C155" s="39"/>
      <c r="D155" s="39"/>
      <c r="E155" s="41" t="s">
        <v>377</v>
      </c>
      <c r="F155" s="39"/>
      <c r="G155" s="39"/>
      <c r="H155" s="39"/>
      <c r="I155" s="39"/>
      <c r="J155" s="40"/>
    </row>
    <row r="156" spans="1:16" ht="72" x14ac:dyDescent="0.3">
      <c r="A156" s="31" t="s">
        <v>51</v>
      </c>
      <c r="B156" s="38"/>
      <c r="C156" s="39"/>
      <c r="D156" s="39"/>
      <c r="E156" s="33" t="s">
        <v>245</v>
      </c>
      <c r="F156" s="39"/>
      <c r="G156" s="39"/>
      <c r="H156" s="39"/>
      <c r="I156" s="39"/>
      <c r="J156" s="40"/>
    </row>
    <row r="157" spans="1:16" x14ac:dyDescent="0.3">
      <c r="A157" s="25" t="s">
        <v>39</v>
      </c>
      <c r="B157" s="26"/>
      <c r="C157" s="27" t="s">
        <v>249</v>
      </c>
      <c r="D157" s="28"/>
      <c r="E157" s="25" t="s">
        <v>250</v>
      </c>
      <c r="F157" s="28"/>
      <c r="G157" s="28"/>
      <c r="H157" s="28"/>
      <c r="I157" s="29">
        <f>SUMIFS(I158:I180,A158:A180,"P")</f>
        <v>0</v>
      </c>
      <c r="J157" s="30"/>
    </row>
    <row r="158" spans="1:16" x14ac:dyDescent="0.3">
      <c r="A158" s="31" t="s">
        <v>42</v>
      </c>
      <c r="B158" s="31">
        <v>37</v>
      </c>
      <c r="C158" s="32" t="s">
        <v>279</v>
      </c>
      <c r="D158" s="31" t="s">
        <v>44</v>
      </c>
      <c r="E158" s="33" t="s">
        <v>280</v>
      </c>
      <c r="F158" s="34" t="s">
        <v>114</v>
      </c>
      <c r="G158" s="35">
        <v>97.5</v>
      </c>
      <c r="H158" s="36">
        <v>0</v>
      </c>
      <c r="I158" s="36">
        <f>ROUND(G158*H158,P4)</f>
        <v>0</v>
      </c>
      <c r="J158" s="31"/>
      <c r="O158" s="37">
        <f>I158*0.21</f>
        <v>0</v>
      </c>
      <c r="P158">
        <v>3</v>
      </c>
    </row>
    <row r="159" spans="1:16" x14ac:dyDescent="0.3">
      <c r="A159" s="31" t="s">
        <v>47</v>
      </c>
      <c r="B159" s="38"/>
      <c r="C159" s="39"/>
      <c r="D159" s="39"/>
      <c r="E159" s="33" t="s">
        <v>378</v>
      </c>
      <c r="F159" s="39"/>
      <c r="G159" s="39"/>
      <c r="H159" s="39"/>
      <c r="I159" s="39"/>
      <c r="J159" s="40"/>
    </row>
    <row r="160" spans="1:16" x14ac:dyDescent="0.3">
      <c r="A160" s="31" t="s">
        <v>49</v>
      </c>
      <c r="B160" s="38"/>
      <c r="C160" s="39"/>
      <c r="D160" s="39"/>
      <c r="E160" s="41" t="s">
        <v>379</v>
      </c>
      <c r="F160" s="39"/>
      <c r="G160" s="39"/>
      <c r="H160" s="39"/>
      <c r="I160" s="39"/>
      <c r="J160" s="40"/>
    </row>
    <row r="161" spans="1:16" ht="86.4" x14ac:dyDescent="0.3">
      <c r="A161" s="31" t="s">
        <v>51</v>
      </c>
      <c r="B161" s="38"/>
      <c r="C161" s="39"/>
      <c r="D161" s="39"/>
      <c r="E161" s="33" t="s">
        <v>274</v>
      </c>
      <c r="F161" s="39"/>
      <c r="G161" s="39"/>
      <c r="H161" s="39"/>
      <c r="I161" s="39"/>
      <c r="J161" s="40"/>
    </row>
    <row r="162" spans="1:16" x14ac:dyDescent="0.3">
      <c r="A162" s="31" t="s">
        <v>42</v>
      </c>
      <c r="B162" s="31">
        <v>38</v>
      </c>
      <c r="C162" s="32" t="s">
        <v>291</v>
      </c>
      <c r="D162" s="31" t="s">
        <v>44</v>
      </c>
      <c r="E162" s="33" t="s">
        <v>292</v>
      </c>
      <c r="F162" s="34" t="s">
        <v>114</v>
      </c>
      <c r="G162" s="35">
        <v>16.600000000000001</v>
      </c>
      <c r="H162" s="36">
        <v>0</v>
      </c>
      <c r="I162" s="36">
        <f>ROUND(G162*H162,P4)</f>
        <v>0</v>
      </c>
      <c r="J162" s="31"/>
      <c r="O162" s="37">
        <f>I162*0.21</f>
        <v>0</v>
      </c>
      <c r="P162">
        <v>3</v>
      </c>
    </row>
    <row r="163" spans="1:16" x14ac:dyDescent="0.3">
      <c r="A163" s="31" t="s">
        <v>47</v>
      </c>
      <c r="B163" s="38"/>
      <c r="C163" s="39"/>
      <c r="D163" s="39"/>
      <c r="E163" s="33" t="s">
        <v>380</v>
      </c>
      <c r="F163" s="39"/>
      <c r="G163" s="39"/>
      <c r="H163" s="39"/>
      <c r="I163" s="39"/>
      <c r="J163" s="40"/>
    </row>
    <row r="164" spans="1:16" x14ac:dyDescent="0.3">
      <c r="A164" s="31" t="s">
        <v>49</v>
      </c>
      <c r="B164" s="38"/>
      <c r="C164" s="39"/>
      <c r="D164" s="39"/>
      <c r="E164" s="41" t="s">
        <v>381</v>
      </c>
      <c r="F164" s="39"/>
      <c r="G164" s="39"/>
      <c r="H164" s="39"/>
      <c r="I164" s="39"/>
      <c r="J164" s="40"/>
    </row>
    <row r="165" spans="1:16" ht="86.4" x14ac:dyDescent="0.3">
      <c r="A165" s="31" t="s">
        <v>51</v>
      </c>
      <c r="B165" s="38"/>
      <c r="C165" s="39"/>
      <c r="D165" s="39"/>
      <c r="E165" s="33" t="s">
        <v>274</v>
      </c>
      <c r="F165" s="39"/>
      <c r="G165" s="39"/>
      <c r="H165" s="39"/>
      <c r="I165" s="39"/>
      <c r="J165" s="40"/>
    </row>
    <row r="166" spans="1:16" x14ac:dyDescent="0.3">
      <c r="A166" s="31" t="s">
        <v>42</v>
      </c>
      <c r="B166" s="31">
        <v>39</v>
      </c>
      <c r="C166" s="32" t="s">
        <v>382</v>
      </c>
      <c r="D166" s="31" t="s">
        <v>44</v>
      </c>
      <c r="E166" s="33" t="s">
        <v>383</v>
      </c>
      <c r="F166" s="34" t="s">
        <v>114</v>
      </c>
      <c r="G166" s="35">
        <v>142</v>
      </c>
      <c r="H166" s="36">
        <v>0</v>
      </c>
      <c r="I166" s="36">
        <f>ROUND(G166*H166,P4)</f>
        <v>0</v>
      </c>
      <c r="J166" s="31"/>
      <c r="O166" s="37">
        <f>I166*0.21</f>
        <v>0</v>
      </c>
      <c r="P166">
        <v>3</v>
      </c>
    </row>
    <row r="167" spans="1:16" x14ac:dyDescent="0.3">
      <c r="A167" s="31" t="s">
        <v>47</v>
      </c>
      <c r="B167" s="38"/>
      <c r="C167" s="39"/>
      <c r="D167" s="39"/>
      <c r="E167" s="42" t="s">
        <v>44</v>
      </c>
      <c r="F167" s="39"/>
      <c r="G167" s="39"/>
      <c r="H167" s="39"/>
      <c r="I167" s="39"/>
      <c r="J167" s="40"/>
    </row>
    <row r="168" spans="1:16" x14ac:dyDescent="0.3">
      <c r="A168" s="31" t="s">
        <v>49</v>
      </c>
      <c r="B168" s="38"/>
      <c r="C168" s="39"/>
      <c r="D168" s="39"/>
      <c r="E168" s="41" t="s">
        <v>384</v>
      </c>
      <c r="F168" s="39"/>
      <c r="G168" s="39"/>
      <c r="H168" s="39"/>
      <c r="I168" s="39"/>
      <c r="J168" s="40"/>
    </row>
    <row r="169" spans="1:16" ht="72" x14ac:dyDescent="0.3">
      <c r="A169" s="31" t="s">
        <v>51</v>
      </c>
      <c r="B169" s="38"/>
      <c r="C169" s="39"/>
      <c r="D169" s="39"/>
      <c r="E169" s="33" t="s">
        <v>298</v>
      </c>
      <c r="F169" s="39"/>
      <c r="G169" s="39"/>
      <c r="H169" s="39"/>
      <c r="I169" s="39"/>
      <c r="J169" s="40"/>
    </row>
    <row r="170" spans="1:16" x14ac:dyDescent="0.3">
      <c r="A170" s="31" t="s">
        <v>42</v>
      </c>
      <c r="B170" s="31">
        <v>40</v>
      </c>
      <c r="C170" s="32" t="s">
        <v>385</v>
      </c>
      <c r="D170" s="31" t="s">
        <v>44</v>
      </c>
      <c r="E170" s="33" t="s">
        <v>386</v>
      </c>
      <c r="F170" s="34" t="s">
        <v>114</v>
      </c>
      <c r="G170" s="35">
        <v>142</v>
      </c>
      <c r="H170" s="36">
        <v>0</v>
      </c>
      <c r="I170" s="36">
        <f>ROUND(G170*H170,P4)</f>
        <v>0</v>
      </c>
      <c r="J170" s="31"/>
      <c r="O170" s="37">
        <f>I170*0.21</f>
        <v>0</v>
      </c>
      <c r="P170">
        <v>3</v>
      </c>
    </row>
    <row r="171" spans="1:16" x14ac:dyDescent="0.3">
      <c r="A171" s="31" t="s">
        <v>47</v>
      </c>
      <c r="B171" s="38"/>
      <c r="C171" s="39"/>
      <c r="D171" s="39"/>
      <c r="E171" s="42" t="s">
        <v>44</v>
      </c>
      <c r="F171" s="39"/>
      <c r="G171" s="39"/>
      <c r="H171" s="39"/>
      <c r="I171" s="39"/>
      <c r="J171" s="40"/>
    </row>
    <row r="172" spans="1:16" ht="86.4" x14ac:dyDescent="0.3">
      <c r="A172" s="31" t="s">
        <v>51</v>
      </c>
      <c r="B172" s="38"/>
      <c r="C172" s="39"/>
      <c r="D172" s="39"/>
      <c r="E172" s="33" t="s">
        <v>302</v>
      </c>
      <c r="F172" s="39"/>
      <c r="G172" s="39"/>
      <c r="H172" s="39"/>
      <c r="I172" s="39"/>
      <c r="J172" s="40"/>
    </row>
    <row r="173" spans="1:16" x14ac:dyDescent="0.3">
      <c r="A173" s="31" t="s">
        <v>42</v>
      </c>
      <c r="B173" s="31">
        <v>41</v>
      </c>
      <c r="C173" s="32" t="s">
        <v>308</v>
      </c>
      <c r="D173" s="31" t="s">
        <v>44</v>
      </c>
      <c r="E173" s="33" t="s">
        <v>309</v>
      </c>
      <c r="F173" s="34" t="s">
        <v>81</v>
      </c>
      <c r="G173" s="35">
        <v>5</v>
      </c>
      <c r="H173" s="36">
        <v>0</v>
      </c>
      <c r="I173" s="36">
        <f>ROUND(G173*H173,P4)</f>
        <v>0</v>
      </c>
      <c r="J173" s="31"/>
      <c r="O173" s="37">
        <f>I173*0.21</f>
        <v>0</v>
      </c>
      <c r="P173">
        <v>3</v>
      </c>
    </row>
    <row r="174" spans="1:16" x14ac:dyDescent="0.3">
      <c r="A174" s="31" t="s">
        <v>47</v>
      </c>
      <c r="B174" s="38"/>
      <c r="C174" s="39"/>
      <c r="D174" s="39"/>
      <c r="E174" s="33" t="s">
        <v>310</v>
      </c>
      <c r="F174" s="39"/>
      <c r="G174" s="39"/>
      <c r="H174" s="39"/>
      <c r="I174" s="39"/>
      <c r="J174" s="40"/>
    </row>
    <row r="175" spans="1:16" x14ac:dyDescent="0.3">
      <c r="A175" s="31" t="s">
        <v>49</v>
      </c>
      <c r="B175" s="38"/>
      <c r="C175" s="39"/>
      <c r="D175" s="39"/>
      <c r="E175" s="41" t="s">
        <v>387</v>
      </c>
      <c r="F175" s="39"/>
      <c r="G175" s="39"/>
      <c r="H175" s="39"/>
      <c r="I175" s="39"/>
      <c r="J175" s="40"/>
    </row>
    <row r="176" spans="1:16" ht="172.8" x14ac:dyDescent="0.3">
      <c r="A176" s="31" t="s">
        <v>51</v>
      </c>
      <c r="B176" s="38"/>
      <c r="C176" s="39"/>
      <c r="D176" s="39"/>
      <c r="E176" s="33" t="s">
        <v>312</v>
      </c>
      <c r="F176" s="39"/>
      <c r="G176" s="39"/>
      <c r="H176" s="39"/>
      <c r="I176" s="39"/>
      <c r="J176" s="40"/>
    </row>
    <row r="177" spans="1:16" x14ac:dyDescent="0.3">
      <c r="A177" s="31" t="s">
        <v>42</v>
      </c>
      <c r="B177" s="31">
        <v>42</v>
      </c>
      <c r="C177" s="32" t="s">
        <v>388</v>
      </c>
      <c r="D177" s="31" t="s">
        <v>44</v>
      </c>
      <c r="E177" s="33" t="s">
        <v>389</v>
      </c>
      <c r="F177" s="34" t="s">
        <v>114</v>
      </c>
      <c r="G177" s="35">
        <v>5</v>
      </c>
      <c r="H177" s="36">
        <v>0</v>
      </c>
      <c r="I177" s="36">
        <f>ROUND(G177*H177,P4)</f>
        <v>0</v>
      </c>
      <c r="J177" s="31"/>
      <c r="O177" s="37">
        <f>I177*0.21</f>
        <v>0</v>
      </c>
      <c r="P177">
        <v>3</v>
      </c>
    </row>
    <row r="178" spans="1:16" x14ac:dyDescent="0.3">
      <c r="A178" s="31" t="s">
        <v>47</v>
      </c>
      <c r="B178" s="38"/>
      <c r="C178" s="39"/>
      <c r="D178" s="39"/>
      <c r="E178" s="33" t="s">
        <v>315</v>
      </c>
      <c r="F178" s="39"/>
      <c r="G178" s="39"/>
      <c r="H178" s="39"/>
      <c r="I178" s="39"/>
      <c r="J178" s="40"/>
    </row>
    <row r="179" spans="1:16" x14ac:dyDescent="0.3">
      <c r="A179" s="31" t="s">
        <v>49</v>
      </c>
      <c r="B179" s="38"/>
      <c r="C179" s="39"/>
      <c r="D179" s="39"/>
      <c r="E179" s="41" t="s">
        <v>390</v>
      </c>
      <c r="F179" s="39"/>
      <c r="G179" s="39"/>
      <c r="H179" s="39"/>
      <c r="I179" s="39"/>
      <c r="J179" s="40"/>
    </row>
    <row r="180" spans="1:16" ht="144" x14ac:dyDescent="0.3">
      <c r="A180" s="31" t="s">
        <v>51</v>
      </c>
      <c r="B180" s="43"/>
      <c r="C180" s="44"/>
      <c r="D180" s="44"/>
      <c r="E180" s="33" t="s">
        <v>317</v>
      </c>
      <c r="F180" s="44"/>
      <c r="G180" s="44"/>
      <c r="H180" s="44"/>
      <c r="I180" s="44"/>
      <c r="J180" s="45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6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21</v>
      </c>
      <c r="F2" s="14"/>
      <c r="G2" s="14"/>
      <c r="H2" s="14"/>
      <c r="I2" s="14"/>
      <c r="J2" s="16"/>
    </row>
    <row r="3" spans="1:16" x14ac:dyDescent="0.3">
      <c r="A3" s="3" t="s">
        <v>22</v>
      </c>
      <c r="B3" s="17" t="s">
        <v>23</v>
      </c>
      <c r="C3" s="48" t="s">
        <v>24</v>
      </c>
      <c r="D3" s="49"/>
      <c r="E3" s="18" t="s">
        <v>25</v>
      </c>
      <c r="F3" s="14"/>
      <c r="G3" s="14"/>
      <c r="H3" s="19" t="s">
        <v>17</v>
      </c>
      <c r="I3" s="20">
        <f>SUMIFS(I8:I136,A8:A136,"SD")</f>
        <v>0</v>
      </c>
      <c r="J3" s="16"/>
      <c r="O3">
        <v>0</v>
      </c>
      <c r="P3">
        <v>2</v>
      </c>
    </row>
    <row r="4" spans="1:16" x14ac:dyDescent="0.3">
      <c r="A4" s="3" t="s">
        <v>26</v>
      </c>
      <c r="B4" s="17" t="s">
        <v>27</v>
      </c>
      <c r="C4" s="48" t="s">
        <v>17</v>
      </c>
      <c r="D4" s="49"/>
      <c r="E4" s="18" t="s">
        <v>18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28</v>
      </c>
      <c r="B5" s="51" t="s">
        <v>29</v>
      </c>
      <c r="C5" s="52" t="s">
        <v>30</v>
      </c>
      <c r="D5" s="52" t="s">
        <v>31</v>
      </c>
      <c r="E5" s="52" t="s">
        <v>32</v>
      </c>
      <c r="F5" s="52" t="s">
        <v>33</v>
      </c>
      <c r="G5" s="52" t="s">
        <v>34</v>
      </c>
      <c r="H5" s="52" t="s">
        <v>35</v>
      </c>
      <c r="I5" s="52"/>
      <c r="J5" s="53" t="s">
        <v>36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37</v>
      </c>
      <c r="I6" s="6" t="s">
        <v>38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39</v>
      </c>
      <c r="B8" s="26"/>
      <c r="C8" s="27" t="s">
        <v>40</v>
      </c>
      <c r="D8" s="28"/>
      <c r="E8" s="25" t="s">
        <v>41</v>
      </c>
      <c r="F8" s="28"/>
      <c r="G8" s="28"/>
      <c r="H8" s="28"/>
      <c r="I8" s="29">
        <f>SUMIFS(I9:I20,A9:A20,"P")</f>
        <v>0</v>
      </c>
      <c r="J8" s="30"/>
    </row>
    <row r="9" spans="1:16" x14ac:dyDescent="0.3">
      <c r="A9" s="31" t="s">
        <v>42</v>
      </c>
      <c r="B9" s="31">
        <v>1</v>
      </c>
      <c r="C9" s="32" t="s">
        <v>79</v>
      </c>
      <c r="D9" s="31" t="s">
        <v>65</v>
      </c>
      <c r="E9" s="33" t="s">
        <v>80</v>
      </c>
      <c r="F9" s="34" t="s">
        <v>81</v>
      </c>
      <c r="G9" s="35">
        <v>23.5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3">
      <c r="A10" s="31" t="s">
        <v>47</v>
      </c>
      <c r="B10" s="38"/>
      <c r="C10" s="39"/>
      <c r="D10" s="39"/>
      <c r="E10" s="33" t="s">
        <v>82</v>
      </c>
      <c r="F10" s="39"/>
      <c r="G10" s="39"/>
      <c r="H10" s="39"/>
      <c r="I10" s="39"/>
      <c r="J10" s="40"/>
    </row>
    <row r="11" spans="1:16" x14ac:dyDescent="0.3">
      <c r="A11" s="31" t="s">
        <v>49</v>
      </c>
      <c r="B11" s="38"/>
      <c r="C11" s="39"/>
      <c r="D11" s="39"/>
      <c r="E11" s="41" t="s">
        <v>391</v>
      </c>
      <c r="F11" s="39"/>
      <c r="G11" s="39"/>
      <c r="H11" s="39"/>
      <c r="I11" s="39"/>
      <c r="J11" s="40"/>
    </row>
    <row r="12" spans="1:16" ht="72" x14ac:dyDescent="0.3">
      <c r="A12" s="31" t="s">
        <v>51</v>
      </c>
      <c r="B12" s="38"/>
      <c r="C12" s="39"/>
      <c r="D12" s="39"/>
      <c r="E12" s="33" t="s">
        <v>84</v>
      </c>
      <c r="F12" s="39"/>
      <c r="G12" s="39"/>
      <c r="H12" s="39"/>
      <c r="I12" s="39"/>
      <c r="J12" s="40"/>
    </row>
    <row r="13" spans="1:16" x14ac:dyDescent="0.3">
      <c r="A13" s="31" t="s">
        <v>42</v>
      </c>
      <c r="B13" s="31">
        <v>2</v>
      </c>
      <c r="C13" s="32" t="s">
        <v>79</v>
      </c>
      <c r="D13" s="31" t="s">
        <v>85</v>
      </c>
      <c r="E13" s="33" t="s">
        <v>80</v>
      </c>
      <c r="F13" s="34" t="s">
        <v>81</v>
      </c>
      <c r="G13" s="35">
        <v>64</v>
      </c>
      <c r="H13" s="36">
        <v>0</v>
      </c>
      <c r="I13" s="36">
        <f>ROUND(G13*H13,P4)</f>
        <v>0</v>
      </c>
      <c r="J13" s="31"/>
      <c r="O13" s="37">
        <f>I13*0.21</f>
        <v>0</v>
      </c>
      <c r="P13">
        <v>3</v>
      </c>
    </row>
    <row r="14" spans="1:16" ht="28.8" x14ac:dyDescent="0.3">
      <c r="A14" s="31" t="s">
        <v>47</v>
      </c>
      <c r="B14" s="38"/>
      <c r="C14" s="39"/>
      <c r="D14" s="39"/>
      <c r="E14" s="33" t="s">
        <v>86</v>
      </c>
      <c r="F14" s="39"/>
      <c r="G14" s="39"/>
      <c r="H14" s="39"/>
      <c r="I14" s="39"/>
      <c r="J14" s="40"/>
    </row>
    <row r="15" spans="1:16" x14ac:dyDescent="0.3">
      <c r="A15" s="31" t="s">
        <v>49</v>
      </c>
      <c r="B15" s="38"/>
      <c r="C15" s="39"/>
      <c r="D15" s="39"/>
      <c r="E15" s="41" t="s">
        <v>392</v>
      </c>
      <c r="F15" s="39"/>
      <c r="G15" s="39"/>
      <c r="H15" s="39"/>
      <c r="I15" s="39"/>
      <c r="J15" s="40"/>
    </row>
    <row r="16" spans="1:16" ht="72" x14ac:dyDescent="0.3">
      <c r="A16" s="31" t="s">
        <v>51</v>
      </c>
      <c r="B16" s="38"/>
      <c r="C16" s="39"/>
      <c r="D16" s="39"/>
      <c r="E16" s="33" t="s">
        <v>84</v>
      </c>
      <c r="F16" s="39"/>
      <c r="G16" s="39"/>
      <c r="H16" s="39"/>
      <c r="I16" s="39"/>
      <c r="J16" s="40"/>
    </row>
    <row r="17" spans="1:16" x14ac:dyDescent="0.3">
      <c r="A17" s="31" t="s">
        <v>42</v>
      </c>
      <c r="B17" s="31">
        <v>3</v>
      </c>
      <c r="C17" s="32" t="s">
        <v>88</v>
      </c>
      <c r="D17" s="31" t="s">
        <v>89</v>
      </c>
      <c r="E17" s="33" t="s">
        <v>80</v>
      </c>
      <c r="F17" s="34" t="s">
        <v>90</v>
      </c>
      <c r="G17" s="35">
        <v>8.74</v>
      </c>
      <c r="H17" s="36">
        <v>0</v>
      </c>
      <c r="I17" s="36">
        <f>ROUND(G17*H17,P4)</f>
        <v>0</v>
      </c>
      <c r="J17" s="31"/>
      <c r="O17" s="37">
        <f>I17*0.21</f>
        <v>0</v>
      </c>
      <c r="P17">
        <v>3</v>
      </c>
    </row>
    <row r="18" spans="1:16" x14ac:dyDescent="0.3">
      <c r="A18" s="31" t="s">
        <v>47</v>
      </c>
      <c r="B18" s="38"/>
      <c r="C18" s="39"/>
      <c r="D18" s="39"/>
      <c r="E18" s="33" t="s">
        <v>91</v>
      </c>
      <c r="F18" s="39"/>
      <c r="G18" s="39"/>
      <c r="H18" s="39"/>
      <c r="I18" s="39"/>
      <c r="J18" s="40"/>
    </row>
    <row r="19" spans="1:16" x14ac:dyDescent="0.3">
      <c r="A19" s="31" t="s">
        <v>49</v>
      </c>
      <c r="B19" s="38"/>
      <c r="C19" s="39"/>
      <c r="D19" s="39"/>
      <c r="E19" s="41" t="s">
        <v>393</v>
      </c>
      <c r="F19" s="39"/>
      <c r="G19" s="39"/>
      <c r="H19" s="39"/>
      <c r="I19" s="39"/>
      <c r="J19" s="40"/>
    </row>
    <row r="20" spans="1:16" ht="72" x14ac:dyDescent="0.3">
      <c r="A20" s="31" t="s">
        <v>51</v>
      </c>
      <c r="B20" s="38"/>
      <c r="C20" s="39"/>
      <c r="D20" s="39"/>
      <c r="E20" s="33" t="s">
        <v>84</v>
      </c>
      <c r="F20" s="39"/>
      <c r="G20" s="39"/>
      <c r="H20" s="39"/>
      <c r="I20" s="39"/>
      <c r="J20" s="40"/>
    </row>
    <row r="21" spans="1:16" x14ac:dyDescent="0.3">
      <c r="A21" s="25" t="s">
        <v>39</v>
      </c>
      <c r="B21" s="26"/>
      <c r="C21" s="27" t="s">
        <v>98</v>
      </c>
      <c r="D21" s="28"/>
      <c r="E21" s="25" t="s">
        <v>99</v>
      </c>
      <c r="F21" s="28"/>
      <c r="G21" s="28"/>
      <c r="H21" s="28"/>
      <c r="I21" s="29">
        <f>SUMIFS(I22:I61,A22:A61,"P")</f>
        <v>0</v>
      </c>
      <c r="J21" s="30"/>
    </row>
    <row r="22" spans="1:16" x14ac:dyDescent="0.3">
      <c r="A22" s="31" t="s">
        <v>42</v>
      </c>
      <c r="B22" s="31">
        <v>4</v>
      </c>
      <c r="C22" s="32" t="s">
        <v>100</v>
      </c>
      <c r="D22" s="31" t="s">
        <v>44</v>
      </c>
      <c r="E22" s="33" t="s">
        <v>101</v>
      </c>
      <c r="F22" s="34" t="s">
        <v>81</v>
      </c>
      <c r="G22" s="35">
        <v>1.35</v>
      </c>
      <c r="H22" s="36">
        <v>0</v>
      </c>
      <c r="I22" s="36">
        <f>ROUND(G22*H22,P4)</f>
        <v>0</v>
      </c>
      <c r="J22" s="31"/>
      <c r="O22" s="37">
        <f>I22*0.21</f>
        <v>0</v>
      </c>
      <c r="P22">
        <v>3</v>
      </c>
    </row>
    <row r="23" spans="1:16" x14ac:dyDescent="0.3">
      <c r="A23" s="31" t="s">
        <v>47</v>
      </c>
      <c r="B23" s="38"/>
      <c r="C23" s="39"/>
      <c r="D23" s="39"/>
      <c r="E23" s="33" t="s">
        <v>102</v>
      </c>
      <c r="F23" s="39"/>
      <c r="G23" s="39"/>
      <c r="H23" s="39"/>
      <c r="I23" s="39"/>
      <c r="J23" s="40"/>
    </row>
    <row r="24" spans="1:16" x14ac:dyDescent="0.3">
      <c r="A24" s="31" t="s">
        <v>49</v>
      </c>
      <c r="B24" s="38"/>
      <c r="C24" s="39"/>
      <c r="D24" s="39"/>
      <c r="E24" s="41" t="s">
        <v>394</v>
      </c>
      <c r="F24" s="39"/>
      <c r="G24" s="39"/>
      <c r="H24" s="39"/>
      <c r="I24" s="39"/>
      <c r="J24" s="40"/>
    </row>
    <row r="25" spans="1:16" ht="115.2" x14ac:dyDescent="0.3">
      <c r="A25" s="31" t="s">
        <v>51</v>
      </c>
      <c r="B25" s="38"/>
      <c r="C25" s="39"/>
      <c r="D25" s="39"/>
      <c r="E25" s="33" t="s">
        <v>104</v>
      </c>
      <c r="F25" s="39"/>
      <c r="G25" s="39"/>
      <c r="H25" s="39"/>
      <c r="I25" s="39"/>
      <c r="J25" s="40"/>
    </row>
    <row r="26" spans="1:16" ht="28.8" x14ac:dyDescent="0.3">
      <c r="A26" s="31" t="s">
        <v>42</v>
      </c>
      <c r="B26" s="31">
        <v>5</v>
      </c>
      <c r="C26" s="32" t="s">
        <v>105</v>
      </c>
      <c r="D26" s="31" t="s">
        <v>44</v>
      </c>
      <c r="E26" s="33" t="s">
        <v>106</v>
      </c>
      <c r="F26" s="34" t="s">
        <v>81</v>
      </c>
      <c r="G26" s="35">
        <v>2</v>
      </c>
      <c r="H26" s="36">
        <v>0</v>
      </c>
      <c r="I26" s="36">
        <f>ROUND(G26*H26,P4)</f>
        <v>0</v>
      </c>
      <c r="J26" s="31"/>
      <c r="O26" s="37">
        <f>I26*0.21</f>
        <v>0</v>
      </c>
      <c r="P26">
        <v>3</v>
      </c>
    </row>
    <row r="27" spans="1:16" x14ac:dyDescent="0.3">
      <c r="A27" s="31" t="s">
        <v>47</v>
      </c>
      <c r="B27" s="38"/>
      <c r="C27" s="39"/>
      <c r="D27" s="39"/>
      <c r="E27" s="33" t="s">
        <v>107</v>
      </c>
      <c r="F27" s="39"/>
      <c r="G27" s="39"/>
      <c r="H27" s="39"/>
      <c r="I27" s="39"/>
      <c r="J27" s="40"/>
    </row>
    <row r="28" spans="1:16" x14ac:dyDescent="0.3">
      <c r="A28" s="31" t="s">
        <v>49</v>
      </c>
      <c r="B28" s="38"/>
      <c r="C28" s="39"/>
      <c r="D28" s="39"/>
      <c r="E28" s="41" t="s">
        <v>395</v>
      </c>
      <c r="F28" s="39"/>
      <c r="G28" s="39"/>
      <c r="H28" s="39"/>
      <c r="I28" s="39"/>
      <c r="J28" s="40"/>
    </row>
    <row r="29" spans="1:16" ht="115.2" x14ac:dyDescent="0.3">
      <c r="A29" s="31" t="s">
        <v>51</v>
      </c>
      <c r="B29" s="38"/>
      <c r="C29" s="39"/>
      <c r="D29" s="39"/>
      <c r="E29" s="33" t="s">
        <v>104</v>
      </c>
      <c r="F29" s="39"/>
      <c r="G29" s="39"/>
      <c r="H29" s="39"/>
      <c r="I29" s="39"/>
      <c r="J29" s="40"/>
    </row>
    <row r="30" spans="1:16" x14ac:dyDescent="0.3">
      <c r="A30" s="31" t="s">
        <v>42</v>
      </c>
      <c r="B30" s="31">
        <v>6</v>
      </c>
      <c r="C30" s="32" t="s">
        <v>109</v>
      </c>
      <c r="D30" s="31" t="s">
        <v>44</v>
      </c>
      <c r="E30" s="33" t="s">
        <v>110</v>
      </c>
      <c r="F30" s="34" t="s">
        <v>81</v>
      </c>
      <c r="G30" s="35">
        <v>1.68</v>
      </c>
      <c r="H30" s="36">
        <v>0</v>
      </c>
      <c r="I30" s="36">
        <f>ROUND(G30*H30,P4)</f>
        <v>0</v>
      </c>
      <c r="J30" s="31"/>
      <c r="O30" s="37">
        <f>I30*0.21</f>
        <v>0</v>
      </c>
      <c r="P30">
        <v>3</v>
      </c>
    </row>
    <row r="31" spans="1:16" x14ac:dyDescent="0.3">
      <c r="A31" s="31" t="s">
        <v>47</v>
      </c>
      <c r="B31" s="38"/>
      <c r="C31" s="39"/>
      <c r="D31" s="39"/>
      <c r="E31" s="33" t="s">
        <v>102</v>
      </c>
      <c r="F31" s="39"/>
      <c r="G31" s="39"/>
      <c r="H31" s="39"/>
      <c r="I31" s="39"/>
      <c r="J31" s="40"/>
    </row>
    <row r="32" spans="1:16" x14ac:dyDescent="0.3">
      <c r="A32" s="31" t="s">
        <v>49</v>
      </c>
      <c r="B32" s="38"/>
      <c r="C32" s="39"/>
      <c r="D32" s="39"/>
      <c r="E32" s="41" t="s">
        <v>396</v>
      </c>
      <c r="F32" s="39"/>
      <c r="G32" s="39"/>
      <c r="H32" s="39"/>
      <c r="I32" s="39"/>
      <c r="J32" s="40"/>
    </row>
    <row r="33" spans="1:16" ht="115.2" x14ac:dyDescent="0.3">
      <c r="A33" s="31" t="s">
        <v>51</v>
      </c>
      <c r="B33" s="38"/>
      <c r="C33" s="39"/>
      <c r="D33" s="39"/>
      <c r="E33" s="33" t="s">
        <v>104</v>
      </c>
      <c r="F33" s="39"/>
      <c r="G33" s="39"/>
      <c r="H33" s="39"/>
      <c r="I33" s="39"/>
      <c r="J33" s="40"/>
    </row>
    <row r="34" spans="1:16" x14ac:dyDescent="0.3">
      <c r="A34" s="31" t="s">
        <v>42</v>
      </c>
      <c r="B34" s="31">
        <v>7</v>
      </c>
      <c r="C34" s="32" t="s">
        <v>116</v>
      </c>
      <c r="D34" s="31" t="s">
        <v>117</v>
      </c>
      <c r="E34" s="33" t="s">
        <v>118</v>
      </c>
      <c r="F34" s="34" t="s">
        <v>81</v>
      </c>
      <c r="G34" s="35">
        <v>64</v>
      </c>
      <c r="H34" s="36">
        <v>0</v>
      </c>
      <c r="I34" s="36">
        <f>ROUND(G34*H34,P4)</f>
        <v>0</v>
      </c>
      <c r="J34" s="31"/>
      <c r="O34" s="37">
        <f>I34*0.21</f>
        <v>0</v>
      </c>
      <c r="P34">
        <v>3</v>
      </c>
    </row>
    <row r="35" spans="1:16" ht="43.2" x14ac:dyDescent="0.3">
      <c r="A35" s="31" t="s">
        <v>47</v>
      </c>
      <c r="B35" s="38"/>
      <c r="C35" s="39"/>
      <c r="D35" s="39"/>
      <c r="E35" s="33" t="s">
        <v>119</v>
      </c>
      <c r="F35" s="39"/>
      <c r="G35" s="39"/>
      <c r="H35" s="39"/>
      <c r="I35" s="39"/>
      <c r="J35" s="40"/>
    </row>
    <row r="36" spans="1:16" x14ac:dyDescent="0.3">
      <c r="A36" s="31" t="s">
        <v>49</v>
      </c>
      <c r="B36" s="38"/>
      <c r="C36" s="39"/>
      <c r="D36" s="39"/>
      <c r="E36" s="41" t="s">
        <v>397</v>
      </c>
      <c r="F36" s="39"/>
      <c r="G36" s="39"/>
      <c r="H36" s="39"/>
      <c r="I36" s="39"/>
      <c r="J36" s="40"/>
    </row>
    <row r="37" spans="1:16" ht="409.6" x14ac:dyDescent="0.3">
      <c r="A37" s="31" t="s">
        <v>51</v>
      </c>
      <c r="B37" s="38"/>
      <c r="C37" s="39"/>
      <c r="D37" s="39"/>
      <c r="E37" s="33" t="s">
        <v>121</v>
      </c>
      <c r="F37" s="39"/>
      <c r="G37" s="39"/>
      <c r="H37" s="39"/>
      <c r="I37" s="39"/>
      <c r="J37" s="40"/>
    </row>
    <row r="38" spans="1:16" x14ac:dyDescent="0.3">
      <c r="A38" s="31" t="s">
        <v>42</v>
      </c>
      <c r="B38" s="31">
        <v>8</v>
      </c>
      <c r="C38" s="32" t="s">
        <v>116</v>
      </c>
      <c r="D38" s="31" t="s">
        <v>122</v>
      </c>
      <c r="E38" s="33" t="s">
        <v>118</v>
      </c>
      <c r="F38" s="34" t="s">
        <v>81</v>
      </c>
      <c r="G38" s="35">
        <v>13.5</v>
      </c>
      <c r="H38" s="36">
        <v>0</v>
      </c>
      <c r="I38" s="36">
        <f>ROUND(G38*H38,P4)</f>
        <v>0</v>
      </c>
      <c r="J38" s="31"/>
      <c r="O38" s="37">
        <f>I38*0.21</f>
        <v>0</v>
      </c>
      <c r="P38">
        <v>3</v>
      </c>
    </row>
    <row r="39" spans="1:16" ht="28.8" x14ac:dyDescent="0.3">
      <c r="A39" s="31" t="s">
        <v>47</v>
      </c>
      <c r="B39" s="38"/>
      <c r="C39" s="39"/>
      <c r="D39" s="39"/>
      <c r="E39" s="33" t="s">
        <v>123</v>
      </c>
      <c r="F39" s="39"/>
      <c r="G39" s="39"/>
      <c r="H39" s="39"/>
      <c r="I39" s="39"/>
      <c r="J39" s="40"/>
    </row>
    <row r="40" spans="1:16" x14ac:dyDescent="0.3">
      <c r="A40" s="31" t="s">
        <v>49</v>
      </c>
      <c r="B40" s="38"/>
      <c r="C40" s="39"/>
      <c r="D40" s="39"/>
      <c r="E40" s="41" t="s">
        <v>398</v>
      </c>
      <c r="F40" s="39"/>
      <c r="G40" s="39"/>
      <c r="H40" s="39"/>
      <c r="I40" s="39"/>
      <c r="J40" s="40"/>
    </row>
    <row r="41" spans="1:16" ht="409.6" x14ac:dyDescent="0.3">
      <c r="A41" s="31" t="s">
        <v>51</v>
      </c>
      <c r="B41" s="38"/>
      <c r="C41" s="39"/>
      <c r="D41" s="39"/>
      <c r="E41" s="33" t="s">
        <v>121</v>
      </c>
      <c r="F41" s="39"/>
      <c r="G41" s="39"/>
      <c r="H41" s="39"/>
      <c r="I41" s="39"/>
      <c r="J41" s="40"/>
    </row>
    <row r="42" spans="1:16" x14ac:dyDescent="0.3">
      <c r="A42" s="31" t="s">
        <v>42</v>
      </c>
      <c r="B42" s="31">
        <v>9</v>
      </c>
      <c r="C42" s="32" t="s">
        <v>116</v>
      </c>
      <c r="D42" s="31" t="s">
        <v>128</v>
      </c>
      <c r="E42" s="33" t="s">
        <v>118</v>
      </c>
      <c r="F42" s="34" t="s">
        <v>81</v>
      </c>
      <c r="G42" s="35">
        <v>10</v>
      </c>
      <c r="H42" s="36">
        <v>0</v>
      </c>
      <c r="I42" s="36">
        <f>ROUND(G42*H42,P4)</f>
        <v>0</v>
      </c>
      <c r="J42" s="31"/>
      <c r="O42" s="37">
        <f>I42*0.21</f>
        <v>0</v>
      </c>
      <c r="P42">
        <v>3</v>
      </c>
    </row>
    <row r="43" spans="1:16" ht="28.8" x14ac:dyDescent="0.3">
      <c r="A43" s="31" t="s">
        <v>47</v>
      </c>
      <c r="B43" s="38"/>
      <c r="C43" s="39"/>
      <c r="D43" s="39"/>
      <c r="E43" s="33" t="s">
        <v>129</v>
      </c>
      <c r="F43" s="39"/>
      <c r="G43" s="39"/>
      <c r="H43" s="39"/>
      <c r="I43" s="39"/>
      <c r="J43" s="40"/>
    </row>
    <row r="44" spans="1:16" x14ac:dyDescent="0.3">
      <c r="A44" s="31" t="s">
        <v>49</v>
      </c>
      <c r="B44" s="38"/>
      <c r="C44" s="39"/>
      <c r="D44" s="39"/>
      <c r="E44" s="41" t="s">
        <v>399</v>
      </c>
      <c r="F44" s="39"/>
      <c r="G44" s="39"/>
      <c r="H44" s="39"/>
      <c r="I44" s="39"/>
      <c r="J44" s="40"/>
    </row>
    <row r="45" spans="1:16" ht="409.6" x14ac:dyDescent="0.3">
      <c r="A45" s="31" t="s">
        <v>51</v>
      </c>
      <c r="B45" s="38"/>
      <c r="C45" s="39"/>
      <c r="D45" s="39"/>
      <c r="E45" s="33" t="s">
        <v>121</v>
      </c>
      <c r="F45" s="39"/>
      <c r="G45" s="39"/>
      <c r="H45" s="39"/>
      <c r="I45" s="39"/>
      <c r="J45" s="40"/>
    </row>
    <row r="46" spans="1:16" x14ac:dyDescent="0.3">
      <c r="A46" s="31" t="s">
        <v>42</v>
      </c>
      <c r="B46" s="31">
        <v>10</v>
      </c>
      <c r="C46" s="32" t="s">
        <v>135</v>
      </c>
      <c r="D46" s="31" t="s">
        <v>65</v>
      </c>
      <c r="E46" s="33" t="s">
        <v>136</v>
      </c>
      <c r="F46" s="34" t="s">
        <v>81</v>
      </c>
      <c r="G46" s="35">
        <v>23.5</v>
      </c>
      <c r="H46" s="36">
        <v>0</v>
      </c>
      <c r="I46" s="36">
        <f>ROUND(G46*H46,P4)</f>
        <v>0</v>
      </c>
      <c r="J46" s="31"/>
      <c r="O46" s="37">
        <f>I46*0.21</f>
        <v>0</v>
      </c>
      <c r="P46">
        <v>3</v>
      </c>
    </row>
    <row r="47" spans="1:16" x14ac:dyDescent="0.3">
      <c r="A47" s="31" t="s">
        <v>47</v>
      </c>
      <c r="B47" s="38"/>
      <c r="C47" s="39"/>
      <c r="D47" s="39"/>
      <c r="E47" s="33" t="s">
        <v>137</v>
      </c>
      <c r="F47" s="39"/>
      <c r="G47" s="39"/>
      <c r="H47" s="39"/>
      <c r="I47" s="39"/>
      <c r="J47" s="40"/>
    </row>
    <row r="48" spans="1:16" ht="72" x14ac:dyDescent="0.3">
      <c r="A48" s="31" t="s">
        <v>49</v>
      </c>
      <c r="B48" s="38"/>
      <c r="C48" s="39"/>
      <c r="D48" s="39"/>
      <c r="E48" s="41" t="s">
        <v>400</v>
      </c>
      <c r="F48" s="39"/>
      <c r="G48" s="39"/>
      <c r="H48" s="39"/>
      <c r="I48" s="39"/>
      <c r="J48" s="40"/>
    </row>
    <row r="49" spans="1:16" ht="244.8" x14ac:dyDescent="0.3">
      <c r="A49" s="31" t="s">
        <v>51</v>
      </c>
      <c r="B49" s="38"/>
      <c r="C49" s="39"/>
      <c r="D49" s="39"/>
      <c r="E49" s="33" t="s">
        <v>139</v>
      </c>
      <c r="F49" s="39"/>
      <c r="G49" s="39"/>
      <c r="H49" s="39"/>
      <c r="I49" s="39"/>
      <c r="J49" s="40"/>
    </row>
    <row r="50" spans="1:16" x14ac:dyDescent="0.3">
      <c r="A50" s="31" t="s">
        <v>42</v>
      </c>
      <c r="B50" s="31">
        <v>11</v>
      </c>
      <c r="C50" s="32" t="s">
        <v>135</v>
      </c>
      <c r="D50" s="31" t="s">
        <v>85</v>
      </c>
      <c r="E50" s="33" t="s">
        <v>136</v>
      </c>
      <c r="F50" s="34" t="s">
        <v>81</v>
      </c>
      <c r="G50" s="35">
        <v>64</v>
      </c>
      <c r="H50" s="36">
        <v>0</v>
      </c>
      <c r="I50" s="36">
        <f>ROUND(G50*H50,P4)</f>
        <v>0</v>
      </c>
      <c r="J50" s="31"/>
      <c r="O50" s="37">
        <f>I50*0.21</f>
        <v>0</v>
      </c>
      <c r="P50">
        <v>3</v>
      </c>
    </row>
    <row r="51" spans="1:16" ht="28.8" x14ac:dyDescent="0.3">
      <c r="A51" s="31" t="s">
        <v>47</v>
      </c>
      <c r="B51" s="38"/>
      <c r="C51" s="39"/>
      <c r="D51" s="39"/>
      <c r="E51" s="33" t="s">
        <v>140</v>
      </c>
      <c r="F51" s="39"/>
      <c r="G51" s="39"/>
      <c r="H51" s="39"/>
      <c r="I51" s="39"/>
      <c r="J51" s="40"/>
    </row>
    <row r="52" spans="1:16" ht="28.8" x14ac:dyDescent="0.3">
      <c r="A52" s="31" t="s">
        <v>49</v>
      </c>
      <c r="B52" s="38"/>
      <c r="C52" s="39"/>
      <c r="D52" s="39"/>
      <c r="E52" s="41" t="s">
        <v>401</v>
      </c>
      <c r="F52" s="39"/>
      <c r="G52" s="39"/>
      <c r="H52" s="39"/>
      <c r="I52" s="39"/>
      <c r="J52" s="40"/>
    </row>
    <row r="53" spans="1:16" ht="244.8" x14ac:dyDescent="0.3">
      <c r="A53" s="31" t="s">
        <v>51</v>
      </c>
      <c r="B53" s="38"/>
      <c r="C53" s="39"/>
      <c r="D53" s="39"/>
      <c r="E53" s="33" t="s">
        <v>139</v>
      </c>
      <c r="F53" s="39"/>
      <c r="G53" s="39"/>
      <c r="H53" s="39"/>
      <c r="I53" s="39"/>
      <c r="J53" s="40"/>
    </row>
    <row r="54" spans="1:16" x14ac:dyDescent="0.3">
      <c r="A54" s="31" t="s">
        <v>42</v>
      </c>
      <c r="B54" s="31">
        <v>12</v>
      </c>
      <c r="C54" s="32" t="s">
        <v>142</v>
      </c>
      <c r="D54" s="31" t="s">
        <v>44</v>
      </c>
      <c r="E54" s="33" t="s">
        <v>143</v>
      </c>
      <c r="F54" s="34" t="s">
        <v>81</v>
      </c>
      <c r="G54" s="35">
        <v>64</v>
      </c>
      <c r="H54" s="36">
        <v>0</v>
      </c>
      <c r="I54" s="36">
        <f>ROUND(G54*H54,P4)</f>
        <v>0</v>
      </c>
      <c r="J54" s="31"/>
      <c r="O54" s="37">
        <f>I54*0.21</f>
        <v>0</v>
      </c>
      <c r="P54">
        <v>3</v>
      </c>
    </row>
    <row r="55" spans="1:16" ht="28.8" x14ac:dyDescent="0.3">
      <c r="A55" s="31" t="s">
        <v>47</v>
      </c>
      <c r="B55" s="38"/>
      <c r="C55" s="39"/>
      <c r="D55" s="39"/>
      <c r="E55" s="33" t="s">
        <v>144</v>
      </c>
      <c r="F55" s="39"/>
      <c r="G55" s="39"/>
      <c r="H55" s="39"/>
      <c r="I55" s="39"/>
      <c r="J55" s="40"/>
    </row>
    <row r="56" spans="1:16" x14ac:dyDescent="0.3">
      <c r="A56" s="31" t="s">
        <v>49</v>
      </c>
      <c r="B56" s="38"/>
      <c r="C56" s="39"/>
      <c r="D56" s="39"/>
      <c r="E56" s="41" t="s">
        <v>402</v>
      </c>
      <c r="F56" s="39"/>
      <c r="G56" s="39"/>
      <c r="H56" s="39"/>
      <c r="I56" s="39"/>
      <c r="J56" s="40"/>
    </row>
    <row r="57" spans="1:16" ht="360" x14ac:dyDescent="0.3">
      <c r="A57" s="31" t="s">
        <v>51</v>
      </c>
      <c r="B57" s="38"/>
      <c r="C57" s="39"/>
      <c r="D57" s="39"/>
      <c r="E57" s="33" t="s">
        <v>146</v>
      </c>
      <c r="F57" s="39"/>
      <c r="G57" s="39"/>
      <c r="H57" s="39"/>
      <c r="I57" s="39"/>
      <c r="J57" s="40"/>
    </row>
    <row r="58" spans="1:16" x14ac:dyDescent="0.3">
      <c r="A58" s="31" t="s">
        <v>42</v>
      </c>
      <c r="B58" s="31">
        <v>13</v>
      </c>
      <c r="C58" s="32" t="s">
        <v>151</v>
      </c>
      <c r="D58" s="31" t="s">
        <v>44</v>
      </c>
      <c r="E58" s="33" t="s">
        <v>152</v>
      </c>
      <c r="F58" s="34" t="s">
        <v>153</v>
      </c>
      <c r="G58" s="35">
        <v>213</v>
      </c>
      <c r="H58" s="36">
        <v>0</v>
      </c>
      <c r="I58" s="36">
        <f>ROUND(G58*H58,P4)</f>
        <v>0</v>
      </c>
      <c r="J58" s="31"/>
      <c r="O58" s="37">
        <f>I58*0.21</f>
        <v>0</v>
      </c>
      <c r="P58">
        <v>3</v>
      </c>
    </row>
    <row r="59" spans="1:16" x14ac:dyDescent="0.3">
      <c r="A59" s="31" t="s">
        <v>47</v>
      </c>
      <c r="B59" s="38"/>
      <c r="C59" s="39"/>
      <c r="D59" s="39"/>
      <c r="E59" s="42" t="s">
        <v>44</v>
      </c>
      <c r="F59" s="39"/>
      <c r="G59" s="39"/>
      <c r="H59" s="39"/>
      <c r="I59" s="39"/>
      <c r="J59" s="40"/>
    </row>
    <row r="60" spans="1:16" x14ac:dyDescent="0.3">
      <c r="A60" s="31" t="s">
        <v>49</v>
      </c>
      <c r="B60" s="38"/>
      <c r="C60" s="39"/>
      <c r="D60" s="39"/>
      <c r="E60" s="41" t="s">
        <v>403</v>
      </c>
      <c r="F60" s="39"/>
      <c r="G60" s="39"/>
      <c r="H60" s="39"/>
      <c r="I60" s="39"/>
      <c r="J60" s="40"/>
    </row>
    <row r="61" spans="1:16" ht="72" x14ac:dyDescent="0.3">
      <c r="A61" s="31" t="s">
        <v>51</v>
      </c>
      <c r="B61" s="38"/>
      <c r="C61" s="39"/>
      <c r="D61" s="39"/>
      <c r="E61" s="33" t="s">
        <v>155</v>
      </c>
      <c r="F61" s="39"/>
      <c r="G61" s="39"/>
      <c r="H61" s="39"/>
      <c r="I61" s="39"/>
      <c r="J61" s="40"/>
    </row>
    <row r="62" spans="1:16" x14ac:dyDescent="0.3">
      <c r="A62" s="25" t="s">
        <v>39</v>
      </c>
      <c r="B62" s="26"/>
      <c r="C62" s="27" t="s">
        <v>175</v>
      </c>
      <c r="D62" s="28"/>
      <c r="E62" s="25" t="s">
        <v>176</v>
      </c>
      <c r="F62" s="28"/>
      <c r="G62" s="28"/>
      <c r="H62" s="28"/>
      <c r="I62" s="29">
        <f>SUMIFS(I63:I90,A63:A90,"P")</f>
        <v>0</v>
      </c>
      <c r="J62" s="30"/>
    </row>
    <row r="63" spans="1:16" x14ac:dyDescent="0.3">
      <c r="A63" s="31" t="s">
        <v>42</v>
      </c>
      <c r="B63" s="31">
        <v>14</v>
      </c>
      <c r="C63" s="32" t="s">
        <v>182</v>
      </c>
      <c r="D63" s="31" t="s">
        <v>44</v>
      </c>
      <c r="E63" s="33" t="s">
        <v>183</v>
      </c>
      <c r="F63" s="34" t="s">
        <v>81</v>
      </c>
      <c r="G63" s="35">
        <v>36.04</v>
      </c>
      <c r="H63" s="36">
        <v>0</v>
      </c>
      <c r="I63" s="36">
        <f>ROUND(G63*H63,P4)</f>
        <v>0</v>
      </c>
      <c r="J63" s="31"/>
      <c r="O63" s="37">
        <f>I63*0.21</f>
        <v>0</v>
      </c>
      <c r="P63">
        <v>3</v>
      </c>
    </row>
    <row r="64" spans="1:16" x14ac:dyDescent="0.3">
      <c r="A64" s="31" t="s">
        <v>47</v>
      </c>
      <c r="B64" s="38"/>
      <c r="C64" s="39"/>
      <c r="D64" s="39"/>
      <c r="E64" s="33" t="s">
        <v>184</v>
      </c>
      <c r="F64" s="39"/>
      <c r="G64" s="39"/>
      <c r="H64" s="39"/>
      <c r="I64" s="39"/>
      <c r="J64" s="40"/>
    </row>
    <row r="65" spans="1:16" ht="43.2" x14ac:dyDescent="0.3">
      <c r="A65" s="31" t="s">
        <v>49</v>
      </c>
      <c r="B65" s="38"/>
      <c r="C65" s="39"/>
      <c r="D65" s="39"/>
      <c r="E65" s="41" t="s">
        <v>404</v>
      </c>
      <c r="F65" s="39"/>
      <c r="G65" s="39"/>
      <c r="H65" s="39"/>
      <c r="I65" s="39"/>
      <c r="J65" s="40"/>
    </row>
    <row r="66" spans="1:16" ht="86.4" x14ac:dyDescent="0.3">
      <c r="A66" s="31" t="s">
        <v>51</v>
      </c>
      <c r="B66" s="38"/>
      <c r="C66" s="39"/>
      <c r="D66" s="39"/>
      <c r="E66" s="33" t="s">
        <v>186</v>
      </c>
      <c r="F66" s="39"/>
      <c r="G66" s="39"/>
      <c r="H66" s="39"/>
      <c r="I66" s="39"/>
      <c r="J66" s="40"/>
    </row>
    <row r="67" spans="1:16" x14ac:dyDescent="0.3">
      <c r="A67" s="31" t="s">
        <v>42</v>
      </c>
      <c r="B67" s="31">
        <v>15</v>
      </c>
      <c r="C67" s="32" t="s">
        <v>187</v>
      </c>
      <c r="D67" s="31" t="s">
        <v>44</v>
      </c>
      <c r="E67" s="33" t="s">
        <v>188</v>
      </c>
      <c r="F67" s="34" t="s">
        <v>153</v>
      </c>
      <c r="G67" s="35">
        <v>192</v>
      </c>
      <c r="H67" s="36">
        <v>0</v>
      </c>
      <c r="I67" s="36">
        <f>ROUND(G67*H67,P4)</f>
        <v>0</v>
      </c>
      <c r="J67" s="31"/>
      <c r="O67" s="37">
        <f>I67*0.21</f>
        <v>0</v>
      </c>
      <c r="P67">
        <v>3</v>
      </c>
    </row>
    <row r="68" spans="1:16" x14ac:dyDescent="0.3">
      <c r="A68" s="31" t="s">
        <v>47</v>
      </c>
      <c r="B68" s="38"/>
      <c r="C68" s="39"/>
      <c r="D68" s="39"/>
      <c r="E68" s="33" t="s">
        <v>189</v>
      </c>
      <c r="F68" s="39"/>
      <c r="G68" s="39"/>
      <c r="H68" s="39"/>
      <c r="I68" s="39"/>
      <c r="J68" s="40"/>
    </row>
    <row r="69" spans="1:16" ht="43.2" x14ac:dyDescent="0.3">
      <c r="A69" s="31" t="s">
        <v>49</v>
      </c>
      <c r="B69" s="38"/>
      <c r="C69" s="39"/>
      <c r="D69" s="39"/>
      <c r="E69" s="41" t="s">
        <v>405</v>
      </c>
      <c r="F69" s="39"/>
      <c r="G69" s="39"/>
      <c r="H69" s="39"/>
      <c r="I69" s="39"/>
      <c r="J69" s="40"/>
    </row>
    <row r="70" spans="1:16" ht="144" x14ac:dyDescent="0.3">
      <c r="A70" s="31" t="s">
        <v>51</v>
      </c>
      <c r="B70" s="38"/>
      <c r="C70" s="39"/>
      <c r="D70" s="39"/>
      <c r="E70" s="33" t="s">
        <v>191</v>
      </c>
      <c r="F70" s="39"/>
      <c r="G70" s="39"/>
      <c r="H70" s="39"/>
      <c r="I70" s="39"/>
      <c r="J70" s="40"/>
    </row>
    <row r="71" spans="1:16" x14ac:dyDescent="0.3">
      <c r="A71" s="31" t="s">
        <v>42</v>
      </c>
      <c r="B71" s="31">
        <v>16</v>
      </c>
      <c r="C71" s="32" t="s">
        <v>197</v>
      </c>
      <c r="D71" s="31" t="s">
        <v>44</v>
      </c>
      <c r="E71" s="33" t="s">
        <v>198</v>
      </c>
      <c r="F71" s="34" t="s">
        <v>153</v>
      </c>
      <c r="G71" s="35">
        <v>192</v>
      </c>
      <c r="H71" s="36">
        <v>0</v>
      </c>
      <c r="I71" s="36">
        <f>ROUND(G71*H71,P4)</f>
        <v>0</v>
      </c>
      <c r="J71" s="31"/>
      <c r="O71" s="37">
        <f>I71*0.21</f>
        <v>0</v>
      </c>
      <c r="P71">
        <v>3</v>
      </c>
    </row>
    <row r="72" spans="1:16" x14ac:dyDescent="0.3">
      <c r="A72" s="31" t="s">
        <v>47</v>
      </c>
      <c r="B72" s="38"/>
      <c r="C72" s="39"/>
      <c r="D72" s="39"/>
      <c r="E72" s="33" t="s">
        <v>199</v>
      </c>
      <c r="F72" s="39"/>
      <c r="G72" s="39"/>
      <c r="H72" s="39"/>
      <c r="I72" s="39"/>
      <c r="J72" s="40"/>
    </row>
    <row r="73" spans="1:16" ht="43.2" x14ac:dyDescent="0.3">
      <c r="A73" s="31" t="s">
        <v>49</v>
      </c>
      <c r="B73" s="38"/>
      <c r="C73" s="39"/>
      <c r="D73" s="39"/>
      <c r="E73" s="41" t="s">
        <v>405</v>
      </c>
      <c r="F73" s="39"/>
      <c r="G73" s="39"/>
      <c r="H73" s="39"/>
      <c r="I73" s="39"/>
      <c r="J73" s="40"/>
    </row>
    <row r="74" spans="1:16" ht="100.8" x14ac:dyDescent="0.3">
      <c r="A74" s="31" t="s">
        <v>51</v>
      </c>
      <c r="B74" s="38"/>
      <c r="C74" s="39"/>
      <c r="D74" s="39"/>
      <c r="E74" s="33" t="s">
        <v>201</v>
      </c>
      <c r="F74" s="39"/>
      <c r="G74" s="39"/>
      <c r="H74" s="39"/>
      <c r="I74" s="39"/>
      <c r="J74" s="40"/>
    </row>
    <row r="75" spans="1:16" x14ac:dyDescent="0.3">
      <c r="A75" s="31" t="s">
        <v>42</v>
      </c>
      <c r="B75" s="31">
        <v>17</v>
      </c>
      <c r="C75" s="32" t="s">
        <v>202</v>
      </c>
      <c r="D75" s="31" t="s">
        <v>44</v>
      </c>
      <c r="E75" s="33" t="s">
        <v>203</v>
      </c>
      <c r="F75" s="34" t="s">
        <v>153</v>
      </c>
      <c r="G75" s="35">
        <v>192</v>
      </c>
      <c r="H75" s="36">
        <v>0</v>
      </c>
      <c r="I75" s="36">
        <f>ROUND(G75*H75,P4)</f>
        <v>0</v>
      </c>
      <c r="J75" s="31"/>
      <c r="O75" s="37">
        <f>I75*0.21</f>
        <v>0</v>
      </c>
      <c r="P75">
        <v>3</v>
      </c>
    </row>
    <row r="76" spans="1:16" x14ac:dyDescent="0.3">
      <c r="A76" s="31" t="s">
        <v>47</v>
      </c>
      <c r="B76" s="38"/>
      <c r="C76" s="39"/>
      <c r="D76" s="39"/>
      <c r="E76" s="33" t="s">
        <v>204</v>
      </c>
      <c r="F76" s="39"/>
      <c r="G76" s="39"/>
      <c r="H76" s="39"/>
      <c r="I76" s="39"/>
      <c r="J76" s="40"/>
    </row>
    <row r="77" spans="1:16" ht="43.2" x14ac:dyDescent="0.3">
      <c r="A77" s="31" t="s">
        <v>49</v>
      </c>
      <c r="B77" s="38"/>
      <c r="C77" s="39"/>
      <c r="D77" s="39"/>
      <c r="E77" s="41" t="s">
        <v>406</v>
      </c>
      <c r="F77" s="39"/>
      <c r="G77" s="39"/>
      <c r="H77" s="39"/>
      <c r="I77" s="39"/>
      <c r="J77" s="40"/>
    </row>
    <row r="78" spans="1:16" ht="100.8" x14ac:dyDescent="0.3">
      <c r="A78" s="31" t="s">
        <v>51</v>
      </c>
      <c r="B78" s="38"/>
      <c r="C78" s="39"/>
      <c r="D78" s="39"/>
      <c r="E78" s="33" t="s">
        <v>201</v>
      </c>
      <c r="F78" s="39"/>
      <c r="G78" s="39"/>
      <c r="H78" s="39"/>
      <c r="I78" s="39"/>
      <c r="J78" s="40"/>
    </row>
    <row r="79" spans="1:16" x14ac:dyDescent="0.3">
      <c r="A79" s="31" t="s">
        <v>42</v>
      </c>
      <c r="B79" s="31">
        <v>18</v>
      </c>
      <c r="C79" s="32" t="s">
        <v>206</v>
      </c>
      <c r="D79" s="31" t="s">
        <v>44</v>
      </c>
      <c r="E79" s="33" t="s">
        <v>207</v>
      </c>
      <c r="F79" s="34" t="s">
        <v>153</v>
      </c>
      <c r="G79" s="35">
        <v>101.5</v>
      </c>
      <c r="H79" s="36">
        <v>0</v>
      </c>
      <c r="I79" s="36">
        <f>ROUND(G79*H79,P4)</f>
        <v>0</v>
      </c>
      <c r="J79" s="31"/>
      <c r="O79" s="37">
        <f>I79*0.21</f>
        <v>0</v>
      </c>
      <c r="P79">
        <v>3</v>
      </c>
    </row>
    <row r="80" spans="1:16" x14ac:dyDescent="0.3">
      <c r="A80" s="31" t="s">
        <v>47</v>
      </c>
      <c r="B80" s="38"/>
      <c r="C80" s="39"/>
      <c r="D80" s="39"/>
      <c r="E80" s="33" t="s">
        <v>208</v>
      </c>
      <c r="F80" s="39"/>
      <c r="G80" s="39"/>
      <c r="H80" s="39"/>
      <c r="I80" s="39"/>
      <c r="J80" s="40"/>
    </row>
    <row r="81" spans="1:16" x14ac:dyDescent="0.3">
      <c r="A81" s="31" t="s">
        <v>49</v>
      </c>
      <c r="B81" s="38"/>
      <c r="C81" s="39"/>
      <c r="D81" s="39"/>
      <c r="E81" s="41" t="s">
        <v>407</v>
      </c>
      <c r="F81" s="39"/>
      <c r="G81" s="39"/>
      <c r="H81" s="39"/>
      <c r="I81" s="39"/>
      <c r="J81" s="40"/>
    </row>
    <row r="82" spans="1:16" ht="187.2" x14ac:dyDescent="0.3">
      <c r="A82" s="31" t="s">
        <v>51</v>
      </c>
      <c r="B82" s="38"/>
      <c r="C82" s="39"/>
      <c r="D82" s="39"/>
      <c r="E82" s="33" t="s">
        <v>210</v>
      </c>
      <c r="F82" s="39"/>
      <c r="G82" s="39"/>
      <c r="H82" s="39"/>
      <c r="I82" s="39"/>
      <c r="J82" s="40"/>
    </row>
    <row r="83" spans="1:16" x14ac:dyDescent="0.3">
      <c r="A83" s="31" t="s">
        <v>42</v>
      </c>
      <c r="B83" s="31">
        <v>19</v>
      </c>
      <c r="C83" s="32" t="s">
        <v>211</v>
      </c>
      <c r="D83" s="31" t="s">
        <v>44</v>
      </c>
      <c r="E83" s="33" t="s">
        <v>212</v>
      </c>
      <c r="F83" s="34" t="s">
        <v>153</v>
      </c>
      <c r="G83" s="35">
        <v>90.5</v>
      </c>
      <c r="H83" s="36">
        <v>0</v>
      </c>
      <c r="I83" s="36">
        <f>ROUND(G83*H83,P4)</f>
        <v>0</v>
      </c>
      <c r="J83" s="31"/>
      <c r="O83" s="37">
        <f>I83*0.21</f>
        <v>0</v>
      </c>
      <c r="P83">
        <v>3</v>
      </c>
    </row>
    <row r="84" spans="1:16" x14ac:dyDescent="0.3">
      <c r="A84" s="31" t="s">
        <v>47</v>
      </c>
      <c r="B84" s="38"/>
      <c r="C84" s="39"/>
      <c r="D84" s="39"/>
      <c r="E84" s="33" t="s">
        <v>213</v>
      </c>
      <c r="F84" s="39"/>
      <c r="G84" s="39"/>
      <c r="H84" s="39"/>
      <c r="I84" s="39"/>
      <c r="J84" s="40"/>
    </row>
    <row r="85" spans="1:16" x14ac:dyDescent="0.3">
      <c r="A85" s="31" t="s">
        <v>49</v>
      </c>
      <c r="B85" s="38"/>
      <c r="C85" s="39"/>
      <c r="D85" s="39"/>
      <c r="E85" s="41" t="s">
        <v>408</v>
      </c>
      <c r="F85" s="39"/>
      <c r="G85" s="39"/>
      <c r="H85" s="39"/>
      <c r="I85" s="39"/>
      <c r="J85" s="40"/>
    </row>
    <row r="86" spans="1:16" ht="187.2" x14ac:dyDescent="0.3">
      <c r="A86" s="31" t="s">
        <v>51</v>
      </c>
      <c r="B86" s="38"/>
      <c r="C86" s="39"/>
      <c r="D86" s="39"/>
      <c r="E86" s="33" t="s">
        <v>210</v>
      </c>
      <c r="F86" s="39"/>
      <c r="G86" s="39"/>
      <c r="H86" s="39"/>
      <c r="I86" s="39"/>
      <c r="J86" s="40"/>
    </row>
    <row r="87" spans="1:16" ht="28.8" x14ac:dyDescent="0.3">
      <c r="A87" s="31" t="s">
        <v>42</v>
      </c>
      <c r="B87" s="31">
        <v>20</v>
      </c>
      <c r="C87" s="32" t="s">
        <v>236</v>
      </c>
      <c r="D87" s="31" t="s">
        <v>44</v>
      </c>
      <c r="E87" s="33" t="s">
        <v>237</v>
      </c>
      <c r="F87" s="34" t="s">
        <v>153</v>
      </c>
      <c r="G87" s="35">
        <v>21</v>
      </c>
      <c r="H87" s="36">
        <v>0</v>
      </c>
      <c r="I87" s="36">
        <f>ROUND(G87*H87,P4)</f>
        <v>0</v>
      </c>
      <c r="J87" s="31"/>
      <c r="O87" s="37">
        <f>I87*0.21</f>
        <v>0</v>
      </c>
      <c r="P87">
        <v>3</v>
      </c>
    </row>
    <row r="88" spans="1:16" x14ac:dyDescent="0.3">
      <c r="A88" s="31" t="s">
        <v>47</v>
      </c>
      <c r="B88" s="38"/>
      <c r="C88" s="39"/>
      <c r="D88" s="39"/>
      <c r="E88" s="42" t="s">
        <v>44</v>
      </c>
      <c r="F88" s="39"/>
      <c r="G88" s="39"/>
      <c r="H88" s="39"/>
      <c r="I88" s="39"/>
      <c r="J88" s="40"/>
    </row>
    <row r="89" spans="1:16" x14ac:dyDescent="0.3">
      <c r="A89" s="31" t="s">
        <v>49</v>
      </c>
      <c r="B89" s="38"/>
      <c r="C89" s="39"/>
      <c r="D89" s="39"/>
      <c r="E89" s="41" t="s">
        <v>409</v>
      </c>
      <c r="F89" s="39"/>
      <c r="G89" s="39"/>
      <c r="H89" s="39"/>
      <c r="I89" s="39"/>
      <c r="J89" s="40"/>
    </row>
    <row r="90" spans="1:16" ht="216" x14ac:dyDescent="0.3">
      <c r="A90" s="31" t="s">
        <v>51</v>
      </c>
      <c r="B90" s="38"/>
      <c r="C90" s="39"/>
      <c r="D90" s="39"/>
      <c r="E90" s="33" t="s">
        <v>228</v>
      </c>
      <c r="F90" s="39"/>
      <c r="G90" s="39"/>
      <c r="H90" s="39"/>
      <c r="I90" s="39"/>
      <c r="J90" s="40"/>
    </row>
    <row r="91" spans="1:16" x14ac:dyDescent="0.3">
      <c r="A91" s="25" t="s">
        <v>39</v>
      </c>
      <c r="B91" s="26"/>
      <c r="C91" s="27" t="s">
        <v>239</v>
      </c>
      <c r="D91" s="28"/>
      <c r="E91" s="25" t="s">
        <v>240</v>
      </c>
      <c r="F91" s="28"/>
      <c r="G91" s="28"/>
      <c r="H91" s="28"/>
      <c r="I91" s="29">
        <f>SUMIFS(I92:I95,A92:A95,"P")</f>
        <v>0</v>
      </c>
      <c r="J91" s="30"/>
    </row>
    <row r="92" spans="1:16" x14ac:dyDescent="0.3">
      <c r="A92" s="31" t="s">
        <v>42</v>
      </c>
      <c r="B92" s="31">
        <v>21</v>
      </c>
      <c r="C92" s="32" t="s">
        <v>241</v>
      </c>
      <c r="D92" s="31" t="s">
        <v>44</v>
      </c>
      <c r="E92" s="33" t="s">
        <v>242</v>
      </c>
      <c r="F92" s="34" t="s">
        <v>243</v>
      </c>
      <c r="G92" s="35">
        <v>2</v>
      </c>
      <c r="H92" s="36">
        <v>0</v>
      </c>
      <c r="I92" s="36">
        <f>ROUND(G92*H92,P4)</f>
        <v>0</v>
      </c>
      <c r="J92" s="31"/>
      <c r="O92" s="37">
        <f>I92*0.21</f>
        <v>0</v>
      </c>
      <c r="P92">
        <v>3</v>
      </c>
    </row>
    <row r="93" spans="1:16" x14ac:dyDescent="0.3">
      <c r="A93" s="31" t="s">
        <v>47</v>
      </c>
      <c r="B93" s="38"/>
      <c r="C93" s="39"/>
      <c r="D93" s="39"/>
      <c r="E93" s="42" t="s">
        <v>44</v>
      </c>
      <c r="F93" s="39"/>
      <c r="G93" s="39"/>
      <c r="H93" s="39"/>
      <c r="I93" s="39"/>
      <c r="J93" s="40"/>
    </row>
    <row r="94" spans="1:16" x14ac:dyDescent="0.3">
      <c r="A94" s="31" t="s">
        <v>49</v>
      </c>
      <c r="B94" s="38"/>
      <c r="C94" s="39"/>
      <c r="D94" s="39"/>
      <c r="E94" s="41" t="s">
        <v>244</v>
      </c>
      <c r="F94" s="39"/>
      <c r="G94" s="39"/>
      <c r="H94" s="39"/>
      <c r="I94" s="39"/>
      <c r="J94" s="40"/>
    </row>
    <row r="95" spans="1:16" ht="72" x14ac:dyDescent="0.3">
      <c r="A95" s="31" t="s">
        <v>51</v>
      </c>
      <c r="B95" s="38"/>
      <c r="C95" s="39"/>
      <c r="D95" s="39"/>
      <c r="E95" s="33" t="s">
        <v>245</v>
      </c>
      <c r="F95" s="39"/>
      <c r="G95" s="39"/>
      <c r="H95" s="39"/>
      <c r="I95" s="39"/>
      <c r="J95" s="40"/>
    </row>
    <row r="96" spans="1:16" x14ac:dyDescent="0.3">
      <c r="A96" s="25" t="s">
        <v>39</v>
      </c>
      <c r="B96" s="26"/>
      <c r="C96" s="27" t="s">
        <v>249</v>
      </c>
      <c r="D96" s="28"/>
      <c r="E96" s="25" t="s">
        <v>250</v>
      </c>
      <c r="F96" s="28"/>
      <c r="G96" s="28"/>
      <c r="H96" s="28"/>
      <c r="I96" s="29">
        <f>SUMIFS(I97:I136,A97:A136,"P")</f>
        <v>0</v>
      </c>
      <c r="J96" s="30"/>
    </row>
    <row r="97" spans="1:16" ht="28.8" x14ac:dyDescent="0.3">
      <c r="A97" s="31" t="s">
        <v>42</v>
      </c>
      <c r="B97" s="31">
        <v>22</v>
      </c>
      <c r="C97" s="32" t="s">
        <v>255</v>
      </c>
      <c r="D97" s="31" t="s">
        <v>44</v>
      </c>
      <c r="E97" s="33" t="s">
        <v>256</v>
      </c>
      <c r="F97" s="34" t="s">
        <v>243</v>
      </c>
      <c r="G97" s="35">
        <v>1</v>
      </c>
      <c r="H97" s="36">
        <v>0</v>
      </c>
      <c r="I97" s="36">
        <f>ROUND(G97*H97,P4)</f>
        <v>0</v>
      </c>
      <c r="J97" s="31"/>
      <c r="O97" s="37">
        <f>I97*0.21</f>
        <v>0</v>
      </c>
      <c r="P97">
        <v>3</v>
      </c>
    </row>
    <row r="98" spans="1:16" x14ac:dyDescent="0.3">
      <c r="A98" s="31" t="s">
        <v>47</v>
      </c>
      <c r="B98" s="38"/>
      <c r="C98" s="39"/>
      <c r="D98" s="39"/>
      <c r="E98" s="42" t="s">
        <v>44</v>
      </c>
      <c r="F98" s="39"/>
      <c r="G98" s="39"/>
      <c r="H98" s="39"/>
      <c r="I98" s="39"/>
      <c r="J98" s="40"/>
    </row>
    <row r="99" spans="1:16" x14ac:dyDescent="0.3">
      <c r="A99" s="31" t="s">
        <v>49</v>
      </c>
      <c r="B99" s="38"/>
      <c r="C99" s="39"/>
      <c r="D99" s="39"/>
      <c r="E99" s="41" t="s">
        <v>410</v>
      </c>
      <c r="F99" s="39"/>
      <c r="G99" s="39"/>
      <c r="H99" s="39"/>
      <c r="I99" s="39"/>
      <c r="J99" s="40"/>
    </row>
    <row r="100" spans="1:16" ht="86.4" x14ac:dyDescent="0.3">
      <c r="A100" s="31" t="s">
        <v>51</v>
      </c>
      <c r="B100" s="38"/>
      <c r="C100" s="39"/>
      <c r="D100" s="39"/>
      <c r="E100" s="33" t="s">
        <v>258</v>
      </c>
      <c r="F100" s="39"/>
      <c r="G100" s="39"/>
      <c r="H100" s="39"/>
      <c r="I100" s="39"/>
      <c r="J100" s="40"/>
    </row>
    <row r="101" spans="1:16" x14ac:dyDescent="0.3">
      <c r="A101" s="31" t="s">
        <v>42</v>
      </c>
      <c r="B101" s="31">
        <v>23</v>
      </c>
      <c r="C101" s="32" t="s">
        <v>259</v>
      </c>
      <c r="D101" s="31" t="s">
        <v>44</v>
      </c>
      <c r="E101" s="33" t="s">
        <v>260</v>
      </c>
      <c r="F101" s="34" t="s">
        <v>243</v>
      </c>
      <c r="G101" s="35">
        <v>1</v>
      </c>
      <c r="H101" s="36">
        <v>0</v>
      </c>
      <c r="I101" s="36">
        <f>ROUND(G101*H101,P4)</f>
        <v>0</v>
      </c>
      <c r="J101" s="31"/>
      <c r="O101" s="37">
        <f>I101*0.21</f>
        <v>0</v>
      </c>
      <c r="P101">
        <v>3</v>
      </c>
    </row>
    <row r="102" spans="1:16" x14ac:dyDescent="0.3">
      <c r="A102" s="31" t="s">
        <v>47</v>
      </c>
      <c r="B102" s="38"/>
      <c r="C102" s="39"/>
      <c r="D102" s="39"/>
      <c r="E102" s="42" t="s">
        <v>44</v>
      </c>
      <c r="F102" s="39"/>
      <c r="G102" s="39"/>
      <c r="H102" s="39"/>
      <c r="I102" s="39"/>
      <c r="J102" s="40"/>
    </row>
    <row r="103" spans="1:16" x14ac:dyDescent="0.3">
      <c r="A103" s="31" t="s">
        <v>49</v>
      </c>
      <c r="B103" s="38"/>
      <c r="C103" s="39"/>
      <c r="D103" s="39"/>
      <c r="E103" s="41" t="s">
        <v>411</v>
      </c>
      <c r="F103" s="39"/>
      <c r="G103" s="39"/>
      <c r="H103" s="39"/>
      <c r="I103" s="39"/>
      <c r="J103" s="40"/>
    </row>
    <row r="104" spans="1:16" ht="57.6" x14ac:dyDescent="0.3">
      <c r="A104" s="31" t="s">
        <v>51</v>
      </c>
      <c r="B104" s="38"/>
      <c r="C104" s="39"/>
      <c r="D104" s="39"/>
      <c r="E104" s="33" t="s">
        <v>262</v>
      </c>
      <c r="F104" s="39"/>
      <c r="G104" s="39"/>
      <c r="H104" s="39"/>
      <c r="I104" s="39"/>
      <c r="J104" s="40"/>
    </row>
    <row r="105" spans="1:16" x14ac:dyDescent="0.3">
      <c r="A105" s="31" t="s">
        <v>42</v>
      </c>
      <c r="B105" s="31">
        <v>24</v>
      </c>
      <c r="C105" s="32" t="s">
        <v>263</v>
      </c>
      <c r="D105" s="31" t="s">
        <v>44</v>
      </c>
      <c r="E105" s="33" t="s">
        <v>264</v>
      </c>
      <c r="F105" s="34" t="s">
        <v>243</v>
      </c>
      <c r="G105" s="35">
        <v>1</v>
      </c>
      <c r="H105" s="36">
        <v>0</v>
      </c>
      <c r="I105" s="36">
        <f>ROUND(G105*H105,P4)</f>
        <v>0</v>
      </c>
      <c r="J105" s="31"/>
      <c r="O105" s="37">
        <f>I105*0.21</f>
        <v>0</v>
      </c>
      <c r="P105">
        <v>3</v>
      </c>
    </row>
    <row r="106" spans="1:16" x14ac:dyDescent="0.3">
      <c r="A106" s="31" t="s">
        <v>47</v>
      </c>
      <c r="B106" s="38"/>
      <c r="C106" s="39"/>
      <c r="D106" s="39"/>
      <c r="E106" s="42" t="s">
        <v>44</v>
      </c>
      <c r="F106" s="39"/>
      <c r="G106" s="39"/>
      <c r="H106" s="39"/>
      <c r="I106" s="39"/>
      <c r="J106" s="40"/>
    </row>
    <row r="107" spans="1:16" x14ac:dyDescent="0.3">
      <c r="A107" s="31" t="s">
        <v>49</v>
      </c>
      <c r="B107" s="38"/>
      <c r="C107" s="39"/>
      <c r="D107" s="39"/>
      <c r="E107" s="41" t="s">
        <v>412</v>
      </c>
      <c r="F107" s="39"/>
      <c r="G107" s="39"/>
      <c r="H107" s="39"/>
      <c r="I107" s="39"/>
      <c r="J107" s="40"/>
    </row>
    <row r="108" spans="1:16" ht="100.8" x14ac:dyDescent="0.3">
      <c r="A108" s="31" t="s">
        <v>51</v>
      </c>
      <c r="B108" s="38"/>
      <c r="C108" s="39"/>
      <c r="D108" s="39"/>
      <c r="E108" s="33" t="s">
        <v>266</v>
      </c>
      <c r="F108" s="39"/>
      <c r="G108" s="39"/>
      <c r="H108" s="39"/>
      <c r="I108" s="39"/>
      <c r="J108" s="40"/>
    </row>
    <row r="109" spans="1:16" x14ac:dyDescent="0.3">
      <c r="A109" s="31" t="s">
        <v>42</v>
      </c>
      <c r="B109" s="31">
        <v>25</v>
      </c>
      <c r="C109" s="32" t="s">
        <v>267</v>
      </c>
      <c r="D109" s="31" t="s">
        <v>44</v>
      </c>
      <c r="E109" s="33" t="s">
        <v>268</v>
      </c>
      <c r="F109" s="34" t="s">
        <v>243</v>
      </c>
      <c r="G109" s="35">
        <v>1</v>
      </c>
      <c r="H109" s="36">
        <v>0</v>
      </c>
      <c r="I109" s="36">
        <f>ROUND(G109*H109,P4)</f>
        <v>0</v>
      </c>
      <c r="J109" s="31"/>
      <c r="O109" s="37">
        <f>I109*0.21</f>
        <v>0</v>
      </c>
      <c r="P109">
        <v>3</v>
      </c>
    </row>
    <row r="110" spans="1:16" x14ac:dyDescent="0.3">
      <c r="A110" s="31" t="s">
        <v>47</v>
      </c>
      <c r="B110" s="38"/>
      <c r="C110" s="39"/>
      <c r="D110" s="39"/>
      <c r="E110" s="42" t="s">
        <v>44</v>
      </c>
      <c r="F110" s="39"/>
      <c r="G110" s="39"/>
      <c r="H110" s="39"/>
      <c r="I110" s="39"/>
      <c r="J110" s="40"/>
    </row>
    <row r="111" spans="1:16" x14ac:dyDescent="0.3">
      <c r="A111" s="31" t="s">
        <v>49</v>
      </c>
      <c r="B111" s="38"/>
      <c r="C111" s="39"/>
      <c r="D111" s="39"/>
      <c r="E111" s="41" t="s">
        <v>413</v>
      </c>
      <c r="F111" s="39"/>
      <c r="G111" s="39"/>
      <c r="H111" s="39"/>
      <c r="I111" s="39"/>
      <c r="J111" s="40"/>
    </row>
    <row r="112" spans="1:16" ht="57.6" x14ac:dyDescent="0.3">
      <c r="A112" s="31" t="s">
        <v>51</v>
      </c>
      <c r="B112" s="38"/>
      <c r="C112" s="39"/>
      <c r="D112" s="39"/>
      <c r="E112" s="33" t="s">
        <v>262</v>
      </c>
      <c r="F112" s="39"/>
      <c r="G112" s="39"/>
      <c r="H112" s="39"/>
      <c r="I112" s="39"/>
      <c r="J112" s="40"/>
    </row>
    <row r="113" spans="1:16" x14ac:dyDescent="0.3">
      <c r="A113" s="31" t="s">
        <v>42</v>
      </c>
      <c r="B113" s="31">
        <v>26</v>
      </c>
      <c r="C113" s="32" t="s">
        <v>270</v>
      </c>
      <c r="D113" s="31" t="s">
        <v>44</v>
      </c>
      <c r="E113" s="33" t="s">
        <v>271</v>
      </c>
      <c r="F113" s="34" t="s">
        <v>114</v>
      </c>
      <c r="G113" s="35">
        <v>10</v>
      </c>
      <c r="H113" s="36">
        <v>0</v>
      </c>
      <c r="I113" s="36">
        <f>ROUND(G113*H113,P4)</f>
        <v>0</v>
      </c>
      <c r="J113" s="31"/>
      <c r="O113" s="37">
        <f>I113*0.21</f>
        <v>0</v>
      </c>
      <c r="P113">
        <v>3</v>
      </c>
    </row>
    <row r="114" spans="1:16" x14ac:dyDescent="0.3">
      <c r="A114" s="31" t="s">
        <v>47</v>
      </c>
      <c r="B114" s="38"/>
      <c r="C114" s="39"/>
      <c r="D114" s="39"/>
      <c r="E114" s="33" t="s">
        <v>272</v>
      </c>
      <c r="F114" s="39"/>
      <c r="G114" s="39"/>
      <c r="H114" s="39"/>
      <c r="I114" s="39"/>
      <c r="J114" s="40"/>
    </row>
    <row r="115" spans="1:16" x14ac:dyDescent="0.3">
      <c r="A115" s="31" t="s">
        <v>49</v>
      </c>
      <c r="B115" s="38"/>
      <c r="C115" s="39"/>
      <c r="D115" s="39"/>
      <c r="E115" s="41" t="s">
        <v>414</v>
      </c>
      <c r="F115" s="39"/>
      <c r="G115" s="39"/>
      <c r="H115" s="39"/>
      <c r="I115" s="39"/>
      <c r="J115" s="40"/>
    </row>
    <row r="116" spans="1:16" ht="86.4" x14ac:dyDescent="0.3">
      <c r="A116" s="31" t="s">
        <v>51</v>
      </c>
      <c r="B116" s="38"/>
      <c r="C116" s="39"/>
      <c r="D116" s="39"/>
      <c r="E116" s="33" t="s">
        <v>274</v>
      </c>
      <c r="F116" s="39"/>
      <c r="G116" s="39"/>
      <c r="H116" s="39"/>
      <c r="I116" s="39"/>
      <c r="J116" s="40"/>
    </row>
    <row r="117" spans="1:16" x14ac:dyDescent="0.3">
      <c r="A117" s="31" t="s">
        <v>42</v>
      </c>
      <c r="B117" s="31">
        <v>27</v>
      </c>
      <c r="C117" s="32" t="s">
        <v>279</v>
      </c>
      <c r="D117" s="31" t="s">
        <v>44</v>
      </c>
      <c r="E117" s="33" t="s">
        <v>280</v>
      </c>
      <c r="F117" s="34" t="s">
        <v>114</v>
      </c>
      <c r="G117" s="35">
        <v>113</v>
      </c>
      <c r="H117" s="36">
        <v>0</v>
      </c>
      <c r="I117" s="36">
        <f>ROUND(G117*H117,P4)</f>
        <v>0</v>
      </c>
      <c r="J117" s="31"/>
      <c r="O117" s="37">
        <f>I117*0.21</f>
        <v>0</v>
      </c>
      <c r="P117">
        <v>3</v>
      </c>
    </row>
    <row r="118" spans="1:16" x14ac:dyDescent="0.3">
      <c r="A118" s="31" t="s">
        <v>47</v>
      </c>
      <c r="B118" s="38"/>
      <c r="C118" s="39"/>
      <c r="D118" s="39"/>
      <c r="E118" s="33" t="s">
        <v>281</v>
      </c>
      <c r="F118" s="39"/>
      <c r="G118" s="39"/>
      <c r="H118" s="39"/>
      <c r="I118" s="39"/>
      <c r="J118" s="40"/>
    </row>
    <row r="119" spans="1:16" x14ac:dyDescent="0.3">
      <c r="A119" s="31" t="s">
        <v>49</v>
      </c>
      <c r="B119" s="38"/>
      <c r="C119" s="39"/>
      <c r="D119" s="39"/>
      <c r="E119" s="41" t="s">
        <v>415</v>
      </c>
      <c r="F119" s="39"/>
      <c r="G119" s="39"/>
      <c r="H119" s="39"/>
      <c r="I119" s="39"/>
      <c r="J119" s="40"/>
    </row>
    <row r="120" spans="1:16" ht="86.4" x14ac:dyDescent="0.3">
      <c r="A120" s="31" t="s">
        <v>51</v>
      </c>
      <c r="B120" s="38"/>
      <c r="C120" s="39"/>
      <c r="D120" s="39"/>
      <c r="E120" s="33" t="s">
        <v>274</v>
      </c>
      <c r="F120" s="39"/>
      <c r="G120" s="39"/>
      <c r="H120" s="39"/>
      <c r="I120" s="39"/>
      <c r="J120" s="40"/>
    </row>
    <row r="121" spans="1:16" x14ac:dyDescent="0.3">
      <c r="A121" s="31" t="s">
        <v>42</v>
      </c>
      <c r="B121" s="31">
        <v>28</v>
      </c>
      <c r="C121" s="32" t="s">
        <v>416</v>
      </c>
      <c r="D121" s="31" t="s">
        <v>44</v>
      </c>
      <c r="E121" s="33" t="s">
        <v>417</v>
      </c>
      <c r="F121" s="34" t="s">
        <v>114</v>
      </c>
      <c r="G121" s="35">
        <v>52</v>
      </c>
      <c r="H121" s="36">
        <v>0</v>
      </c>
      <c r="I121" s="36">
        <f>ROUND(G121*H121,P4)</f>
        <v>0</v>
      </c>
      <c r="J121" s="31"/>
      <c r="O121" s="37">
        <f>I121*0.21</f>
        <v>0</v>
      </c>
      <c r="P121">
        <v>3</v>
      </c>
    </row>
    <row r="122" spans="1:16" x14ac:dyDescent="0.3">
      <c r="A122" s="31" t="s">
        <v>47</v>
      </c>
      <c r="B122" s="38"/>
      <c r="C122" s="39"/>
      <c r="D122" s="39"/>
      <c r="E122" s="42" t="s">
        <v>44</v>
      </c>
      <c r="F122" s="39"/>
      <c r="G122" s="39"/>
      <c r="H122" s="39"/>
      <c r="I122" s="39"/>
      <c r="J122" s="40"/>
    </row>
    <row r="123" spans="1:16" x14ac:dyDescent="0.3">
      <c r="A123" s="31" t="s">
        <v>49</v>
      </c>
      <c r="B123" s="38"/>
      <c r="C123" s="39"/>
      <c r="D123" s="39"/>
      <c r="E123" s="41" t="s">
        <v>418</v>
      </c>
      <c r="F123" s="39"/>
      <c r="G123" s="39"/>
      <c r="H123" s="39"/>
      <c r="I123" s="39"/>
      <c r="J123" s="40"/>
    </row>
    <row r="124" spans="1:16" ht="72" x14ac:dyDescent="0.3">
      <c r="A124" s="31" t="s">
        <v>51</v>
      </c>
      <c r="B124" s="38"/>
      <c r="C124" s="39"/>
      <c r="D124" s="39"/>
      <c r="E124" s="33" t="s">
        <v>298</v>
      </c>
      <c r="F124" s="39"/>
      <c r="G124" s="39"/>
      <c r="H124" s="39"/>
      <c r="I124" s="39"/>
      <c r="J124" s="40"/>
    </row>
    <row r="125" spans="1:16" x14ac:dyDescent="0.3">
      <c r="A125" s="31" t="s">
        <v>42</v>
      </c>
      <c r="B125" s="31">
        <v>29</v>
      </c>
      <c r="C125" s="32" t="s">
        <v>385</v>
      </c>
      <c r="D125" s="31" t="s">
        <v>44</v>
      </c>
      <c r="E125" s="33" t="s">
        <v>386</v>
      </c>
      <c r="F125" s="34" t="s">
        <v>114</v>
      </c>
      <c r="G125" s="35">
        <v>113</v>
      </c>
      <c r="H125" s="36">
        <v>0</v>
      </c>
      <c r="I125" s="36">
        <f>ROUND(G125*H125,P4)</f>
        <v>0</v>
      </c>
      <c r="J125" s="31"/>
      <c r="O125" s="37">
        <f>I125*0.21</f>
        <v>0</v>
      </c>
      <c r="P125">
        <v>3</v>
      </c>
    </row>
    <row r="126" spans="1:16" x14ac:dyDescent="0.3">
      <c r="A126" s="31" t="s">
        <v>47</v>
      </c>
      <c r="B126" s="38"/>
      <c r="C126" s="39"/>
      <c r="D126" s="39"/>
      <c r="E126" s="42" t="s">
        <v>44</v>
      </c>
      <c r="F126" s="39"/>
      <c r="G126" s="39"/>
      <c r="H126" s="39"/>
      <c r="I126" s="39"/>
      <c r="J126" s="40"/>
    </row>
    <row r="127" spans="1:16" x14ac:dyDescent="0.3">
      <c r="A127" s="31" t="s">
        <v>49</v>
      </c>
      <c r="B127" s="38"/>
      <c r="C127" s="39"/>
      <c r="D127" s="39"/>
      <c r="E127" s="41" t="s">
        <v>419</v>
      </c>
      <c r="F127" s="39"/>
      <c r="G127" s="39"/>
      <c r="H127" s="39"/>
      <c r="I127" s="39"/>
      <c r="J127" s="40"/>
    </row>
    <row r="128" spans="1:16" ht="86.4" x14ac:dyDescent="0.3">
      <c r="A128" s="31" t="s">
        <v>51</v>
      </c>
      <c r="B128" s="38"/>
      <c r="C128" s="39"/>
      <c r="D128" s="39"/>
      <c r="E128" s="33" t="s">
        <v>302</v>
      </c>
      <c r="F128" s="39"/>
      <c r="G128" s="39"/>
      <c r="H128" s="39"/>
      <c r="I128" s="39"/>
      <c r="J128" s="40"/>
    </row>
    <row r="129" spans="1:16" x14ac:dyDescent="0.3">
      <c r="A129" s="31" t="s">
        <v>42</v>
      </c>
      <c r="B129" s="31">
        <v>30</v>
      </c>
      <c r="C129" s="32" t="s">
        <v>308</v>
      </c>
      <c r="D129" s="31" t="s">
        <v>44</v>
      </c>
      <c r="E129" s="33" t="s">
        <v>309</v>
      </c>
      <c r="F129" s="34" t="s">
        <v>81</v>
      </c>
      <c r="G129" s="35">
        <v>3.8</v>
      </c>
      <c r="H129" s="36">
        <v>0</v>
      </c>
      <c r="I129" s="36">
        <f>ROUND(G129*H129,P4)</f>
        <v>0</v>
      </c>
      <c r="J129" s="31"/>
      <c r="O129" s="37">
        <f>I129*0.21</f>
        <v>0</v>
      </c>
      <c r="P129">
        <v>3</v>
      </c>
    </row>
    <row r="130" spans="1:16" x14ac:dyDescent="0.3">
      <c r="A130" s="31" t="s">
        <v>47</v>
      </c>
      <c r="B130" s="38"/>
      <c r="C130" s="39"/>
      <c r="D130" s="39"/>
      <c r="E130" s="33" t="s">
        <v>310</v>
      </c>
      <c r="F130" s="39"/>
      <c r="G130" s="39"/>
      <c r="H130" s="39"/>
      <c r="I130" s="39"/>
      <c r="J130" s="40"/>
    </row>
    <row r="131" spans="1:16" x14ac:dyDescent="0.3">
      <c r="A131" s="31" t="s">
        <v>49</v>
      </c>
      <c r="B131" s="38"/>
      <c r="C131" s="39"/>
      <c r="D131" s="39"/>
      <c r="E131" s="41" t="s">
        <v>420</v>
      </c>
      <c r="F131" s="39"/>
      <c r="G131" s="39"/>
      <c r="H131" s="39"/>
      <c r="I131" s="39"/>
      <c r="J131" s="40"/>
    </row>
    <row r="132" spans="1:16" ht="172.8" x14ac:dyDescent="0.3">
      <c r="A132" s="31" t="s">
        <v>51</v>
      </c>
      <c r="B132" s="38"/>
      <c r="C132" s="39"/>
      <c r="D132" s="39"/>
      <c r="E132" s="33" t="s">
        <v>312</v>
      </c>
      <c r="F132" s="39"/>
      <c r="G132" s="39"/>
      <c r="H132" s="39"/>
      <c r="I132" s="39"/>
      <c r="J132" s="40"/>
    </row>
    <row r="133" spans="1:16" x14ac:dyDescent="0.3">
      <c r="A133" s="31" t="s">
        <v>42</v>
      </c>
      <c r="B133" s="31">
        <v>31</v>
      </c>
      <c r="C133" s="32" t="s">
        <v>421</v>
      </c>
      <c r="D133" s="31" t="s">
        <v>44</v>
      </c>
      <c r="E133" s="33" t="s">
        <v>422</v>
      </c>
      <c r="F133" s="34" t="s">
        <v>114</v>
      </c>
      <c r="G133" s="35">
        <v>5</v>
      </c>
      <c r="H133" s="36">
        <v>0</v>
      </c>
      <c r="I133" s="36">
        <f>ROUND(G133*H133,P4)</f>
        <v>0</v>
      </c>
      <c r="J133" s="31"/>
      <c r="O133" s="37">
        <f>I133*0.21</f>
        <v>0</v>
      </c>
      <c r="P133">
        <v>3</v>
      </c>
    </row>
    <row r="134" spans="1:16" x14ac:dyDescent="0.3">
      <c r="A134" s="31" t="s">
        <v>47</v>
      </c>
      <c r="B134" s="38"/>
      <c r="C134" s="39"/>
      <c r="D134" s="39"/>
      <c r="E134" s="33" t="s">
        <v>315</v>
      </c>
      <c r="F134" s="39"/>
      <c r="G134" s="39"/>
      <c r="H134" s="39"/>
      <c r="I134" s="39"/>
      <c r="J134" s="40"/>
    </row>
    <row r="135" spans="1:16" x14ac:dyDescent="0.3">
      <c r="A135" s="31" t="s">
        <v>49</v>
      </c>
      <c r="B135" s="38"/>
      <c r="C135" s="39"/>
      <c r="D135" s="39"/>
      <c r="E135" s="41" t="s">
        <v>423</v>
      </c>
      <c r="F135" s="39"/>
      <c r="G135" s="39"/>
      <c r="H135" s="39"/>
      <c r="I135" s="39"/>
      <c r="J135" s="40"/>
    </row>
    <row r="136" spans="1:16" ht="144" x14ac:dyDescent="0.3">
      <c r="A136" s="31" t="s">
        <v>51</v>
      </c>
      <c r="B136" s="43"/>
      <c r="C136" s="44"/>
      <c r="D136" s="44"/>
      <c r="E136" s="33" t="s">
        <v>317</v>
      </c>
      <c r="F136" s="44"/>
      <c r="G136" s="44"/>
      <c r="H136" s="44"/>
      <c r="I136" s="44"/>
      <c r="J136" s="45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"/>
  <sheetViews>
    <sheetView topLeftCell="B1" workbookViewId="0"/>
  </sheetViews>
  <sheetFormatPr defaultRowHeight="14.4" x14ac:dyDescent="0.3"/>
  <cols>
    <col min="1" max="1" width="9.109375" hidden="1"/>
    <col min="2" max="2" width="16.109375" customWidth="1"/>
    <col min="3" max="3" width="9.6640625" customWidth="1"/>
    <col min="4" max="4" width="13" customWidth="1"/>
    <col min="5" max="5" width="64.88671875" customWidth="1"/>
    <col min="6" max="6" width="13" customWidth="1"/>
    <col min="7" max="9" width="16.109375" customWidth="1"/>
    <col min="10" max="10" width="14.88671875" bestFit="1" customWidth="1"/>
    <col min="15" max="16" width="9.109375" hidden="1"/>
  </cols>
  <sheetData>
    <row r="1" spans="1:16" x14ac:dyDescent="0.3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1" x14ac:dyDescent="0.3">
      <c r="A2" s="1"/>
      <c r="B2" s="13"/>
      <c r="C2" s="14"/>
      <c r="D2" s="14"/>
      <c r="E2" s="15" t="s">
        <v>21</v>
      </c>
      <c r="F2" s="14"/>
      <c r="G2" s="14"/>
      <c r="H2" s="14"/>
      <c r="I2" s="14"/>
      <c r="J2" s="16"/>
    </row>
    <row r="3" spans="1:16" x14ac:dyDescent="0.3">
      <c r="A3" s="3" t="s">
        <v>22</v>
      </c>
      <c r="B3" s="17" t="s">
        <v>23</v>
      </c>
      <c r="C3" s="48" t="s">
        <v>24</v>
      </c>
      <c r="D3" s="49"/>
      <c r="E3" s="18" t="s">
        <v>25</v>
      </c>
      <c r="F3" s="14"/>
      <c r="G3" s="14"/>
      <c r="H3" s="19" t="s">
        <v>19</v>
      </c>
      <c r="I3" s="20">
        <f>SUMIFS(I8:I112,A8:A112,"SD")</f>
        <v>0</v>
      </c>
      <c r="J3" s="16"/>
      <c r="O3">
        <v>0</v>
      </c>
      <c r="P3">
        <v>2</v>
      </c>
    </row>
    <row r="4" spans="1:16" x14ac:dyDescent="0.3">
      <c r="A4" s="3" t="s">
        <v>26</v>
      </c>
      <c r="B4" s="17" t="s">
        <v>27</v>
      </c>
      <c r="C4" s="48" t="s">
        <v>19</v>
      </c>
      <c r="D4" s="49"/>
      <c r="E4" s="18" t="s">
        <v>20</v>
      </c>
      <c r="F4" s="14"/>
      <c r="G4" s="14"/>
      <c r="H4" s="14"/>
      <c r="I4" s="14"/>
      <c r="J4" s="16"/>
      <c r="O4">
        <v>0.15</v>
      </c>
      <c r="P4">
        <v>2</v>
      </c>
    </row>
    <row r="5" spans="1:16" x14ac:dyDescent="0.3">
      <c r="A5" s="50" t="s">
        <v>28</v>
      </c>
      <c r="B5" s="51" t="s">
        <v>29</v>
      </c>
      <c r="C5" s="52" t="s">
        <v>30</v>
      </c>
      <c r="D5" s="52" t="s">
        <v>31</v>
      </c>
      <c r="E5" s="52" t="s">
        <v>32</v>
      </c>
      <c r="F5" s="52" t="s">
        <v>33</v>
      </c>
      <c r="G5" s="52" t="s">
        <v>34</v>
      </c>
      <c r="H5" s="52" t="s">
        <v>35</v>
      </c>
      <c r="I5" s="52"/>
      <c r="J5" s="53" t="s">
        <v>36</v>
      </c>
      <c r="O5">
        <v>0.21</v>
      </c>
    </row>
    <row r="6" spans="1:16" x14ac:dyDescent="0.3">
      <c r="A6" s="50"/>
      <c r="B6" s="51"/>
      <c r="C6" s="52"/>
      <c r="D6" s="52"/>
      <c r="E6" s="52"/>
      <c r="F6" s="52"/>
      <c r="G6" s="52"/>
      <c r="H6" s="6" t="s">
        <v>37</v>
      </c>
      <c r="I6" s="6" t="s">
        <v>38</v>
      </c>
      <c r="J6" s="53"/>
    </row>
    <row r="7" spans="1:16" x14ac:dyDescent="0.3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3">
      <c r="A8" s="25" t="s">
        <v>39</v>
      </c>
      <c r="B8" s="26"/>
      <c r="C8" s="27" t="s">
        <v>40</v>
      </c>
      <c r="D8" s="28"/>
      <c r="E8" s="25" t="s">
        <v>41</v>
      </c>
      <c r="F8" s="28"/>
      <c r="G8" s="28"/>
      <c r="H8" s="28"/>
      <c r="I8" s="29">
        <f>SUMIFS(I9:I16,A9:A16,"P")</f>
        <v>0</v>
      </c>
      <c r="J8" s="30"/>
    </row>
    <row r="9" spans="1:16" x14ac:dyDescent="0.3">
      <c r="A9" s="31" t="s">
        <v>42</v>
      </c>
      <c r="B9" s="31">
        <v>1</v>
      </c>
      <c r="C9" s="32" t="s">
        <v>79</v>
      </c>
      <c r="D9" s="31" t="s">
        <v>424</v>
      </c>
      <c r="E9" s="33" t="s">
        <v>80</v>
      </c>
      <c r="F9" s="34" t="s">
        <v>81</v>
      </c>
      <c r="G9" s="35">
        <v>272.721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3">
      <c r="A10" s="31" t="s">
        <v>47</v>
      </c>
      <c r="B10" s="38"/>
      <c r="C10" s="39"/>
      <c r="D10" s="39"/>
      <c r="E10" s="33" t="s">
        <v>82</v>
      </c>
      <c r="F10" s="39"/>
      <c r="G10" s="39"/>
      <c r="H10" s="39"/>
      <c r="I10" s="39"/>
      <c r="J10" s="40"/>
    </row>
    <row r="11" spans="1:16" x14ac:dyDescent="0.3">
      <c r="A11" s="31" t="s">
        <v>49</v>
      </c>
      <c r="B11" s="38"/>
      <c r="C11" s="39"/>
      <c r="D11" s="39"/>
      <c r="E11" s="41" t="s">
        <v>425</v>
      </c>
      <c r="F11" s="39"/>
      <c r="G11" s="39"/>
      <c r="H11" s="39"/>
      <c r="I11" s="39"/>
      <c r="J11" s="40"/>
    </row>
    <row r="12" spans="1:16" ht="72" x14ac:dyDescent="0.3">
      <c r="A12" s="31" t="s">
        <v>51</v>
      </c>
      <c r="B12" s="38"/>
      <c r="C12" s="39"/>
      <c r="D12" s="39"/>
      <c r="E12" s="33" t="s">
        <v>84</v>
      </c>
      <c r="F12" s="39"/>
      <c r="G12" s="39"/>
      <c r="H12" s="39"/>
      <c r="I12" s="39"/>
      <c r="J12" s="40"/>
    </row>
    <row r="13" spans="1:16" x14ac:dyDescent="0.3">
      <c r="A13" s="31" t="s">
        <v>42</v>
      </c>
      <c r="B13" s="31">
        <v>2</v>
      </c>
      <c r="C13" s="32" t="s">
        <v>88</v>
      </c>
      <c r="D13" s="31" t="s">
        <v>89</v>
      </c>
      <c r="E13" s="33" t="s">
        <v>80</v>
      </c>
      <c r="F13" s="34" t="s">
        <v>90</v>
      </c>
      <c r="G13" s="35">
        <v>46.341999999999999</v>
      </c>
      <c r="H13" s="36">
        <v>0</v>
      </c>
      <c r="I13" s="36">
        <f>ROUND(G13*H13,P4)</f>
        <v>0</v>
      </c>
      <c r="J13" s="31"/>
      <c r="O13" s="37">
        <f>I13*0.21</f>
        <v>0</v>
      </c>
      <c r="P13">
        <v>3</v>
      </c>
    </row>
    <row r="14" spans="1:16" x14ac:dyDescent="0.3">
      <c r="A14" s="31" t="s">
        <v>47</v>
      </c>
      <c r="B14" s="38"/>
      <c r="C14" s="39"/>
      <c r="D14" s="39"/>
      <c r="E14" s="33" t="s">
        <v>426</v>
      </c>
      <c r="F14" s="39"/>
      <c r="G14" s="39"/>
      <c r="H14" s="39"/>
      <c r="I14" s="39"/>
      <c r="J14" s="40"/>
    </row>
    <row r="15" spans="1:16" ht="72" x14ac:dyDescent="0.3">
      <c r="A15" s="31" t="s">
        <v>49</v>
      </c>
      <c r="B15" s="38"/>
      <c r="C15" s="39"/>
      <c r="D15" s="39"/>
      <c r="E15" s="41" t="s">
        <v>427</v>
      </c>
      <c r="F15" s="39"/>
      <c r="G15" s="39"/>
      <c r="H15" s="39"/>
      <c r="I15" s="39"/>
      <c r="J15" s="40"/>
    </row>
    <row r="16" spans="1:16" ht="72" x14ac:dyDescent="0.3">
      <c r="A16" s="31" t="s">
        <v>51</v>
      </c>
      <c r="B16" s="38"/>
      <c r="C16" s="39"/>
      <c r="D16" s="39"/>
      <c r="E16" s="33" t="s">
        <v>84</v>
      </c>
      <c r="F16" s="39"/>
      <c r="G16" s="39"/>
      <c r="H16" s="39"/>
      <c r="I16" s="39"/>
      <c r="J16" s="40"/>
    </row>
    <row r="17" spans="1:16" x14ac:dyDescent="0.3">
      <c r="A17" s="25" t="s">
        <v>39</v>
      </c>
      <c r="B17" s="26"/>
      <c r="C17" s="27" t="s">
        <v>98</v>
      </c>
      <c r="D17" s="28"/>
      <c r="E17" s="25" t="s">
        <v>99</v>
      </c>
      <c r="F17" s="28"/>
      <c r="G17" s="28"/>
      <c r="H17" s="28"/>
      <c r="I17" s="29">
        <f>SUMIFS(I18:I41,A18:A41,"P")</f>
        <v>0</v>
      </c>
      <c r="J17" s="30"/>
    </row>
    <row r="18" spans="1:16" x14ac:dyDescent="0.3">
      <c r="A18" s="31" t="s">
        <v>42</v>
      </c>
      <c r="B18" s="31">
        <v>3</v>
      </c>
      <c r="C18" s="32" t="s">
        <v>428</v>
      </c>
      <c r="D18" s="31" t="s">
        <v>429</v>
      </c>
      <c r="E18" s="33" t="s">
        <v>430</v>
      </c>
      <c r="F18" s="34" t="s">
        <v>81</v>
      </c>
      <c r="G18" s="35">
        <v>232.101</v>
      </c>
      <c r="H18" s="36">
        <v>0</v>
      </c>
      <c r="I18" s="36">
        <f>ROUND(G18*H18,P4)</f>
        <v>0</v>
      </c>
      <c r="J18" s="31"/>
      <c r="O18" s="37">
        <f>I18*0.21</f>
        <v>0</v>
      </c>
      <c r="P18">
        <v>3</v>
      </c>
    </row>
    <row r="19" spans="1:16" x14ac:dyDescent="0.3">
      <c r="A19" s="31" t="s">
        <v>47</v>
      </c>
      <c r="B19" s="38"/>
      <c r="C19" s="39"/>
      <c r="D19" s="39"/>
      <c r="E19" s="33" t="s">
        <v>431</v>
      </c>
      <c r="F19" s="39"/>
      <c r="G19" s="39"/>
      <c r="H19" s="39"/>
      <c r="I19" s="39"/>
      <c r="J19" s="40"/>
    </row>
    <row r="20" spans="1:16" x14ac:dyDescent="0.3">
      <c r="A20" s="31" t="s">
        <v>49</v>
      </c>
      <c r="B20" s="38"/>
      <c r="C20" s="39"/>
      <c r="D20" s="39"/>
      <c r="E20" s="41" t="s">
        <v>432</v>
      </c>
      <c r="F20" s="39"/>
      <c r="G20" s="39"/>
      <c r="H20" s="39"/>
      <c r="I20" s="39"/>
      <c r="J20" s="40"/>
    </row>
    <row r="21" spans="1:16" ht="409.6" x14ac:dyDescent="0.3">
      <c r="A21" s="31" t="s">
        <v>51</v>
      </c>
      <c r="B21" s="38"/>
      <c r="C21" s="39"/>
      <c r="D21" s="39"/>
      <c r="E21" s="33" t="s">
        <v>433</v>
      </c>
      <c r="F21" s="39"/>
      <c r="G21" s="39"/>
      <c r="H21" s="39"/>
      <c r="I21" s="39"/>
      <c r="J21" s="40"/>
    </row>
    <row r="22" spans="1:16" x14ac:dyDescent="0.3">
      <c r="A22" s="31" t="s">
        <v>42</v>
      </c>
      <c r="B22" s="31">
        <v>4</v>
      </c>
      <c r="C22" s="32" t="s">
        <v>428</v>
      </c>
      <c r="D22" s="31" t="s">
        <v>128</v>
      </c>
      <c r="E22" s="33" t="s">
        <v>430</v>
      </c>
      <c r="F22" s="34" t="s">
        <v>81</v>
      </c>
      <c r="G22" s="35">
        <v>272.721</v>
      </c>
      <c r="H22" s="36">
        <v>0</v>
      </c>
      <c r="I22" s="36">
        <f>ROUND(G22*H22,P4)</f>
        <v>0</v>
      </c>
      <c r="J22" s="31"/>
      <c r="O22" s="37">
        <f>I22*0.21</f>
        <v>0</v>
      </c>
      <c r="P22">
        <v>3</v>
      </c>
    </row>
    <row r="23" spans="1:16" x14ac:dyDescent="0.3">
      <c r="A23" s="31" t="s">
        <v>47</v>
      </c>
      <c r="B23" s="38"/>
      <c r="C23" s="39"/>
      <c r="D23" s="39"/>
      <c r="E23" s="33" t="s">
        <v>434</v>
      </c>
      <c r="F23" s="39"/>
      <c r="G23" s="39"/>
      <c r="H23" s="39"/>
      <c r="I23" s="39"/>
      <c r="J23" s="40"/>
    </row>
    <row r="24" spans="1:16" ht="144" x14ac:dyDescent="0.3">
      <c r="A24" s="31" t="s">
        <v>49</v>
      </c>
      <c r="B24" s="38"/>
      <c r="C24" s="39"/>
      <c r="D24" s="39"/>
      <c r="E24" s="41" t="s">
        <v>435</v>
      </c>
      <c r="F24" s="39"/>
      <c r="G24" s="39"/>
      <c r="H24" s="39"/>
      <c r="I24" s="39"/>
      <c r="J24" s="40"/>
    </row>
    <row r="25" spans="1:16" ht="409.6" x14ac:dyDescent="0.3">
      <c r="A25" s="31" t="s">
        <v>51</v>
      </c>
      <c r="B25" s="38"/>
      <c r="C25" s="39"/>
      <c r="D25" s="39"/>
      <c r="E25" s="33" t="s">
        <v>433</v>
      </c>
      <c r="F25" s="39"/>
      <c r="G25" s="39"/>
      <c r="H25" s="39"/>
      <c r="I25" s="39"/>
      <c r="J25" s="40"/>
    </row>
    <row r="26" spans="1:16" x14ac:dyDescent="0.3">
      <c r="A26" s="31" t="s">
        <v>42</v>
      </c>
      <c r="B26" s="31">
        <v>5</v>
      </c>
      <c r="C26" s="32" t="s">
        <v>135</v>
      </c>
      <c r="D26" s="31" t="s">
        <v>429</v>
      </c>
      <c r="E26" s="33" t="s">
        <v>136</v>
      </c>
      <c r="F26" s="34" t="s">
        <v>81</v>
      </c>
      <c r="G26" s="35">
        <v>232.101</v>
      </c>
      <c r="H26" s="36">
        <v>0</v>
      </c>
      <c r="I26" s="36">
        <f>ROUND(G26*H26,P4)</f>
        <v>0</v>
      </c>
      <c r="J26" s="31"/>
      <c r="O26" s="37">
        <f>I26*0.21</f>
        <v>0</v>
      </c>
      <c r="P26">
        <v>3</v>
      </c>
    </row>
    <row r="27" spans="1:16" x14ac:dyDescent="0.3">
      <c r="A27" s="31" t="s">
        <v>47</v>
      </c>
      <c r="B27" s="38"/>
      <c r="C27" s="39"/>
      <c r="D27" s="39"/>
      <c r="E27" s="33" t="s">
        <v>436</v>
      </c>
      <c r="F27" s="39"/>
      <c r="G27" s="39"/>
      <c r="H27" s="39"/>
      <c r="I27" s="39"/>
      <c r="J27" s="40"/>
    </row>
    <row r="28" spans="1:16" x14ac:dyDescent="0.3">
      <c r="A28" s="31" t="s">
        <v>49</v>
      </c>
      <c r="B28" s="38"/>
      <c r="C28" s="39"/>
      <c r="D28" s="39"/>
      <c r="E28" s="41" t="s">
        <v>437</v>
      </c>
      <c r="F28" s="39"/>
      <c r="G28" s="39"/>
      <c r="H28" s="39"/>
      <c r="I28" s="39"/>
      <c r="J28" s="40"/>
    </row>
    <row r="29" spans="1:16" ht="244.8" x14ac:dyDescent="0.3">
      <c r="A29" s="31" t="s">
        <v>51</v>
      </c>
      <c r="B29" s="38"/>
      <c r="C29" s="39"/>
      <c r="D29" s="39"/>
      <c r="E29" s="33" t="s">
        <v>139</v>
      </c>
      <c r="F29" s="39"/>
      <c r="G29" s="39"/>
      <c r="H29" s="39"/>
      <c r="I29" s="39"/>
      <c r="J29" s="40"/>
    </row>
    <row r="30" spans="1:16" x14ac:dyDescent="0.3">
      <c r="A30" s="31" t="s">
        <v>42</v>
      </c>
      <c r="B30" s="31">
        <v>6</v>
      </c>
      <c r="C30" s="32" t="s">
        <v>135</v>
      </c>
      <c r="D30" s="31" t="s">
        <v>128</v>
      </c>
      <c r="E30" s="33" t="s">
        <v>136</v>
      </c>
      <c r="F30" s="34" t="s">
        <v>81</v>
      </c>
      <c r="G30" s="35">
        <v>232.101</v>
      </c>
      <c r="H30" s="36">
        <v>0</v>
      </c>
      <c r="I30" s="36">
        <f>ROUND(G30*H30,P4)</f>
        <v>0</v>
      </c>
      <c r="J30" s="31"/>
      <c r="O30" s="37">
        <f>I30*0.21</f>
        <v>0</v>
      </c>
      <c r="P30">
        <v>3</v>
      </c>
    </row>
    <row r="31" spans="1:16" x14ac:dyDescent="0.3">
      <c r="A31" s="31" t="s">
        <v>47</v>
      </c>
      <c r="B31" s="38"/>
      <c r="C31" s="39"/>
      <c r="D31" s="39"/>
      <c r="E31" s="33" t="s">
        <v>438</v>
      </c>
      <c r="F31" s="39"/>
      <c r="G31" s="39"/>
      <c r="H31" s="39"/>
      <c r="I31" s="39"/>
      <c r="J31" s="40"/>
    </row>
    <row r="32" spans="1:16" x14ac:dyDescent="0.3">
      <c r="A32" s="31" t="s">
        <v>49</v>
      </c>
      <c r="B32" s="38"/>
      <c r="C32" s="39"/>
      <c r="D32" s="39"/>
      <c r="E32" s="41" t="s">
        <v>439</v>
      </c>
      <c r="F32" s="39"/>
      <c r="G32" s="39"/>
      <c r="H32" s="39"/>
      <c r="I32" s="39"/>
      <c r="J32" s="40"/>
    </row>
    <row r="33" spans="1:16" ht="244.8" x14ac:dyDescent="0.3">
      <c r="A33" s="31" t="s">
        <v>51</v>
      </c>
      <c r="B33" s="38"/>
      <c r="C33" s="39"/>
      <c r="D33" s="39"/>
      <c r="E33" s="33" t="s">
        <v>139</v>
      </c>
      <c r="F33" s="39"/>
      <c r="G33" s="39"/>
      <c r="H33" s="39"/>
      <c r="I33" s="39"/>
      <c r="J33" s="40"/>
    </row>
    <row r="34" spans="1:16" x14ac:dyDescent="0.3">
      <c r="A34" s="31" t="s">
        <v>42</v>
      </c>
      <c r="B34" s="31">
        <v>7</v>
      </c>
      <c r="C34" s="32" t="s">
        <v>440</v>
      </c>
      <c r="D34" s="31" t="s">
        <v>44</v>
      </c>
      <c r="E34" s="33" t="s">
        <v>441</v>
      </c>
      <c r="F34" s="34" t="s">
        <v>81</v>
      </c>
      <c r="G34" s="35">
        <v>232.101</v>
      </c>
      <c r="H34" s="36">
        <v>0</v>
      </c>
      <c r="I34" s="36">
        <f>ROUND(G34*H34,P4)</f>
        <v>0</v>
      </c>
      <c r="J34" s="31"/>
      <c r="O34" s="37">
        <f>I34*0.21</f>
        <v>0</v>
      </c>
      <c r="P34">
        <v>3</v>
      </c>
    </row>
    <row r="35" spans="1:16" x14ac:dyDescent="0.3">
      <c r="A35" s="31" t="s">
        <v>47</v>
      </c>
      <c r="B35" s="38"/>
      <c r="C35" s="39"/>
      <c r="D35" s="39"/>
      <c r="E35" s="42" t="s">
        <v>44</v>
      </c>
      <c r="F35" s="39"/>
      <c r="G35" s="39"/>
      <c r="H35" s="39"/>
      <c r="I35" s="39"/>
      <c r="J35" s="40"/>
    </row>
    <row r="36" spans="1:16" ht="100.8" x14ac:dyDescent="0.3">
      <c r="A36" s="31" t="s">
        <v>49</v>
      </c>
      <c r="B36" s="38"/>
      <c r="C36" s="39"/>
      <c r="D36" s="39"/>
      <c r="E36" s="41" t="s">
        <v>442</v>
      </c>
      <c r="F36" s="39"/>
      <c r="G36" s="39"/>
      <c r="H36" s="39"/>
      <c r="I36" s="39"/>
      <c r="J36" s="40"/>
    </row>
    <row r="37" spans="1:16" ht="302.39999999999998" x14ac:dyDescent="0.3">
      <c r="A37" s="31" t="s">
        <v>51</v>
      </c>
      <c r="B37" s="38"/>
      <c r="C37" s="39"/>
      <c r="D37" s="39"/>
      <c r="E37" s="33" t="s">
        <v>443</v>
      </c>
      <c r="F37" s="39"/>
      <c r="G37" s="39"/>
      <c r="H37" s="39"/>
      <c r="I37" s="39"/>
      <c r="J37" s="40"/>
    </row>
    <row r="38" spans="1:16" x14ac:dyDescent="0.3">
      <c r="A38" s="31" t="s">
        <v>42</v>
      </c>
      <c r="B38" s="31">
        <v>8</v>
      </c>
      <c r="C38" s="32" t="s">
        <v>444</v>
      </c>
      <c r="D38" s="31" t="s">
        <v>44</v>
      </c>
      <c r="E38" s="33" t="s">
        <v>445</v>
      </c>
      <c r="F38" s="34" t="s">
        <v>81</v>
      </c>
      <c r="G38" s="35">
        <v>204.65100000000001</v>
      </c>
      <c r="H38" s="36">
        <v>0</v>
      </c>
      <c r="I38" s="36">
        <f>ROUND(G38*H38,P4)</f>
        <v>0</v>
      </c>
      <c r="J38" s="31"/>
      <c r="O38" s="37">
        <f>I38*0.21</f>
        <v>0</v>
      </c>
      <c r="P38">
        <v>3</v>
      </c>
    </row>
    <row r="39" spans="1:16" x14ac:dyDescent="0.3">
      <c r="A39" s="31" t="s">
        <v>47</v>
      </c>
      <c r="B39" s="38"/>
      <c r="C39" s="39"/>
      <c r="D39" s="39"/>
      <c r="E39" s="42" t="s">
        <v>44</v>
      </c>
      <c r="F39" s="39"/>
      <c r="G39" s="39"/>
      <c r="H39" s="39"/>
      <c r="I39" s="39"/>
      <c r="J39" s="40"/>
    </row>
    <row r="40" spans="1:16" ht="144" x14ac:dyDescent="0.3">
      <c r="A40" s="31" t="s">
        <v>49</v>
      </c>
      <c r="B40" s="38"/>
      <c r="C40" s="39"/>
      <c r="D40" s="39"/>
      <c r="E40" s="41" t="s">
        <v>446</v>
      </c>
      <c r="F40" s="39"/>
      <c r="G40" s="39"/>
      <c r="H40" s="39"/>
      <c r="I40" s="39"/>
      <c r="J40" s="40"/>
    </row>
    <row r="41" spans="1:16" ht="388.8" x14ac:dyDescent="0.3">
      <c r="A41" s="31" t="s">
        <v>51</v>
      </c>
      <c r="B41" s="38"/>
      <c r="C41" s="39"/>
      <c r="D41" s="39"/>
      <c r="E41" s="33" t="s">
        <v>447</v>
      </c>
      <c r="F41" s="39"/>
      <c r="G41" s="39"/>
      <c r="H41" s="39"/>
      <c r="I41" s="39"/>
      <c r="J41" s="40"/>
    </row>
    <row r="42" spans="1:16" x14ac:dyDescent="0.3">
      <c r="A42" s="25" t="s">
        <v>39</v>
      </c>
      <c r="B42" s="26"/>
      <c r="C42" s="27" t="s">
        <v>164</v>
      </c>
      <c r="D42" s="28"/>
      <c r="E42" s="25" t="s">
        <v>165</v>
      </c>
      <c r="F42" s="28"/>
      <c r="G42" s="28"/>
      <c r="H42" s="28"/>
      <c r="I42" s="29">
        <f>SUMIFS(I43:I46,A43:A46,"P")</f>
        <v>0</v>
      </c>
      <c r="J42" s="30"/>
    </row>
    <row r="43" spans="1:16" x14ac:dyDescent="0.3">
      <c r="A43" s="31" t="s">
        <v>42</v>
      </c>
      <c r="B43" s="31">
        <v>9</v>
      </c>
      <c r="C43" s="32" t="s">
        <v>448</v>
      </c>
      <c r="D43" s="31" t="s">
        <v>44</v>
      </c>
      <c r="E43" s="33" t="s">
        <v>449</v>
      </c>
      <c r="F43" s="34" t="s">
        <v>81</v>
      </c>
      <c r="G43" s="35">
        <v>40.5</v>
      </c>
      <c r="H43" s="36">
        <v>0</v>
      </c>
      <c r="I43" s="36">
        <f>ROUND(G43*H43,P4)</f>
        <v>0</v>
      </c>
      <c r="J43" s="31"/>
      <c r="O43" s="37">
        <f>I43*0.21</f>
        <v>0</v>
      </c>
      <c r="P43">
        <v>3</v>
      </c>
    </row>
    <row r="44" spans="1:16" x14ac:dyDescent="0.3">
      <c r="A44" s="31" t="s">
        <v>47</v>
      </c>
      <c r="B44" s="38"/>
      <c r="C44" s="39"/>
      <c r="D44" s="39"/>
      <c r="E44" s="42" t="s">
        <v>44</v>
      </c>
      <c r="F44" s="39"/>
      <c r="G44" s="39"/>
      <c r="H44" s="39"/>
      <c r="I44" s="39"/>
      <c r="J44" s="40"/>
    </row>
    <row r="45" spans="1:16" ht="72" x14ac:dyDescent="0.3">
      <c r="A45" s="31" t="s">
        <v>49</v>
      </c>
      <c r="B45" s="38"/>
      <c r="C45" s="39"/>
      <c r="D45" s="39"/>
      <c r="E45" s="41" t="s">
        <v>450</v>
      </c>
      <c r="F45" s="39"/>
      <c r="G45" s="39"/>
      <c r="H45" s="39"/>
      <c r="I45" s="39"/>
      <c r="J45" s="40"/>
    </row>
    <row r="46" spans="1:16" ht="100.8" x14ac:dyDescent="0.3">
      <c r="A46" s="31" t="s">
        <v>51</v>
      </c>
      <c r="B46" s="38"/>
      <c r="C46" s="39"/>
      <c r="D46" s="39"/>
      <c r="E46" s="33" t="s">
        <v>451</v>
      </c>
      <c r="F46" s="39"/>
      <c r="G46" s="39"/>
      <c r="H46" s="39"/>
      <c r="I46" s="39"/>
      <c r="J46" s="40"/>
    </row>
    <row r="47" spans="1:16" x14ac:dyDescent="0.3">
      <c r="A47" s="25" t="s">
        <v>39</v>
      </c>
      <c r="B47" s="26"/>
      <c r="C47" s="27" t="s">
        <v>239</v>
      </c>
      <c r="D47" s="28"/>
      <c r="E47" s="25" t="s">
        <v>240</v>
      </c>
      <c r="F47" s="28"/>
      <c r="G47" s="28"/>
      <c r="H47" s="28"/>
      <c r="I47" s="29">
        <f>SUMIFS(I48:I91,A48:A91,"P")</f>
        <v>0</v>
      </c>
      <c r="J47" s="30"/>
    </row>
    <row r="48" spans="1:16" x14ac:dyDescent="0.3">
      <c r="A48" s="31" t="s">
        <v>42</v>
      </c>
      <c r="B48" s="31">
        <v>10</v>
      </c>
      <c r="C48" s="32" t="s">
        <v>452</v>
      </c>
      <c r="D48" s="31" t="s">
        <v>44</v>
      </c>
      <c r="E48" s="33" t="s">
        <v>453</v>
      </c>
      <c r="F48" s="34" t="s">
        <v>114</v>
      </c>
      <c r="G48" s="35">
        <v>8</v>
      </c>
      <c r="H48" s="36">
        <v>0</v>
      </c>
      <c r="I48" s="36">
        <f>ROUND(G48*H48,P4)</f>
        <v>0</v>
      </c>
      <c r="J48" s="31"/>
      <c r="O48" s="37">
        <f>I48*0.21</f>
        <v>0</v>
      </c>
      <c r="P48">
        <v>3</v>
      </c>
    </row>
    <row r="49" spans="1:16" x14ac:dyDescent="0.3">
      <c r="A49" s="31" t="s">
        <v>47</v>
      </c>
      <c r="B49" s="38"/>
      <c r="C49" s="39"/>
      <c r="D49" s="39"/>
      <c r="E49" s="33" t="s">
        <v>454</v>
      </c>
      <c r="F49" s="39"/>
      <c r="G49" s="39"/>
      <c r="H49" s="39"/>
      <c r="I49" s="39"/>
      <c r="J49" s="40"/>
    </row>
    <row r="50" spans="1:16" x14ac:dyDescent="0.3">
      <c r="A50" s="31" t="s">
        <v>49</v>
      </c>
      <c r="B50" s="38"/>
      <c r="C50" s="39"/>
      <c r="D50" s="39"/>
      <c r="E50" s="41" t="s">
        <v>455</v>
      </c>
      <c r="F50" s="39"/>
      <c r="G50" s="39"/>
      <c r="H50" s="39"/>
      <c r="I50" s="39"/>
      <c r="J50" s="40"/>
    </row>
    <row r="51" spans="1:16" ht="302.39999999999998" x14ac:dyDescent="0.3">
      <c r="A51" s="31" t="s">
        <v>51</v>
      </c>
      <c r="B51" s="38"/>
      <c r="C51" s="39"/>
      <c r="D51" s="39"/>
      <c r="E51" s="33" t="s">
        <v>456</v>
      </c>
      <c r="F51" s="39"/>
      <c r="G51" s="39"/>
      <c r="H51" s="39"/>
      <c r="I51" s="39"/>
      <c r="J51" s="40"/>
    </row>
    <row r="52" spans="1:16" x14ac:dyDescent="0.3">
      <c r="A52" s="31" t="s">
        <v>42</v>
      </c>
      <c r="B52" s="31">
        <v>11</v>
      </c>
      <c r="C52" s="32" t="s">
        <v>457</v>
      </c>
      <c r="D52" s="31" t="s">
        <v>44</v>
      </c>
      <c r="E52" s="33" t="s">
        <v>458</v>
      </c>
      <c r="F52" s="34" t="s">
        <v>114</v>
      </c>
      <c r="G52" s="35">
        <v>145</v>
      </c>
      <c r="H52" s="36">
        <v>0</v>
      </c>
      <c r="I52" s="36">
        <f>ROUND(G52*H52,P4)</f>
        <v>0</v>
      </c>
      <c r="J52" s="31"/>
      <c r="O52" s="37">
        <f>I52*0.21</f>
        <v>0</v>
      </c>
      <c r="P52">
        <v>3</v>
      </c>
    </row>
    <row r="53" spans="1:16" x14ac:dyDescent="0.3">
      <c r="A53" s="31" t="s">
        <v>47</v>
      </c>
      <c r="B53" s="38"/>
      <c r="C53" s="39"/>
      <c r="D53" s="39"/>
      <c r="E53" s="33" t="s">
        <v>459</v>
      </c>
      <c r="F53" s="39"/>
      <c r="G53" s="39"/>
      <c r="H53" s="39"/>
      <c r="I53" s="39"/>
      <c r="J53" s="40"/>
    </row>
    <row r="54" spans="1:16" ht="86.4" x14ac:dyDescent="0.3">
      <c r="A54" s="31" t="s">
        <v>49</v>
      </c>
      <c r="B54" s="38"/>
      <c r="C54" s="39"/>
      <c r="D54" s="39"/>
      <c r="E54" s="41" t="s">
        <v>460</v>
      </c>
      <c r="F54" s="39"/>
      <c r="G54" s="39"/>
      <c r="H54" s="39"/>
      <c r="I54" s="39"/>
      <c r="J54" s="40"/>
    </row>
    <row r="55" spans="1:16" ht="302.39999999999998" x14ac:dyDescent="0.3">
      <c r="A55" s="31" t="s">
        <v>51</v>
      </c>
      <c r="B55" s="38"/>
      <c r="C55" s="39"/>
      <c r="D55" s="39"/>
      <c r="E55" s="33" t="s">
        <v>456</v>
      </c>
      <c r="F55" s="39"/>
      <c r="G55" s="39"/>
      <c r="H55" s="39"/>
      <c r="I55" s="39"/>
      <c r="J55" s="40"/>
    </row>
    <row r="56" spans="1:16" x14ac:dyDescent="0.3">
      <c r="A56" s="31" t="s">
        <v>42</v>
      </c>
      <c r="B56" s="31">
        <v>12</v>
      </c>
      <c r="C56" s="32" t="s">
        <v>461</v>
      </c>
      <c r="D56" s="31" t="s">
        <v>44</v>
      </c>
      <c r="E56" s="33" t="s">
        <v>462</v>
      </c>
      <c r="F56" s="34" t="s">
        <v>114</v>
      </c>
      <c r="G56" s="35">
        <v>210</v>
      </c>
      <c r="H56" s="36">
        <v>0</v>
      </c>
      <c r="I56" s="36">
        <f>ROUND(G56*H56,P4)</f>
        <v>0</v>
      </c>
      <c r="J56" s="31"/>
      <c r="O56" s="37">
        <f>I56*0.21</f>
        <v>0</v>
      </c>
      <c r="P56">
        <v>3</v>
      </c>
    </row>
    <row r="57" spans="1:16" x14ac:dyDescent="0.3">
      <c r="A57" s="31" t="s">
        <v>47</v>
      </c>
      <c r="B57" s="38"/>
      <c r="C57" s="39"/>
      <c r="D57" s="39"/>
      <c r="E57" s="33" t="s">
        <v>463</v>
      </c>
      <c r="F57" s="39"/>
      <c r="G57" s="39"/>
      <c r="H57" s="39"/>
      <c r="I57" s="39"/>
      <c r="J57" s="40"/>
    </row>
    <row r="58" spans="1:16" ht="43.2" x14ac:dyDescent="0.3">
      <c r="A58" s="31" t="s">
        <v>49</v>
      </c>
      <c r="B58" s="38"/>
      <c r="C58" s="39"/>
      <c r="D58" s="39"/>
      <c r="E58" s="41" t="s">
        <v>464</v>
      </c>
      <c r="F58" s="39"/>
      <c r="G58" s="39"/>
      <c r="H58" s="39"/>
      <c r="I58" s="39"/>
      <c r="J58" s="40"/>
    </row>
    <row r="59" spans="1:16" ht="302.39999999999998" x14ac:dyDescent="0.3">
      <c r="A59" s="31" t="s">
        <v>51</v>
      </c>
      <c r="B59" s="38"/>
      <c r="C59" s="39"/>
      <c r="D59" s="39"/>
      <c r="E59" s="33" t="s">
        <v>456</v>
      </c>
      <c r="F59" s="39"/>
      <c r="G59" s="39"/>
      <c r="H59" s="39"/>
      <c r="I59" s="39"/>
      <c r="J59" s="40"/>
    </row>
    <row r="60" spans="1:16" x14ac:dyDescent="0.3">
      <c r="A60" s="31" t="s">
        <v>42</v>
      </c>
      <c r="B60" s="31">
        <v>13</v>
      </c>
      <c r="C60" s="32" t="s">
        <v>465</v>
      </c>
      <c r="D60" s="31" t="s">
        <v>44</v>
      </c>
      <c r="E60" s="33" t="s">
        <v>466</v>
      </c>
      <c r="F60" s="34" t="s">
        <v>243</v>
      </c>
      <c r="G60" s="35">
        <v>2</v>
      </c>
      <c r="H60" s="36">
        <v>0</v>
      </c>
      <c r="I60" s="36">
        <f>ROUND(G60*H60,P4)</f>
        <v>0</v>
      </c>
      <c r="J60" s="31"/>
      <c r="O60" s="37">
        <f>I60*0.21</f>
        <v>0</v>
      </c>
      <c r="P60">
        <v>3</v>
      </c>
    </row>
    <row r="61" spans="1:16" ht="57.6" x14ac:dyDescent="0.3">
      <c r="A61" s="31" t="s">
        <v>47</v>
      </c>
      <c r="B61" s="38"/>
      <c r="C61" s="39"/>
      <c r="D61" s="39"/>
      <c r="E61" s="33" t="s">
        <v>467</v>
      </c>
      <c r="F61" s="39"/>
      <c r="G61" s="39"/>
      <c r="H61" s="39"/>
      <c r="I61" s="39"/>
      <c r="J61" s="40"/>
    </row>
    <row r="62" spans="1:16" ht="43.2" x14ac:dyDescent="0.3">
      <c r="A62" s="31" t="s">
        <v>49</v>
      </c>
      <c r="B62" s="38"/>
      <c r="C62" s="39"/>
      <c r="D62" s="39"/>
      <c r="E62" s="41" t="s">
        <v>468</v>
      </c>
      <c r="F62" s="39"/>
      <c r="G62" s="39"/>
      <c r="H62" s="39"/>
      <c r="I62" s="39"/>
      <c r="J62" s="40"/>
    </row>
    <row r="63" spans="1:16" ht="345.6" x14ac:dyDescent="0.3">
      <c r="A63" s="31" t="s">
        <v>51</v>
      </c>
      <c r="B63" s="38"/>
      <c r="C63" s="39"/>
      <c r="D63" s="39"/>
      <c r="E63" s="33" t="s">
        <v>469</v>
      </c>
      <c r="F63" s="39"/>
      <c r="G63" s="39"/>
      <c r="H63" s="39"/>
      <c r="I63" s="39"/>
      <c r="J63" s="40"/>
    </row>
    <row r="64" spans="1:16" x14ac:dyDescent="0.3">
      <c r="A64" s="31" t="s">
        <v>42</v>
      </c>
      <c r="B64" s="31">
        <v>14</v>
      </c>
      <c r="C64" s="32" t="s">
        <v>470</v>
      </c>
      <c r="D64" s="31" t="s">
        <v>44</v>
      </c>
      <c r="E64" s="33" t="s">
        <v>471</v>
      </c>
      <c r="F64" s="34" t="s">
        <v>243</v>
      </c>
      <c r="G64" s="35">
        <v>3</v>
      </c>
      <c r="H64" s="36">
        <v>0</v>
      </c>
      <c r="I64" s="36">
        <f>ROUND(G64*H64,P4)</f>
        <v>0</v>
      </c>
      <c r="J64" s="31"/>
      <c r="O64" s="37">
        <f>I64*0.21</f>
        <v>0</v>
      </c>
      <c r="P64">
        <v>3</v>
      </c>
    </row>
    <row r="65" spans="1:16" ht="57.6" x14ac:dyDescent="0.3">
      <c r="A65" s="31" t="s">
        <v>47</v>
      </c>
      <c r="B65" s="38"/>
      <c r="C65" s="39"/>
      <c r="D65" s="39"/>
      <c r="E65" s="33" t="s">
        <v>467</v>
      </c>
      <c r="F65" s="39"/>
      <c r="G65" s="39"/>
      <c r="H65" s="39"/>
      <c r="I65" s="39"/>
      <c r="J65" s="40"/>
    </row>
    <row r="66" spans="1:16" ht="28.8" x14ac:dyDescent="0.3">
      <c r="A66" s="31" t="s">
        <v>49</v>
      </c>
      <c r="B66" s="38"/>
      <c r="C66" s="39"/>
      <c r="D66" s="39"/>
      <c r="E66" s="41" t="s">
        <v>472</v>
      </c>
      <c r="F66" s="39"/>
      <c r="G66" s="39"/>
      <c r="H66" s="39"/>
      <c r="I66" s="39"/>
      <c r="J66" s="40"/>
    </row>
    <row r="67" spans="1:16" ht="345.6" x14ac:dyDescent="0.3">
      <c r="A67" s="31" t="s">
        <v>51</v>
      </c>
      <c r="B67" s="38"/>
      <c r="C67" s="39"/>
      <c r="D67" s="39"/>
      <c r="E67" s="33" t="s">
        <v>469</v>
      </c>
      <c r="F67" s="39"/>
      <c r="G67" s="39"/>
      <c r="H67" s="39"/>
      <c r="I67" s="39"/>
      <c r="J67" s="40"/>
    </row>
    <row r="68" spans="1:16" x14ac:dyDescent="0.3">
      <c r="A68" s="31" t="s">
        <v>42</v>
      </c>
      <c r="B68" s="31">
        <v>15</v>
      </c>
      <c r="C68" s="32" t="s">
        <v>473</v>
      </c>
      <c r="D68" s="31" t="s">
        <v>44</v>
      </c>
      <c r="E68" s="33" t="s">
        <v>474</v>
      </c>
      <c r="F68" s="34" t="s">
        <v>243</v>
      </c>
      <c r="G68" s="35">
        <v>13</v>
      </c>
      <c r="H68" s="36">
        <v>0</v>
      </c>
      <c r="I68" s="36">
        <f>ROUND(G68*H68,P4)</f>
        <v>0</v>
      </c>
      <c r="J68" s="31"/>
      <c r="O68" s="37">
        <f>I68*0.21</f>
        <v>0</v>
      </c>
      <c r="P68">
        <v>3</v>
      </c>
    </row>
    <row r="69" spans="1:16" x14ac:dyDescent="0.3">
      <c r="A69" s="31" t="s">
        <v>47</v>
      </c>
      <c r="B69" s="38"/>
      <c r="C69" s="39"/>
      <c r="D69" s="39"/>
      <c r="E69" s="33" t="s">
        <v>475</v>
      </c>
      <c r="F69" s="39"/>
      <c r="G69" s="39"/>
      <c r="H69" s="39"/>
      <c r="I69" s="39"/>
      <c r="J69" s="40"/>
    </row>
    <row r="70" spans="1:16" ht="43.2" x14ac:dyDescent="0.3">
      <c r="A70" s="31" t="s">
        <v>49</v>
      </c>
      <c r="B70" s="38"/>
      <c r="C70" s="39"/>
      <c r="D70" s="39"/>
      <c r="E70" s="41" t="s">
        <v>476</v>
      </c>
      <c r="F70" s="39"/>
      <c r="G70" s="39"/>
      <c r="H70" s="39"/>
      <c r="I70" s="39"/>
      <c r="J70" s="40"/>
    </row>
    <row r="71" spans="1:16" ht="129.6" x14ac:dyDescent="0.3">
      <c r="A71" s="31" t="s">
        <v>51</v>
      </c>
      <c r="B71" s="38"/>
      <c r="C71" s="39"/>
      <c r="D71" s="39"/>
      <c r="E71" s="33" t="s">
        <v>477</v>
      </c>
      <c r="F71" s="39"/>
      <c r="G71" s="39"/>
      <c r="H71" s="39"/>
      <c r="I71" s="39"/>
      <c r="J71" s="40"/>
    </row>
    <row r="72" spans="1:16" x14ac:dyDescent="0.3">
      <c r="A72" s="31" t="s">
        <v>42</v>
      </c>
      <c r="B72" s="31">
        <v>16</v>
      </c>
      <c r="C72" s="32" t="s">
        <v>478</v>
      </c>
      <c r="D72" s="31" t="s">
        <v>44</v>
      </c>
      <c r="E72" s="33" t="s">
        <v>479</v>
      </c>
      <c r="F72" s="34" t="s">
        <v>243</v>
      </c>
      <c r="G72" s="35">
        <v>9</v>
      </c>
      <c r="H72" s="36">
        <v>0</v>
      </c>
      <c r="I72" s="36">
        <f>ROUND(G72*H72,P4)</f>
        <v>0</v>
      </c>
      <c r="J72" s="31"/>
      <c r="O72" s="37">
        <f>I72*0.21</f>
        <v>0</v>
      </c>
      <c r="P72">
        <v>3</v>
      </c>
    </row>
    <row r="73" spans="1:16" x14ac:dyDescent="0.3">
      <c r="A73" s="31" t="s">
        <v>47</v>
      </c>
      <c r="B73" s="38"/>
      <c r="C73" s="39"/>
      <c r="D73" s="39"/>
      <c r="E73" s="42" t="s">
        <v>44</v>
      </c>
      <c r="F73" s="39"/>
      <c r="G73" s="39"/>
      <c r="H73" s="39"/>
      <c r="I73" s="39"/>
      <c r="J73" s="40"/>
    </row>
    <row r="74" spans="1:16" ht="86.4" x14ac:dyDescent="0.3">
      <c r="A74" s="31" t="s">
        <v>49</v>
      </c>
      <c r="B74" s="38"/>
      <c r="C74" s="39"/>
      <c r="D74" s="39"/>
      <c r="E74" s="41" t="s">
        <v>480</v>
      </c>
      <c r="F74" s="39"/>
      <c r="G74" s="39"/>
      <c r="H74" s="39"/>
      <c r="I74" s="39"/>
      <c r="J74" s="40"/>
    </row>
    <row r="75" spans="1:16" ht="115.2" x14ac:dyDescent="0.3">
      <c r="A75" s="31" t="s">
        <v>51</v>
      </c>
      <c r="B75" s="38"/>
      <c r="C75" s="39"/>
      <c r="D75" s="39"/>
      <c r="E75" s="33" t="s">
        <v>481</v>
      </c>
      <c r="F75" s="39"/>
      <c r="G75" s="39"/>
      <c r="H75" s="39"/>
      <c r="I75" s="39"/>
      <c r="J75" s="40"/>
    </row>
    <row r="76" spans="1:16" x14ac:dyDescent="0.3">
      <c r="A76" s="31" t="s">
        <v>42</v>
      </c>
      <c r="B76" s="31">
        <v>17</v>
      </c>
      <c r="C76" s="32" t="s">
        <v>482</v>
      </c>
      <c r="D76" s="31" t="s">
        <v>44</v>
      </c>
      <c r="E76" s="33" t="s">
        <v>483</v>
      </c>
      <c r="F76" s="34" t="s">
        <v>243</v>
      </c>
      <c r="G76" s="35">
        <v>4</v>
      </c>
      <c r="H76" s="36">
        <v>0</v>
      </c>
      <c r="I76" s="36">
        <f>ROUND(G76*H76,P4)</f>
        <v>0</v>
      </c>
      <c r="J76" s="31"/>
      <c r="O76" s="37">
        <f>I76*0.21</f>
        <v>0</v>
      </c>
      <c r="P76">
        <v>3</v>
      </c>
    </row>
    <row r="77" spans="1:16" x14ac:dyDescent="0.3">
      <c r="A77" s="31" t="s">
        <v>47</v>
      </c>
      <c r="B77" s="38"/>
      <c r="C77" s="39"/>
      <c r="D77" s="39"/>
      <c r="E77" s="42" t="s">
        <v>44</v>
      </c>
      <c r="F77" s="39"/>
      <c r="G77" s="39"/>
      <c r="H77" s="39"/>
      <c r="I77" s="39"/>
      <c r="J77" s="40"/>
    </row>
    <row r="78" spans="1:16" x14ac:dyDescent="0.3">
      <c r="A78" s="31" t="s">
        <v>49</v>
      </c>
      <c r="B78" s="38"/>
      <c r="C78" s="39"/>
      <c r="D78" s="39"/>
      <c r="E78" s="41" t="s">
        <v>484</v>
      </c>
      <c r="F78" s="39"/>
      <c r="G78" s="39"/>
      <c r="H78" s="39"/>
      <c r="I78" s="39"/>
      <c r="J78" s="40"/>
    </row>
    <row r="79" spans="1:16" ht="57.6" x14ac:dyDescent="0.3">
      <c r="A79" s="31" t="s">
        <v>51</v>
      </c>
      <c r="B79" s="38"/>
      <c r="C79" s="39"/>
      <c r="D79" s="39"/>
      <c r="E79" s="33" t="s">
        <v>485</v>
      </c>
      <c r="F79" s="39"/>
      <c r="G79" s="39"/>
      <c r="H79" s="39"/>
      <c r="I79" s="39"/>
      <c r="J79" s="40"/>
    </row>
    <row r="80" spans="1:16" x14ac:dyDescent="0.3">
      <c r="A80" s="31" t="s">
        <v>42</v>
      </c>
      <c r="B80" s="31">
        <v>18</v>
      </c>
      <c r="C80" s="32" t="s">
        <v>486</v>
      </c>
      <c r="D80" s="31" t="s">
        <v>44</v>
      </c>
      <c r="E80" s="33" t="s">
        <v>487</v>
      </c>
      <c r="F80" s="34" t="s">
        <v>114</v>
      </c>
      <c r="G80" s="35">
        <v>8</v>
      </c>
      <c r="H80" s="36">
        <v>0</v>
      </c>
      <c r="I80" s="36">
        <f>ROUND(G80*H80,P4)</f>
        <v>0</v>
      </c>
      <c r="J80" s="31"/>
      <c r="O80" s="37">
        <f>I80*0.21</f>
        <v>0</v>
      </c>
      <c r="P80">
        <v>3</v>
      </c>
    </row>
    <row r="81" spans="1:16" x14ac:dyDescent="0.3">
      <c r="A81" s="31" t="s">
        <v>47</v>
      </c>
      <c r="B81" s="38"/>
      <c r="C81" s="39"/>
      <c r="D81" s="39"/>
      <c r="E81" s="42" t="s">
        <v>44</v>
      </c>
      <c r="F81" s="39"/>
      <c r="G81" s="39"/>
      <c r="H81" s="39"/>
      <c r="I81" s="39"/>
      <c r="J81" s="40"/>
    </row>
    <row r="82" spans="1:16" x14ac:dyDescent="0.3">
      <c r="A82" s="31" t="s">
        <v>49</v>
      </c>
      <c r="B82" s="38"/>
      <c r="C82" s="39"/>
      <c r="D82" s="39"/>
      <c r="E82" s="41" t="s">
        <v>488</v>
      </c>
      <c r="F82" s="39"/>
      <c r="G82" s="39"/>
      <c r="H82" s="39"/>
      <c r="I82" s="39"/>
      <c r="J82" s="40"/>
    </row>
    <row r="83" spans="1:16" ht="129.6" x14ac:dyDescent="0.3">
      <c r="A83" s="31" t="s">
        <v>51</v>
      </c>
      <c r="B83" s="38"/>
      <c r="C83" s="39"/>
      <c r="D83" s="39"/>
      <c r="E83" s="33" t="s">
        <v>489</v>
      </c>
      <c r="F83" s="39"/>
      <c r="G83" s="39"/>
      <c r="H83" s="39"/>
      <c r="I83" s="39"/>
      <c r="J83" s="40"/>
    </row>
    <row r="84" spans="1:16" x14ac:dyDescent="0.3">
      <c r="A84" s="31" t="s">
        <v>42</v>
      </c>
      <c r="B84" s="31">
        <v>19</v>
      </c>
      <c r="C84" s="32" t="s">
        <v>490</v>
      </c>
      <c r="D84" s="31" t="s">
        <v>44</v>
      </c>
      <c r="E84" s="33" t="s">
        <v>491</v>
      </c>
      <c r="F84" s="34" t="s">
        <v>114</v>
      </c>
      <c r="G84" s="35">
        <v>145</v>
      </c>
      <c r="H84" s="36">
        <v>0</v>
      </c>
      <c r="I84" s="36">
        <f>ROUND(G84*H84,P4)</f>
        <v>0</v>
      </c>
      <c r="J84" s="31"/>
      <c r="O84" s="37">
        <f>I84*0.21</f>
        <v>0</v>
      </c>
      <c r="P84">
        <v>3</v>
      </c>
    </row>
    <row r="85" spans="1:16" x14ac:dyDescent="0.3">
      <c r="A85" s="31" t="s">
        <v>47</v>
      </c>
      <c r="B85" s="38"/>
      <c r="C85" s="39"/>
      <c r="D85" s="39"/>
      <c r="E85" s="42" t="s">
        <v>44</v>
      </c>
      <c r="F85" s="39"/>
      <c r="G85" s="39"/>
      <c r="H85" s="39"/>
      <c r="I85" s="39"/>
      <c r="J85" s="40"/>
    </row>
    <row r="86" spans="1:16" x14ac:dyDescent="0.3">
      <c r="A86" s="31" t="s">
        <v>49</v>
      </c>
      <c r="B86" s="38"/>
      <c r="C86" s="39"/>
      <c r="D86" s="39"/>
      <c r="E86" s="41" t="s">
        <v>492</v>
      </c>
      <c r="F86" s="39"/>
      <c r="G86" s="39"/>
      <c r="H86" s="39"/>
      <c r="I86" s="39"/>
      <c r="J86" s="40"/>
    </row>
    <row r="87" spans="1:16" ht="129.6" x14ac:dyDescent="0.3">
      <c r="A87" s="31" t="s">
        <v>51</v>
      </c>
      <c r="B87" s="38"/>
      <c r="C87" s="39"/>
      <c r="D87" s="39"/>
      <c r="E87" s="33" t="s">
        <v>489</v>
      </c>
      <c r="F87" s="39"/>
      <c r="G87" s="39"/>
      <c r="H87" s="39"/>
      <c r="I87" s="39"/>
      <c r="J87" s="40"/>
    </row>
    <row r="88" spans="1:16" x14ac:dyDescent="0.3">
      <c r="A88" s="31" t="s">
        <v>42</v>
      </c>
      <c r="B88" s="31">
        <v>20</v>
      </c>
      <c r="C88" s="32" t="s">
        <v>493</v>
      </c>
      <c r="D88" s="31" t="s">
        <v>44</v>
      </c>
      <c r="E88" s="33" t="s">
        <v>494</v>
      </c>
      <c r="F88" s="34" t="s">
        <v>114</v>
      </c>
      <c r="G88" s="35">
        <v>210</v>
      </c>
      <c r="H88" s="36">
        <v>0</v>
      </c>
      <c r="I88" s="36">
        <f>ROUND(G88*H88,P4)</f>
        <v>0</v>
      </c>
      <c r="J88" s="31"/>
      <c r="O88" s="37">
        <f>I88*0.21</f>
        <v>0</v>
      </c>
      <c r="P88">
        <v>3</v>
      </c>
    </row>
    <row r="89" spans="1:16" x14ac:dyDescent="0.3">
      <c r="A89" s="31" t="s">
        <v>47</v>
      </c>
      <c r="B89" s="38"/>
      <c r="C89" s="39"/>
      <c r="D89" s="39"/>
      <c r="E89" s="42" t="s">
        <v>44</v>
      </c>
      <c r="F89" s="39"/>
      <c r="G89" s="39"/>
      <c r="H89" s="39"/>
      <c r="I89" s="39"/>
      <c r="J89" s="40"/>
    </row>
    <row r="90" spans="1:16" x14ac:dyDescent="0.3">
      <c r="A90" s="31" t="s">
        <v>49</v>
      </c>
      <c r="B90" s="38"/>
      <c r="C90" s="39"/>
      <c r="D90" s="39"/>
      <c r="E90" s="41" t="s">
        <v>495</v>
      </c>
      <c r="F90" s="39"/>
      <c r="G90" s="39"/>
      <c r="H90" s="39"/>
      <c r="I90" s="39"/>
      <c r="J90" s="40"/>
    </row>
    <row r="91" spans="1:16" ht="129.6" x14ac:dyDescent="0.3">
      <c r="A91" s="31" t="s">
        <v>51</v>
      </c>
      <c r="B91" s="38"/>
      <c r="C91" s="39"/>
      <c r="D91" s="39"/>
      <c r="E91" s="33" t="s">
        <v>489</v>
      </c>
      <c r="F91" s="39"/>
      <c r="G91" s="39"/>
      <c r="H91" s="39"/>
      <c r="I91" s="39"/>
      <c r="J91" s="40"/>
    </row>
    <row r="92" spans="1:16" x14ac:dyDescent="0.3">
      <c r="A92" s="25" t="s">
        <v>39</v>
      </c>
      <c r="B92" s="26"/>
      <c r="C92" s="27" t="s">
        <v>249</v>
      </c>
      <c r="D92" s="28"/>
      <c r="E92" s="25" t="s">
        <v>250</v>
      </c>
      <c r="F92" s="28"/>
      <c r="G92" s="28"/>
      <c r="H92" s="28"/>
      <c r="I92" s="29">
        <f>SUMIFS(I93:I112,A93:A112,"P")</f>
        <v>0</v>
      </c>
      <c r="J92" s="30"/>
    </row>
    <row r="93" spans="1:16" x14ac:dyDescent="0.3">
      <c r="A93" s="31" t="s">
        <v>42</v>
      </c>
      <c r="B93" s="31">
        <v>21</v>
      </c>
      <c r="C93" s="32" t="s">
        <v>496</v>
      </c>
      <c r="D93" s="31" t="s">
        <v>44</v>
      </c>
      <c r="E93" s="33" t="s">
        <v>497</v>
      </c>
      <c r="F93" s="34" t="s">
        <v>114</v>
      </c>
      <c r="G93" s="35">
        <v>26</v>
      </c>
      <c r="H93" s="36">
        <v>0</v>
      </c>
      <c r="I93" s="36">
        <f>ROUND(G93*H93,P4)</f>
        <v>0</v>
      </c>
      <c r="J93" s="31"/>
      <c r="O93" s="37">
        <f>I93*0.21</f>
        <v>0</v>
      </c>
      <c r="P93">
        <v>3</v>
      </c>
    </row>
    <row r="94" spans="1:16" x14ac:dyDescent="0.3">
      <c r="A94" s="31" t="s">
        <v>47</v>
      </c>
      <c r="B94" s="38"/>
      <c r="C94" s="39"/>
      <c r="D94" s="39"/>
      <c r="E94" s="42" t="s">
        <v>44</v>
      </c>
      <c r="F94" s="39"/>
      <c r="G94" s="39"/>
      <c r="H94" s="39"/>
      <c r="I94" s="39"/>
      <c r="J94" s="40"/>
    </row>
    <row r="95" spans="1:16" ht="43.2" x14ac:dyDescent="0.3">
      <c r="A95" s="31" t="s">
        <v>49</v>
      </c>
      <c r="B95" s="38"/>
      <c r="C95" s="39"/>
      <c r="D95" s="39"/>
      <c r="E95" s="41" t="s">
        <v>498</v>
      </c>
      <c r="F95" s="39"/>
      <c r="G95" s="39"/>
      <c r="H95" s="39"/>
      <c r="I95" s="39"/>
      <c r="J95" s="40"/>
    </row>
    <row r="96" spans="1:16" ht="115.2" x14ac:dyDescent="0.3">
      <c r="A96" s="31" t="s">
        <v>51</v>
      </c>
      <c r="B96" s="38"/>
      <c r="C96" s="39"/>
      <c r="D96" s="39"/>
      <c r="E96" s="33" t="s">
        <v>499</v>
      </c>
      <c r="F96" s="39"/>
      <c r="G96" s="39"/>
      <c r="H96" s="39"/>
      <c r="I96" s="39"/>
      <c r="J96" s="40"/>
    </row>
    <row r="97" spans="1:16" x14ac:dyDescent="0.3">
      <c r="A97" s="31" t="s">
        <v>42</v>
      </c>
      <c r="B97" s="31">
        <v>22</v>
      </c>
      <c r="C97" s="32" t="s">
        <v>308</v>
      </c>
      <c r="D97" s="31" t="s">
        <v>44</v>
      </c>
      <c r="E97" s="33" t="s">
        <v>309</v>
      </c>
      <c r="F97" s="34" t="s">
        <v>81</v>
      </c>
      <c r="G97" s="35">
        <v>8.8000000000000007</v>
      </c>
      <c r="H97" s="36">
        <v>0</v>
      </c>
      <c r="I97" s="36">
        <f>ROUND(G97*H97,P4)</f>
        <v>0</v>
      </c>
      <c r="J97" s="31"/>
      <c r="O97" s="37">
        <f>I97*0.21</f>
        <v>0</v>
      </c>
      <c r="P97">
        <v>3</v>
      </c>
    </row>
    <row r="98" spans="1:16" x14ac:dyDescent="0.3">
      <c r="A98" s="31" t="s">
        <v>47</v>
      </c>
      <c r="B98" s="38"/>
      <c r="C98" s="39"/>
      <c r="D98" s="39"/>
      <c r="E98" s="33" t="s">
        <v>310</v>
      </c>
      <c r="F98" s="39"/>
      <c r="G98" s="39"/>
      <c r="H98" s="39"/>
      <c r="I98" s="39"/>
      <c r="J98" s="40"/>
    </row>
    <row r="99" spans="1:16" x14ac:dyDescent="0.3">
      <c r="A99" s="31" t="s">
        <v>49</v>
      </c>
      <c r="B99" s="38"/>
      <c r="C99" s="39"/>
      <c r="D99" s="39"/>
      <c r="E99" s="41" t="s">
        <v>500</v>
      </c>
      <c r="F99" s="39"/>
      <c r="G99" s="39"/>
      <c r="H99" s="39"/>
      <c r="I99" s="39"/>
      <c r="J99" s="40"/>
    </row>
    <row r="100" spans="1:16" ht="172.8" x14ac:dyDescent="0.3">
      <c r="A100" s="31" t="s">
        <v>51</v>
      </c>
      <c r="B100" s="38"/>
      <c r="C100" s="39"/>
      <c r="D100" s="39"/>
      <c r="E100" s="33" t="s">
        <v>312</v>
      </c>
      <c r="F100" s="39"/>
      <c r="G100" s="39"/>
      <c r="H100" s="39"/>
      <c r="I100" s="39"/>
      <c r="J100" s="40"/>
    </row>
    <row r="101" spans="1:16" x14ac:dyDescent="0.3">
      <c r="A101" s="31" t="s">
        <v>42</v>
      </c>
      <c r="B101" s="31">
        <v>23</v>
      </c>
      <c r="C101" s="32" t="s">
        <v>501</v>
      </c>
      <c r="D101" s="31" t="s">
        <v>44</v>
      </c>
      <c r="E101" s="33" t="s">
        <v>502</v>
      </c>
      <c r="F101" s="34" t="s">
        <v>243</v>
      </c>
      <c r="G101" s="35">
        <v>6</v>
      </c>
      <c r="H101" s="36">
        <v>0</v>
      </c>
      <c r="I101" s="36">
        <f>ROUND(G101*H101,P4)</f>
        <v>0</v>
      </c>
      <c r="J101" s="31"/>
      <c r="O101" s="37">
        <f>I101*0.21</f>
        <v>0</v>
      </c>
      <c r="P101">
        <v>3</v>
      </c>
    </row>
    <row r="102" spans="1:16" x14ac:dyDescent="0.3">
      <c r="A102" s="31" t="s">
        <v>47</v>
      </c>
      <c r="B102" s="38"/>
      <c r="C102" s="39"/>
      <c r="D102" s="39"/>
      <c r="E102" s="33" t="s">
        <v>310</v>
      </c>
      <c r="F102" s="39"/>
      <c r="G102" s="39"/>
      <c r="H102" s="39"/>
      <c r="I102" s="39"/>
      <c r="J102" s="40"/>
    </row>
    <row r="103" spans="1:16" x14ac:dyDescent="0.3">
      <c r="A103" s="31" t="s">
        <v>49</v>
      </c>
      <c r="B103" s="38"/>
      <c r="C103" s="39"/>
      <c r="D103" s="39"/>
      <c r="E103" s="41" t="s">
        <v>503</v>
      </c>
      <c r="F103" s="39"/>
      <c r="G103" s="39"/>
      <c r="H103" s="39"/>
      <c r="I103" s="39"/>
      <c r="J103" s="40"/>
    </row>
    <row r="104" spans="1:16" ht="158.4" x14ac:dyDescent="0.3">
      <c r="A104" s="31" t="s">
        <v>51</v>
      </c>
      <c r="B104" s="38"/>
      <c r="C104" s="39"/>
      <c r="D104" s="39"/>
      <c r="E104" s="33" t="s">
        <v>504</v>
      </c>
      <c r="F104" s="39"/>
      <c r="G104" s="39"/>
      <c r="H104" s="39"/>
      <c r="I104" s="39"/>
      <c r="J104" s="40"/>
    </row>
    <row r="105" spans="1:16" x14ac:dyDescent="0.3">
      <c r="A105" s="31" t="s">
        <v>42</v>
      </c>
      <c r="B105" s="31">
        <v>24</v>
      </c>
      <c r="C105" s="32" t="s">
        <v>505</v>
      </c>
      <c r="D105" s="31" t="s">
        <v>44</v>
      </c>
      <c r="E105" s="33" t="s">
        <v>506</v>
      </c>
      <c r="F105" s="34" t="s">
        <v>243</v>
      </c>
      <c r="G105" s="35">
        <v>2</v>
      </c>
      <c r="H105" s="36">
        <v>0</v>
      </c>
      <c r="I105" s="36">
        <f>ROUND(G105*H105,P4)</f>
        <v>0</v>
      </c>
      <c r="J105" s="31"/>
      <c r="O105" s="37">
        <f>I105*0.21</f>
        <v>0</v>
      </c>
      <c r="P105">
        <v>3</v>
      </c>
    </row>
    <row r="106" spans="1:16" x14ac:dyDescent="0.3">
      <c r="A106" s="31" t="s">
        <v>47</v>
      </c>
      <c r="B106" s="38"/>
      <c r="C106" s="39"/>
      <c r="D106" s="39"/>
      <c r="E106" s="33" t="s">
        <v>310</v>
      </c>
      <c r="F106" s="39"/>
      <c r="G106" s="39"/>
      <c r="H106" s="39"/>
      <c r="I106" s="39"/>
      <c r="J106" s="40"/>
    </row>
    <row r="107" spans="1:16" x14ac:dyDescent="0.3">
      <c r="A107" s="31" t="s">
        <v>49</v>
      </c>
      <c r="B107" s="38"/>
      <c r="C107" s="39"/>
      <c r="D107" s="39"/>
      <c r="E107" s="41" t="s">
        <v>507</v>
      </c>
      <c r="F107" s="39"/>
      <c r="G107" s="39"/>
      <c r="H107" s="39"/>
      <c r="I107" s="39"/>
      <c r="J107" s="40"/>
    </row>
    <row r="108" spans="1:16" ht="158.4" x14ac:dyDescent="0.3">
      <c r="A108" s="31" t="s">
        <v>51</v>
      </c>
      <c r="B108" s="38"/>
      <c r="C108" s="39"/>
      <c r="D108" s="39"/>
      <c r="E108" s="33" t="s">
        <v>504</v>
      </c>
      <c r="F108" s="39"/>
      <c r="G108" s="39"/>
      <c r="H108" s="39"/>
      <c r="I108" s="39"/>
      <c r="J108" s="40"/>
    </row>
    <row r="109" spans="1:16" x14ac:dyDescent="0.3">
      <c r="A109" s="31" t="s">
        <v>42</v>
      </c>
      <c r="B109" s="31">
        <v>25</v>
      </c>
      <c r="C109" s="32" t="s">
        <v>388</v>
      </c>
      <c r="D109" s="31" t="s">
        <v>44</v>
      </c>
      <c r="E109" s="33" t="s">
        <v>389</v>
      </c>
      <c r="F109" s="34" t="s">
        <v>114</v>
      </c>
      <c r="G109" s="35">
        <v>343</v>
      </c>
      <c r="H109" s="36">
        <v>0</v>
      </c>
      <c r="I109" s="36">
        <f>ROUND(G109*H109,P4)</f>
        <v>0</v>
      </c>
      <c r="J109" s="31"/>
      <c r="O109" s="37">
        <f>I109*0.21</f>
        <v>0</v>
      </c>
      <c r="P109">
        <v>3</v>
      </c>
    </row>
    <row r="110" spans="1:16" ht="28.8" x14ac:dyDescent="0.3">
      <c r="A110" s="31" t="s">
        <v>47</v>
      </c>
      <c r="B110" s="38"/>
      <c r="C110" s="39"/>
      <c r="D110" s="39"/>
      <c r="E110" s="33" t="s">
        <v>508</v>
      </c>
      <c r="F110" s="39"/>
      <c r="G110" s="39"/>
      <c r="H110" s="39"/>
      <c r="I110" s="39"/>
      <c r="J110" s="40"/>
    </row>
    <row r="111" spans="1:16" ht="86.4" x14ac:dyDescent="0.3">
      <c r="A111" s="31" t="s">
        <v>49</v>
      </c>
      <c r="B111" s="38"/>
      <c r="C111" s="39"/>
      <c r="D111" s="39"/>
      <c r="E111" s="41" t="s">
        <v>509</v>
      </c>
      <c r="F111" s="39"/>
      <c r="G111" s="39"/>
      <c r="H111" s="39"/>
      <c r="I111" s="39"/>
      <c r="J111" s="40"/>
    </row>
    <row r="112" spans="1:16" ht="144" x14ac:dyDescent="0.3">
      <c r="A112" s="31" t="s">
        <v>51</v>
      </c>
      <c r="B112" s="43"/>
      <c r="C112" s="44"/>
      <c r="D112" s="44"/>
      <c r="E112" s="33" t="s">
        <v>317</v>
      </c>
      <c r="F112" s="44"/>
      <c r="G112" s="44"/>
      <c r="H112" s="44"/>
      <c r="I112" s="44"/>
      <c r="J112" s="45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Rekapitulace</vt:lpstr>
      <vt:lpstr>SO 000</vt:lpstr>
      <vt:lpstr>SO 101</vt:lpstr>
      <vt:lpstr>SO 102</vt:lpstr>
      <vt:lpstr>SO 103</vt:lpstr>
      <vt:lpstr>SO 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Riedl Daniel</dc:creator>
  <cp:lastModifiedBy>Riedl Daniel</cp:lastModifiedBy>
  <dcterms:created xsi:type="dcterms:W3CDTF">2026-05-27T09:09:50Z</dcterms:created>
  <dcterms:modified xsi:type="dcterms:W3CDTF">2026-06-09T12:18:10Z</dcterms:modified>
</cp:coreProperties>
</file>