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emaily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 - Silnoproudá elektrot..." sheetId="3" r:id="rId3"/>
    <sheet name="03 - Vedlejší náklady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'01 - Stavební část'!$C$134:$K$749</definedName>
    <definedName name="_xlnm.Print_Area" localSheetId="1">'01 - Stavební část'!$C$4:$J$76,'01 - Stavební část'!$C$82:$J$116,'01 - Stavební část'!$C$122:$J$749</definedName>
    <definedName name="_xlnm.Print_Titles" localSheetId="1">'01 - Stavební část'!$134:$134</definedName>
    <definedName name="_xlnm._FilterDatabase" localSheetId="2" hidden="1">'02 - Silnoproudá elektrot...'!$C$119:$K$221</definedName>
    <definedName name="_xlnm.Print_Area" localSheetId="2">'02 - Silnoproudá elektrot...'!$C$4:$J$76,'02 - Silnoproudá elektrot...'!$C$82:$J$101,'02 - Silnoproudá elektrot...'!$C$107:$J$221</definedName>
    <definedName name="_xlnm.Print_Titles" localSheetId="2">'02 - Silnoproudá elektrot...'!$119:$119</definedName>
    <definedName name="_xlnm._FilterDatabase" localSheetId="3" hidden="1">'03 - Vedlejší náklady'!$C$116:$K$132</definedName>
    <definedName name="_xlnm.Print_Area" localSheetId="3">'03 - Vedlejší náklady'!$C$4:$J$76,'03 - Vedlejší náklady'!$C$82:$J$98,'03 - Vedlejší náklady'!$C$104:$J$132</definedName>
    <definedName name="_xlnm.Print_Titles" localSheetId="3">'03 - Vedlejší náklady'!$116:$116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J114"/>
  <c r="F111"/>
  <c r="E109"/>
  <c r="J92"/>
  <c r="F89"/>
  <c r="E87"/>
  <c r="J21"/>
  <c r="E21"/>
  <c r="J113"/>
  <c r="J20"/>
  <c r="J18"/>
  <c r="E18"/>
  <c r="F92"/>
  <c r="J17"/>
  <c r="J15"/>
  <c r="E15"/>
  <c r="F113"/>
  <c r="J14"/>
  <c r="J12"/>
  <c r="J111"/>
  <c r="E7"/>
  <c r="E107"/>
  <c i="3" r="J37"/>
  <c r="J36"/>
  <c i="1" r="AY96"/>
  <c i="3" r="J35"/>
  <c i="1" r="AX96"/>
  <c i="3"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199"/>
  <c r="BH199"/>
  <c r="BG199"/>
  <c r="BF199"/>
  <c r="T199"/>
  <c r="R199"/>
  <c r="P199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J117"/>
  <c r="F114"/>
  <c r="E112"/>
  <c r="J92"/>
  <c r="F89"/>
  <c r="E87"/>
  <c r="J21"/>
  <c r="E21"/>
  <c r="J91"/>
  <c r="J20"/>
  <c r="J18"/>
  <c r="E18"/>
  <c r="F117"/>
  <c r="J17"/>
  <c r="J15"/>
  <c r="E15"/>
  <c r="F91"/>
  <c r="J14"/>
  <c r="J12"/>
  <c r="J114"/>
  <c r="E7"/>
  <c r="E110"/>
  <c i="2" r="J37"/>
  <c r="J36"/>
  <c i="1" r="AY95"/>
  <c i="2" r="J35"/>
  <c i="1" r="AX95"/>
  <c i="2" r="BI747"/>
  <c r="BH747"/>
  <c r="BG747"/>
  <c r="BF747"/>
  <c r="T747"/>
  <c r="R747"/>
  <c r="P747"/>
  <c r="BI745"/>
  <c r="BH745"/>
  <c r="BG745"/>
  <c r="BF745"/>
  <c r="T745"/>
  <c r="R745"/>
  <c r="P745"/>
  <c r="BI743"/>
  <c r="BH743"/>
  <c r="BG743"/>
  <c r="BF743"/>
  <c r="T743"/>
  <c r="R743"/>
  <c r="P743"/>
  <c r="BI741"/>
  <c r="BH741"/>
  <c r="BG741"/>
  <c r="BF741"/>
  <c r="T741"/>
  <c r="R741"/>
  <c r="P741"/>
  <c r="BI739"/>
  <c r="BH739"/>
  <c r="BG739"/>
  <c r="BF739"/>
  <c r="T739"/>
  <c r="R739"/>
  <c r="P739"/>
  <c r="BI735"/>
  <c r="BH735"/>
  <c r="BG735"/>
  <c r="BF735"/>
  <c r="T735"/>
  <c r="R735"/>
  <c r="P735"/>
  <c r="BI733"/>
  <c r="BH733"/>
  <c r="BG733"/>
  <c r="BF733"/>
  <c r="T733"/>
  <c r="R733"/>
  <c r="P733"/>
  <c r="BI730"/>
  <c r="BH730"/>
  <c r="BG730"/>
  <c r="BF730"/>
  <c r="T730"/>
  <c r="R730"/>
  <c r="P730"/>
  <c r="BI721"/>
  <c r="BH721"/>
  <c r="BG721"/>
  <c r="BF721"/>
  <c r="T721"/>
  <c r="R721"/>
  <c r="P721"/>
  <c r="BI720"/>
  <c r="BH720"/>
  <c r="BG720"/>
  <c r="BF720"/>
  <c r="T720"/>
  <c r="R720"/>
  <c r="P720"/>
  <c r="BI716"/>
  <c r="BH716"/>
  <c r="BG716"/>
  <c r="BF716"/>
  <c r="T716"/>
  <c r="R716"/>
  <c r="P716"/>
  <c r="BI714"/>
  <c r="BH714"/>
  <c r="BG714"/>
  <c r="BF714"/>
  <c r="T714"/>
  <c r="R714"/>
  <c r="P714"/>
  <c r="BI713"/>
  <c r="BH713"/>
  <c r="BG713"/>
  <c r="BF713"/>
  <c r="T713"/>
  <c r="R713"/>
  <c r="P713"/>
  <c r="BI705"/>
  <c r="BH705"/>
  <c r="BG705"/>
  <c r="BF705"/>
  <c r="T705"/>
  <c r="R705"/>
  <c r="P705"/>
  <c r="BI703"/>
  <c r="BH703"/>
  <c r="BG703"/>
  <c r="BF703"/>
  <c r="T703"/>
  <c r="R703"/>
  <c r="P703"/>
  <c r="BI702"/>
  <c r="BH702"/>
  <c r="BG702"/>
  <c r="BF702"/>
  <c r="T702"/>
  <c r="R702"/>
  <c r="P702"/>
  <c r="BI696"/>
  <c r="BH696"/>
  <c r="BG696"/>
  <c r="BF696"/>
  <c r="T696"/>
  <c r="R696"/>
  <c r="P696"/>
  <c r="BI695"/>
  <c r="BH695"/>
  <c r="BG695"/>
  <c r="BF695"/>
  <c r="T695"/>
  <c r="R695"/>
  <c r="P695"/>
  <c r="BI688"/>
  <c r="BH688"/>
  <c r="BG688"/>
  <c r="BF688"/>
  <c r="T688"/>
  <c r="R688"/>
  <c r="P688"/>
  <c r="BI684"/>
  <c r="BH684"/>
  <c r="BG684"/>
  <c r="BF684"/>
  <c r="T684"/>
  <c r="R684"/>
  <c r="P684"/>
  <c r="BI674"/>
  <c r="BH674"/>
  <c r="BG674"/>
  <c r="BF674"/>
  <c r="T674"/>
  <c r="R674"/>
  <c r="P674"/>
  <c r="BI663"/>
  <c r="BH663"/>
  <c r="BG663"/>
  <c r="BF663"/>
  <c r="T663"/>
  <c r="R663"/>
  <c r="P663"/>
  <c r="BI652"/>
  <c r="BH652"/>
  <c r="BG652"/>
  <c r="BF652"/>
  <c r="T652"/>
  <c r="R652"/>
  <c r="P652"/>
  <c r="BI645"/>
  <c r="BH645"/>
  <c r="BG645"/>
  <c r="BF645"/>
  <c r="T645"/>
  <c r="R645"/>
  <c r="P645"/>
  <c r="BI637"/>
  <c r="BH637"/>
  <c r="BG637"/>
  <c r="BF637"/>
  <c r="T637"/>
  <c r="R637"/>
  <c r="P637"/>
  <c r="BI632"/>
  <c r="BH632"/>
  <c r="BG632"/>
  <c r="BF632"/>
  <c r="T632"/>
  <c r="R632"/>
  <c r="P632"/>
  <c r="BI628"/>
  <c r="BH628"/>
  <c r="BG628"/>
  <c r="BF628"/>
  <c r="T628"/>
  <c r="R628"/>
  <c r="P628"/>
  <c r="BI624"/>
  <c r="BH624"/>
  <c r="BG624"/>
  <c r="BF624"/>
  <c r="T624"/>
  <c r="R624"/>
  <c r="P624"/>
  <c r="BI620"/>
  <c r="BH620"/>
  <c r="BG620"/>
  <c r="BF620"/>
  <c r="T620"/>
  <c r="R620"/>
  <c r="P620"/>
  <c r="BI618"/>
  <c r="BH618"/>
  <c r="BG618"/>
  <c r="BF618"/>
  <c r="T618"/>
  <c r="R618"/>
  <c r="P618"/>
  <c r="BI616"/>
  <c r="BH616"/>
  <c r="BG616"/>
  <c r="BF616"/>
  <c r="T616"/>
  <c r="R616"/>
  <c r="P616"/>
  <c r="BI614"/>
  <c r="BH614"/>
  <c r="BG614"/>
  <c r="BF614"/>
  <c r="T614"/>
  <c r="R614"/>
  <c r="P614"/>
  <c r="BI611"/>
  <c r="BH611"/>
  <c r="BG611"/>
  <c r="BF611"/>
  <c r="T611"/>
  <c r="R611"/>
  <c r="P611"/>
  <c r="BI602"/>
  <c r="BH602"/>
  <c r="BG602"/>
  <c r="BF602"/>
  <c r="T602"/>
  <c r="R602"/>
  <c r="P602"/>
  <c r="BI595"/>
  <c r="BH595"/>
  <c r="BG595"/>
  <c r="BF595"/>
  <c r="T595"/>
  <c r="R595"/>
  <c r="P595"/>
  <c r="BI592"/>
  <c r="BH592"/>
  <c r="BG592"/>
  <c r="BF592"/>
  <c r="T592"/>
  <c r="R592"/>
  <c r="P592"/>
  <c r="BI574"/>
  <c r="BH574"/>
  <c r="BG574"/>
  <c r="BF574"/>
  <c r="T574"/>
  <c r="R574"/>
  <c r="P574"/>
  <c r="BI572"/>
  <c r="BH572"/>
  <c r="BG572"/>
  <c r="BF572"/>
  <c r="T572"/>
  <c r="R572"/>
  <c r="P572"/>
  <c r="BI571"/>
  <c r="BH571"/>
  <c r="BG571"/>
  <c r="BF571"/>
  <c r="T571"/>
  <c r="R571"/>
  <c r="P571"/>
  <c r="BI562"/>
  <c r="BH562"/>
  <c r="BG562"/>
  <c r="BF562"/>
  <c r="T562"/>
  <c r="T561"/>
  <c r="R562"/>
  <c r="R561"/>
  <c r="P562"/>
  <c r="P561"/>
  <c r="BI560"/>
  <c r="BH560"/>
  <c r="BG560"/>
  <c r="BF560"/>
  <c r="T560"/>
  <c r="R560"/>
  <c r="P560"/>
  <c r="BI558"/>
  <c r="BH558"/>
  <c r="BG558"/>
  <c r="BF558"/>
  <c r="T558"/>
  <c r="R558"/>
  <c r="P558"/>
  <c r="BI550"/>
  <c r="BH550"/>
  <c r="BG550"/>
  <c r="BF550"/>
  <c r="T550"/>
  <c r="R550"/>
  <c r="P550"/>
  <c r="BI546"/>
  <c r="BH546"/>
  <c r="BG546"/>
  <c r="BF546"/>
  <c r="T546"/>
  <c r="R546"/>
  <c r="P546"/>
  <c r="BI538"/>
  <c r="BH538"/>
  <c r="BG538"/>
  <c r="BF538"/>
  <c r="T538"/>
  <c r="R538"/>
  <c r="P538"/>
  <c r="BI535"/>
  <c r="BH535"/>
  <c r="BG535"/>
  <c r="BF535"/>
  <c r="T535"/>
  <c r="R535"/>
  <c r="P535"/>
  <c r="BI524"/>
  <c r="BH524"/>
  <c r="BG524"/>
  <c r="BF524"/>
  <c r="T524"/>
  <c r="R524"/>
  <c r="P524"/>
  <c r="BI520"/>
  <c r="BH520"/>
  <c r="BG520"/>
  <c r="BF520"/>
  <c r="T520"/>
  <c r="R520"/>
  <c r="P520"/>
  <c r="BI516"/>
  <c r="BH516"/>
  <c r="BG516"/>
  <c r="BF516"/>
  <c r="T516"/>
  <c r="R516"/>
  <c r="P516"/>
  <c r="BI503"/>
  <c r="BH503"/>
  <c r="BG503"/>
  <c r="BF503"/>
  <c r="T503"/>
  <c r="R503"/>
  <c r="P503"/>
  <c r="BI496"/>
  <c r="BH496"/>
  <c r="BG496"/>
  <c r="BF496"/>
  <c r="T496"/>
  <c r="R496"/>
  <c r="P496"/>
  <c r="BI492"/>
  <c r="BH492"/>
  <c r="BG492"/>
  <c r="BF492"/>
  <c r="T492"/>
  <c r="R492"/>
  <c r="P492"/>
  <c r="BI488"/>
  <c r="BH488"/>
  <c r="BG488"/>
  <c r="BF488"/>
  <c r="T488"/>
  <c r="R488"/>
  <c r="P488"/>
  <c r="BI471"/>
  <c r="BH471"/>
  <c r="BG471"/>
  <c r="BF471"/>
  <c r="T471"/>
  <c r="R471"/>
  <c r="P471"/>
  <c r="BI467"/>
  <c r="BH467"/>
  <c r="BG467"/>
  <c r="BF467"/>
  <c r="T467"/>
  <c r="R467"/>
  <c r="P467"/>
  <c r="BI446"/>
  <c r="BH446"/>
  <c r="BG446"/>
  <c r="BF446"/>
  <c r="T446"/>
  <c r="R446"/>
  <c r="P446"/>
  <c r="BI442"/>
  <c r="BH442"/>
  <c r="BG442"/>
  <c r="BF442"/>
  <c r="T442"/>
  <c r="R442"/>
  <c r="P442"/>
  <c r="BI432"/>
  <c r="BH432"/>
  <c r="BG432"/>
  <c r="BF432"/>
  <c r="T432"/>
  <c r="R432"/>
  <c r="P432"/>
  <c r="BI399"/>
  <c r="BH399"/>
  <c r="BG399"/>
  <c r="BF399"/>
  <c r="T399"/>
  <c r="R399"/>
  <c r="P399"/>
  <c r="BI397"/>
  <c r="BH397"/>
  <c r="BG397"/>
  <c r="BF397"/>
  <c r="T397"/>
  <c r="R397"/>
  <c r="P397"/>
  <c r="BI393"/>
  <c r="BH393"/>
  <c r="BG393"/>
  <c r="BF393"/>
  <c r="T393"/>
  <c r="R393"/>
  <c r="P393"/>
  <c r="BI389"/>
  <c r="BH389"/>
  <c r="BG389"/>
  <c r="BF389"/>
  <c r="T389"/>
  <c r="R389"/>
  <c r="P389"/>
  <c r="BI372"/>
  <c r="BH372"/>
  <c r="BG372"/>
  <c r="BF372"/>
  <c r="T372"/>
  <c r="R372"/>
  <c r="P372"/>
  <c r="BI353"/>
  <c r="BH353"/>
  <c r="BG353"/>
  <c r="BF353"/>
  <c r="T353"/>
  <c r="R353"/>
  <c r="P353"/>
  <c r="BI345"/>
  <c r="BH345"/>
  <c r="BG345"/>
  <c r="BF345"/>
  <c r="T345"/>
  <c r="R345"/>
  <c r="P345"/>
  <c r="BI344"/>
  <c r="BH344"/>
  <c r="BG344"/>
  <c r="BF344"/>
  <c r="T344"/>
  <c r="R344"/>
  <c r="P344"/>
  <c r="BI339"/>
  <c r="BH339"/>
  <c r="BG339"/>
  <c r="BF339"/>
  <c r="T339"/>
  <c r="R339"/>
  <c r="P339"/>
  <c r="BI334"/>
  <c r="BH334"/>
  <c r="BG334"/>
  <c r="BF334"/>
  <c r="T334"/>
  <c r="R334"/>
  <c r="P334"/>
  <c r="BI329"/>
  <c r="BH329"/>
  <c r="BG329"/>
  <c r="BF329"/>
  <c r="T329"/>
  <c r="R329"/>
  <c r="P329"/>
  <c r="BI324"/>
  <c r="BH324"/>
  <c r="BG324"/>
  <c r="BF324"/>
  <c r="T324"/>
  <c r="R324"/>
  <c r="P324"/>
  <c r="BI319"/>
  <c r="BH319"/>
  <c r="BG319"/>
  <c r="BF319"/>
  <c r="T319"/>
  <c r="R319"/>
  <c r="P319"/>
  <c r="BI316"/>
  <c r="BH316"/>
  <c r="BG316"/>
  <c r="BF316"/>
  <c r="T316"/>
  <c r="R316"/>
  <c r="P316"/>
  <c r="BI315"/>
  <c r="BH315"/>
  <c r="BG315"/>
  <c r="BF315"/>
  <c r="T315"/>
  <c r="R315"/>
  <c r="P315"/>
  <c r="BI295"/>
  <c r="BH295"/>
  <c r="BG295"/>
  <c r="BF295"/>
  <c r="T295"/>
  <c r="R295"/>
  <c r="P295"/>
  <c r="BI291"/>
  <c r="BH291"/>
  <c r="BG291"/>
  <c r="BF291"/>
  <c r="T291"/>
  <c r="R291"/>
  <c r="P291"/>
  <c r="BI270"/>
  <c r="BH270"/>
  <c r="BG270"/>
  <c r="BF270"/>
  <c r="T270"/>
  <c r="R270"/>
  <c r="P270"/>
  <c r="BI268"/>
  <c r="BH268"/>
  <c r="BG268"/>
  <c r="BF268"/>
  <c r="T268"/>
  <c r="R268"/>
  <c r="P268"/>
  <c r="BI254"/>
  <c r="BH254"/>
  <c r="BG254"/>
  <c r="BF254"/>
  <c r="T254"/>
  <c r="R254"/>
  <c r="P254"/>
  <c r="BI251"/>
  <c r="BH251"/>
  <c r="BG251"/>
  <c r="BF251"/>
  <c r="T251"/>
  <c r="T250"/>
  <c r="R251"/>
  <c r="R250"/>
  <c r="P251"/>
  <c r="P250"/>
  <c r="BI249"/>
  <c r="BH249"/>
  <c r="BG249"/>
  <c r="BF249"/>
  <c r="T249"/>
  <c r="R249"/>
  <c r="P249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29"/>
  <c r="BH229"/>
  <c r="BG229"/>
  <c r="BF229"/>
  <c r="T229"/>
  <c r="T228"/>
  <c r="R229"/>
  <c r="R228"/>
  <c r="P229"/>
  <c r="P228"/>
  <c r="BI227"/>
  <c r="BH227"/>
  <c r="BG227"/>
  <c r="BF227"/>
  <c r="T227"/>
  <c r="R227"/>
  <c r="P227"/>
  <c r="BI226"/>
  <c r="BH226"/>
  <c r="BG226"/>
  <c r="BF226"/>
  <c r="T226"/>
  <c r="R226"/>
  <c r="P226"/>
  <c r="BI223"/>
  <c r="BH223"/>
  <c r="BG223"/>
  <c r="BF223"/>
  <c r="T223"/>
  <c r="R223"/>
  <c r="P223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198"/>
  <c r="BH198"/>
  <c r="BG198"/>
  <c r="BF198"/>
  <c r="T198"/>
  <c r="T197"/>
  <c r="R198"/>
  <c r="R197"/>
  <c r="P198"/>
  <c r="P197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0"/>
  <c r="BH180"/>
  <c r="BG180"/>
  <c r="BF180"/>
  <c r="T180"/>
  <c r="R180"/>
  <c r="P180"/>
  <c r="BI179"/>
  <c r="BH179"/>
  <c r="BG179"/>
  <c r="BF179"/>
  <c r="T179"/>
  <c r="R179"/>
  <c r="P179"/>
  <c r="BI167"/>
  <c r="BH167"/>
  <c r="BG167"/>
  <c r="BF167"/>
  <c r="T167"/>
  <c r="R167"/>
  <c r="P167"/>
  <c r="BI165"/>
  <c r="BH165"/>
  <c r="BG165"/>
  <c r="BF165"/>
  <c r="T165"/>
  <c r="R165"/>
  <c r="P165"/>
  <c r="BI153"/>
  <c r="BH153"/>
  <c r="BG153"/>
  <c r="BF153"/>
  <c r="T153"/>
  <c r="R153"/>
  <c r="P153"/>
  <c r="BI140"/>
  <c r="BH140"/>
  <c r="BG140"/>
  <c r="BF140"/>
  <c r="T140"/>
  <c r="T139"/>
  <c r="R140"/>
  <c r="R139"/>
  <c r="P140"/>
  <c r="P139"/>
  <c r="BI138"/>
  <c r="BH138"/>
  <c r="BG138"/>
  <c r="BF138"/>
  <c r="T138"/>
  <c r="T137"/>
  <c r="R138"/>
  <c r="R137"/>
  <c r="P138"/>
  <c r="P137"/>
  <c r="J132"/>
  <c r="J131"/>
  <c r="F131"/>
  <c r="F129"/>
  <c r="E127"/>
  <c r="J92"/>
  <c r="J91"/>
  <c r="F91"/>
  <c r="F89"/>
  <c r="E87"/>
  <c r="J18"/>
  <c r="E18"/>
  <c r="F92"/>
  <c r="J17"/>
  <c r="J12"/>
  <c r="J129"/>
  <c r="E7"/>
  <c r="E125"/>
  <c i="1" r="L90"/>
  <c r="AM90"/>
  <c r="AM89"/>
  <c r="L89"/>
  <c r="AM87"/>
  <c r="L87"/>
  <c r="L85"/>
  <c r="L84"/>
  <c i="2" r="BK747"/>
  <c r="BK739"/>
  <c r="J721"/>
  <c r="BK713"/>
  <c r="J684"/>
  <c r="J632"/>
  <c r="BK611"/>
  <c r="J571"/>
  <c r="BK535"/>
  <c r="BK389"/>
  <c r="J334"/>
  <c r="J291"/>
  <c r="J213"/>
  <c r="J747"/>
  <c r="J739"/>
  <c r="J720"/>
  <c r="J688"/>
  <c r="J645"/>
  <c r="J616"/>
  <c r="BK592"/>
  <c r="BK524"/>
  <c r="BK488"/>
  <c r="BK399"/>
  <c r="BK316"/>
  <c r="BK251"/>
  <c r="J229"/>
  <c r="BK193"/>
  <c i="1" r="AS94"/>
  <c i="2" r="J620"/>
  <c r="BK571"/>
  <c r="J516"/>
  <c r="J446"/>
  <c r="J393"/>
  <c r="J345"/>
  <c r="BK324"/>
  <c r="BK229"/>
  <c r="J211"/>
  <c r="J191"/>
  <c r="BK153"/>
  <c r="BK602"/>
  <c r="J562"/>
  <c r="J524"/>
  <c r="J488"/>
  <c r="BK393"/>
  <c r="BK329"/>
  <c r="BK315"/>
  <c r="J251"/>
  <c r="BK208"/>
  <c r="J153"/>
  <c i="3" r="J220"/>
  <c r="BK203"/>
  <c r="BK180"/>
  <c r="J170"/>
  <c r="BK163"/>
  <c r="BK157"/>
  <c r="BK153"/>
  <c r="BK146"/>
  <c r="BK143"/>
  <c r="BK134"/>
  <c r="BK215"/>
  <c r="J193"/>
  <c r="BK187"/>
  <c r="J175"/>
  <c r="J160"/>
  <c r="J146"/>
  <c r="J134"/>
  <c r="BK128"/>
  <c r="J211"/>
  <c r="J205"/>
  <c r="BK188"/>
  <c r="J180"/>
  <c r="J166"/>
  <c r="BK160"/>
  <c r="BK150"/>
  <c r="J141"/>
  <c r="J137"/>
  <c r="J124"/>
  <c r="J209"/>
  <c r="BK192"/>
  <c r="BK171"/>
  <c r="J167"/>
  <c r="J159"/>
  <c r="BK148"/>
  <c r="J133"/>
  <c r="BK126"/>
  <c i="4" r="J132"/>
  <c r="BK127"/>
  <c r="J127"/>
  <c r="BK119"/>
  <c i="2" r="J743"/>
  <c r="J733"/>
  <c r="J714"/>
  <c r="BK702"/>
  <c r="J652"/>
  <c r="J618"/>
  <c r="BK595"/>
  <c r="J546"/>
  <c r="J503"/>
  <c r="BK353"/>
  <c r="J316"/>
  <c r="BK246"/>
  <c r="J165"/>
  <c r="BK743"/>
  <c r="J735"/>
  <c r="J716"/>
  <c r="J695"/>
  <c r="BK632"/>
  <c r="BK618"/>
  <c r="J535"/>
  <c r="BK503"/>
  <c r="J442"/>
  <c r="J295"/>
  <c r="BK249"/>
  <c r="BK226"/>
  <c r="BK179"/>
  <c r="BK720"/>
  <c r="BK703"/>
  <c r="BK695"/>
  <c r="BK645"/>
  <c r="J614"/>
  <c r="J592"/>
  <c r="BK562"/>
  <c r="J496"/>
  <c r="BK442"/>
  <c r="BK344"/>
  <c r="J268"/>
  <c r="J244"/>
  <c r="J226"/>
  <c r="J208"/>
  <c r="J180"/>
  <c r="BK140"/>
  <c r="BK572"/>
  <c r="BK546"/>
  <c r="BK496"/>
  <c r="J399"/>
  <c r="BK339"/>
  <c r="BK319"/>
  <c r="J249"/>
  <c r="J193"/>
  <c r="J179"/>
  <c i="3" r="BK220"/>
  <c r="J207"/>
  <c r="BK182"/>
  <c r="BK174"/>
  <c r="BK167"/>
  <c r="BK161"/>
  <c r="J155"/>
  <c r="J151"/>
  <c r="J142"/>
  <c r="BK137"/>
  <c r="BK218"/>
  <c r="BK199"/>
  <c r="BK189"/>
  <c r="J176"/>
  <c r="BK166"/>
  <c r="BK159"/>
  <c r="J143"/>
  <c r="BK127"/>
  <c r="BK213"/>
  <c r="BK207"/>
  <c r="J192"/>
  <c r="J184"/>
  <c r="J173"/>
  <c r="J161"/>
  <c r="BK155"/>
  <c r="BK151"/>
  <c r="J147"/>
  <c r="J138"/>
  <c r="J127"/>
  <c r="J215"/>
  <c r="J203"/>
  <c r="J191"/>
  <c r="BK172"/>
  <c r="BK168"/>
  <c r="J156"/>
  <c r="J139"/>
  <c r="BK129"/>
  <c r="J123"/>
  <c i="4" r="BK129"/>
  <c r="J119"/>
  <c r="J129"/>
  <c r="BK121"/>
  <c r="J121"/>
  <c i="2" r="J741"/>
  <c r="J730"/>
  <c r="BK705"/>
  <c r="BK696"/>
  <c r="BK637"/>
  <c r="BK616"/>
  <c r="J558"/>
  <c r="BK520"/>
  <c r="J344"/>
  <c r="J315"/>
  <c r="J254"/>
  <c r="J196"/>
  <c r="BK741"/>
  <c r="BK733"/>
  <c r="BK714"/>
  <c r="J674"/>
  <c r="J628"/>
  <c r="BK620"/>
  <c r="J572"/>
  <c r="BK516"/>
  <c r="J471"/>
  <c r="BK397"/>
  <c r="BK270"/>
  <c r="BK254"/>
  <c r="J223"/>
  <c r="BK167"/>
  <c r="J713"/>
  <c r="J696"/>
  <c r="BK684"/>
  <c r="BK674"/>
  <c r="J637"/>
  <c r="J574"/>
  <c r="BK558"/>
  <c r="BK471"/>
  <c r="J389"/>
  <c r="J339"/>
  <c r="J246"/>
  <c r="BK227"/>
  <c r="BK213"/>
  <c r="BK196"/>
  <c r="BK165"/>
  <c r="J611"/>
  <c r="BK560"/>
  <c r="J538"/>
  <c r="BK492"/>
  <c r="J397"/>
  <c r="BK334"/>
  <c r="BK295"/>
  <c r="J245"/>
  <c r="BK191"/>
  <c r="J140"/>
  <c i="3" r="J219"/>
  <c r="J189"/>
  <c r="J179"/>
  <c r="BK173"/>
  <c r="BK164"/>
  <c r="J158"/>
  <c r="J154"/>
  <c r="J150"/>
  <c r="J144"/>
  <c r="J140"/>
  <c r="BK219"/>
  <c r="J213"/>
  <c r="BK191"/>
  <c r="BK179"/>
  <c r="J165"/>
  <c r="J149"/>
  <c r="BK145"/>
  <c r="BK133"/>
  <c r="BK124"/>
  <c r="BK209"/>
  <c r="BK193"/>
  <c r="BK186"/>
  <c r="J174"/>
  <c r="J169"/>
  <c r="J157"/>
  <c r="BK152"/>
  <c r="J148"/>
  <c r="BK140"/>
  <c r="J130"/>
  <c r="J126"/>
  <c r="BK211"/>
  <c r="J199"/>
  <c r="BK184"/>
  <c r="BK169"/>
  <c r="BK162"/>
  <c r="J153"/>
  <c r="BK138"/>
  <c r="J128"/>
  <c i="4" r="BK130"/>
  <c r="BK125"/>
  <c r="BK132"/>
  <c r="J123"/>
  <c r="J130"/>
  <c r="J131"/>
  <c i="2" r="J745"/>
  <c r="BK735"/>
  <c r="BK716"/>
  <c r="J703"/>
  <c r="BK663"/>
  <c r="BK628"/>
  <c r="J602"/>
  <c r="J560"/>
  <c r="BK467"/>
  <c r="J372"/>
  <c r="J319"/>
  <c r="J270"/>
  <c r="BK198"/>
  <c r="BK745"/>
  <c r="BK730"/>
  <c r="J702"/>
  <c r="J663"/>
  <c r="J624"/>
  <c r="BK614"/>
  <c r="BK538"/>
  <c r="J492"/>
  <c r="BK432"/>
  <c r="BK345"/>
  <c r="BK268"/>
  <c r="BK244"/>
  <c r="BK211"/>
  <c r="BK721"/>
  <c r="J705"/>
  <c r="BK688"/>
  <c r="BK652"/>
  <c r="BK624"/>
  <c r="J595"/>
  <c r="BK550"/>
  <c r="J467"/>
  <c r="J432"/>
  <c r="BK372"/>
  <c r="J329"/>
  <c r="BK245"/>
  <c r="BK223"/>
  <c r="J198"/>
  <c r="J167"/>
  <c r="J138"/>
  <c r="BK574"/>
  <c r="J550"/>
  <c r="J520"/>
  <c r="BK446"/>
  <c r="J353"/>
  <c r="J324"/>
  <c r="BK291"/>
  <c r="J227"/>
  <c r="BK180"/>
  <c r="BK138"/>
  <c i="3" r="BK216"/>
  <c r="J188"/>
  <c r="BK176"/>
  <c r="J168"/>
  <c r="J162"/>
  <c r="BK156"/>
  <c r="J152"/>
  <c r="J145"/>
  <c r="BK141"/>
  <c r="BK130"/>
  <c r="J216"/>
  <c r="J195"/>
  <c r="J182"/>
  <c r="J172"/>
  <c r="J164"/>
  <c r="BK147"/>
  <c r="BK144"/>
  <c r="J131"/>
  <c r="J218"/>
  <c r="BK195"/>
  <c r="J187"/>
  <c r="BK175"/>
  <c r="J171"/>
  <c r="J163"/>
  <c r="BK154"/>
  <c r="BK149"/>
  <c r="BK139"/>
  <c r="J129"/>
  <c r="BK123"/>
  <c r="BK205"/>
  <c r="J186"/>
  <c r="BK170"/>
  <c r="BK165"/>
  <c r="BK158"/>
  <c r="BK142"/>
  <c r="BK131"/>
  <c i="4" r="J128"/>
  <c r="BK123"/>
  <c r="J125"/>
  <c r="BK131"/>
  <c r="BK128"/>
  <c i="2" l="1" r="P152"/>
  <c r="P136"/>
  <c r="BK207"/>
  <c r="J207"/>
  <c r="J102"/>
  <c r="R212"/>
  <c r="R243"/>
  <c r="BK253"/>
  <c r="J253"/>
  <c r="J108"/>
  <c r="R398"/>
  <c r="P619"/>
  <c r="T704"/>
  <c r="T715"/>
  <c i="3" r="P122"/>
  <c r="P121"/>
  <c i="2" r="T152"/>
  <c r="T136"/>
  <c r="T207"/>
  <c r="T212"/>
  <c r="T243"/>
  <c r="R253"/>
  <c r="T398"/>
  <c r="BK573"/>
  <c r="J573"/>
  <c r="J112"/>
  <c r="P573"/>
  <c r="T619"/>
  <c r="BK704"/>
  <c r="J704"/>
  <c r="J114"/>
  <c r="R715"/>
  <c i="3" r="T122"/>
  <c r="T121"/>
  <c r="T120"/>
  <c r="T178"/>
  <c r="T177"/>
  <c i="2" r="BK152"/>
  <c r="J152"/>
  <c r="J100"/>
  <c r="R207"/>
  <c r="BK212"/>
  <c r="J212"/>
  <c r="J103"/>
  <c r="P243"/>
  <c r="T253"/>
  <c r="BK398"/>
  <c r="J398"/>
  <c r="J109"/>
  <c r="P570"/>
  <c r="R570"/>
  <c r="R573"/>
  <c r="BK619"/>
  <c r="J619"/>
  <c r="J113"/>
  <c r="P704"/>
  <c r="P715"/>
  <c i="3" r="R122"/>
  <c r="R121"/>
  <c r="P178"/>
  <c r="P177"/>
  <c i="2" r="R152"/>
  <c r="R136"/>
  <c r="P207"/>
  <c r="P212"/>
  <c r="BK243"/>
  <c r="J243"/>
  <c r="J105"/>
  <c r="P253"/>
  <c r="P398"/>
  <c r="BK570"/>
  <c r="J570"/>
  <c r="J111"/>
  <c r="T570"/>
  <c r="T573"/>
  <c r="R619"/>
  <c r="R704"/>
  <c r="BK715"/>
  <c r="J715"/>
  <c r="J115"/>
  <c i="3" r="BK122"/>
  <c r="J122"/>
  <c r="J98"/>
  <c r="BK178"/>
  <c r="J178"/>
  <c r="J100"/>
  <c r="R178"/>
  <c r="R177"/>
  <c i="4" r="BK118"/>
  <c r="J118"/>
  <c r="J97"/>
  <c r="P118"/>
  <c r="P117"/>
  <c i="1" r="AU97"/>
  <c i="4" r="R118"/>
  <c r="R117"/>
  <c r="T118"/>
  <c r="T117"/>
  <c i="2" r="BK139"/>
  <c r="J139"/>
  <c r="J99"/>
  <c r="BK197"/>
  <c r="J197"/>
  <c r="J101"/>
  <c r="BK137"/>
  <c r="J137"/>
  <c r="J98"/>
  <c r="BK250"/>
  <c r="J250"/>
  <c r="J106"/>
  <c r="BK561"/>
  <c r="J561"/>
  <c r="J110"/>
  <c r="BK228"/>
  <c r="J228"/>
  <c r="J104"/>
  <c i="4" r="E85"/>
  <c r="F91"/>
  <c r="F114"/>
  <c r="BE121"/>
  <c r="BE123"/>
  <c r="BE129"/>
  <c r="J91"/>
  <c r="BE125"/>
  <c r="BE127"/>
  <c r="BE128"/>
  <c r="BE132"/>
  <c r="J89"/>
  <c r="BE130"/>
  <c r="BE119"/>
  <c r="BE131"/>
  <c i="3" r="E85"/>
  <c r="F92"/>
  <c r="F116"/>
  <c r="BE127"/>
  <c r="BE134"/>
  <c r="BE144"/>
  <c r="BE146"/>
  <c r="BE149"/>
  <c r="BE154"/>
  <c r="BE160"/>
  <c r="BE163"/>
  <c r="BE174"/>
  <c r="BE180"/>
  <c r="BE188"/>
  <c r="BE193"/>
  <c r="BE195"/>
  <c r="BE215"/>
  <c r="BE216"/>
  <c r="BE218"/>
  <c r="J89"/>
  <c r="J116"/>
  <c r="BE129"/>
  <c r="BE131"/>
  <c r="BE133"/>
  <c r="BE142"/>
  <c r="BE143"/>
  <c r="BE145"/>
  <c r="BE153"/>
  <c r="BE157"/>
  <c r="BE164"/>
  <c r="BE166"/>
  <c r="BE170"/>
  <c r="BE176"/>
  <c r="BE179"/>
  <c r="BE189"/>
  <c r="BE199"/>
  <c r="BE219"/>
  <c r="BE137"/>
  <c r="BE138"/>
  <c r="BE139"/>
  <c r="BE140"/>
  <c r="BE141"/>
  <c r="BE148"/>
  <c r="BE151"/>
  <c r="BE156"/>
  <c r="BE158"/>
  <c r="BE161"/>
  <c r="BE162"/>
  <c r="BE167"/>
  <c r="BE169"/>
  <c r="BE172"/>
  <c r="BE173"/>
  <c r="BE182"/>
  <c r="BE192"/>
  <c r="BE203"/>
  <c r="BE205"/>
  <c r="BE207"/>
  <c r="BE209"/>
  <c r="BE211"/>
  <c r="BE123"/>
  <c r="BE124"/>
  <c r="BE126"/>
  <c r="BE128"/>
  <c r="BE130"/>
  <c r="BE147"/>
  <c r="BE150"/>
  <c r="BE152"/>
  <c r="BE155"/>
  <c r="BE159"/>
  <c r="BE165"/>
  <c r="BE168"/>
  <c r="BE171"/>
  <c r="BE175"/>
  <c r="BE184"/>
  <c r="BE186"/>
  <c r="BE187"/>
  <c r="BE191"/>
  <c r="BE213"/>
  <c r="BE220"/>
  <c i="2" r="F132"/>
  <c r="BE165"/>
  <c r="BE196"/>
  <c r="BE211"/>
  <c r="BE213"/>
  <c r="BE246"/>
  <c r="BE353"/>
  <c r="BE432"/>
  <c r="BE535"/>
  <c r="BE592"/>
  <c r="BE614"/>
  <c r="BE618"/>
  <c r="BE620"/>
  <c r="BE624"/>
  <c r="J89"/>
  <c r="BE249"/>
  <c r="BE251"/>
  <c r="BE268"/>
  <c r="BE270"/>
  <c r="BE295"/>
  <c r="BE316"/>
  <c r="BE319"/>
  <c r="BE324"/>
  <c r="BE334"/>
  <c r="BE345"/>
  <c r="BE397"/>
  <c r="BE399"/>
  <c r="BE488"/>
  <c r="BE503"/>
  <c r="BE516"/>
  <c r="BE524"/>
  <c r="BE538"/>
  <c r="BE560"/>
  <c r="BE572"/>
  <c r="BE595"/>
  <c r="BE616"/>
  <c r="BE632"/>
  <c r="BE645"/>
  <c r="BE663"/>
  <c r="BE688"/>
  <c r="BE696"/>
  <c r="BE702"/>
  <c r="BE716"/>
  <c r="E85"/>
  <c r="BE140"/>
  <c r="BE180"/>
  <c r="BE198"/>
  <c r="BE245"/>
  <c r="BE339"/>
  <c r="BE344"/>
  <c r="BE372"/>
  <c r="BE389"/>
  <c r="BE446"/>
  <c r="BE467"/>
  <c r="BE496"/>
  <c r="BE520"/>
  <c r="BE546"/>
  <c r="BE558"/>
  <c r="BE562"/>
  <c r="BE602"/>
  <c r="BE628"/>
  <c r="BE637"/>
  <c r="BE652"/>
  <c r="BE674"/>
  <c r="BE684"/>
  <c r="BE703"/>
  <c r="BE705"/>
  <c r="BE713"/>
  <c r="BE721"/>
  <c r="BE733"/>
  <c r="BE739"/>
  <c r="BE743"/>
  <c r="BE747"/>
  <c r="BE138"/>
  <c r="BE153"/>
  <c r="BE167"/>
  <c r="BE179"/>
  <c r="BE191"/>
  <c r="BE193"/>
  <c r="BE208"/>
  <c r="BE223"/>
  <c r="BE226"/>
  <c r="BE227"/>
  <c r="BE229"/>
  <c r="BE244"/>
  <c r="BE254"/>
  <c r="BE291"/>
  <c r="BE315"/>
  <c r="BE329"/>
  <c r="BE393"/>
  <c r="BE442"/>
  <c r="BE471"/>
  <c r="BE492"/>
  <c r="BE550"/>
  <c r="BE571"/>
  <c r="BE574"/>
  <c r="BE611"/>
  <c r="BE695"/>
  <c r="BE714"/>
  <c r="BE720"/>
  <c r="BE730"/>
  <c r="BE735"/>
  <c r="BE741"/>
  <c r="BE745"/>
  <c r="F34"/>
  <c i="1" r="BA95"/>
  <c i="3" r="F35"/>
  <c i="1" r="BB96"/>
  <c i="4" r="J34"/>
  <c i="1" r="AW97"/>
  <c i="4" r="F34"/>
  <c i="1" r="BA97"/>
  <c i="2" r="F35"/>
  <c i="1" r="BB95"/>
  <c i="3" r="F36"/>
  <c i="1" r="BC96"/>
  <c i="4" r="F36"/>
  <c i="1" r="BC97"/>
  <c i="2" r="F36"/>
  <c i="1" r="BC95"/>
  <c i="2" r="J34"/>
  <c i="1" r="AW95"/>
  <c i="3" r="F34"/>
  <c i="1" r="BA96"/>
  <c i="3" r="F37"/>
  <c i="1" r="BD96"/>
  <c i="2" r="F37"/>
  <c i="1" r="BD95"/>
  <c i="3" r="J34"/>
  <c i="1" r="AW96"/>
  <c i="4" r="F37"/>
  <c i="1" r="BD97"/>
  <c i="4" r="F35"/>
  <c i="1" r="BB97"/>
  <c i="2" l="1" r="P252"/>
  <c r="P135"/>
  <c i="1" r="AU95"/>
  <c i="2" r="T252"/>
  <c r="T135"/>
  <c i="3" r="R120"/>
  <c r="P120"/>
  <c i="1" r="AU96"/>
  <c i="2" r="R252"/>
  <c r="R135"/>
  <c i="3" r="BK121"/>
  <c r="J121"/>
  <c r="J97"/>
  <c r="BK177"/>
  <c r="J177"/>
  <c r="J99"/>
  <c i="2" r="BK136"/>
  <c r="J136"/>
  <c r="J97"/>
  <c r="BK252"/>
  <c r="J252"/>
  <c r="J107"/>
  <c i="4" r="BK117"/>
  <c r="J117"/>
  <c r="J96"/>
  <c i="2" r="J33"/>
  <c i="1" r="AV95"/>
  <c r="AT95"/>
  <c i="2" r="F33"/>
  <c i="1" r="AZ95"/>
  <c i="3" r="J33"/>
  <c i="1" r="AV96"/>
  <c r="AT96"/>
  <c i="4" r="J33"/>
  <c i="1" r="AV97"/>
  <c r="AT97"/>
  <c r="BD94"/>
  <c r="W33"/>
  <c r="BA94"/>
  <c r="W30"/>
  <c i="3" r="F33"/>
  <c i="1" r="AZ96"/>
  <c i="4" r="F33"/>
  <c i="1" r="AZ97"/>
  <c r="BB94"/>
  <c r="AX94"/>
  <c r="BC94"/>
  <c r="W32"/>
  <c i="3" l="1" r="BK120"/>
  <c r="J120"/>
  <c r="J96"/>
  <c i="2" r="BK135"/>
  <c r="J135"/>
  <c i="1" r="AU94"/>
  <c i="4" r="J30"/>
  <c i="1" r="AG97"/>
  <c i="2" r="J30"/>
  <c i="1" r="AG95"/>
  <c r="W31"/>
  <c r="AW94"/>
  <c r="AK30"/>
  <c r="AZ94"/>
  <c r="W29"/>
  <c r="AY94"/>
  <c i="2" l="1" r="J39"/>
  <c i="4" r="J39"/>
  <c i="2" r="J96"/>
  <c i="1" r="AN95"/>
  <c r="AN97"/>
  <c i="3" r="J30"/>
  <c i="1" r="AG96"/>
  <c r="AG94"/>
  <c r="AK26"/>
  <c r="AV94"/>
  <c r="AK29"/>
  <c r="AK35"/>
  <c i="3" l="1" r="J39"/>
  <c i="1" r="AN96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<sst xmlns="http://schemas.openxmlformats.org/spreadsheetml/2006/main">
  <si>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</si>
  <si>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</si>
  <si>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</si>
  <si>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</si>
  <si>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</si>
  <si>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{442850fe-a897-4686-8a7d-ddec7f25654c}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</si>
  <si>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</si>
  <si>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</si>
  <si>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</si>
  <si>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</si>
  <si>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</si>
  <si>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</si>
  <si>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Kód:</t>
  </si>
  <si>
    <t>SONA6887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</si>
  <si>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</si>
  <si>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</si>
  <si>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K.Vary, Rekonstrukce plochých střech objektu MŠ Truhlářská</t>
  </si>
  <si>
    <t>KSO:</t>
  </si>
  <si>
    <t>CC-CZ:</t>
  </si>
  <si>
    <t>Místo:</t>
  </si>
  <si>
    <t xml:space="preserve"> </t>
  </si>
  <si>
    <t>Datum:</t>
  </si>
  <si>
    <t>28. 3. 2024</t>
  </si>
  <si>
    <t>Zadavatel:</t>
  </si>
  <si>
    <t>IČ:</t>
  </si>
  <si>
    <t>Statutární město Karlovy Vary</t>
  </si>
  <si>
    <t>DIČ:</t>
  </si>
  <si>
    <t>Uchazeč:</t>
  </si>
  <si>
    <t>Vyplň údaj</t>
  </si>
  <si>
    <t>Projektant:</t>
  </si>
  <si>
    <t>DPT s.r.o.Ostrov</t>
  </si>
  <si>
    <t>True</t>
  </si>
  <si>
    <t>Zpracovatel:</t>
  </si>
  <si>
    <t>Neubauerová Soňa, SK-Projekt Ostrov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</si>
  <si>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</si>
  <si>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</si>
  <si>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</si>
  <si>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</si>
  <si>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</si>
  <si>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</si>
  <si>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</si>
  <si>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</si>
  <si>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</si>
  <si>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</si>
  <si>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</si>
  <si>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</si>
  <si>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</si>
  <si>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</si>
  <si>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</si>
  <si>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</si>
  <si>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</si>
  <si>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</si>
  <si>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</si>
  <si>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</si>
  <si>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</si>
  <si>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</si>
  <si>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</si>
  <si>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</si>
  <si>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</si>
  <si>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</si>
  <si>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</si>
  <si>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</si>
  <si>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</si>
  <si>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</si>
  <si>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</si>
  <si>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</si>
  <si>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</si>
  <si>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</si>
  <si>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</si>
  <si>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</si>
  <si>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</si>
  <si>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</si>
  <si>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</si>
  <si>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</si>
  <si>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</si>
  <si>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</si>
  <si>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</si>
  <si>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</si>
  <si>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</si>
  <si>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</si>
  <si>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</si>
  <si>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</si>
  <si>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</si>
  <si>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</si>
  <si>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{de7212dc-e533-4e51-81e7-7c29a9098f21}</t>
  </si>
  <si>
    <t>2</t>
  </si>
  <si>
    <t>02</t>
  </si>
  <si>
    <t>Silnoproudá elektrotechnika</t>
  </si>
  <si>
    <t>{f27f8dec-0a49-4dab-82d1-1e784ddccc03}</t>
  </si>
  <si>
    <t>03</t>
  </si>
  <si>
    <t>Vedlejší náklady</t>
  </si>
  <si>
    <t>{ec7542c4-758f-4006-9647-e9e9a1c6373c}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</si>
  <si>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</si>
  <si>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</si>
  <si>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</si>
  <si>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</si>
  <si>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</si>
  <si>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</si>
  <si>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</si>
  <si>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</si>
  <si>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</si>
  <si>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</si>
  <si>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</si>
  <si>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62 - Úprava povrchů vnějších</t>
  </si>
  <si>
    <t xml:space="preserve">    63 - Podlahy a podlahové konstrukce</t>
  </si>
  <si>
    <t xml:space="preserve">    64 - Osazování výplní otvorů</t>
  </si>
  <si>
    <t xml:space="preserve">    94 - Lešení a stavební výtahy</t>
  </si>
  <si>
    <t xml:space="preserve">    95 - Různé dokončovací konstrukce a práce pozemních staveb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</si>
  <si>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</si>
  <si>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</si>
  <si>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</si>
  <si>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</si>
  <si>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</si>
  <si>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</si>
  <si>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751 - Vzduchotechnika</t>
  </si>
  <si>
    <t xml:space="preserve">    762 - Konstrukce tesařské</t>
  </si>
  <si>
    <t xml:space="preserve">    764 - Konstrukce klempířské</t>
  </si>
  <si>
    <t xml:space="preserve">    767 - Konstrukce zámečnické</t>
  </si>
  <si>
    <t xml:space="preserve">    DEM - Demontáže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</si>
  <si>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</si>
  <si>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</si>
  <si>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</si>
  <si>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</si>
  <si>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</si>
  <si>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</si>
  <si>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</si>
  <si>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</si>
  <si>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</si>
  <si>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</si>
  <si>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</si>
  <si>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</si>
  <si>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</si>
  <si>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</si>
  <si>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</si>
  <si>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</si>
  <si>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</si>
  <si>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</si>
  <si>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1110000R1</t>
  </si>
  <si>
    <t>Odstranění křovin (cca 25m2) vč.likvidace</t>
  </si>
  <si>
    <t>kpl</t>
  </si>
  <si>
    <t>4</t>
  </si>
  <si>
    <t>-279144542</t>
  </si>
  <si>
    <t>3</t>
  </si>
  <si>
    <t>Svislé a kompletní konstrukce</t>
  </si>
  <si>
    <t>311272111</t>
  </si>
  <si>
    <t>Zdivo z pórobetonových tvárnic hladkých do P2 do 450 kg/m3 na tenkovrstvou maltu tl 250 mm</t>
  </si>
  <si>
    <t>m2</t>
  </si>
  <si>
    <t>545601697</t>
  </si>
  <si>
    <t>VV</t>
  </si>
  <si>
    <t>nadezdění atik</t>
  </si>
  <si>
    <t>detail D1</t>
  </si>
  <si>
    <t>střecha objektu 1</t>
  </si>
  <si>
    <t>0,38*(10+20*2)</t>
  </si>
  <si>
    <t>střecha objektu 2</t>
  </si>
  <si>
    <t>0,38*(10*2+20*2+5*2+4*2)+0,36</t>
  </si>
  <si>
    <t>střecha objektu 3</t>
  </si>
  <si>
    <t>detail D2 + D4 - pultová střecha</t>
  </si>
  <si>
    <t>(0,39+0,25)*4,40+0,18</t>
  </si>
  <si>
    <t>Součet</t>
  </si>
  <si>
    <t>62</t>
  </si>
  <si>
    <t>Úprava povrchů vnějších</t>
  </si>
  <si>
    <t>622221052</t>
  </si>
  <si>
    <t>Montáž kontaktního zateplení vnějších stěn lepením a mechanickým kotvením desek z minerální vlny s podélnou orientací do pórobetonu tl přes 200 do 240 mm</t>
  </si>
  <si>
    <t>-1545174993</t>
  </si>
  <si>
    <t>0,38*(10,52+20,24*2)+0,62</t>
  </si>
  <si>
    <t>0,38*(20,5*2+4,9*2+10,5*2+3,7*2+0,8)+0,6</t>
  </si>
  <si>
    <t>0,38*(20,5*2+4,9*2+10,5*2+3,7*2+0,8)+0,60</t>
  </si>
  <si>
    <t>detail D2</t>
  </si>
  <si>
    <t>pultová střecha</t>
  </si>
  <si>
    <t>0,39*4,40+0,28</t>
  </si>
  <si>
    <t>M</t>
  </si>
  <si>
    <t>63152269</t>
  </si>
  <si>
    <t>deska tepelně izolační minerální kontaktních fasád podélné vlákno λ=0,034 tl 240mm</t>
  </si>
  <si>
    <t>8</t>
  </si>
  <si>
    <t>1842728321</t>
  </si>
  <si>
    <t>84*1,05+0,80</t>
  </si>
  <si>
    <t>5</t>
  </si>
  <si>
    <t>622531012</t>
  </si>
  <si>
    <t>Tenkovrstvá silikonová zatíraná omítka zrnitost 1,5 mm vnějších stěn</t>
  </si>
  <si>
    <t>-1049952290</t>
  </si>
  <si>
    <t>0,50*(10,52+20,24*2)+0,50</t>
  </si>
  <si>
    <t>0,50*(20,5*2+4,9*2+10,5*2+3,7*2+0,8)</t>
  </si>
  <si>
    <t>0,51*4,40+0,76</t>
  </si>
  <si>
    <t>6</t>
  </si>
  <si>
    <t>622151031</t>
  </si>
  <si>
    <t>Penetrační silikonový nátěr vnějších pastovitých tenkovrstvých omítek stěn</t>
  </si>
  <si>
    <t>2093692053</t>
  </si>
  <si>
    <t>7</t>
  </si>
  <si>
    <t>622252002</t>
  </si>
  <si>
    <t>Montáž profilů kontaktního zateplení lepených</t>
  </si>
  <si>
    <t>m</t>
  </si>
  <si>
    <t>936368116</t>
  </si>
  <si>
    <t>10,52+20,24*2</t>
  </si>
  <si>
    <t>20,5*2+4,9*2+10,5*2+3,7*2+0,8</t>
  </si>
  <si>
    <t>80</t>
  </si>
  <si>
    <t>59051478</t>
  </si>
  <si>
    <t>profil rohový PVC 25x25 mm pro ETICS</t>
  </si>
  <si>
    <t>-134347332</t>
  </si>
  <si>
    <t>216*1,05+0,20</t>
  </si>
  <si>
    <t>9</t>
  </si>
  <si>
    <t>6220000R1</t>
  </si>
  <si>
    <t>Vyspravení stávajících omítek v místě poškození (včetně síťoviny)</t>
  </si>
  <si>
    <t>788579197</t>
  </si>
  <si>
    <t>předpoklad</t>
  </si>
  <si>
    <t>60</t>
  </si>
  <si>
    <t>10</t>
  </si>
  <si>
    <t>6220000R2</t>
  </si>
  <si>
    <t>Dotmelení nespecifikovaných prostupů</t>
  </si>
  <si>
    <t>-1281404537</t>
  </si>
  <si>
    <t>63</t>
  </si>
  <si>
    <t>Podlahy a podlahové konstrukce</t>
  </si>
  <si>
    <t>11</t>
  </si>
  <si>
    <t>6324510R1</t>
  </si>
  <si>
    <t>Vyrovnání podkladu tl do 20 mm cementovou stěrkou</t>
  </si>
  <si>
    <t>1604586307</t>
  </si>
  <si>
    <t>nová skladba S1</t>
  </si>
  <si>
    <t>9,52*19,75+1,98</t>
  </si>
  <si>
    <t>9,50*19,50+5,1*7,1+0,54</t>
  </si>
  <si>
    <t>64</t>
  </si>
  <si>
    <t>Osazování výplní otvorů</t>
  </si>
  <si>
    <t>644941111</t>
  </si>
  <si>
    <t>Osazování ventilačních mřížek velikosti do 150 x 200 mm</t>
  </si>
  <si>
    <t>kus</t>
  </si>
  <si>
    <t>-965656865</t>
  </si>
  <si>
    <t>osazení průvětrníků na fasádě</t>
  </si>
  <si>
    <t>24*3</t>
  </si>
  <si>
    <t>13</t>
  </si>
  <si>
    <t>56245646</t>
  </si>
  <si>
    <t>mřížka větrací kruhová plast se síťovinou 110mm</t>
  </si>
  <si>
    <t>-810700706</t>
  </si>
  <si>
    <t>94</t>
  </si>
  <si>
    <t>Lešení a stavební výtahy</t>
  </si>
  <si>
    <t>14</t>
  </si>
  <si>
    <t>941111121</t>
  </si>
  <si>
    <t>Montáž lešení řadového trubkového lehkého s podlahami zatížení do 200 kg/m2 š od 0,9 do 1,2 m v do 10 m</t>
  </si>
  <si>
    <t>-1385614492</t>
  </si>
  <si>
    <t>okolo objektů</t>
  </si>
  <si>
    <t>(3,70-1,5)*(11+20,5*2+1,2*4)</t>
  </si>
  <si>
    <t>(4,20-1,50)*(11+4,4+1,2*2)</t>
  </si>
  <si>
    <t>(7,50-1,50)*(25,5*2+14,5*2-10,50+1,2*8)</t>
  </si>
  <si>
    <t>(7,50-1,50)*(25,5*2+14,50*2-10,50+1,2*8)</t>
  </si>
  <si>
    <t>(3,30-1,5)*10,50</t>
  </si>
  <si>
    <t>(3,80-1,5)*10,50</t>
  </si>
  <si>
    <t>(3,0-1,5)*23+0,23</t>
  </si>
  <si>
    <t>15</t>
  </si>
  <si>
    <t>941111221</t>
  </si>
  <si>
    <t>Příplatek k lešení řadovému trubkovému lehkému s podlahami do 200 kg/m2 š od 0,9 do 1,2 m v 10 m za každý den použití</t>
  </si>
  <si>
    <t>-1761847095</t>
  </si>
  <si>
    <t>cca 3 měsíce</t>
  </si>
  <si>
    <t>1200*90</t>
  </si>
  <si>
    <t>16</t>
  </si>
  <si>
    <t>941111821</t>
  </si>
  <si>
    <t>Demontáž lešení řadového trubkového lehkého s podlahami zatížení do 200 kg/m2 š od 0,9 do 1,2 m v do 10 m</t>
  </si>
  <si>
    <t>1465774580</t>
  </si>
  <si>
    <t>17</t>
  </si>
  <si>
    <t>9410000R1</t>
  </si>
  <si>
    <t>Příplatek za ztížené postavení lešení v místě venkovního schodiště a na stávající střeše koridoru</t>
  </si>
  <si>
    <t>484505644</t>
  </si>
  <si>
    <t>95</t>
  </si>
  <si>
    <t>Různé dokončovací konstrukce a práce pozemních staveb</t>
  </si>
  <si>
    <t>18</t>
  </si>
  <si>
    <t>9539621R1</t>
  </si>
  <si>
    <t>Kotva chemickým tmelem vč.kotevního železa pr.10mm dl.300mm do zdiva z cihel s vyvrtáním otvoru</t>
  </si>
  <si>
    <t>-460355882</t>
  </si>
  <si>
    <t>chemická kotva pr.10mm po 500mm</t>
  </si>
  <si>
    <t>do stávajícího zdiva</t>
  </si>
  <si>
    <t>50/0,5</t>
  </si>
  <si>
    <t>80/0,5</t>
  </si>
  <si>
    <t>4,4/0,50+0,2</t>
  </si>
  <si>
    <t>997</t>
  </si>
  <si>
    <t>Přesun sutě</t>
  </si>
  <si>
    <t>19</t>
  </si>
  <si>
    <t>997013112</t>
  </si>
  <si>
    <t>Vnitrostaveništní doprava suti a vybouraných hmot pro budovy v přes 6 do 9 m</t>
  </si>
  <si>
    <t>t</t>
  </si>
  <si>
    <t>-729583695</t>
  </si>
  <si>
    <t>20</t>
  </si>
  <si>
    <t>997013501</t>
  </si>
  <si>
    <t>Odvoz suti a vybouraných hmot na skládku nebo meziskládku do 1 km se složením</t>
  </si>
  <si>
    <t>1128909114</t>
  </si>
  <si>
    <t>997013509</t>
  </si>
  <si>
    <t>Příplatek k odvozu suti a vybouraných hmot na skládku za každý další 1 km přes 1 km</t>
  </si>
  <si>
    <t>-1347866660</t>
  </si>
  <si>
    <t>celkem 20km</t>
  </si>
  <si>
    <t>12,48*19</t>
  </si>
  <si>
    <t>22</t>
  </si>
  <si>
    <t>997013631</t>
  </si>
  <si>
    <t>Poplatek za uložení na skládce (skládkovné) stavebního odpadu směsného kód odpadu 17 09 04</t>
  </si>
  <si>
    <t>95178353</t>
  </si>
  <si>
    <t>998</t>
  </si>
  <si>
    <t>Přesun hmot</t>
  </si>
  <si>
    <t>23</t>
  </si>
  <si>
    <t>998011002</t>
  </si>
  <si>
    <t>Přesun hmot pro budovy zděné v přes 6 do 12 m</t>
  </si>
  <si>
    <t>995658910</t>
  </si>
  <si>
    <t>PSV</t>
  </si>
  <si>
    <t>Práce a dodávky PSV</t>
  </si>
  <si>
    <t>712</t>
  </si>
  <si>
    <t>Povlakové krytiny</t>
  </si>
  <si>
    <t>24</t>
  </si>
  <si>
    <t>712311101</t>
  </si>
  <si>
    <t>Provedení povlakové krytiny střech do 10° za studena lakem penetračním nebo asfaltovým</t>
  </si>
  <si>
    <t>1572469907</t>
  </si>
  <si>
    <t>nová skladba střechy S1</t>
  </si>
  <si>
    <t>výměra dle pol.712341559</t>
  </si>
  <si>
    <t>220</t>
  </si>
  <si>
    <t>272</t>
  </si>
  <si>
    <t>pultová střecha skladba S2</t>
  </si>
  <si>
    <t>10*4,4+(0,4+0,25)*4,4+(0,5+0,1+0,25)*4,0+0,74</t>
  </si>
  <si>
    <t>střecha koridoru</t>
  </si>
  <si>
    <t>11*4+12,2*3,5+10,42*3,0+0,5*3,3*5+0,53*4,0+1,67</t>
  </si>
  <si>
    <t>25</t>
  </si>
  <si>
    <t>11163150</t>
  </si>
  <si>
    <t>lak penetrační asfaltový</t>
  </si>
  <si>
    <t>32</t>
  </si>
  <si>
    <t>160296258</t>
  </si>
  <si>
    <t>945*0,00032</t>
  </si>
  <si>
    <t>26</t>
  </si>
  <si>
    <t>712341559</t>
  </si>
  <si>
    <t>Provedení povlakové krytiny střech do 10° pásy NAIP přitavením v plné ploše</t>
  </si>
  <si>
    <t>1087724746</t>
  </si>
  <si>
    <t>parotěsná zábrana</t>
  </si>
  <si>
    <t>včetně vytažení přes nadezděnou atiku</t>
  </si>
  <si>
    <t>9,52*19,75</t>
  </si>
  <si>
    <t>(0,38+0,25)*(10+20*2)+0,48</t>
  </si>
  <si>
    <t>Mezisoučet</t>
  </si>
  <si>
    <t>9,50*19,50+5,1*7,1</t>
  </si>
  <si>
    <t>(0,38+0,25)*(10*2-4+20*2+5,6*2+7,6*2-4)+1,15</t>
  </si>
  <si>
    <t>27</t>
  </si>
  <si>
    <t>62836110</t>
  </si>
  <si>
    <t>pás asfaltový natavitelný oxidovaný s vložkou z hliníkové fólie / hliníkové fólie s textilií, se spalitelnou PE folií nebo jemnozrnným minerálním posypem tl 4,0mm</t>
  </si>
  <si>
    <t>1015481017</t>
  </si>
  <si>
    <t>parozábrana</t>
  </si>
  <si>
    <t>skladba střechy S1 + S2 + S3</t>
  </si>
  <si>
    <t>945*1,165+0,07</t>
  </si>
  <si>
    <t>28</t>
  </si>
  <si>
    <t>712363001</t>
  </si>
  <si>
    <t>Provedení povlakové krytiny střech do 10° termoplastickou fólií PVC rozvinutím a natažením v ploše</t>
  </si>
  <si>
    <t>973977635</t>
  </si>
  <si>
    <t>včetně vytažení přes atiku</t>
  </si>
  <si>
    <t>9,32*19,64</t>
  </si>
  <si>
    <t>0,24*(9,32+19,64*2)</t>
  </si>
  <si>
    <t>0,58*(10,52+20,24*2)+5,72</t>
  </si>
  <si>
    <t>9,30*19,30+6,90*4,90</t>
  </si>
  <si>
    <t>0,24*(9,30*2-3+19,30*2+6,90*2-3+4,9*2)</t>
  </si>
  <si>
    <t>0,58*(10,50*2-3+20,5*2+8,1*2-3+6,1*2)+0,80</t>
  </si>
  <si>
    <t>střecha objektu 3 = střecha objektu 2</t>
  </si>
  <si>
    <t>281</t>
  </si>
  <si>
    <t>10,6*4,4+0,25*4,4+0,53*4,4-0,07</t>
  </si>
  <si>
    <t>11*4+12,2*3,5+10,42*3,0+0,5*3,3*5+0,53*4,0+11,67</t>
  </si>
  <si>
    <t>29</t>
  </si>
  <si>
    <t>712363003</t>
  </si>
  <si>
    <t>Provedení povlakové krytina střech do 10° spoj 2 pásů fólií PVC horkovzdušným navařením</t>
  </si>
  <si>
    <t>1534166251</t>
  </si>
  <si>
    <t>30</t>
  </si>
  <si>
    <t>28322012R</t>
  </si>
  <si>
    <t xml:space="preserve">fólie hydroizolační střešní PVC-P  Broof (t3)  mechanicky kotvená šedá tl 1,5mm</t>
  </si>
  <si>
    <t>12178477</t>
  </si>
  <si>
    <t>P</t>
  </si>
  <si>
    <t xml:space="preserve">Poznámka k položce:_x000d_
 </t>
  </si>
  <si>
    <t>982*1,165-0,03</t>
  </si>
  <si>
    <t>31</t>
  </si>
  <si>
    <t>7123631R1</t>
  </si>
  <si>
    <t>Provedení povlakové krytiny střech do 10° - ukotvení fólie kotvami přes tepelnou izolaci do betonu</t>
  </si>
  <si>
    <t>-811768733</t>
  </si>
  <si>
    <t xml:space="preserve">nová skladba S1 </t>
  </si>
  <si>
    <t>předběžný počet</t>
  </si>
  <si>
    <t>počet se upřesní dodavatelskou dokumentací</t>
  </si>
  <si>
    <t>(982-50-140)*6</t>
  </si>
  <si>
    <t>5905135R1</t>
  </si>
  <si>
    <t xml:space="preserve">Mechanické kotvy pro přikotvení střešní krytiny z mPVC fólie do betonu </t>
  </si>
  <si>
    <t>-2114206762</t>
  </si>
  <si>
    <t>33</t>
  </si>
  <si>
    <t>7123631R2</t>
  </si>
  <si>
    <t>Provedení povlakové krytiny střech do 10° - ukotvení fólie kotvami přes tepelnou izolaci do dřeva</t>
  </si>
  <si>
    <t>-635142994</t>
  </si>
  <si>
    <t>nová skladba S2 + S3</t>
  </si>
  <si>
    <t>(50+140)*6</t>
  </si>
  <si>
    <t>34</t>
  </si>
  <si>
    <t>5905135R2</t>
  </si>
  <si>
    <t>Mechanické kotvy pro přikotvení střešní krytiny z mPVC fólie do dřeva</t>
  </si>
  <si>
    <t>-71885323</t>
  </si>
  <si>
    <t>35</t>
  </si>
  <si>
    <t>7126300R1</t>
  </si>
  <si>
    <t>Doplňkové systémové prvky pro krytinu PVC-P dle konstrukčního předpisu výrobce - montáž a dodávka vč.dopravy</t>
  </si>
  <si>
    <t>-974019489</t>
  </si>
  <si>
    <t>Poznámka k položce:_x000d_
PVC prostupové těsnící tvarovky, kotevní prvky...</t>
  </si>
  <si>
    <t>prostupové těsnící tvarovky</t>
  </si>
  <si>
    <t>kotevní prvky atd.</t>
  </si>
  <si>
    <t>36</t>
  </si>
  <si>
    <t>7126300R2</t>
  </si>
  <si>
    <t>Příplatek za opracování detailů nevyztuženou střešní fólií PVC-P</t>
  </si>
  <si>
    <t>-780554989</t>
  </si>
  <si>
    <t>37</t>
  </si>
  <si>
    <t>7126300R3</t>
  </si>
  <si>
    <t>Plastový odvětrávací komínek s integrovaným límcem v.300mm pro odvětrání kanalizace - montáž a dodávka vč.dopravy</t>
  </si>
  <si>
    <t>-822678817</t>
  </si>
  <si>
    <t>38</t>
  </si>
  <si>
    <t>712363352</t>
  </si>
  <si>
    <t>Povlakové krytiny střech do 10° z tvarovaných poplastovaných lišt délky 2 m koutová lišta vnitřní rš 100 mm</t>
  </si>
  <si>
    <t>1494553535</t>
  </si>
  <si>
    <t>9,32+19,64*2+0,40</t>
  </si>
  <si>
    <t>9,30*2-3+19,30*2+6,9*2-3+4,9*2+0,20</t>
  </si>
  <si>
    <t>75</t>
  </si>
  <si>
    <t xml:space="preserve">detail 2 </t>
  </si>
  <si>
    <t>4,40</t>
  </si>
  <si>
    <t xml:space="preserve">detail 4 </t>
  </si>
  <si>
    <t xml:space="preserve">střecha koridoru </t>
  </si>
  <si>
    <t>detail D5 + D6</t>
  </si>
  <si>
    <t>0,6+10,4</t>
  </si>
  <si>
    <t>detail 8</t>
  </si>
  <si>
    <t>3,3*5+0,70</t>
  </si>
  <si>
    <t>39</t>
  </si>
  <si>
    <t>712363353</t>
  </si>
  <si>
    <t>Povlakové krytiny střech do 10° z tvarovaných poplastovaných lišt délky 2 m koutová lišta vnější rš 100 mm</t>
  </si>
  <si>
    <t>-689331261</t>
  </si>
  <si>
    <t>40</t>
  </si>
  <si>
    <t>712363354</t>
  </si>
  <si>
    <t>Povlakové krytiny střech do 10° z tvarovaných poplastovaných lišt délky 2 m stěnová lišta vyhnutá rš 70 mm</t>
  </si>
  <si>
    <t>-54293600</t>
  </si>
  <si>
    <t>41</t>
  </si>
  <si>
    <t>7120000R1</t>
  </si>
  <si>
    <t>Utěsnění PU tmelem vč.vložky z pružného materiálu</t>
  </si>
  <si>
    <t>740257513</t>
  </si>
  <si>
    <t>42</t>
  </si>
  <si>
    <t>998712102</t>
  </si>
  <si>
    <t>Přesun hmot tonážní pro krytiny povlakové v objektech v přes 6 do 12 m</t>
  </si>
  <si>
    <t>-616454383</t>
  </si>
  <si>
    <t>713</t>
  </si>
  <si>
    <t>Izolace tepelné</t>
  </si>
  <si>
    <t>43</t>
  </si>
  <si>
    <t>713141151</t>
  </si>
  <si>
    <t>Montáž izolace tepelné střech plochých kladené volně 1 vrstva rohoží, pásů, dílců, desek</t>
  </si>
  <si>
    <t>-508349705</t>
  </si>
  <si>
    <t>pod oplechování atiky</t>
  </si>
  <si>
    <t>PIR desky</t>
  </si>
  <si>
    <t>prům.tl.100-120mm</t>
  </si>
  <si>
    <t>0,58*(10,52+20,24*2)+0,42</t>
  </si>
  <si>
    <t>0,58*80+0,6</t>
  </si>
  <si>
    <t>detail 2 - tl.100-120mm</t>
  </si>
  <si>
    <t>0,58*4,40+0,45</t>
  </si>
  <si>
    <t>detail 3 - tl.220mm</t>
  </si>
  <si>
    <t>0,45*10,60+0,23</t>
  </si>
  <si>
    <t>detail 4 - tl.140mm</t>
  </si>
  <si>
    <t>0,35*4,4+0,46</t>
  </si>
  <si>
    <t>koridor</t>
  </si>
  <si>
    <t>detail D6 - tl.120mm</t>
  </si>
  <si>
    <t>0,18*10,50+0,11</t>
  </si>
  <si>
    <t>detail D7 - tl.80mm</t>
  </si>
  <si>
    <t>0,45*23+0,65</t>
  </si>
  <si>
    <t>detail D8 - tl.100-120mm</t>
  </si>
  <si>
    <t>0,35*16,20+0,33</t>
  </si>
  <si>
    <t>detail D9 - tl.100mm</t>
  </si>
  <si>
    <t>0,45*3,0+0,65</t>
  </si>
  <si>
    <t>detail D10 - tl.100mm</t>
  </si>
  <si>
    <t>0,75*3,50+0,37</t>
  </si>
  <si>
    <t xml:space="preserve">skladba S3 - střecha koridoru </t>
  </si>
  <si>
    <t>izolace EPS tl.150</t>
  </si>
  <si>
    <t>10,7*3,3+12,2*3,22+0,50*3,22*5+10,42*2,8+0,18</t>
  </si>
  <si>
    <t>44</t>
  </si>
  <si>
    <t>713141224</t>
  </si>
  <si>
    <t>Přikotvení tepelné izolace šrouby do betonu lehčeného nebo zdiva pro izolaci tl přes 60 do 100 mm</t>
  </si>
  <si>
    <t>1422574064</t>
  </si>
  <si>
    <t>45</t>
  </si>
  <si>
    <t>713141232</t>
  </si>
  <si>
    <t>Přikotvení tepelné izolace šrouby do trapézového plechu nebo do dřeva pro izolaci tl přes 100 do 140 mm</t>
  </si>
  <si>
    <t>1154659616</t>
  </si>
  <si>
    <t>46</t>
  </si>
  <si>
    <t>713141234</t>
  </si>
  <si>
    <t>Přikotvení tepelné izolace šrouby do betonu lehčeného nebo zdiva pro izolaci tl přes 100 do 140 mm</t>
  </si>
  <si>
    <t>450848824</t>
  </si>
  <si>
    <t>0,58*4,4+0,45</t>
  </si>
  <si>
    <t>0,35*4,40+0,46</t>
  </si>
  <si>
    <t>detail 6 - tl.120mm</t>
  </si>
  <si>
    <t>47</t>
  </si>
  <si>
    <t>713141254</t>
  </si>
  <si>
    <t>Přikotvení tepelné izolace šrouby do betonu lehčeného nebo zdiva pro izolaci tl přes 200 do 240 mm</t>
  </si>
  <si>
    <t>-1035466448</t>
  </si>
  <si>
    <t>48</t>
  </si>
  <si>
    <t>7131411R1</t>
  </si>
  <si>
    <t>Příplatek za úpravu tepelné izolace PIR na tl.100-120mm</t>
  </si>
  <si>
    <t>1355921511</t>
  </si>
  <si>
    <t>49</t>
  </si>
  <si>
    <t>28375915</t>
  </si>
  <si>
    <t>deska EPS 150 pro konstrukce s vysokým zatížením λ=0,035 tl 120mm</t>
  </si>
  <si>
    <t>1731724569</t>
  </si>
  <si>
    <t>112*1,02+0,76</t>
  </si>
  <si>
    <t>50</t>
  </si>
  <si>
    <t>28376500</t>
  </si>
  <si>
    <t>deska izolační PIR s oboustranným textilním rounem λ=0,026 tl 80mm</t>
  </si>
  <si>
    <t>-1300588329</t>
  </si>
  <si>
    <t>0,45*23*1,02+0,44</t>
  </si>
  <si>
    <t>51</t>
  </si>
  <si>
    <t>28376501</t>
  </si>
  <si>
    <t>deska izolační PIR s oboustranným textilním rounem λ=0,026 tl 100mm</t>
  </si>
  <si>
    <t>-1451268485</t>
  </si>
  <si>
    <t>0,45*3,0*1,02</t>
  </si>
  <si>
    <t>0,75*3,50*1,02-0,06</t>
  </si>
  <si>
    <t>52</t>
  </si>
  <si>
    <t>28376503</t>
  </si>
  <si>
    <t>deska izolační PIR s oboustranným textilním rounem λ=0,026 tl 120mm</t>
  </si>
  <si>
    <t>-1700494806</t>
  </si>
  <si>
    <t>detail D1 - tl.100-120mm</t>
  </si>
  <si>
    <t>124*1,02+0,52</t>
  </si>
  <si>
    <t>0,58*4,4*1,02+0,40</t>
  </si>
  <si>
    <t>0,18*10,50*1,02+0,07</t>
  </si>
  <si>
    <t>0,35*16,50*1,02+0,11</t>
  </si>
  <si>
    <t>53</t>
  </si>
  <si>
    <t>28376504</t>
  </si>
  <si>
    <t>deska izolační PIR s oboustranným textilním rounem λ=0,026 tl 140mm</t>
  </si>
  <si>
    <t>392246714</t>
  </si>
  <si>
    <t>0,35*4,40*1,02+0,43</t>
  </si>
  <si>
    <t>54</t>
  </si>
  <si>
    <t>2837650R</t>
  </si>
  <si>
    <t>deska izolační PIR s oboustranným textilním rounem λ=0,026 tl 220mm</t>
  </si>
  <si>
    <t>-1734746579</t>
  </si>
  <si>
    <t>detail 3</t>
  </si>
  <si>
    <t>0,45*10,60*1,02+0,13</t>
  </si>
  <si>
    <t>55</t>
  </si>
  <si>
    <t>713141152</t>
  </si>
  <si>
    <t>Montáž izolace tepelné střech plochých kladené volně 2 vrstvy rohoží, pásů, dílců, desek</t>
  </si>
  <si>
    <t>-1924586135</t>
  </si>
  <si>
    <t>izolace bude přikotvena</t>
  </si>
  <si>
    <t>10*4,4</t>
  </si>
  <si>
    <t>56</t>
  </si>
  <si>
    <t>713141262</t>
  </si>
  <si>
    <t>Přikotvení tepelné izolace šrouby do trapézového plechu nebo do dřeva pro izolaci tl přes 240 mm</t>
  </si>
  <si>
    <t>1504418984</t>
  </si>
  <si>
    <t>57</t>
  </si>
  <si>
    <t>713141263</t>
  </si>
  <si>
    <t>Přikotvení tepelné izolace šrouby do betonu pro izolaci tl přes 240 mm</t>
  </si>
  <si>
    <t>211756139</t>
  </si>
  <si>
    <t>58</t>
  </si>
  <si>
    <t>28375032</t>
  </si>
  <si>
    <t>deska EPS 150 pro konstrukce s vysokým zatížením λ=0,035 tl 130mm</t>
  </si>
  <si>
    <t>-1030199414</t>
  </si>
  <si>
    <t>nová skladba S1 + S2</t>
  </si>
  <si>
    <t>celkem tl.260mm = 2xtl.130mm</t>
  </si>
  <si>
    <t>678*2*1,02+0,88</t>
  </si>
  <si>
    <t>59</t>
  </si>
  <si>
    <t>713191132</t>
  </si>
  <si>
    <t>Montáž izolace tepelné podlah, stropů vrchem nebo střech překrytí separační fólií z PE</t>
  </si>
  <si>
    <t>-817906612</t>
  </si>
  <si>
    <t>výměra dle pol.713141152</t>
  </si>
  <si>
    <t>678</t>
  </si>
  <si>
    <t>nová skladba S3</t>
  </si>
  <si>
    <t>výměra dle pol.713141151</t>
  </si>
  <si>
    <t>112</t>
  </si>
  <si>
    <t>28323056R</t>
  </si>
  <si>
    <t xml:space="preserve">fólie PE (do 500 kg/m3) separační na tepelnou izolaci </t>
  </si>
  <si>
    <t>-719141614</t>
  </si>
  <si>
    <t>790*1,02+0,20</t>
  </si>
  <si>
    <t>61</t>
  </si>
  <si>
    <t>998713102</t>
  </si>
  <si>
    <t>Přesun hmot tonážní pro izolace tepelné v objektech v přes 6 do 12 m</t>
  </si>
  <si>
    <t>95749791</t>
  </si>
  <si>
    <t>721</t>
  </si>
  <si>
    <t>Zdravotechnika - vnitřní kanalizace</t>
  </si>
  <si>
    <t>721233112</t>
  </si>
  <si>
    <t>Střešní vtok polypropylen PP pro ploché střechy svislý odtok DN 110</t>
  </si>
  <si>
    <t>1196276845</t>
  </si>
  <si>
    <t>751</t>
  </si>
  <si>
    <t>Vzduchotechnika</t>
  </si>
  <si>
    <t>7510000R1</t>
  </si>
  <si>
    <t>Demontáž, dočasné uložení a zpětná montáž větracího komínu z plechu</t>
  </si>
  <si>
    <t>-782431903</t>
  </si>
  <si>
    <t>7510000R2</t>
  </si>
  <si>
    <t>Demontáž, dočasné uložení a zpětná montáž vzduchotechnického zařízení vč.kotvení</t>
  </si>
  <si>
    <t>308477932</t>
  </si>
  <si>
    <t>762</t>
  </si>
  <si>
    <t>Konstrukce tesařské</t>
  </si>
  <si>
    <t>65</t>
  </si>
  <si>
    <t>7621300R1</t>
  </si>
  <si>
    <t>Montáž překližky tl.21mm lepené vodovzdorným lepidlem (hrany zatřené voděodolným nátěrem)</t>
  </si>
  <si>
    <t>944245500</t>
  </si>
  <si>
    <t>detail D2-D4</t>
  </si>
  <si>
    <t>0,58*4,40+0,45*10,60+0,35*4,40+0,14</t>
  </si>
  <si>
    <t>detail D6</t>
  </si>
  <si>
    <t>detail D7-D10</t>
  </si>
  <si>
    <t>0,45*23,0+0,35*3,2*3+0,35*3,3*2+0,45*3,0+0,75*3,50</t>
  </si>
  <si>
    <t>66</t>
  </si>
  <si>
    <t>60621149</t>
  </si>
  <si>
    <t>překližka vodovzdorná hladká/hladká bříza tl 21mm</t>
  </si>
  <si>
    <t>445196031</t>
  </si>
  <si>
    <t xml:space="preserve">pod oplechování atiky </t>
  </si>
  <si>
    <t>155*1,10+0,5</t>
  </si>
  <si>
    <t>67</t>
  </si>
  <si>
    <t>762341016</t>
  </si>
  <si>
    <t>Bednění střech rovných sklon do 60° z desek OSB tl 22 mm na sraz šroubovaných na krokve</t>
  </si>
  <si>
    <t>-527533585</t>
  </si>
  <si>
    <t>střecha koridoru skladba S3</t>
  </si>
  <si>
    <t>68</t>
  </si>
  <si>
    <t>762332941</t>
  </si>
  <si>
    <t>Montáž doplnění části střešní vazby hranoly hoblovanými průřezové pl do 120 cm2</t>
  </si>
  <si>
    <t>-2125903739</t>
  </si>
  <si>
    <t>Poznámka k položce:_x000d_
včetně spojovacích prostředků</t>
  </si>
  <si>
    <t>výměna a doplnění trámů 70/140 pultové střechy</t>
  </si>
  <si>
    <t>4,4*10/2+4,4*10</t>
  </si>
  <si>
    <t>výměna a doplnění trámů 70/140 střechy koridoru</t>
  </si>
  <si>
    <t>10,5*3/2+10,5*3</t>
  </si>
  <si>
    <t>3,2*11/2+3,2*11</t>
  </si>
  <si>
    <t>3,3*10/2+3,3*10+0,45</t>
  </si>
  <si>
    <t>69</t>
  </si>
  <si>
    <t>762083122</t>
  </si>
  <si>
    <t>Impregnace řeziva proti dřevokaznému hmyzu, houbám a plísním máčením třída ohrožení 3 a 4</t>
  </si>
  <si>
    <t>m3</t>
  </si>
  <si>
    <t>-1480004931</t>
  </si>
  <si>
    <t>výměna a doplnění trámů 70/140 pultové střechy + střechy koridoru</t>
  </si>
  <si>
    <t>0,07*0,14*216*1,10</t>
  </si>
  <si>
    <t>70</t>
  </si>
  <si>
    <t>762081150</t>
  </si>
  <si>
    <t>Hoblování hraněného řeziva ve staveništní dílně</t>
  </si>
  <si>
    <t>-40841814</t>
  </si>
  <si>
    <t>71</t>
  </si>
  <si>
    <t>60512125</t>
  </si>
  <si>
    <t>hranol stavební řezivo průřezu do 120cm2 do dl 6m</t>
  </si>
  <si>
    <t>1966809609</t>
  </si>
  <si>
    <t>72</t>
  </si>
  <si>
    <t>998762102</t>
  </si>
  <si>
    <t>Přesun hmot tonážní pro kce tesařské v objektech v přes 6 do 12 m</t>
  </si>
  <si>
    <t>370825003</t>
  </si>
  <si>
    <t>764</t>
  </si>
  <si>
    <t>Konstrukce klempířské</t>
  </si>
  <si>
    <t>73</t>
  </si>
  <si>
    <t>7640116R1</t>
  </si>
  <si>
    <t>Krycí lišta z Pz s povrchovou úpravou rš 150 mm</t>
  </si>
  <si>
    <t>583241723</t>
  </si>
  <si>
    <t>Poznámka k položce:_x000d_
klempířské prvky jsou dodány vč.veškerého připojovacího materiálu</t>
  </si>
  <si>
    <t>74</t>
  </si>
  <si>
    <t>7642120R1</t>
  </si>
  <si>
    <t>Krycí lišta z Pz s povrchovou úpravou rš 400 mm</t>
  </si>
  <si>
    <t>-2125525452</t>
  </si>
  <si>
    <t>koridor - detail D7</t>
  </si>
  <si>
    <t>7642124R1</t>
  </si>
  <si>
    <t>Krycí lišta z Pz s povrchovou úpravou rš 500 mm</t>
  </si>
  <si>
    <t>863064464</t>
  </si>
  <si>
    <t>9,20</t>
  </si>
  <si>
    <t>76</t>
  </si>
  <si>
    <t>764212636</t>
  </si>
  <si>
    <t>Oplechování štítu závětrnou lištou z Pz s povrchovou úpravou rš 500 mm</t>
  </si>
  <si>
    <t>580633734</t>
  </si>
  <si>
    <t>detail 9+10</t>
  </si>
  <si>
    <t>3,50+3,20</t>
  </si>
  <si>
    <t>77</t>
  </si>
  <si>
    <t>764212663</t>
  </si>
  <si>
    <t>Oplechování rovné okapové hrany z Pz s povrchovou úpravou rš 250 mm</t>
  </si>
  <si>
    <t>1144219819</t>
  </si>
  <si>
    <t>detail D7</t>
  </si>
  <si>
    <t>22,80</t>
  </si>
  <si>
    <t>78</t>
  </si>
  <si>
    <t>764212665</t>
  </si>
  <si>
    <t>Oplechování rovné okapové hrany z Pz s povrchovou úpravou rš 400 mm</t>
  </si>
  <si>
    <t>1068288708</t>
  </si>
  <si>
    <t>10,6</t>
  </si>
  <si>
    <t>79</t>
  </si>
  <si>
    <t>764011614</t>
  </si>
  <si>
    <t>Podkladní plech z Pz s upraveným povrchem rš 330 mm</t>
  </si>
  <si>
    <t>-1537657459</t>
  </si>
  <si>
    <t>4,4</t>
  </si>
  <si>
    <t>764214605</t>
  </si>
  <si>
    <t>Oplechování horních ploch a atik bez rohů z Pz s povrch úpravou mechanicky kotvené rš 400 mm</t>
  </si>
  <si>
    <t>-1360521629</t>
  </si>
  <si>
    <t>81</t>
  </si>
  <si>
    <t>7642100R1</t>
  </si>
  <si>
    <t>Utěsnění oplechování na atice pěnovou páskou</t>
  </si>
  <si>
    <t>592615547</t>
  </si>
  <si>
    <t>82</t>
  </si>
  <si>
    <t>764214606</t>
  </si>
  <si>
    <t>Oplechování horních ploch a atik bez rohů z Pz s povrch úpravou mechanicky kotvené rš 500 mm</t>
  </si>
  <si>
    <t>-1250693481</t>
  </si>
  <si>
    <t>83</t>
  </si>
  <si>
    <t>764511602</t>
  </si>
  <si>
    <t>Žlab podokapní půlkruhový z Pz s povrchovou úpravou rš 330 mm</t>
  </si>
  <si>
    <t>-1434026195</t>
  </si>
  <si>
    <t>10,60</t>
  </si>
  <si>
    <t>22,8</t>
  </si>
  <si>
    <t>84</t>
  </si>
  <si>
    <t>764511642</t>
  </si>
  <si>
    <t>Kotlík oválný (trychtýřový) pro podokapní žlaby z Pz s povrchovou úpravou 330/100 mm</t>
  </si>
  <si>
    <t>-656312820</t>
  </si>
  <si>
    <t>85</t>
  </si>
  <si>
    <t>764518622</t>
  </si>
  <si>
    <t>Svody kruhové včetně objímek, kolen, odskoků z Pz s povrchovou úpravou průměru 100 mm</t>
  </si>
  <si>
    <t>-595072806</t>
  </si>
  <si>
    <t>4,50</t>
  </si>
  <si>
    <t>7,0</t>
  </si>
  <si>
    <t>86</t>
  </si>
  <si>
    <t>7640000R1</t>
  </si>
  <si>
    <t>Příplatek za tmelení klempířských konstrukcí doporučené výrobcem</t>
  </si>
  <si>
    <t>-1667617532</t>
  </si>
  <si>
    <t>87</t>
  </si>
  <si>
    <t>998764102</t>
  </si>
  <si>
    <t>Přesun hmot tonážní pro konstrukce klempířské v objektech v přes 6 do 12 m</t>
  </si>
  <si>
    <t>1789754190</t>
  </si>
  <si>
    <t>767</t>
  </si>
  <si>
    <t>Konstrukce zámečnické</t>
  </si>
  <si>
    <t>88</t>
  </si>
  <si>
    <t>7678811R1</t>
  </si>
  <si>
    <t xml:space="preserve">Montáž bezpečnostního bodu záchytného systému do betonu </t>
  </si>
  <si>
    <t>-349145902</t>
  </si>
  <si>
    <t>89</t>
  </si>
  <si>
    <t>70921327R</t>
  </si>
  <si>
    <t xml:space="preserve">Bezpečnostní kotvicí bod pro betonové konstrukce </t>
  </si>
  <si>
    <t>459458960</t>
  </si>
  <si>
    <t>90</t>
  </si>
  <si>
    <t>7670000R1</t>
  </si>
  <si>
    <t>Demontáž, dočasné uložení a zpětná montáž ocelových žebříků vč.doplnění u výšku nových nik, vč.povrchové úpravy natěrovým systémem do vnějšího prostředí C3 s vysokou životností min 15let</t>
  </si>
  <si>
    <t>-582767220</t>
  </si>
  <si>
    <t>DEM</t>
  </si>
  <si>
    <t>Demontáže</t>
  </si>
  <si>
    <t>91</t>
  </si>
  <si>
    <t>712361801</t>
  </si>
  <si>
    <t>Odstranění povlakové krytiny střech do 10° (fólie PVC, asfaltový pás) vč.pokladní lepenky, vč.odstranění nesoudržných částí a očištění podkladu</t>
  </si>
  <si>
    <t>-147920087</t>
  </si>
  <si>
    <t>stávající střechy</t>
  </si>
  <si>
    <t>výměra dle TZ</t>
  </si>
  <si>
    <t>259+259+259+103</t>
  </si>
  <si>
    <t>92</t>
  </si>
  <si>
    <t>721210822</t>
  </si>
  <si>
    <t>Demontáž vpustí střešních DN 100</t>
  </si>
  <si>
    <t>-977163689</t>
  </si>
  <si>
    <t>93</t>
  </si>
  <si>
    <t>762331811</t>
  </si>
  <si>
    <t>Demontáž vázaných kcí krovů z hranolů průřezové pl do 120 cm2</t>
  </si>
  <si>
    <t>-1826110639</t>
  </si>
  <si>
    <t>demontáž z 50% původních trámů</t>
  </si>
  <si>
    <t xml:space="preserve">pultová střecha - výměna 70/140 </t>
  </si>
  <si>
    <t>4,4*10/2</t>
  </si>
  <si>
    <t>střecha koridoru - výměna 70/140</t>
  </si>
  <si>
    <t>10,5*3/2</t>
  </si>
  <si>
    <t>3,2*11/2</t>
  </si>
  <si>
    <t>3,3*10/2+0,15</t>
  </si>
  <si>
    <t>762341811</t>
  </si>
  <si>
    <t>Demontáž bednění střech z prken</t>
  </si>
  <si>
    <t>2055035317</t>
  </si>
  <si>
    <t>stávající skladba S2 + S3</t>
  </si>
  <si>
    <t>46+103</t>
  </si>
  <si>
    <t>764002801</t>
  </si>
  <si>
    <t>Demontáž závětrné lišty do suti</t>
  </si>
  <si>
    <t>600253946</t>
  </si>
  <si>
    <t>4,4+4,4</t>
  </si>
  <si>
    <t>96</t>
  </si>
  <si>
    <t>764002811</t>
  </si>
  <si>
    <t>Demontáž okapového plechu do suti v krytině povlakové</t>
  </si>
  <si>
    <t>-1577689498</t>
  </si>
  <si>
    <t>10,6*2+20,25*2+20,45*2+4,83*2+10,5*2+3,62*2</t>
  </si>
  <si>
    <t>20,45*2+4,83*2+10,5*2+3,62*2+22,80+0,90</t>
  </si>
  <si>
    <t>97</t>
  </si>
  <si>
    <t>764002871</t>
  </si>
  <si>
    <t>Demontáž lemování zdí do suti</t>
  </si>
  <si>
    <t>922883859</t>
  </si>
  <si>
    <t>18+10,50+10,5*2</t>
  </si>
  <si>
    <t>98</t>
  </si>
  <si>
    <t>764003801</t>
  </si>
  <si>
    <t>Demontáž lemování trub, konzol, držáků, ventilačních nástavců a jiných kusových prvků do suti</t>
  </si>
  <si>
    <t>-1409514000</t>
  </si>
  <si>
    <t>15+11+6+6</t>
  </si>
  <si>
    <t>99</t>
  </si>
  <si>
    <t>764004801</t>
  </si>
  <si>
    <t>Demontáž podokapního žlabu do suti</t>
  </si>
  <si>
    <t>-957349091</t>
  </si>
  <si>
    <t>11+23</t>
  </si>
  <si>
    <t>100</t>
  </si>
  <si>
    <t>764004861</t>
  </si>
  <si>
    <t>Demontáž svodu do suti</t>
  </si>
  <si>
    <t>780375945</t>
  </si>
  <si>
    <t>4,5+7</t>
  </si>
  <si>
    <t>101</t>
  </si>
  <si>
    <t>7651920R1</t>
  </si>
  <si>
    <t>Nouzové (provizorní) zakrytí střechy</t>
  </si>
  <si>
    <t>-526144190</t>
  </si>
  <si>
    <t>Poznámka k položce:_x000d_
položka zahrnuje všechna opatření nutná proti zatečení do konstrukcí_x000d_
zahrnuje i případnou nosnou konstrukci pro toto opatření</t>
  </si>
  <si>
    <t>02 - Silnoproudá elektrotechnika</t>
  </si>
  <si>
    <t>72270179</t>
  </si>
  <si>
    <t>Klimešová Miroslava</t>
  </si>
  <si>
    <t xml:space="preserve">    741 - Elektroinstalace - silnoproud</t>
  </si>
  <si>
    <t>M - Práce a dodávky M</t>
  </si>
  <si>
    <t xml:space="preserve">    46-M - Zemní práce při extr.mont.pracích</t>
  </si>
  <si>
    <t>741</t>
  </si>
  <si>
    <t>Elektroinstalace - silnoproud</t>
  </si>
  <si>
    <t>741110041</t>
  </si>
  <si>
    <t>Montáž trubka plastová ohebná D přes 11 do 23 mm uložená pevně</t>
  </si>
  <si>
    <t>-719238054</t>
  </si>
  <si>
    <t>1230693</t>
  </si>
  <si>
    <t>TRUBKA OHEBNA FFKU-EM-F-UV 20 CERNA 50M</t>
  </si>
  <si>
    <t>-1799264493</t>
  </si>
  <si>
    <t>40*1,05 'Přepočtené koeficientem množství</t>
  </si>
  <si>
    <t>1030124945</t>
  </si>
  <si>
    <t>FRANKISCHE 22571020 clipfix-UV 20 cerná</t>
  </si>
  <si>
    <t>190603953</t>
  </si>
  <si>
    <t>741120101</t>
  </si>
  <si>
    <t>Montáž vodič Cu izolovaný plný a laněný s PVC pláštěm žíla 0,15-16 mm2 zatažený (např. CY, CHAH-V)</t>
  </si>
  <si>
    <t>-2000190645</t>
  </si>
  <si>
    <t>RMAT0023</t>
  </si>
  <si>
    <t>kabel vedený po střeše (nutno prověřit)</t>
  </si>
  <si>
    <t>1214290297</t>
  </si>
  <si>
    <t>741120821</t>
  </si>
  <si>
    <t>Demontáž vodič Cu izolovaný plný a laněný s PVC pláštěm žíla 0,15-70 mm2</t>
  </si>
  <si>
    <t>-1278863120</t>
  </si>
  <si>
    <t>741410021</t>
  </si>
  <si>
    <t>Montáž pásku uzemňovacího průřezu do 120 mm2 v městské zástavbě v zemi</t>
  </si>
  <si>
    <t>-1045800670</t>
  </si>
  <si>
    <t>1747153</t>
  </si>
  <si>
    <t>ZEMNICI PASKA FEZN 30X4 (BAL=50KG)</t>
  </si>
  <si>
    <t>kg</t>
  </si>
  <si>
    <t>-325289105</t>
  </si>
  <si>
    <t>270*1,1 'Přepočtené koeficientem množství</t>
  </si>
  <si>
    <t>741420001</t>
  </si>
  <si>
    <t>Montáž drát nebo lano hromosvodné svodové D do 10 mm s podpěrou</t>
  </si>
  <si>
    <t>-204981742</t>
  </si>
  <si>
    <t>35441077</t>
  </si>
  <si>
    <t>drát D 8mm AlMgSi</t>
  </si>
  <si>
    <t>1039473724</t>
  </si>
  <si>
    <t>0,135*400 "váha 0,135kg/m"</t>
  </si>
  <si>
    <t>54*1,15 'Přepočtené koeficientem množství</t>
  </si>
  <si>
    <t>RMAT0007</t>
  </si>
  <si>
    <t>PV-A - podpěra vedení na atiku (Držák vedení s nalepovací podložkou)</t>
  </si>
  <si>
    <t>67778260</t>
  </si>
  <si>
    <t>RMAT0008</t>
  </si>
  <si>
    <t>PV-B - podpěra vedení na plochou střechu (Držák vedení se základovou destičkou, plastový, odolnost proti UV záření, bezhalogenový, betonová zátěž)</t>
  </si>
  <si>
    <t>-2019179212</t>
  </si>
  <si>
    <t>RMAT0009</t>
  </si>
  <si>
    <t>PV-C - podpěra vedení na svod do zdiva (Držák vedení, pro zateplovací systémy s příložkou na dva šrouby M6,Vrut/hmoždinka: (TX40) 7 x 240 mm)</t>
  </si>
  <si>
    <t>-1230110673</t>
  </si>
  <si>
    <t>741420020</t>
  </si>
  <si>
    <t>Montáž svorka hromosvodná s jedním šroubem</t>
  </si>
  <si>
    <t>-1583053026</t>
  </si>
  <si>
    <t>RMAT0010</t>
  </si>
  <si>
    <t>MV - svorka universální - křížová ( křížová, "T" nebo paralelní svorka pro dráty. Dvoudílné provedení se šroubem s šestihrannou hlavou a závitem ve spodním dílu)</t>
  </si>
  <si>
    <t>688120026</t>
  </si>
  <si>
    <t>RMAT0011</t>
  </si>
  <si>
    <t>MVJT - svorka k jímací tyči (křížová, „T“ nebo paralelní svorka pro kulaté vodiče na jímacích tyčích. Dvoudílné provedení se šroubem s šestihrannou hlavou, pérovou podložkou a závitem ve spodním dílu Průměr vodiče: 8 - 10/16 mm)</t>
  </si>
  <si>
    <t>1157770564</t>
  </si>
  <si>
    <t>741420021</t>
  </si>
  <si>
    <t>Montáž svorka hromosvodná se 2 šrouby</t>
  </si>
  <si>
    <t>-1662187554</t>
  </si>
  <si>
    <t>RMAT0012</t>
  </si>
  <si>
    <t xml:space="preserve">SP1 - svorka připojovací na atiku </t>
  </si>
  <si>
    <t>2089343052</t>
  </si>
  <si>
    <t>RMAT0013</t>
  </si>
  <si>
    <t>SP2 - svorka připojovací na konstrukce (žebřík)</t>
  </si>
  <si>
    <t>621067541</t>
  </si>
  <si>
    <t>741420022</t>
  </si>
  <si>
    <t>Montáž svorka hromosvodná se 3 a více šrouby</t>
  </si>
  <si>
    <t>-1976238292</t>
  </si>
  <si>
    <t>RMAT0014</t>
  </si>
  <si>
    <t>SK - svorka křížová pro pásek, drát a zaváděcí tyč</t>
  </si>
  <si>
    <t>49222241</t>
  </si>
  <si>
    <t>741420023</t>
  </si>
  <si>
    <t>Montáž svorka hromosvodná na okapové žlaby</t>
  </si>
  <si>
    <t>-50185050</t>
  </si>
  <si>
    <t>35431039</t>
  </si>
  <si>
    <t>svorka uzemnění AlMgSi na okapové žlaby</t>
  </si>
  <si>
    <t>-386197402</t>
  </si>
  <si>
    <t>741420083</t>
  </si>
  <si>
    <t>Montáž vedení hromosvodné-štítek k označení svodu</t>
  </si>
  <si>
    <t>1223623800</t>
  </si>
  <si>
    <t>35442110</t>
  </si>
  <si>
    <t>štítek plastový - čísla svodů</t>
  </si>
  <si>
    <t>-715286167</t>
  </si>
  <si>
    <t>741420103</t>
  </si>
  <si>
    <t>Montáž držáků oddáleného vedení na trubku</t>
  </si>
  <si>
    <t>2125145913</t>
  </si>
  <si>
    <t>RMAT0021</t>
  </si>
  <si>
    <t>Distanční držák s betonovou zátěží a podložkou, volné uchycení vedení, plast/GFK, Izolační délka: 220 mm</t>
  </si>
  <si>
    <t>1735905825</t>
  </si>
  <si>
    <t>RMAT0022</t>
  </si>
  <si>
    <t>Distanční držák s betonovou zátěží a podložkou, volné uchycení vedení, plast/GFK, Izolační délka: 360 mm</t>
  </si>
  <si>
    <t>-337638007</t>
  </si>
  <si>
    <t>741420121</t>
  </si>
  <si>
    <t>Montáž izolační tyče oddáleného vedení</t>
  </si>
  <si>
    <t>684348097</t>
  </si>
  <si>
    <t>RMAT0015</t>
  </si>
  <si>
    <t>Distanční držák - tyč vyztužená skleněnými vlákny GFK, odolné proti UV , s držákem jímací tyče ∅16 a držákem na anténní stožár</t>
  </si>
  <si>
    <t>-1528832004</t>
  </si>
  <si>
    <t>741421811</t>
  </si>
  <si>
    <t>Demontáž drátu nebo lana svodového vedení D do 8 mm kolmý svod</t>
  </si>
  <si>
    <t>1816598316</t>
  </si>
  <si>
    <t>741421821</t>
  </si>
  <si>
    <t>Demontáž drátu nebo lana svodového vedení D do 8 mm rovná střecha</t>
  </si>
  <si>
    <t>-1004477214</t>
  </si>
  <si>
    <t>741421841</t>
  </si>
  <si>
    <t>Demontáž svorky šroubové hromosvodné s 1 šroubem</t>
  </si>
  <si>
    <t>1255222158</t>
  </si>
  <si>
    <t>741421845</t>
  </si>
  <si>
    <t>Demontáž svorky šroubové hromosvodné se 3 šrouby a více šrouby</t>
  </si>
  <si>
    <t>-2032330689</t>
  </si>
  <si>
    <t>741421855</t>
  </si>
  <si>
    <t>Demontáž vedení hromosvodné-podpěra střešní pro plochou střechu</t>
  </si>
  <si>
    <t>608894988</t>
  </si>
  <si>
    <t>741421873</t>
  </si>
  <si>
    <t>Demontáž vedení hromosvodné-ochranného úhelníku délky přes 1,4 m</t>
  </si>
  <si>
    <t>1426016525</t>
  </si>
  <si>
    <t>741430005</t>
  </si>
  <si>
    <t>Montáž tyč jímací délky do 3 m na stojan</t>
  </si>
  <si>
    <t>625685200</t>
  </si>
  <si>
    <t>35441050</t>
  </si>
  <si>
    <t>tyč jímací s kovaným hrotem 1000mm FeZn</t>
  </si>
  <si>
    <t>766092023</t>
  </si>
  <si>
    <t>RMAT0016</t>
  </si>
  <si>
    <t>betonový podstavec 8,5kg s klínem, podložka malá</t>
  </si>
  <si>
    <t>75551427</t>
  </si>
  <si>
    <t>RMAT0017</t>
  </si>
  <si>
    <t xml:space="preserve">betonový podstavec  17kg, podložka velká</t>
  </si>
  <si>
    <t>1394424576</t>
  </si>
  <si>
    <t>RMAT0018</t>
  </si>
  <si>
    <t>Volně stojící jímací tyč s tříramenným stojanem vyrovnání sklonu střechy do max. 10 stupňů</t>
  </si>
  <si>
    <t>1020761164</t>
  </si>
  <si>
    <t>741430012</t>
  </si>
  <si>
    <t>Montáž tyč jímací délky přes 3 m na stojan</t>
  </si>
  <si>
    <t>1930435492</t>
  </si>
  <si>
    <t>RMAT0019</t>
  </si>
  <si>
    <t>Volně stojící jímací tyč 3,5m s tříramenným stojanem vyrovnání sklonu střechy do max. 10 stupňů</t>
  </si>
  <si>
    <t>902380847</t>
  </si>
  <si>
    <t>RMAT0020</t>
  </si>
  <si>
    <t>1255555211</t>
  </si>
  <si>
    <t>741440031</t>
  </si>
  <si>
    <t>Montáž tyč zemnicí dl do 2 m</t>
  </si>
  <si>
    <t>915192051</t>
  </si>
  <si>
    <t>RMAT0005</t>
  </si>
  <si>
    <t>ZT - zaváděcí tyč s izolovaným přechodem (Tyč se zkušební svorkou/objímkou a s připojovacími svorkami KS)</t>
  </si>
  <si>
    <t>-1868739024</t>
  </si>
  <si>
    <t>RMAT0006</t>
  </si>
  <si>
    <t>PZT - podpěra zaváděcí tyče (Držák tyče pro upevnění zaváděcách tyčí a vývodů z uzemnění s příložkou)</t>
  </si>
  <si>
    <t>79035676</t>
  </si>
  <si>
    <t>741810003</t>
  </si>
  <si>
    <t>Celková prohlídka elektrického rozvodu a zařízení přes 0,5 do 1 milionu Kč</t>
  </si>
  <si>
    <t>726044605</t>
  </si>
  <si>
    <t>741820013</t>
  </si>
  <si>
    <t>Měření zemnící síť dl pásku přes 200 do 500 m</t>
  </si>
  <si>
    <t>645907364</t>
  </si>
  <si>
    <t>998741101</t>
  </si>
  <si>
    <t>Přesun hmot tonážní pro silnoproud v objektech v do 6 m</t>
  </si>
  <si>
    <t>1075873660</t>
  </si>
  <si>
    <t>Práce a dodávky M</t>
  </si>
  <si>
    <t>46-M</t>
  </si>
  <si>
    <t>Zemní práce při extr.mont.pracích</t>
  </si>
  <si>
    <t>460010025</t>
  </si>
  <si>
    <t>Vytyčení trasy inženýrských sítí v zastavěném prostoru</t>
  </si>
  <si>
    <t>km</t>
  </si>
  <si>
    <t>-877297867</t>
  </si>
  <si>
    <t>460030011</t>
  </si>
  <si>
    <t>Sejmutí drnu při elektromontážích jakékoliv tloušťky</t>
  </si>
  <si>
    <t>2132595032</t>
  </si>
  <si>
    <t>0,35*184 "volný terén"</t>
  </si>
  <si>
    <t>460030015</t>
  </si>
  <si>
    <t>Odstranění travnatého porostu, kosení a shrabávání trávy při elektromontážích</t>
  </si>
  <si>
    <t>-745686047</t>
  </si>
  <si>
    <t>0,35*184</t>
  </si>
  <si>
    <t>460030024</t>
  </si>
  <si>
    <t>Odstranění dřevitého porostu z křovin a stromů tvrdého hustého při elektromontážích</t>
  </si>
  <si>
    <t>-1416574263</t>
  </si>
  <si>
    <t>10,5*1,5 "keře u objektu 1-svod 1"</t>
  </si>
  <si>
    <t>460031212</t>
  </si>
  <si>
    <t>Štěpkování keřového porostu průměru kmínku do 5 cm hustého při elektromontážích s odvozem</t>
  </si>
  <si>
    <t>-729267208</t>
  </si>
  <si>
    <t>460161163</t>
  </si>
  <si>
    <t>Hloubení kabelových rýh ručně š 35 cm hl 70 cm v hornině tř II skupiny 4</t>
  </si>
  <si>
    <t>-37950070</t>
  </si>
  <si>
    <t>460341113</t>
  </si>
  <si>
    <t>Vodorovné přemístění horniny jakékoliv třídy dopravními prostředky při elektromontážích přes 500 do 1000 m</t>
  </si>
  <si>
    <t>1709242143</t>
  </si>
  <si>
    <t>460341121</t>
  </si>
  <si>
    <t>Příplatek k vodorovnému přemístění horniny dopravními prostředky při elektromontážích za každých dalších i započatých 1000 m</t>
  </si>
  <si>
    <t>2020437843</t>
  </si>
  <si>
    <t>2,57*10 'Přepočtené koeficientem množství</t>
  </si>
  <si>
    <t>460361111</t>
  </si>
  <si>
    <t>Poplatek za uložení zeminy na skládce (skládkovné) kód odpadu 17 05 04</t>
  </si>
  <si>
    <t>-31766902</t>
  </si>
  <si>
    <t>460431173</t>
  </si>
  <si>
    <t>Zásyp kabelových rýh ručně se zhutněním š 35 cm hl 70 cm z horniny tř II skupiny 4</t>
  </si>
  <si>
    <t>2042544005</t>
  </si>
  <si>
    <t>460581121</t>
  </si>
  <si>
    <t>Zatravnění včetně zalití vodou na rovině</t>
  </si>
  <si>
    <t>-1423988019</t>
  </si>
  <si>
    <t>460871132</t>
  </si>
  <si>
    <t>Podklad vozovky a chodníku ze štěrkopísku se zhutněním při elektromontážích tl přes 5 do 10 cm</t>
  </si>
  <si>
    <t>1443461619</t>
  </si>
  <si>
    <t>0,5*28 "zámkovka"</t>
  </si>
  <si>
    <t>0,6*0,6*13 "dlažba 30x30"</t>
  </si>
  <si>
    <t>460871142</t>
  </si>
  <si>
    <t>Podklad vozovky a chodníku ze štěrkodrti se zhutněním při elektromontážích tl přes 5 do 10 cm</t>
  </si>
  <si>
    <t>24963571</t>
  </si>
  <si>
    <t>460911122</t>
  </si>
  <si>
    <t>Očištění dlaždic betonových tvarovaných nebo zámkových z rozebraných dlažeb při elektromontážích</t>
  </si>
  <si>
    <t>-590949027</t>
  </si>
  <si>
    <t>460921221</t>
  </si>
  <si>
    <t>Kladení dlažby po překopech při elektromontážích dlaždice betonové 4hranné do lože z kameniva těženého</t>
  </si>
  <si>
    <t>1581489263</t>
  </si>
  <si>
    <t>0,6*0,6*13 "podokapní chodníky"</t>
  </si>
  <si>
    <t>59245601</t>
  </si>
  <si>
    <t>dlažba desková betonová tl 50mm přírodní</t>
  </si>
  <si>
    <t>128</t>
  </si>
  <si>
    <t>-695793185</t>
  </si>
  <si>
    <t>4,68*1,02 'Přepočtené koeficientem množství</t>
  </si>
  <si>
    <t>460921222</t>
  </si>
  <si>
    <t>Kladení dlažby po překopech při elektromontážích dlaždice betonové zámkové do lože z kameniva těženého</t>
  </si>
  <si>
    <t>1498695858</t>
  </si>
  <si>
    <t>468021211</t>
  </si>
  <si>
    <t>Rozebrání dlažeb při elektromontážích ručně z dlaždic betonových nebo keramických do písku spáry zalité</t>
  </si>
  <si>
    <t>-828922146</t>
  </si>
  <si>
    <t>0,6*0,6*13 "podokapní chodník"</t>
  </si>
  <si>
    <t>468021221</t>
  </si>
  <si>
    <t>Rozebrání dlažeb při elektromontážích ručně z dlaždic zámkových do písku spáry nezalité</t>
  </si>
  <si>
    <t>-619701105</t>
  </si>
  <si>
    <t>0,5*28</t>
  </si>
  <si>
    <t>469972111</t>
  </si>
  <si>
    <t>Odvoz suti a vybouraných hmot při elektromontážích do 1 km</t>
  </si>
  <si>
    <t>920233746</t>
  </si>
  <si>
    <t>469972121</t>
  </si>
  <si>
    <t>Příplatek k odvozu suti a vybouraných hmot při elektromontážích za každý další 1 km</t>
  </si>
  <si>
    <t>330959610</t>
  </si>
  <si>
    <t>1,8*10 'Přepočtené koeficientem množství</t>
  </si>
  <si>
    <t>469973116</t>
  </si>
  <si>
    <t>-1029819715</t>
  </si>
  <si>
    <t>469981111</t>
  </si>
  <si>
    <t>Přesun hmot pro pomocné stavební práce při elektromotážích</t>
  </si>
  <si>
    <t>-1189908643</t>
  </si>
  <si>
    <t>469981211</t>
  </si>
  <si>
    <t>Příplatek k přesunu hmot pro pomocné stavební práce při elektromotážích ZKD 1000 m</t>
  </si>
  <si>
    <t>-731381481</t>
  </si>
  <si>
    <t>2,17*10 'Přepočtené koeficientem množství</t>
  </si>
  <si>
    <t>03 - Vedlejší náklady</t>
  </si>
  <si>
    <t>VRN - Vedlejší rozpočtové náklady</t>
  </si>
  <si>
    <t>VRN</t>
  </si>
  <si>
    <t>Vedlejší rozpočtové náklady</t>
  </si>
  <si>
    <t>0300010R1</t>
  </si>
  <si>
    <t>Zařízení staveniště - vybavení, zabezpečení, ohražení, připojení a spotřeba energií, zrušení</t>
  </si>
  <si>
    <t>1024</t>
  </si>
  <si>
    <t>-1210323306</t>
  </si>
  <si>
    <t>Poznámka k položce:_x000d_
 nelze využívat prostory školky</t>
  </si>
  <si>
    <t>0300010R3</t>
  </si>
  <si>
    <t>Označení stavby cedulí, uvedení staveniště do původního stavu</t>
  </si>
  <si>
    <t>1341001232</t>
  </si>
  <si>
    <t>Poznámka k položce:_x000d_
včetně zpětného ozelenění ploch poškozených stavbou</t>
  </si>
  <si>
    <t>0130000R1</t>
  </si>
  <si>
    <t>Dílenská dokumentace záchytného systému na střeše</t>
  </si>
  <si>
    <t>-1776569740</t>
  </si>
  <si>
    <t>0130000R2</t>
  </si>
  <si>
    <t>Dokumentace kotevních prvků kontaktního zateplení a PVC krytiny</t>
  </si>
  <si>
    <t>2026809400</t>
  </si>
  <si>
    <t>0450020R1</t>
  </si>
  <si>
    <t>Kompletační a koordinační činnost</t>
  </si>
  <si>
    <t>2038700686</t>
  </si>
  <si>
    <t>0600000R1</t>
  </si>
  <si>
    <t>Opatření proti zatečení do otevřené střechy nad rámec zaplachtování</t>
  </si>
  <si>
    <t>1982397881</t>
  </si>
  <si>
    <t>0600000R2</t>
  </si>
  <si>
    <t>Zabezpečení bezpečných přístupů do objektu</t>
  </si>
  <si>
    <t>1887091726</t>
  </si>
  <si>
    <t>0600000R3</t>
  </si>
  <si>
    <t>Opatření proti vstupu nepovolaných osob (dětí) na lešení</t>
  </si>
  <si>
    <t>751349645</t>
  </si>
  <si>
    <t>0700000R1</t>
  </si>
  <si>
    <t>Provozní vlivy</t>
  </si>
  <si>
    <t>-843198720</t>
  </si>
  <si>
    <t>0710020R1</t>
  </si>
  <si>
    <t>Provoz investora, třetích osob</t>
  </si>
  <si>
    <t>-486573941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</si>
</sst>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4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4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4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4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6</v>
      </c>
    </row>
    <row r="5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28" t="s">
        <v>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14</v>
      </c>
      <c r="BS5" s="18" t="s">
        <v>6</v>
      </c>
    </row>
    <row r="6" s="1" customFormat="1" ht="36.96" customHeight="1">
      <c r="B6" s="22"/>
      <c r="C6" s="23"/>
      <c r="D6" s="30" t="s">
        <v>15</v>
      </c>
      <c r="E6" s="23"/>
      <c r="F6" s="23"/>
      <c r="G6" s="23"/>
      <c r="H6" s="23"/>
      <c r="I6" s="23"/>
      <c r="J6" s="23"/>
      <c r="K6" s="31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18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21</v>
      </c>
      <c r="AL8" s="23"/>
      <c r="AM8" s="23"/>
      <c r="AN8" s="34" t="s">
        <v>22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24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24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24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31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35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36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37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38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39</v>
      </c>
      <c r="E29" s="48"/>
      <c r="F29" s="33" t="s">
        <v>40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41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42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43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44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46</v>
      </c>
      <c r="U35" s="55"/>
      <c r="V35" s="55"/>
      <c r="W35" s="55"/>
      <c r="X35" s="57" t="s">
        <v>47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48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49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50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51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50</v>
      </c>
      <c r="AI60" s="43"/>
      <c r="AJ60" s="43"/>
      <c r="AK60" s="43"/>
      <c r="AL60" s="43"/>
      <c r="AM60" s="65" t="s">
        <v>51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52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53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50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51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50</v>
      </c>
      <c r="AI75" s="43"/>
      <c r="AJ75" s="43"/>
      <c r="AK75" s="43"/>
      <c r="AL75" s="43"/>
      <c r="AM75" s="65" t="s">
        <v>51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54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12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SONA6887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15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K.Vary, Rekonstrukce plochých střech objektu MŠ Truhlářská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19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21</v>
      </c>
      <c r="AJ87" s="41"/>
      <c r="AK87" s="41"/>
      <c r="AL87" s="41"/>
      <c r="AM87" s="80" t="str">
        <f>IF(AN8= "","",AN8)</f>
        <v>28. 3. 2024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23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Statutární město Karlovy Vary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1" t="str">
        <f>IF(E17="","",E17)</f>
        <v>DPT s.r.o.Ostrov</v>
      </c>
      <c r="AN89" s="72"/>
      <c r="AO89" s="72"/>
      <c r="AP89" s="72"/>
      <c r="AQ89" s="41"/>
      <c r="AR89" s="45"/>
      <c r="AS89" s="82" t="s">
        <v>55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25.6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32</v>
      </c>
      <c r="AJ90" s="41"/>
      <c r="AK90" s="41"/>
      <c r="AL90" s="41"/>
      <c r="AM90" s="81" t="str">
        <f>IF(E20="","",E20)</f>
        <v>Neubauerová Soňa, SK-Projekt Ostrov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56</v>
      </c>
      <c r="D92" s="95"/>
      <c r="E92" s="95"/>
      <c r="F92" s="95"/>
      <c r="G92" s="95"/>
      <c r="H92" s="96"/>
      <c r="I92" s="97" t="s">
        <v>57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58</v>
      </c>
      <c r="AH92" s="95"/>
      <c r="AI92" s="95"/>
      <c r="AJ92" s="95"/>
      <c r="AK92" s="95"/>
      <c r="AL92" s="95"/>
      <c r="AM92" s="95"/>
      <c r="AN92" s="97" t="s">
        <v>59</v>
      </c>
      <c r="AO92" s="95"/>
      <c r="AP92" s="99"/>
      <c r="AQ92" s="100" t="s">
        <v>60</v>
      </c>
      <c r="AR92" s="45"/>
      <c r="AS92" s="101" t="s">
        <v>61</v>
      </c>
      <c r="AT92" s="102" t="s">
        <v>62</v>
      </c>
      <c r="AU92" s="102" t="s">
        <v>63</v>
      </c>
      <c r="AV92" s="102" t="s">
        <v>64</v>
      </c>
      <c r="AW92" s="102" t="s">
        <v>65</v>
      </c>
      <c r="AX92" s="102" t="s">
        <v>66</v>
      </c>
      <c r="AY92" s="102" t="s">
        <v>67</v>
      </c>
      <c r="AZ92" s="102" t="s">
        <v>68</v>
      </c>
      <c r="BA92" s="102" t="s">
        <v>69</v>
      </c>
      <c r="BB92" s="102" t="s">
        <v>70</v>
      </c>
      <c r="BC92" s="102" t="s">
        <v>71</v>
      </c>
      <c r="BD92" s="103" t="s">
        <v>72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73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ROUND(SUM(AG95:AG97),2)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ROUND(SUM(AS95:AS97),2)</f>
        <v>0</v>
      </c>
      <c r="AT94" s="115">
        <f>ROUND(SUM(AV94:AW94),2)</f>
        <v>0</v>
      </c>
      <c r="AU94" s="116">
        <f>ROUND(SUM(AU95:AU97),5)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ROUND(SUM(AZ95:AZ97),2)</f>
        <v>0</v>
      </c>
      <c r="BA94" s="115">
        <f>ROUND(SUM(BA95:BA97),2)</f>
        <v>0</v>
      </c>
      <c r="BB94" s="115">
        <f>ROUND(SUM(BB95:BB97),2)</f>
        <v>0</v>
      </c>
      <c r="BC94" s="115">
        <f>ROUND(SUM(BC95:BC97),2)</f>
        <v>0</v>
      </c>
      <c r="BD94" s="117">
        <f>ROUND(SUM(BD95:BD97),2)</f>
        <v>0</v>
      </c>
      <c r="BE94" s="6"/>
      <c r="BS94" s="118" t="s">
        <v>74</v>
      </c>
      <c r="BT94" s="118" t="s">
        <v>75</v>
      </c>
      <c r="BU94" s="119" t="s">
        <v>76</v>
      </c>
      <c r="BV94" s="118" t="s">
        <v>77</v>
      </c>
      <c r="BW94" s="118" t="s">
        <v>5</v>
      </c>
      <c r="BX94" s="118" t="s">
        <v>78</v>
      </c>
      <c r="CL94" s="118" t="s">
        <v>1</v>
      </c>
    </row>
    <row r="95" s="7" customFormat="1" ht="16.5" customHeight="1">
      <c r="A95" s="120" t="s">
        <v>79</v>
      </c>
      <c r="B95" s="121"/>
      <c r="C95" s="122"/>
      <c r="D95" s="123" t="s">
        <v>80</v>
      </c>
      <c r="E95" s="123"/>
      <c r="F95" s="123"/>
      <c r="G95" s="123"/>
      <c r="H95" s="123"/>
      <c r="I95" s="124"/>
      <c r="J95" s="123" t="s">
        <v>81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'01 - Stavební část'!J30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82</v>
      </c>
      <c r="AR95" s="127"/>
      <c r="AS95" s="128">
        <v>0</v>
      </c>
      <c r="AT95" s="129">
        <f>ROUND(SUM(AV95:AW95),2)</f>
        <v>0</v>
      </c>
      <c r="AU95" s="130">
        <f>'01 - Stavební část'!P135</f>
        <v>0</v>
      </c>
      <c r="AV95" s="129">
        <f>'01 - Stavební část'!J33</f>
        <v>0</v>
      </c>
      <c r="AW95" s="129">
        <f>'01 - Stavební část'!J34</f>
        <v>0</v>
      </c>
      <c r="AX95" s="129">
        <f>'01 - Stavební část'!J35</f>
        <v>0</v>
      </c>
      <c r="AY95" s="129">
        <f>'01 - Stavební část'!J36</f>
        <v>0</v>
      </c>
      <c r="AZ95" s="129">
        <f>'01 - Stavební část'!F33</f>
        <v>0</v>
      </c>
      <c r="BA95" s="129">
        <f>'01 - Stavební část'!F34</f>
        <v>0</v>
      </c>
      <c r="BB95" s="129">
        <f>'01 - Stavební část'!F35</f>
        <v>0</v>
      </c>
      <c r="BC95" s="129">
        <f>'01 - Stavební část'!F36</f>
        <v>0</v>
      </c>
      <c r="BD95" s="131">
        <f>'01 - Stavební část'!F37</f>
        <v>0</v>
      </c>
      <c r="BE95" s="7"/>
      <c r="BT95" s="132" t="s">
        <v>83</v>
      </c>
      <c r="BV95" s="132" t="s">
        <v>77</v>
      </c>
      <c r="BW95" s="132" t="s">
        <v>84</v>
      </c>
      <c r="BX95" s="132" t="s">
        <v>5</v>
      </c>
      <c r="CL95" s="132" t="s">
        <v>1</v>
      </c>
      <c r="CM95" s="132" t="s">
        <v>85</v>
      </c>
    </row>
    <row r="96" s="7" customFormat="1" ht="16.5" customHeight="1">
      <c r="A96" s="120" t="s">
        <v>79</v>
      </c>
      <c r="B96" s="121"/>
      <c r="C96" s="122"/>
      <c r="D96" s="123" t="s">
        <v>86</v>
      </c>
      <c r="E96" s="123"/>
      <c r="F96" s="123"/>
      <c r="G96" s="123"/>
      <c r="H96" s="123"/>
      <c r="I96" s="124"/>
      <c r="J96" s="123" t="s">
        <v>87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'02 - Silnoproudá elektrot...'!J30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82</v>
      </c>
      <c r="AR96" s="127"/>
      <c r="AS96" s="128">
        <v>0</v>
      </c>
      <c r="AT96" s="129">
        <f>ROUND(SUM(AV96:AW96),2)</f>
        <v>0</v>
      </c>
      <c r="AU96" s="130">
        <f>'02 - Silnoproudá elektrot...'!P120</f>
        <v>0</v>
      </c>
      <c r="AV96" s="129">
        <f>'02 - Silnoproudá elektrot...'!J33</f>
        <v>0</v>
      </c>
      <c r="AW96" s="129">
        <f>'02 - Silnoproudá elektrot...'!J34</f>
        <v>0</v>
      </c>
      <c r="AX96" s="129">
        <f>'02 - Silnoproudá elektrot...'!J35</f>
        <v>0</v>
      </c>
      <c r="AY96" s="129">
        <f>'02 - Silnoproudá elektrot...'!J36</f>
        <v>0</v>
      </c>
      <c r="AZ96" s="129">
        <f>'02 - Silnoproudá elektrot...'!F33</f>
        <v>0</v>
      </c>
      <c r="BA96" s="129">
        <f>'02 - Silnoproudá elektrot...'!F34</f>
        <v>0</v>
      </c>
      <c r="BB96" s="129">
        <f>'02 - Silnoproudá elektrot...'!F35</f>
        <v>0</v>
      </c>
      <c r="BC96" s="129">
        <f>'02 - Silnoproudá elektrot...'!F36</f>
        <v>0</v>
      </c>
      <c r="BD96" s="131">
        <f>'02 - Silnoproudá elektrot...'!F37</f>
        <v>0</v>
      </c>
      <c r="BE96" s="7"/>
      <c r="BT96" s="132" t="s">
        <v>83</v>
      </c>
      <c r="BV96" s="132" t="s">
        <v>77</v>
      </c>
      <c r="BW96" s="132" t="s">
        <v>88</v>
      </c>
      <c r="BX96" s="132" t="s">
        <v>5</v>
      </c>
      <c r="CL96" s="132" t="s">
        <v>1</v>
      </c>
      <c r="CM96" s="132" t="s">
        <v>85</v>
      </c>
    </row>
    <row r="97" s="7" customFormat="1" ht="16.5" customHeight="1">
      <c r="A97" s="120" t="s">
        <v>79</v>
      </c>
      <c r="B97" s="121"/>
      <c r="C97" s="122"/>
      <c r="D97" s="123" t="s">
        <v>89</v>
      </c>
      <c r="E97" s="123"/>
      <c r="F97" s="123"/>
      <c r="G97" s="123"/>
      <c r="H97" s="123"/>
      <c r="I97" s="124"/>
      <c r="J97" s="123" t="s">
        <v>90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'03 - Vedlejší náklady'!J30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82</v>
      </c>
      <c r="AR97" s="127"/>
      <c r="AS97" s="133">
        <v>0</v>
      </c>
      <c r="AT97" s="134">
        <f>ROUND(SUM(AV97:AW97),2)</f>
        <v>0</v>
      </c>
      <c r="AU97" s="135">
        <f>'03 - Vedlejší náklady'!P117</f>
        <v>0</v>
      </c>
      <c r="AV97" s="134">
        <f>'03 - Vedlejší náklady'!J33</f>
        <v>0</v>
      </c>
      <c r="AW97" s="134">
        <f>'03 - Vedlejší náklady'!J34</f>
        <v>0</v>
      </c>
      <c r="AX97" s="134">
        <f>'03 - Vedlejší náklady'!J35</f>
        <v>0</v>
      </c>
      <c r="AY97" s="134">
        <f>'03 - Vedlejší náklady'!J36</f>
        <v>0</v>
      </c>
      <c r="AZ97" s="134">
        <f>'03 - Vedlejší náklady'!F33</f>
        <v>0</v>
      </c>
      <c r="BA97" s="134">
        <f>'03 - Vedlejší náklady'!F34</f>
        <v>0</v>
      </c>
      <c r="BB97" s="134">
        <f>'03 - Vedlejší náklady'!F35</f>
        <v>0</v>
      </c>
      <c r="BC97" s="134">
        <f>'03 - Vedlejší náklady'!F36</f>
        <v>0</v>
      </c>
      <c r="BD97" s="136">
        <f>'03 - Vedlejší náklady'!F37</f>
        <v>0</v>
      </c>
      <c r="BE97" s="7"/>
      <c r="BT97" s="132" t="s">
        <v>83</v>
      </c>
      <c r="BV97" s="132" t="s">
        <v>77</v>
      </c>
      <c r="BW97" s="132" t="s">
        <v>91</v>
      </c>
      <c r="BX97" s="132" t="s">
        <v>5</v>
      </c>
      <c r="CL97" s="132" t="s">
        <v>1</v>
      </c>
      <c r="CM97" s="132" t="s">
        <v>85</v>
      </c>
    </row>
    <row r="98" s="2" customFormat="1" ht="30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</sheetData>
  <sheetProtection sheet="1" formatColumns="0" formatRows="0" objects="1" scenarios="1" spinCount="100000" saltValue="yedtS49sK80+3CYLnehzkSreqqXxmrUJg+PPjnas+ZcF33fB84cG5kYBF6ZaE+5UmzIVwPJXQSqZ9a8SQNX1cA==" hashValue="ckcZ3mpFhvSyOXU0j3jdJ3+GzJtnZe3kumEyPg7aRXmB4f1w9W+hL9UnbXFGkUm7+28z1WTVBayc/rNiNVAYyg==" algorithmName="SHA-512" password="CC35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01 - Stavební část'!C2" display="/"/>
    <hyperlink ref="A96" location="'02 - Silnoproudá elektrot...'!C2" display="/"/>
    <hyperlink ref="A97" location="'03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92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K.Vary, Rekonstrukce plochých střech objektu MŠ Truhlářská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20</v>
      </c>
      <c r="G12" s="39"/>
      <c r="H12" s="39"/>
      <c r="I12" s="141" t="s">
        <v>21</v>
      </c>
      <c r="J12" s="145" t="str">
        <f>'Rekapitulace stavby'!AN8</f>
        <v>28. 3. 2024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25</v>
      </c>
      <c r="F15" s="39"/>
      <c r="G15" s="39"/>
      <c r="H15" s="39"/>
      <c r="I15" s="141" t="s">
        <v>26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30</v>
      </c>
      <c r="F21" s="39"/>
      <c r="G21" s="39"/>
      <c r="H21" s="39"/>
      <c r="I21" s="141" t="s">
        <v>26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26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ROUND(J135,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ROUND((SUM(BE135:BE749)),  2)</f>
        <v>0</v>
      </c>
      <c r="G33" s="39"/>
      <c r="H33" s="39"/>
      <c r="I33" s="156">
        <v>0.20999999999999999</v>
      </c>
      <c r="J33" s="155">
        <f>ROUND(((SUM(BE135:BE749))*I33),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ROUND((SUM(BF135:BF749)),  2)</f>
        <v>0</v>
      </c>
      <c r="G34" s="39"/>
      <c r="H34" s="39"/>
      <c r="I34" s="156">
        <v>0.12</v>
      </c>
      <c r="J34" s="155">
        <f>ROUND(((SUM(BF135:BF749))*I34),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ROUND((SUM(BG135:BG749)),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ROUND((SUM(BH135:BH749)),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ROUND((SUM(BI135:BI749)),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K.Vary, Rekonstrukce plochých střech objektu MŠ Truhlářská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01 - Stavební část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 xml:space="preserve"> </v>
      </c>
      <c r="G89" s="41"/>
      <c r="H89" s="41"/>
      <c r="I89" s="33" t="s">
        <v>21</v>
      </c>
      <c r="J89" s="80" t="str">
        <f>IF(J12="","",J12)</f>
        <v>28. 3. 2024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Statutární město Karlovy Vary</v>
      </c>
      <c r="G91" s="41"/>
      <c r="H91" s="41"/>
      <c r="I91" s="33" t="s">
        <v>29</v>
      </c>
      <c r="J91" s="37" t="str">
        <f>E21</f>
        <v>DPT s.r.o.Ostrov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Neubauerová Soňa, SK-Projekt Ostrov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96</v>
      </c>
      <c r="D94" s="177"/>
      <c r="E94" s="177"/>
      <c r="F94" s="177"/>
      <c r="G94" s="177"/>
      <c r="H94" s="177"/>
      <c r="I94" s="177"/>
      <c r="J94" s="178" t="s">
        <v>97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98</v>
      </c>
      <c r="D96" s="41"/>
      <c r="E96" s="41"/>
      <c r="F96" s="41"/>
      <c r="G96" s="41"/>
      <c r="H96" s="41"/>
      <c r="I96" s="41"/>
      <c r="J96" s="111">
        <f>J135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99</v>
      </c>
    </row>
    <row r="97" s="9" customFormat="1" ht="24.96" customHeight="1">
      <c r="A97" s="9"/>
      <c r="B97" s="180"/>
      <c r="C97" s="181"/>
      <c r="D97" s="182" t="s">
        <v>100</v>
      </c>
      <c r="E97" s="183"/>
      <c r="F97" s="183"/>
      <c r="G97" s="183"/>
      <c r="H97" s="183"/>
      <c r="I97" s="183"/>
      <c r="J97" s="184">
        <f>J136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101</v>
      </c>
      <c r="E98" s="189"/>
      <c r="F98" s="189"/>
      <c r="G98" s="189"/>
      <c r="H98" s="189"/>
      <c r="I98" s="189"/>
      <c r="J98" s="190">
        <f>J137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102</v>
      </c>
      <c r="E99" s="189"/>
      <c r="F99" s="189"/>
      <c r="G99" s="189"/>
      <c r="H99" s="189"/>
      <c r="I99" s="189"/>
      <c r="J99" s="190">
        <f>J139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103</v>
      </c>
      <c r="E100" s="189"/>
      <c r="F100" s="189"/>
      <c r="G100" s="189"/>
      <c r="H100" s="189"/>
      <c r="I100" s="189"/>
      <c r="J100" s="190">
        <f>J152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104</v>
      </c>
      <c r="E101" s="189"/>
      <c r="F101" s="189"/>
      <c r="G101" s="189"/>
      <c r="H101" s="189"/>
      <c r="I101" s="189"/>
      <c r="J101" s="190">
        <f>J197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105</v>
      </c>
      <c r="E102" s="189"/>
      <c r="F102" s="189"/>
      <c r="G102" s="189"/>
      <c r="H102" s="189"/>
      <c r="I102" s="189"/>
      <c r="J102" s="190">
        <f>J207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106</v>
      </c>
      <c r="E103" s="189"/>
      <c r="F103" s="189"/>
      <c r="G103" s="189"/>
      <c r="H103" s="189"/>
      <c r="I103" s="189"/>
      <c r="J103" s="190">
        <f>J212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107</v>
      </c>
      <c r="E104" s="189"/>
      <c r="F104" s="189"/>
      <c r="G104" s="189"/>
      <c r="H104" s="189"/>
      <c r="I104" s="189"/>
      <c r="J104" s="190">
        <f>J228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108</v>
      </c>
      <c r="E105" s="189"/>
      <c r="F105" s="189"/>
      <c r="G105" s="189"/>
      <c r="H105" s="189"/>
      <c r="I105" s="189"/>
      <c r="J105" s="190">
        <f>J243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109</v>
      </c>
      <c r="E106" s="189"/>
      <c r="F106" s="189"/>
      <c r="G106" s="189"/>
      <c r="H106" s="189"/>
      <c r="I106" s="189"/>
      <c r="J106" s="190">
        <f>J250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0"/>
      <c r="C107" s="181"/>
      <c r="D107" s="182" t="s">
        <v>110</v>
      </c>
      <c r="E107" s="183"/>
      <c r="F107" s="183"/>
      <c r="G107" s="183"/>
      <c r="H107" s="183"/>
      <c r="I107" s="183"/>
      <c r="J107" s="184">
        <f>J252</f>
        <v>0</v>
      </c>
      <c r="K107" s="181"/>
      <c r="L107" s="18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6"/>
      <c r="C108" s="187"/>
      <c r="D108" s="188" t="s">
        <v>111</v>
      </c>
      <c r="E108" s="189"/>
      <c r="F108" s="189"/>
      <c r="G108" s="189"/>
      <c r="H108" s="189"/>
      <c r="I108" s="189"/>
      <c r="J108" s="190">
        <f>J253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112</v>
      </c>
      <c r="E109" s="189"/>
      <c r="F109" s="189"/>
      <c r="G109" s="189"/>
      <c r="H109" s="189"/>
      <c r="I109" s="189"/>
      <c r="J109" s="190">
        <f>J398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113</v>
      </c>
      <c r="E110" s="189"/>
      <c r="F110" s="189"/>
      <c r="G110" s="189"/>
      <c r="H110" s="189"/>
      <c r="I110" s="189"/>
      <c r="J110" s="190">
        <f>J561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114</v>
      </c>
      <c r="E111" s="189"/>
      <c r="F111" s="189"/>
      <c r="G111" s="189"/>
      <c r="H111" s="189"/>
      <c r="I111" s="189"/>
      <c r="J111" s="190">
        <f>J570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115</v>
      </c>
      <c r="E112" s="189"/>
      <c r="F112" s="189"/>
      <c r="G112" s="189"/>
      <c r="H112" s="189"/>
      <c r="I112" s="189"/>
      <c r="J112" s="190">
        <f>J573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116</v>
      </c>
      <c r="E113" s="189"/>
      <c r="F113" s="189"/>
      <c r="G113" s="189"/>
      <c r="H113" s="189"/>
      <c r="I113" s="189"/>
      <c r="J113" s="190">
        <f>J619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117</v>
      </c>
      <c r="E114" s="189"/>
      <c r="F114" s="189"/>
      <c r="G114" s="189"/>
      <c r="H114" s="189"/>
      <c r="I114" s="189"/>
      <c r="J114" s="190">
        <f>J704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118</v>
      </c>
      <c r="E115" s="189"/>
      <c r="F115" s="189"/>
      <c r="G115" s="189"/>
      <c r="H115" s="189"/>
      <c r="I115" s="189"/>
      <c r="J115" s="190">
        <f>J715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2" customFormat="1" ht="21.84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67"/>
      <c r="C117" s="68"/>
      <c r="D117" s="68"/>
      <c r="E117" s="68"/>
      <c r="F117" s="68"/>
      <c r="G117" s="68"/>
      <c r="H117" s="68"/>
      <c r="I117" s="68"/>
      <c r="J117" s="68"/>
      <c r="K117" s="68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21" s="2" customFormat="1" ht="6.96" customHeight="1">
      <c r="A121" s="39"/>
      <c r="B121" s="69"/>
      <c r="C121" s="70"/>
      <c r="D121" s="70"/>
      <c r="E121" s="70"/>
      <c r="F121" s="70"/>
      <c r="G121" s="70"/>
      <c r="H121" s="70"/>
      <c r="I121" s="70"/>
      <c r="J121" s="70"/>
      <c r="K121" s="70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24.96" customHeight="1">
      <c r="A122" s="39"/>
      <c r="B122" s="40"/>
      <c r="C122" s="24" t="s">
        <v>119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15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175" t="str">
        <f>E7</f>
        <v>K.Vary, Rekonstrukce plochých střech objektu MŠ Truhlářská</v>
      </c>
      <c r="F125" s="33"/>
      <c r="G125" s="33"/>
      <c r="H125" s="33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93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6.5" customHeight="1">
      <c r="A127" s="39"/>
      <c r="B127" s="40"/>
      <c r="C127" s="41"/>
      <c r="D127" s="41"/>
      <c r="E127" s="77" t="str">
        <f>E9</f>
        <v>01 - Stavební část</v>
      </c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19</v>
      </c>
      <c r="D129" s="41"/>
      <c r="E129" s="41"/>
      <c r="F129" s="28" t="str">
        <f>F12</f>
        <v xml:space="preserve"> </v>
      </c>
      <c r="G129" s="41"/>
      <c r="H129" s="41"/>
      <c r="I129" s="33" t="s">
        <v>21</v>
      </c>
      <c r="J129" s="80" t="str">
        <f>IF(J12="","",J12)</f>
        <v>28. 3. 2024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23</v>
      </c>
      <c r="D131" s="41"/>
      <c r="E131" s="41"/>
      <c r="F131" s="28" t="str">
        <f>E15</f>
        <v>Statutární město Karlovy Vary</v>
      </c>
      <c r="G131" s="41"/>
      <c r="H131" s="41"/>
      <c r="I131" s="33" t="s">
        <v>29</v>
      </c>
      <c r="J131" s="37" t="str">
        <f>E21</f>
        <v>DPT s.r.o.Ostrov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25.65" customHeight="1">
      <c r="A132" s="39"/>
      <c r="B132" s="40"/>
      <c r="C132" s="33" t="s">
        <v>27</v>
      </c>
      <c r="D132" s="41"/>
      <c r="E132" s="41"/>
      <c r="F132" s="28" t="str">
        <f>IF(E18="","",E18)</f>
        <v>Vyplň údaj</v>
      </c>
      <c r="G132" s="41"/>
      <c r="H132" s="41"/>
      <c r="I132" s="33" t="s">
        <v>32</v>
      </c>
      <c r="J132" s="37" t="str">
        <f>E24</f>
        <v>Neubauerová Soňa, SK-Projekt Ostrov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0.32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11" customFormat="1" ht="29.28" customHeight="1">
      <c r="A134" s="192"/>
      <c r="B134" s="193"/>
      <c r="C134" s="194" t="s">
        <v>120</v>
      </c>
      <c r="D134" s="195" t="s">
        <v>60</v>
      </c>
      <c r="E134" s="195" t="s">
        <v>56</v>
      </c>
      <c r="F134" s="195" t="s">
        <v>57</v>
      </c>
      <c r="G134" s="195" t="s">
        <v>121</v>
      </c>
      <c r="H134" s="195" t="s">
        <v>122</v>
      </c>
      <c r="I134" s="195" t="s">
        <v>123</v>
      </c>
      <c r="J134" s="196" t="s">
        <v>97</v>
      </c>
      <c r="K134" s="197" t="s">
        <v>124</v>
      </c>
      <c r="L134" s="198"/>
      <c r="M134" s="101" t="s">
        <v>1</v>
      </c>
      <c r="N134" s="102" t="s">
        <v>39</v>
      </c>
      <c r="O134" s="102" t="s">
        <v>125</v>
      </c>
      <c r="P134" s="102" t="s">
        <v>126</v>
      </c>
      <c r="Q134" s="102" t="s">
        <v>127</v>
      </c>
      <c r="R134" s="102" t="s">
        <v>128</v>
      </c>
      <c r="S134" s="102" t="s">
        <v>129</v>
      </c>
      <c r="T134" s="103" t="s">
        <v>130</v>
      </c>
      <c r="U134" s="192"/>
      <c r="V134" s="192"/>
      <c r="W134" s="192"/>
      <c r="X134" s="192"/>
      <c r="Y134" s="192"/>
      <c r="Z134" s="192"/>
      <c r="AA134" s="192"/>
      <c r="AB134" s="192"/>
      <c r="AC134" s="192"/>
      <c r="AD134" s="192"/>
      <c r="AE134" s="192"/>
    </row>
    <row r="135" s="2" customFormat="1" ht="22.8" customHeight="1">
      <c r="A135" s="39"/>
      <c r="B135" s="40"/>
      <c r="C135" s="108" t="s">
        <v>131</v>
      </c>
      <c r="D135" s="41"/>
      <c r="E135" s="41"/>
      <c r="F135" s="41"/>
      <c r="G135" s="41"/>
      <c r="H135" s="41"/>
      <c r="I135" s="41"/>
      <c r="J135" s="199">
        <f>BK135</f>
        <v>0</v>
      </c>
      <c r="K135" s="41"/>
      <c r="L135" s="45"/>
      <c r="M135" s="104"/>
      <c r="N135" s="200"/>
      <c r="O135" s="105"/>
      <c r="P135" s="201">
        <f>P136+P252</f>
        <v>0</v>
      </c>
      <c r="Q135" s="105"/>
      <c r="R135" s="201">
        <f>R136+R252</f>
        <v>76.154517700000014</v>
      </c>
      <c r="S135" s="105"/>
      <c r="T135" s="202">
        <f>T136+T252</f>
        <v>12.484245000000001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74</v>
      </c>
      <c r="AU135" s="18" t="s">
        <v>99</v>
      </c>
      <c r="BK135" s="203">
        <f>BK136+BK252</f>
        <v>0</v>
      </c>
    </row>
    <row r="136" s="12" customFormat="1" ht="25.92" customHeight="1">
      <c r="A136" s="12"/>
      <c r="B136" s="204"/>
      <c r="C136" s="205"/>
      <c r="D136" s="206" t="s">
        <v>74</v>
      </c>
      <c r="E136" s="207" t="s">
        <v>132</v>
      </c>
      <c r="F136" s="207" t="s">
        <v>133</v>
      </c>
      <c r="G136" s="205"/>
      <c r="H136" s="205"/>
      <c r="I136" s="208"/>
      <c r="J136" s="209">
        <f>BK136</f>
        <v>0</v>
      </c>
      <c r="K136" s="205"/>
      <c r="L136" s="210"/>
      <c r="M136" s="211"/>
      <c r="N136" s="212"/>
      <c r="O136" s="212"/>
      <c r="P136" s="213">
        <f>P137+P139+P152+P197+P207+P212+P228+P243+P250</f>
        <v>0</v>
      </c>
      <c r="Q136" s="212"/>
      <c r="R136" s="213">
        <f>R137+R139+R152+R197+R207+R212+R228+R243+R250</f>
        <v>51.194520000000004</v>
      </c>
      <c r="S136" s="212"/>
      <c r="T136" s="214">
        <f>T137+T139+T152+T197+T207+T212+T228+T243+T250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5" t="s">
        <v>83</v>
      </c>
      <c r="AT136" s="216" t="s">
        <v>74</v>
      </c>
      <c r="AU136" s="216" t="s">
        <v>75</v>
      </c>
      <c r="AY136" s="215" t="s">
        <v>134</v>
      </c>
      <c r="BK136" s="217">
        <f>BK137+BK139+BK152+BK197+BK207+BK212+BK228+BK243+BK250</f>
        <v>0</v>
      </c>
    </row>
    <row r="137" s="12" customFormat="1" ht="22.8" customHeight="1">
      <c r="A137" s="12"/>
      <c r="B137" s="204"/>
      <c r="C137" s="205"/>
      <c r="D137" s="206" t="s">
        <v>74</v>
      </c>
      <c r="E137" s="218" t="s">
        <v>83</v>
      </c>
      <c r="F137" s="218" t="s">
        <v>135</v>
      </c>
      <c r="G137" s="205"/>
      <c r="H137" s="205"/>
      <c r="I137" s="208"/>
      <c r="J137" s="219">
        <f>BK137</f>
        <v>0</v>
      </c>
      <c r="K137" s="205"/>
      <c r="L137" s="210"/>
      <c r="M137" s="211"/>
      <c r="N137" s="212"/>
      <c r="O137" s="212"/>
      <c r="P137" s="213">
        <f>P138</f>
        <v>0</v>
      </c>
      <c r="Q137" s="212"/>
      <c r="R137" s="213">
        <f>R138</f>
        <v>0</v>
      </c>
      <c r="S137" s="212"/>
      <c r="T137" s="214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5" t="s">
        <v>83</v>
      </c>
      <c r="AT137" s="216" t="s">
        <v>74</v>
      </c>
      <c r="AU137" s="216" t="s">
        <v>83</v>
      </c>
      <c r="AY137" s="215" t="s">
        <v>134</v>
      </c>
      <c r="BK137" s="217">
        <f>BK138</f>
        <v>0</v>
      </c>
    </row>
    <row r="138" s="2" customFormat="1" ht="16.5" customHeight="1">
      <c r="A138" s="39"/>
      <c r="B138" s="40"/>
      <c r="C138" s="220" t="s">
        <v>83</v>
      </c>
      <c r="D138" s="220" t="s">
        <v>136</v>
      </c>
      <c r="E138" s="221" t="s">
        <v>137</v>
      </c>
      <c r="F138" s="222" t="s">
        <v>138</v>
      </c>
      <c r="G138" s="223" t="s">
        <v>139</v>
      </c>
      <c r="H138" s="224">
        <v>1</v>
      </c>
      <c r="I138" s="225"/>
      <c r="J138" s="224">
        <f>ROUND(I138*H138,2)</f>
        <v>0</v>
      </c>
      <c r="K138" s="226"/>
      <c r="L138" s="45"/>
      <c r="M138" s="227" t="s">
        <v>1</v>
      </c>
      <c r="N138" s="228" t="s">
        <v>40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140</v>
      </c>
      <c r="AT138" s="231" t="s">
        <v>136</v>
      </c>
      <c r="AU138" s="231" t="s">
        <v>85</v>
      </c>
      <c r="AY138" s="18" t="s">
        <v>134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83</v>
      </c>
      <c r="BK138" s="232">
        <f>ROUND(I138*H138,2)</f>
        <v>0</v>
      </c>
      <c r="BL138" s="18" t="s">
        <v>140</v>
      </c>
      <c r="BM138" s="231" t="s">
        <v>141</v>
      </c>
    </row>
    <row r="139" s="12" customFormat="1" ht="22.8" customHeight="1">
      <c r="A139" s="12"/>
      <c r="B139" s="204"/>
      <c r="C139" s="205"/>
      <c r="D139" s="206" t="s">
        <v>74</v>
      </c>
      <c r="E139" s="218" t="s">
        <v>142</v>
      </c>
      <c r="F139" s="218" t="s">
        <v>143</v>
      </c>
      <c r="G139" s="205"/>
      <c r="H139" s="205"/>
      <c r="I139" s="208"/>
      <c r="J139" s="219">
        <f>BK139</f>
        <v>0</v>
      </c>
      <c r="K139" s="205"/>
      <c r="L139" s="210"/>
      <c r="M139" s="211"/>
      <c r="N139" s="212"/>
      <c r="O139" s="212"/>
      <c r="P139" s="213">
        <f>SUM(P140:P151)</f>
        <v>0</v>
      </c>
      <c r="Q139" s="212"/>
      <c r="R139" s="213">
        <f>SUM(R140:R151)</f>
        <v>14.964180000000001</v>
      </c>
      <c r="S139" s="212"/>
      <c r="T139" s="214">
        <f>SUM(T140:T151)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5" t="s">
        <v>83</v>
      </c>
      <c r="AT139" s="216" t="s">
        <v>74</v>
      </c>
      <c r="AU139" s="216" t="s">
        <v>83</v>
      </c>
      <c r="AY139" s="215" t="s">
        <v>134</v>
      </c>
      <c r="BK139" s="217">
        <f>SUM(BK140:BK151)</f>
        <v>0</v>
      </c>
    </row>
    <row r="140" s="2" customFormat="1" ht="33" customHeight="1">
      <c r="A140" s="39"/>
      <c r="B140" s="40"/>
      <c r="C140" s="220" t="s">
        <v>85</v>
      </c>
      <c r="D140" s="220" t="s">
        <v>136</v>
      </c>
      <c r="E140" s="221" t="s">
        <v>144</v>
      </c>
      <c r="F140" s="222" t="s">
        <v>145</v>
      </c>
      <c r="G140" s="223" t="s">
        <v>146</v>
      </c>
      <c r="H140" s="224">
        <v>82</v>
      </c>
      <c r="I140" s="225"/>
      <c r="J140" s="224">
        <f>ROUND(I140*H140,2)</f>
        <v>0</v>
      </c>
      <c r="K140" s="226"/>
      <c r="L140" s="45"/>
      <c r="M140" s="227" t="s">
        <v>1</v>
      </c>
      <c r="N140" s="228" t="s">
        <v>40</v>
      </c>
      <c r="O140" s="92"/>
      <c r="P140" s="229">
        <f>O140*H140</f>
        <v>0</v>
      </c>
      <c r="Q140" s="229">
        <v>0.18249000000000001</v>
      </c>
      <c r="R140" s="229">
        <f>Q140*H140</f>
        <v>14.964180000000001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140</v>
      </c>
      <c r="AT140" s="231" t="s">
        <v>136</v>
      </c>
      <c r="AU140" s="231" t="s">
        <v>85</v>
      </c>
      <c r="AY140" s="18" t="s">
        <v>134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83</v>
      </c>
      <c r="BK140" s="232">
        <f>ROUND(I140*H140,2)</f>
        <v>0</v>
      </c>
      <c r="BL140" s="18" t="s">
        <v>140</v>
      </c>
      <c r="BM140" s="231" t="s">
        <v>147</v>
      </c>
    </row>
    <row r="141" s="13" customFormat="1">
      <c r="A141" s="13"/>
      <c r="B141" s="233"/>
      <c r="C141" s="234"/>
      <c r="D141" s="235" t="s">
        <v>148</v>
      </c>
      <c r="E141" s="236" t="s">
        <v>1</v>
      </c>
      <c r="F141" s="237" t="s">
        <v>149</v>
      </c>
      <c r="G141" s="234"/>
      <c r="H141" s="236" t="s">
        <v>1</v>
      </c>
      <c r="I141" s="238"/>
      <c r="J141" s="234"/>
      <c r="K141" s="234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148</v>
      </c>
      <c r="AU141" s="243" t="s">
        <v>85</v>
      </c>
      <c r="AV141" s="13" t="s">
        <v>83</v>
      </c>
      <c r="AW141" s="13" t="s">
        <v>31</v>
      </c>
      <c r="AX141" s="13" t="s">
        <v>75</v>
      </c>
      <c r="AY141" s="243" t="s">
        <v>134</v>
      </c>
    </row>
    <row r="142" s="13" customFormat="1">
      <c r="A142" s="13"/>
      <c r="B142" s="233"/>
      <c r="C142" s="234"/>
      <c r="D142" s="235" t="s">
        <v>148</v>
      </c>
      <c r="E142" s="236" t="s">
        <v>1</v>
      </c>
      <c r="F142" s="237" t="s">
        <v>150</v>
      </c>
      <c r="G142" s="234"/>
      <c r="H142" s="236" t="s">
        <v>1</v>
      </c>
      <c r="I142" s="238"/>
      <c r="J142" s="234"/>
      <c r="K142" s="234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148</v>
      </c>
      <c r="AU142" s="243" t="s">
        <v>85</v>
      </c>
      <c r="AV142" s="13" t="s">
        <v>83</v>
      </c>
      <c r="AW142" s="13" t="s">
        <v>31</v>
      </c>
      <c r="AX142" s="13" t="s">
        <v>75</v>
      </c>
      <c r="AY142" s="243" t="s">
        <v>134</v>
      </c>
    </row>
    <row r="143" s="13" customFormat="1">
      <c r="A143" s="13"/>
      <c r="B143" s="233"/>
      <c r="C143" s="234"/>
      <c r="D143" s="235" t="s">
        <v>148</v>
      </c>
      <c r="E143" s="236" t="s">
        <v>1</v>
      </c>
      <c r="F143" s="237" t="s">
        <v>151</v>
      </c>
      <c r="G143" s="234"/>
      <c r="H143" s="236" t="s">
        <v>1</v>
      </c>
      <c r="I143" s="238"/>
      <c r="J143" s="234"/>
      <c r="K143" s="234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148</v>
      </c>
      <c r="AU143" s="243" t="s">
        <v>85</v>
      </c>
      <c r="AV143" s="13" t="s">
        <v>83</v>
      </c>
      <c r="AW143" s="13" t="s">
        <v>31</v>
      </c>
      <c r="AX143" s="13" t="s">
        <v>75</v>
      </c>
      <c r="AY143" s="243" t="s">
        <v>134</v>
      </c>
    </row>
    <row r="144" s="14" customFormat="1">
      <c r="A144" s="14"/>
      <c r="B144" s="244"/>
      <c r="C144" s="245"/>
      <c r="D144" s="235" t="s">
        <v>148</v>
      </c>
      <c r="E144" s="246" t="s">
        <v>1</v>
      </c>
      <c r="F144" s="247" t="s">
        <v>152</v>
      </c>
      <c r="G144" s="245"/>
      <c r="H144" s="248">
        <v>19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148</v>
      </c>
      <c r="AU144" s="254" t="s">
        <v>85</v>
      </c>
      <c r="AV144" s="14" t="s">
        <v>85</v>
      </c>
      <c r="AW144" s="14" t="s">
        <v>31</v>
      </c>
      <c r="AX144" s="14" t="s">
        <v>75</v>
      </c>
      <c r="AY144" s="254" t="s">
        <v>134</v>
      </c>
    </row>
    <row r="145" s="13" customFormat="1">
      <c r="A145" s="13"/>
      <c r="B145" s="233"/>
      <c r="C145" s="234"/>
      <c r="D145" s="235" t="s">
        <v>148</v>
      </c>
      <c r="E145" s="236" t="s">
        <v>1</v>
      </c>
      <c r="F145" s="237" t="s">
        <v>153</v>
      </c>
      <c r="G145" s="234"/>
      <c r="H145" s="236" t="s">
        <v>1</v>
      </c>
      <c r="I145" s="238"/>
      <c r="J145" s="234"/>
      <c r="K145" s="234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148</v>
      </c>
      <c r="AU145" s="243" t="s">
        <v>85</v>
      </c>
      <c r="AV145" s="13" t="s">
        <v>83</v>
      </c>
      <c r="AW145" s="13" t="s">
        <v>31</v>
      </c>
      <c r="AX145" s="13" t="s">
        <v>75</v>
      </c>
      <c r="AY145" s="243" t="s">
        <v>134</v>
      </c>
    </row>
    <row r="146" s="14" customFormat="1">
      <c r="A146" s="14"/>
      <c r="B146" s="244"/>
      <c r="C146" s="245"/>
      <c r="D146" s="235" t="s">
        <v>148</v>
      </c>
      <c r="E146" s="246" t="s">
        <v>1</v>
      </c>
      <c r="F146" s="247" t="s">
        <v>154</v>
      </c>
      <c r="G146" s="245"/>
      <c r="H146" s="248">
        <v>30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148</v>
      </c>
      <c r="AU146" s="254" t="s">
        <v>85</v>
      </c>
      <c r="AV146" s="14" t="s">
        <v>85</v>
      </c>
      <c r="AW146" s="14" t="s">
        <v>31</v>
      </c>
      <c r="AX146" s="14" t="s">
        <v>75</v>
      </c>
      <c r="AY146" s="254" t="s">
        <v>134</v>
      </c>
    </row>
    <row r="147" s="13" customFormat="1">
      <c r="A147" s="13"/>
      <c r="B147" s="233"/>
      <c r="C147" s="234"/>
      <c r="D147" s="235" t="s">
        <v>148</v>
      </c>
      <c r="E147" s="236" t="s">
        <v>1</v>
      </c>
      <c r="F147" s="237" t="s">
        <v>155</v>
      </c>
      <c r="G147" s="234"/>
      <c r="H147" s="236" t="s">
        <v>1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148</v>
      </c>
      <c r="AU147" s="243" t="s">
        <v>85</v>
      </c>
      <c r="AV147" s="13" t="s">
        <v>83</v>
      </c>
      <c r="AW147" s="13" t="s">
        <v>31</v>
      </c>
      <c r="AX147" s="13" t="s">
        <v>75</v>
      </c>
      <c r="AY147" s="243" t="s">
        <v>134</v>
      </c>
    </row>
    <row r="148" s="14" customFormat="1">
      <c r="A148" s="14"/>
      <c r="B148" s="244"/>
      <c r="C148" s="245"/>
      <c r="D148" s="235" t="s">
        <v>148</v>
      </c>
      <c r="E148" s="246" t="s">
        <v>1</v>
      </c>
      <c r="F148" s="247" t="s">
        <v>154</v>
      </c>
      <c r="G148" s="245"/>
      <c r="H148" s="248">
        <v>30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148</v>
      </c>
      <c r="AU148" s="254" t="s">
        <v>85</v>
      </c>
      <c r="AV148" s="14" t="s">
        <v>85</v>
      </c>
      <c r="AW148" s="14" t="s">
        <v>31</v>
      </c>
      <c r="AX148" s="14" t="s">
        <v>75</v>
      </c>
      <c r="AY148" s="254" t="s">
        <v>134</v>
      </c>
    </row>
    <row r="149" s="13" customFormat="1">
      <c r="A149" s="13"/>
      <c r="B149" s="233"/>
      <c r="C149" s="234"/>
      <c r="D149" s="235" t="s">
        <v>148</v>
      </c>
      <c r="E149" s="236" t="s">
        <v>1</v>
      </c>
      <c r="F149" s="237" t="s">
        <v>156</v>
      </c>
      <c r="G149" s="234"/>
      <c r="H149" s="236" t="s">
        <v>1</v>
      </c>
      <c r="I149" s="238"/>
      <c r="J149" s="234"/>
      <c r="K149" s="234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148</v>
      </c>
      <c r="AU149" s="243" t="s">
        <v>85</v>
      </c>
      <c r="AV149" s="13" t="s">
        <v>83</v>
      </c>
      <c r="AW149" s="13" t="s">
        <v>31</v>
      </c>
      <c r="AX149" s="13" t="s">
        <v>75</v>
      </c>
      <c r="AY149" s="243" t="s">
        <v>134</v>
      </c>
    </row>
    <row r="150" s="14" customFormat="1">
      <c r="A150" s="14"/>
      <c r="B150" s="244"/>
      <c r="C150" s="245"/>
      <c r="D150" s="235" t="s">
        <v>148</v>
      </c>
      <c r="E150" s="246" t="s">
        <v>1</v>
      </c>
      <c r="F150" s="247" t="s">
        <v>157</v>
      </c>
      <c r="G150" s="245"/>
      <c r="H150" s="248">
        <v>3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148</v>
      </c>
      <c r="AU150" s="254" t="s">
        <v>85</v>
      </c>
      <c r="AV150" s="14" t="s">
        <v>85</v>
      </c>
      <c r="AW150" s="14" t="s">
        <v>31</v>
      </c>
      <c r="AX150" s="14" t="s">
        <v>75</v>
      </c>
      <c r="AY150" s="254" t="s">
        <v>134</v>
      </c>
    </row>
    <row r="151" s="15" customFormat="1">
      <c r="A151" s="15"/>
      <c r="B151" s="255"/>
      <c r="C151" s="256"/>
      <c r="D151" s="235" t="s">
        <v>148</v>
      </c>
      <c r="E151" s="257" t="s">
        <v>1</v>
      </c>
      <c r="F151" s="258" t="s">
        <v>158</v>
      </c>
      <c r="G151" s="256"/>
      <c r="H151" s="259">
        <v>82</v>
      </c>
      <c r="I151" s="260"/>
      <c r="J151" s="256"/>
      <c r="K151" s="256"/>
      <c r="L151" s="261"/>
      <c r="M151" s="262"/>
      <c r="N151" s="263"/>
      <c r="O151" s="263"/>
      <c r="P151" s="263"/>
      <c r="Q151" s="263"/>
      <c r="R151" s="263"/>
      <c r="S151" s="263"/>
      <c r="T151" s="264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5" t="s">
        <v>148</v>
      </c>
      <c r="AU151" s="265" t="s">
        <v>85</v>
      </c>
      <c r="AV151" s="15" t="s">
        <v>140</v>
      </c>
      <c r="AW151" s="15" t="s">
        <v>31</v>
      </c>
      <c r="AX151" s="15" t="s">
        <v>83</v>
      </c>
      <c r="AY151" s="265" t="s">
        <v>134</v>
      </c>
    </row>
    <row r="152" s="12" customFormat="1" ht="22.8" customHeight="1">
      <c r="A152" s="12"/>
      <c r="B152" s="204"/>
      <c r="C152" s="205"/>
      <c r="D152" s="206" t="s">
        <v>74</v>
      </c>
      <c r="E152" s="218" t="s">
        <v>159</v>
      </c>
      <c r="F152" s="218" t="s">
        <v>160</v>
      </c>
      <c r="G152" s="205"/>
      <c r="H152" s="205"/>
      <c r="I152" s="208"/>
      <c r="J152" s="219">
        <f>BK152</f>
        <v>0</v>
      </c>
      <c r="K152" s="205"/>
      <c r="L152" s="210"/>
      <c r="M152" s="211"/>
      <c r="N152" s="212"/>
      <c r="O152" s="212"/>
      <c r="P152" s="213">
        <f>SUM(P153:P196)</f>
        <v>0</v>
      </c>
      <c r="Q152" s="212"/>
      <c r="R152" s="213">
        <f>SUM(R153:R196)</f>
        <v>4.6238899999999994</v>
      </c>
      <c r="S152" s="212"/>
      <c r="T152" s="214">
        <f>SUM(T153:T196)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5" t="s">
        <v>83</v>
      </c>
      <c r="AT152" s="216" t="s">
        <v>74</v>
      </c>
      <c r="AU152" s="216" t="s">
        <v>83</v>
      </c>
      <c r="AY152" s="215" t="s">
        <v>134</v>
      </c>
      <c r="BK152" s="217">
        <f>SUM(BK153:BK196)</f>
        <v>0</v>
      </c>
    </row>
    <row r="153" s="2" customFormat="1" ht="49.05" customHeight="1">
      <c r="A153" s="39"/>
      <c r="B153" s="40"/>
      <c r="C153" s="220" t="s">
        <v>142</v>
      </c>
      <c r="D153" s="220" t="s">
        <v>136</v>
      </c>
      <c r="E153" s="221" t="s">
        <v>161</v>
      </c>
      <c r="F153" s="222" t="s">
        <v>162</v>
      </c>
      <c r="G153" s="223" t="s">
        <v>146</v>
      </c>
      <c r="H153" s="224">
        <v>84</v>
      </c>
      <c r="I153" s="225"/>
      <c r="J153" s="224">
        <f>ROUND(I153*H153,2)</f>
        <v>0</v>
      </c>
      <c r="K153" s="226"/>
      <c r="L153" s="45"/>
      <c r="M153" s="227" t="s">
        <v>1</v>
      </c>
      <c r="N153" s="228" t="s">
        <v>40</v>
      </c>
      <c r="O153" s="92"/>
      <c r="P153" s="229">
        <f>O153*H153</f>
        <v>0</v>
      </c>
      <c r="Q153" s="229">
        <v>0.01191</v>
      </c>
      <c r="R153" s="229">
        <f>Q153*H153</f>
        <v>1.00044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140</v>
      </c>
      <c r="AT153" s="231" t="s">
        <v>136</v>
      </c>
      <c r="AU153" s="231" t="s">
        <v>85</v>
      </c>
      <c r="AY153" s="18" t="s">
        <v>134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83</v>
      </c>
      <c r="BK153" s="232">
        <f>ROUND(I153*H153,2)</f>
        <v>0</v>
      </c>
      <c r="BL153" s="18" t="s">
        <v>140</v>
      </c>
      <c r="BM153" s="231" t="s">
        <v>163</v>
      </c>
    </row>
    <row r="154" s="13" customFormat="1">
      <c r="A154" s="13"/>
      <c r="B154" s="233"/>
      <c r="C154" s="234"/>
      <c r="D154" s="235" t="s">
        <v>148</v>
      </c>
      <c r="E154" s="236" t="s">
        <v>1</v>
      </c>
      <c r="F154" s="237" t="s">
        <v>150</v>
      </c>
      <c r="G154" s="234"/>
      <c r="H154" s="236" t="s">
        <v>1</v>
      </c>
      <c r="I154" s="238"/>
      <c r="J154" s="234"/>
      <c r="K154" s="234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148</v>
      </c>
      <c r="AU154" s="243" t="s">
        <v>85</v>
      </c>
      <c r="AV154" s="13" t="s">
        <v>83</v>
      </c>
      <c r="AW154" s="13" t="s">
        <v>31</v>
      </c>
      <c r="AX154" s="13" t="s">
        <v>75</v>
      </c>
      <c r="AY154" s="243" t="s">
        <v>134</v>
      </c>
    </row>
    <row r="155" s="13" customFormat="1">
      <c r="A155" s="13"/>
      <c r="B155" s="233"/>
      <c r="C155" s="234"/>
      <c r="D155" s="235" t="s">
        <v>148</v>
      </c>
      <c r="E155" s="236" t="s">
        <v>1</v>
      </c>
      <c r="F155" s="237" t="s">
        <v>151</v>
      </c>
      <c r="G155" s="234"/>
      <c r="H155" s="236" t="s">
        <v>1</v>
      </c>
      <c r="I155" s="238"/>
      <c r="J155" s="234"/>
      <c r="K155" s="234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148</v>
      </c>
      <c r="AU155" s="243" t="s">
        <v>85</v>
      </c>
      <c r="AV155" s="13" t="s">
        <v>83</v>
      </c>
      <c r="AW155" s="13" t="s">
        <v>31</v>
      </c>
      <c r="AX155" s="13" t="s">
        <v>75</v>
      </c>
      <c r="AY155" s="243" t="s">
        <v>134</v>
      </c>
    </row>
    <row r="156" s="14" customFormat="1">
      <c r="A156" s="14"/>
      <c r="B156" s="244"/>
      <c r="C156" s="245"/>
      <c r="D156" s="235" t="s">
        <v>148</v>
      </c>
      <c r="E156" s="246" t="s">
        <v>1</v>
      </c>
      <c r="F156" s="247" t="s">
        <v>164</v>
      </c>
      <c r="G156" s="245"/>
      <c r="H156" s="248">
        <v>20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148</v>
      </c>
      <c r="AU156" s="254" t="s">
        <v>85</v>
      </c>
      <c r="AV156" s="14" t="s">
        <v>85</v>
      </c>
      <c r="AW156" s="14" t="s">
        <v>31</v>
      </c>
      <c r="AX156" s="14" t="s">
        <v>75</v>
      </c>
      <c r="AY156" s="254" t="s">
        <v>134</v>
      </c>
    </row>
    <row r="157" s="13" customFormat="1">
      <c r="A157" s="13"/>
      <c r="B157" s="233"/>
      <c r="C157" s="234"/>
      <c r="D157" s="235" t="s">
        <v>148</v>
      </c>
      <c r="E157" s="236" t="s">
        <v>1</v>
      </c>
      <c r="F157" s="237" t="s">
        <v>153</v>
      </c>
      <c r="G157" s="234"/>
      <c r="H157" s="236" t="s">
        <v>1</v>
      </c>
      <c r="I157" s="238"/>
      <c r="J157" s="234"/>
      <c r="K157" s="234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148</v>
      </c>
      <c r="AU157" s="243" t="s">
        <v>85</v>
      </c>
      <c r="AV157" s="13" t="s">
        <v>83</v>
      </c>
      <c r="AW157" s="13" t="s">
        <v>31</v>
      </c>
      <c r="AX157" s="13" t="s">
        <v>75</v>
      </c>
      <c r="AY157" s="243" t="s">
        <v>134</v>
      </c>
    </row>
    <row r="158" s="14" customFormat="1">
      <c r="A158" s="14"/>
      <c r="B158" s="244"/>
      <c r="C158" s="245"/>
      <c r="D158" s="235" t="s">
        <v>148</v>
      </c>
      <c r="E158" s="246" t="s">
        <v>1</v>
      </c>
      <c r="F158" s="247" t="s">
        <v>165</v>
      </c>
      <c r="G158" s="245"/>
      <c r="H158" s="248">
        <v>31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148</v>
      </c>
      <c r="AU158" s="254" t="s">
        <v>85</v>
      </c>
      <c r="AV158" s="14" t="s">
        <v>85</v>
      </c>
      <c r="AW158" s="14" t="s">
        <v>31</v>
      </c>
      <c r="AX158" s="14" t="s">
        <v>75</v>
      </c>
      <c r="AY158" s="254" t="s">
        <v>134</v>
      </c>
    </row>
    <row r="159" s="13" customFormat="1">
      <c r="A159" s="13"/>
      <c r="B159" s="233"/>
      <c r="C159" s="234"/>
      <c r="D159" s="235" t="s">
        <v>148</v>
      </c>
      <c r="E159" s="236" t="s">
        <v>1</v>
      </c>
      <c r="F159" s="237" t="s">
        <v>155</v>
      </c>
      <c r="G159" s="234"/>
      <c r="H159" s="236" t="s">
        <v>1</v>
      </c>
      <c r="I159" s="238"/>
      <c r="J159" s="234"/>
      <c r="K159" s="234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148</v>
      </c>
      <c r="AU159" s="243" t="s">
        <v>85</v>
      </c>
      <c r="AV159" s="13" t="s">
        <v>83</v>
      </c>
      <c r="AW159" s="13" t="s">
        <v>31</v>
      </c>
      <c r="AX159" s="13" t="s">
        <v>75</v>
      </c>
      <c r="AY159" s="243" t="s">
        <v>134</v>
      </c>
    </row>
    <row r="160" s="14" customFormat="1">
      <c r="A160" s="14"/>
      <c r="B160" s="244"/>
      <c r="C160" s="245"/>
      <c r="D160" s="235" t="s">
        <v>148</v>
      </c>
      <c r="E160" s="246" t="s">
        <v>1</v>
      </c>
      <c r="F160" s="247" t="s">
        <v>166</v>
      </c>
      <c r="G160" s="245"/>
      <c r="H160" s="248">
        <v>31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148</v>
      </c>
      <c r="AU160" s="254" t="s">
        <v>85</v>
      </c>
      <c r="AV160" s="14" t="s">
        <v>85</v>
      </c>
      <c r="AW160" s="14" t="s">
        <v>31</v>
      </c>
      <c r="AX160" s="14" t="s">
        <v>75</v>
      </c>
      <c r="AY160" s="254" t="s">
        <v>134</v>
      </c>
    </row>
    <row r="161" s="13" customFormat="1">
      <c r="A161" s="13"/>
      <c r="B161" s="233"/>
      <c r="C161" s="234"/>
      <c r="D161" s="235" t="s">
        <v>148</v>
      </c>
      <c r="E161" s="236" t="s">
        <v>1</v>
      </c>
      <c r="F161" s="237" t="s">
        <v>167</v>
      </c>
      <c r="G161" s="234"/>
      <c r="H161" s="236" t="s">
        <v>1</v>
      </c>
      <c r="I161" s="238"/>
      <c r="J161" s="234"/>
      <c r="K161" s="234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148</v>
      </c>
      <c r="AU161" s="243" t="s">
        <v>85</v>
      </c>
      <c r="AV161" s="13" t="s">
        <v>83</v>
      </c>
      <c r="AW161" s="13" t="s">
        <v>31</v>
      </c>
      <c r="AX161" s="13" t="s">
        <v>75</v>
      </c>
      <c r="AY161" s="243" t="s">
        <v>134</v>
      </c>
    </row>
    <row r="162" s="13" customFormat="1">
      <c r="A162" s="13"/>
      <c r="B162" s="233"/>
      <c r="C162" s="234"/>
      <c r="D162" s="235" t="s">
        <v>148</v>
      </c>
      <c r="E162" s="236" t="s">
        <v>1</v>
      </c>
      <c r="F162" s="237" t="s">
        <v>168</v>
      </c>
      <c r="G162" s="234"/>
      <c r="H162" s="236" t="s">
        <v>1</v>
      </c>
      <c r="I162" s="238"/>
      <c r="J162" s="234"/>
      <c r="K162" s="234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148</v>
      </c>
      <c r="AU162" s="243" t="s">
        <v>85</v>
      </c>
      <c r="AV162" s="13" t="s">
        <v>83</v>
      </c>
      <c r="AW162" s="13" t="s">
        <v>31</v>
      </c>
      <c r="AX162" s="13" t="s">
        <v>75</v>
      </c>
      <c r="AY162" s="243" t="s">
        <v>134</v>
      </c>
    </row>
    <row r="163" s="14" customFormat="1">
      <c r="A163" s="14"/>
      <c r="B163" s="244"/>
      <c r="C163" s="245"/>
      <c r="D163" s="235" t="s">
        <v>148</v>
      </c>
      <c r="E163" s="246" t="s">
        <v>1</v>
      </c>
      <c r="F163" s="247" t="s">
        <v>169</v>
      </c>
      <c r="G163" s="245"/>
      <c r="H163" s="248">
        <v>2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148</v>
      </c>
      <c r="AU163" s="254" t="s">
        <v>85</v>
      </c>
      <c r="AV163" s="14" t="s">
        <v>85</v>
      </c>
      <c r="AW163" s="14" t="s">
        <v>31</v>
      </c>
      <c r="AX163" s="14" t="s">
        <v>75</v>
      </c>
      <c r="AY163" s="254" t="s">
        <v>134</v>
      </c>
    </row>
    <row r="164" s="15" customFormat="1">
      <c r="A164" s="15"/>
      <c r="B164" s="255"/>
      <c r="C164" s="256"/>
      <c r="D164" s="235" t="s">
        <v>148</v>
      </c>
      <c r="E164" s="257" t="s">
        <v>1</v>
      </c>
      <c r="F164" s="258" t="s">
        <v>158</v>
      </c>
      <c r="G164" s="256"/>
      <c r="H164" s="259">
        <v>84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5" t="s">
        <v>148</v>
      </c>
      <c r="AU164" s="265" t="s">
        <v>85</v>
      </c>
      <c r="AV164" s="15" t="s">
        <v>140</v>
      </c>
      <c r="AW164" s="15" t="s">
        <v>31</v>
      </c>
      <c r="AX164" s="15" t="s">
        <v>83</v>
      </c>
      <c r="AY164" s="265" t="s">
        <v>134</v>
      </c>
    </row>
    <row r="165" s="2" customFormat="1" ht="24.15" customHeight="1">
      <c r="A165" s="39"/>
      <c r="B165" s="40"/>
      <c r="C165" s="266" t="s">
        <v>140</v>
      </c>
      <c r="D165" s="266" t="s">
        <v>170</v>
      </c>
      <c r="E165" s="267" t="s">
        <v>171</v>
      </c>
      <c r="F165" s="268" t="s">
        <v>172</v>
      </c>
      <c r="G165" s="269" t="s">
        <v>146</v>
      </c>
      <c r="H165" s="270">
        <v>89</v>
      </c>
      <c r="I165" s="271"/>
      <c r="J165" s="270">
        <f>ROUND(I165*H165,2)</f>
        <v>0</v>
      </c>
      <c r="K165" s="272"/>
      <c r="L165" s="273"/>
      <c r="M165" s="274" t="s">
        <v>1</v>
      </c>
      <c r="N165" s="275" t="s">
        <v>40</v>
      </c>
      <c r="O165" s="92"/>
      <c r="P165" s="229">
        <f>O165*H165</f>
        <v>0</v>
      </c>
      <c r="Q165" s="229">
        <v>0.036999999999999998</v>
      </c>
      <c r="R165" s="229">
        <f>Q165*H165</f>
        <v>3.2929999999999997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173</v>
      </c>
      <c r="AT165" s="231" t="s">
        <v>170</v>
      </c>
      <c r="AU165" s="231" t="s">
        <v>85</v>
      </c>
      <c r="AY165" s="18" t="s">
        <v>134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83</v>
      </c>
      <c r="BK165" s="232">
        <f>ROUND(I165*H165,2)</f>
        <v>0</v>
      </c>
      <c r="BL165" s="18" t="s">
        <v>140</v>
      </c>
      <c r="BM165" s="231" t="s">
        <v>174</v>
      </c>
    </row>
    <row r="166" s="14" customFormat="1">
      <c r="A166" s="14"/>
      <c r="B166" s="244"/>
      <c r="C166" s="245"/>
      <c r="D166" s="235" t="s">
        <v>148</v>
      </c>
      <c r="E166" s="246" t="s">
        <v>1</v>
      </c>
      <c r="F166" s="247" t="s">
        <v>175</v>
      </c>
      <c r="G166" s="245"/>
      <c r="H166" s="248">
        <v>89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148</v>
      </c>
      <c r="AU166" s="254" t="s">
        <v>85</v>
      </c>
      <c r="AV166" s="14" t="s">
        <v>85</v>
      </c>
      <c r="AW166" s="14" t="s">
        <v>31</v>
      </c>
      <c r="AX166" s="14" t="s">
        <v>83</v>
      </c>
      <c r="AY166" s="254" t="s">
        <v>134</v>
      </c>
    </row>
    <row r="167" s="2" customFormat="1" ht="24.15" customHeight="1">
      <c r="A167" s="39"/>
      <c r="B167" s="40"/>
      <c r="C167" s="220" t="s">
        <v>176</v>
      </c>
      <c r="D167" s="220" t="s">
        <v>136</v>
      </c>
      <c r="E167" s="221" t="s">
        <v>177</v>
      </c>
      <c r="F167" s="222" t="s">
        <v>178</v>
      </c>
      <c r="G167" s="223" t="s">
        <v>146</v>
      </c>
      <c r="H167" s="224">
        <v>109</v>
      </c>
      <c r="I167" s="225"/>
      <c r="J167" s="224">
        <f>ROUND(I167*H167,2)</f>
        <v>0</v>
      </c>
      <c r="K167" s="226"/>
      <c r="L167" s="45"/>
      <c r="M167" s="227" t="s">
        <v>1</v>
      </c>
      <c r="N167" s="228" t="s">
        <v>40</v>
      </c>
      <c r="O167" s="92"/>
      <c r="P167" s="229">
        <f>O167*H167</f>
        <v>0</v>
      </c>
      <c r="Q167" s="229">
        <v>0.0028500000000000001</v>
      </c>
      <c r="R167" s="229">
        <f>Q167*H167</f>
        <v>0.31065000000000004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140</v>
      </c>
      <c r="AT167" s="231" t="s">
        <v>136</v>
      </c>
      <c r="AU167" s="231" t="s">
        <v>85</v>
      </c>
      <c r="AY167" s="18" t="s">
        <v>134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83</v>
      </c>
      <c r="BK167" s="232">
        <f>ROUND(I167*H167,2)</f>
        <v>0</v>
      </c>
      <c r="BL167" s="18" t="s">
        <v>140</v>
      </c>
      <c r="BM167" s="231" t="s">
        <v>179</v>
      </c>
    </row>
    <row r="168" s="13" customFormat="1">
      <c r="A168" s="13"/>
      <c r="B168" s="233"/>
      <c r="C168" s="234"/>
      <c r="D168" s="235" t="s">
        <v>148</v>
      </c>
      <c r="E168" s="236" t="s">
        <v>1</v>
      </c>
      <c r="F168" s="237" t="s">
        <v>150</v>
      </c>
      <c r="G168" s="234"/>
      <c r="H168" s="236" t="s">
        <v>1</v>
      </c>
      <c r="I168" s="238"/>
      <c r="J168" s="234"/>
      <c r="K168" s="234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148</v>
      </c>
      <c r="AU168" s="243" t="s">
        <v>85</v>
      </c>
      <c r="AV168" s="13" t="s">
        <v>83</v>
      </c>
      <c r="AW168" s="13" t="s">
        <v>31</v>
      </c>
      <c r="AX168" s="13" t="s">
        <v>75</v>
      </c>
      <c r="AY168" s="243" t="s">
        <v>134</v>
      </c>
    </row>
    <row r="169" s="13" customFormat="1">
      <c r="A169" s="13"/>
      <c r="B169" s="233"/>
      <c r="C169" s="234"/>
      <c r="D169" s="235" t="s">
        <v>148</v>
      </c>
      <c r="E169" s="236" t="s">
        <v>1</v>
      </c>
      <c r="F169" s="237" t="s">
        <v>151</v>
      </c>
      <c r="G169" s="234"/>
      <c r="H169" s="236" t="s">
        <v>1</v>
      </c>
      <c r="I169" s="238"/>
      <c r="J169" s="234"/>
      <c r="K169" s="234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148</v>
      </c>
      <c r="AU169" s="243" t="s">
        <v>85</v>
      </c>
      <c r="AV169" s="13" t="s">
        <v>83</v>
      </c>
      <c r="AW169" s="13" t="s">
        <v>31</v>
      </c>
      <c r="AX169" s="13" t="s">
        <v>75</v>
      </c>
      <c r="AY169" s="243" t="s">
        <v>134</v>
      </c>
    </row>
    <row r="170" s="14" customFormat="1">
      <c r="A170" s="14"/>
      <c r="B170" s="244"/>
      <c r="C170" s="245"/>
      <c r="D170" s="235" t="s">
        <v>148</v>
      </c>
      <c r="E170" s="246" t="s">
        <v>1</v>
      </c>
      <c r="F170" s="247" t="s">
        <v>180</v>
      </c>
      <c r="G170" s="245"/>
      <c r="H170" s="248">
        <v>26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148</v>
      </c>
      <c r="AU170" s="254" t="s">
        <v>85</v>
      </c>
      <c r="AV170" s="14" t="s">
        <v>85</v>
      </c>
      <c r="AW170" s="14" t="s">
        <v>31</v>
      </c>
      <c r="AX170" s="14" t="s">
        <v>75</v>
      </c>
      <c r="AY170" s="254" t="s">
        <v>134</v>
      </c>
    </row>
    <row r="171" s="13" customFormat="1">
      <c r="A171" s="13"/>
      <c r="B171" s="233"/>
      <c r="C171" s="234"/>
      <c r="D171" s="235" t="s">
        <v>148</v>
      </c>
      <c r="E171" s="236" t="s">
        <v>1</v>
      </c>
      <c r="F171" s="237" t="s">
        <v>153</v>
      </c>
      <c r="G171" s="234"/>
      <c r="H171" s="236" t="s">
        <v>1</v>
      </c>
      <c r="I171" s="238"/>
      <c r="J171" s="234"/>
      <c r="K171" s="234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148</v>
      </c>
      <c r="AU171" s="243" t="s">
        <v>85</v>
      </c>
      <c r="AV171" s="13" t="s">
        <v>83</v>
      </c>
      <c r="AW171" s="13" t="s">
        <v>31</v>
      </c>
      <c r="AX171" s="13" t="s">
        <v>75</v>
      </c>
      <c r="AY171" s="243" t="s">
        <v>134</v>
      </c>
    </row>
    <row r="172" s="14" customFormat="1">
      <c r="A172" s="14"/>
      <c r="B172" s="244"/>
      <c r="C172" s="245"/>
      <c r="D172" s="235" t="s">
        <v>148</v>
      </c>
      <c r="E172" s="246" t="s">
        <v>1</v>
      </c>
      <c r="F172" s="247" t="s">
        <v>181</v>
      </c>
      <c r="G172" s="245"/>
      <c r="H172" s="248">
        <v>40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148</v>
      </c>
      <c r="AU172" s="254" t="s">
        <v>85</v>
      </c>
      <c r="AV172" s="14" t="s">
        <v>85</v>
      </c>
      <c r="AW172" s="14" t="s">
        <v>31</v>
      </c>
      <c r="AX172" s="14" t="s">
        <v>75</v>
      </c>
      <c r="AY172" s="254" t="s">
        <v>134</v>
      </c>
    </row>
    <row r="173" s="13" customFormat="1">
      <c r="A173" s="13"/>
      <c r="B173" s="233"/>
      <c r="C173" s="234"/>
      <c r="D173" s="235" t="s">
        <v>148</v>
      </c>
      <c r="E173" s="236" t="s">
        <v>1</v>
      </c>
      <c r="F173" s="237" t="s">
        <v>155</v>
      </c>
      <c r="G173" s="234"/>
      <c r="H173" s="236" t="s">
        <v>1</v>
      </c>
      <c r="I173" s="238"/>
      <c r="J173" s="234"/>
      <c r="K173" s="234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148</v>
      </c>
      <c r="AU173" s="243" t="s">
        <v>85</v>
      </c>
      <c r="AV173" s="13" t="s">
        <v>83</v>
      </c>
      <c r="AW173" s="13" t="s">
        <v>31</v>
      </c>
      <c r="AX173" s="13" t="s">
        <v>75</v>
      </c>
      <c r="AY173" s="243" t="s">
        <v>134</v>
      </c>
    </row>
    <row r="174" s="14" customFormat="1">
      <c r="A174" s="14"/>
      <c r="B174" s="244"/>
      <c r="C174" s="245"/>
      <c r="D174" s="235" t="s">
        <v>148</v>
      </c>
      <c r="E174" s="246" t="s">
        <v>1</v>
      </c>
      <c r="F174" s="247" t="s">
        <v>181</v>
      </c>
      <c r="G174" s="245"/>
      <c r="H174" s="248">
        <v>40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148</v>
      </c>
      <c r="AU174" s="254" t="s">
        <v>85</v>
      </c>
      <c r="AV174" s="14" t="s">
        <v>85</v>
      </c>
      <c r="AW174" s="14" t="s">
        <v>31</v>
      </c>
      <c r="AX174" s="14" t="s">
        <v>75</v>
      </c>
      <c r="AY174" s="254" t="s">
        <v>134</v>
      </c>
    </row>
    <row r="175" s="13" customFormat="1">
      <c r="A175" s="13"/>
      <c r="B175" s="233"/>
      <c r="C175" s="234"/>
      <c r="D175" s="235" t="s">
        <v>148</v>
      </c>
      <c r="E175" s="236" t="s">
        <v>1</v>
      </c>
      <c r="F175" s="237" t="s">
        <v>167</v>
      </c>
      <c r="G175" s="234"/>
      <c r="H175" s="236" t="s">
        <v>1</v>
      </c>
      <c r="I175" s="238"/>
      <c r="J175" s="234"/>
      <c r="K175" s="234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148</v>
      </c>
      <c r="AU175" s="243" t="s">
        <v>85</v>
      </c>
      <c r="AV175" s="13" t="s">
        <v>83</v>
      </c>
      <c r="AW175" s="13" t="s">
        <v>31</v>
      </c>
      <c r="AX175" s="13" t="s">
        <v>75</v>
      </c>
      <c r="AY175" s="243" t="s">
        <v>134</v>
      </c>
    </row>
    <row r="176" s="13" customFormat="1">
      <c r="A176" s="13"/>
      <c r="B176" s="233"/>
      <c r="C176" s="234"/>
      <c r="D176" s="235" t="s">
        <v>148</v>
      </c>
      <c r="E176" s="236" t="s">
        <v>1</v>
      </c>
      <c r="F176" s="237" t="s">
        <v>168</v>
      </c>
      <c r="G176" s="234"/>
      <c r="H176" s="236" t="s">
        <v>1</v>
      </c>
      <c r="I176" s="238"/>
      <c r="J176" s="234"/>
      <c r="K176" s="234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148</v>
      </c>
      <c r="AU176" s="243" t="s">
        <v>85</v>
      </c>
      <c r="AV176" s="13" t="s">
        <v>83</v>
      </c>
      <c r="AW176" s="13" t="s">
        <v>31</v>
      </c>
      <c r="AX176" s="13" t="s">
        <v>75</v>
      </c>
      <c r="AY176" s="243" t="s">
        <v>134</v>
      </c>
    </row>
    <row r="177" s="14" customFormat="1">
      <c r="A177" s="14"/>
      <c r="B177" s="244"/>
      <c r="C177" s="245"/>
      <c r="D177" s="235" t="s">
        <v>148</v>
      </c>
      <c r="E177" s="246" t="s">
        <v>1</v>
      </c>
      <c r="F177" s="247" t="s">
        <v>182</v>
      </c>
      <c r="G177" s="245"/>
      <c r="H177" s="248">
        <v>3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148</v>
      </c>
      <c r="AU177" s="254" t="s">
        <v>85</v>
      </c>
      <c r="AV177" s="14" t="s">
        <v>85</v>
      </c>
      <c r="AW177" s="14" t="s">
        <v>31</v>
      </c>
      <c r="AX177" s="14" t="s">
        <v>75</v>
      </c>
      <c r="AY177" s="254" t="s">
        <v>134</v>
      </c>
    </row>
    <row r="178" s="15" customFormat="1">
      <c r="A178" s="15"/>
      <c r="B178" s="255"/>
      <c r="C178" s="256"/>
      <c r="D178" s="235" t="s">
        <v>148</v>
      </c>
      <c r="E178" s="257" t="s">
        <v>1</v>
      </c>
      <c r="F178" s="258" t="s">
        <v>158</v>
      </c>
      <c r="G178" s="256"/>
      <c r="H178" s="259">
        <v>109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5" t="s">
        <v>148</v>
      </c>
      <c r="AU178" s="265" t="s">
        <v>85</v>
      </c>
      <c r="AV178" s="15" t="s">
        <v>140</v>
      </c>
      <c r="AW178" s="15" t="s">
        <v>31</v>
      </c>
      <c r="AX178" s="15" t="s">
        <v>83</v>
      </c>
      <c r="AY178" s="265" t="s">
        <v>134</v>
      </c>
    </row>
    <row r="179" s="2" customFormat="1" ht="24.15" customHeight="1">
      <c r="A179" s="39"/>
      <c r="B179" s="40"/>
      <c r="C179" s="220" t="s">
        <v>183</v>
      </c>
      <c r="D179" s="220" t="s">
        <v>136</v>
      </c>
      <c r="E179" s="221" t="s">
        <v>184</v>
      </c>
      <c r="F179" s="222" t="s">
        <v>185</v>
      </c>
      <c r="G179" s="223" t="s">
        <v>146</v>
      </c>
      <c r="H179" s="224">
        <v>109</v>
      </c>
      <c r="I179" s="225"/>
      <c r="J179" s="224">
        <f>ROUND(I179*H179,2)</f>
        <v>0</v>
      </c>
      <c r="K179" s="226"/>
      <c r="L179" s="45"/>
      <c r="M179" s="227" t="s">
        <v>1</v>
      </c>
      <c r="N179" s="228" t="s">
        <v>40</v>
      </c>
      <c r="O179" s="92"/>
      <c r="P179" s="229">
        <f>O179*H179</f>
        <v>0</v>
      </c>
      <c r="Q179" s="229">
        <v>0.00013999999999999999</v>
      </c>
      <c r="R179" s="229">
        <f>Q179*H179</f>
        <v>0.015259999999999999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140</v>
      </c>
      <c r="AT179" s="231" t="s">
        <v>136</v>
      </c>
      <c r="AU179" s="231" t="s">
        <v>85</v>
      </c>
      <c r="AY179" s="18" t="s">
        <v>134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83</v>
      </c>
      <c r="BK179" s="232">
        <f>ROUND(I179*H179,2)</f>
        <v>0</v>
      </c>
      <c r="BL179" s="18" t="s">
        <v>140</v>
      </c>
      <c r="BM179" s="231" t="s">
        <v>186</v>
      </c>
    </row>
    <row r="180" s="2" customFormat="1" ht="16.5" customHeight="1">
      <c r="A180" s="39"/>
      <c r="B180" s="40"/>
      <c r="C180" s="220" t="s">
        <v>187</v>
      </c>
      <c r="D180" s="220" t="s">
        <v>136</v>
      </c>
      <c r="E180" s="221" t="s">
        <v>188</v>
      </c>
      <c r="F180" s="222" t="s">
        <v>189</v>
      </c>
      <c r="G180" s="223" t="s">
        <v>190</v>
      </c>
      <c r="H180" s="224">
        <v>216</v>
      </c>
      <c r="I180" s="225"/>
      <c r="J180" s="224">
        <f>ROUND(I180*H180,2)</f>
        <v>0</v>
      </c>
      <c r="K180" s="226"/>
      <c r="L180" s="45"/>
      <c r="M180" s="227" t="s">
        <v>1</v>
      </c>
      <c r="N180" s="228" t="s">
        <v>40</v>
      </c>
      <c r="O180" s="92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140</v>
      </c>
      <c r="AT180" s="231" t="s">
        <v>136</v>
      </c>
      <c r="AU180" s="231" t="s">
        <v>85</v>
      </c>
      <c r="AY180" s="18" t="s">
        <v>134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83</v>
      </c>
      <c r="BK180" s="232">
        <f>ROUND(I180*H180,2)</f>
        <v>0</v>
      </c>
      <c r="BL180" s="18" t="s">
        <v>140</v>
      </c>
      <c r="BM180" s="231" t="s">
        <v>191</v>
      </c>
    </row>
    <row r="181" s="13" customFormat="1">
      <c r="A181" s="13"/>
      <c r="B181" s="233"/>
      <c r="C181" s="234"/>
      <c r="D181" s="235" t="s">
        <v>148</v>
      </c>
      <c r="E181" s="236" t="s">
        <v>1</v>
      </c>
      <c r="F181" s="237" t="s">
        <v>150</v>
      </c>
      <c r="G181" s="234"/>
      <c r="H181" s="236" t="s">
        <v>1</v>
      </c>
      <c r="I181" s="238"/>
      <c r="J181" s="234"/>
      <c r="K181" s="234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148</v>
      </c>
      <c r="AU181" s="243" t="s">
        <v>85</v>
      </c>
      <c r="AV181" s="13" t="s">
        <v>83</v>
      </c>
      <c r="AW181" s="13" t="s">
        <v>31</v>
      </c>
      <c r="AX181" s="13" t="s">
        <v>75</v>
      </c>
      <c r="AY181" s="243" t="s">
        <v>134</v>
      </c>
    </row>
    <row r="182" s="13" customFormat="1">
      <c r="A182" s="13"/>
      <c r="B182" s="233"/>
      <c r="C182" s="234"/>
      <c r="D182" s="235" t="s">
        <v>148</v>
      </c>
      <c r="E182" s="236" t="s">
        <v>1</v>
      </c>
      <c r="F182" s="237" t="s">
        <v>151</v>
      </c>
      <c r="G182" s="234"/>
      <c r="H182" s="236" t="s">
        <v>1</v>
      </c>
      <c r="I182" s="238"/>
      <c r="J182" s="234"/>
      <c r="K182" s="234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148</v>
      </c>
      <c r="AU182" s="243" t="s">
        <v>85</v>
      </c>
      <c r="AV182" s="13" t="s">
        <v>83</v>
      </c>
      <c r="AW182" s="13" t="s">
        <v>31</v>
      </c>
      <c r="AX182" s="13" t="s">
        <v>75</v>
      </c>
      <c r="AY182" s="243" t="s">
        <v>134</v>
      </c>
    </row>
    <row r="183" s="14" customFormat="1">
      <c r="A183" s="14"/>
      <c r="B183" s="244"/>
      <c r="C183" s="245"/>
      <c r="D183" s="235" t="s">
        <v>148</v>
      </c>
      <c r="E183" s="246" t="s">
        <v>1</v>
      </c>
      <c r="F183" s="247" t="s">
        <v>192</v>
      </c>
      <c r="G183" s="245"/>
      <c r="H183" s="248">
        <v>51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4" t="s">
        <v>148</v>
      </c>
      <c r="AU183" s="254" t="s">
        <v>85</v>
      </c>
      <c r="AV183" s="14" t="s">
        <v>85</v>
      </c>
      <c r="AW183" s="14" t="s">
        <v>31</v>
      </c>
      <c r="AX183" s="14" t="s">
        <v>75</v>
      </c>
      <c r="AY183" s="254" t="s">
        <v>134</v>
      </c>
    </row>
    <row r="184" s="13" customFormat="1">
      <c r="A184" s="13"/>
      <c r="B184" s="233"/>
      <c r="C184" s="234"/>
      <c r="D184" s="235" t="s">
        <v>148</v>
      </c>
      <c r="E184" s="236" t="s">
        <v>1</v>
      </c>
      <c r="F184" s="237" t="s">
        <v>153</v>
      </c>
      <c r="G184" s="234"/>
      <c r="H184" s="236" t="s">
        <v>1</v>
      </c>
      <c r="I184" s="238"/>
      <c r="J184" s="234"/>
      <c r="K184" s="234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148</v>
      </c>
      <c r="AU184" s="243" t="s">
        <v>85</v>
      </c>
      <c r="AV184" s="13" t="s">
        <v>83</v>
      </c>
      <c r="AW184" s="13" t="s">
        <v>31</v>
      </c>
      <c r="AX184" s="13" t="s">
        <v>75</v>
      </c>
      <c r="AY184" s="243" t="s">
        <v>134</v>
      </c>
    </row>
    <row r="185" s="14" customFormat="1">
      <c r="A185" s="14"/>
      <c r="B185" s="244"/>
      <c r="C185" s="245"/>
      <c r="D185" s="235" t="s">
        <v>148</v>
      </c>
      <c r="E185" s="246" t="s">
        <v>1</v>
      </c>
      <c r="F185" s="247" t="s">
        <v>193</v>
      </c>
      <c r="G185" s="245"/>
      <c r="H185" s="248">
        <v>80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148</v>
      </c>
      <c r="AU185" s="254" t="s">
        <v>85</v>
      </c>
      <c r="AV185" s="14" t="s">
        <v>85</v>
      </c>
      <c r="AW185" s="14" t="s">
        <v>31</v>
      </c>
      <c r="AX185" s="14" t="s">
        <v>75</v>
      </c>
      <c r="AY185" s="254" t="s">
        <v>134</v>
      </c>
    </row>
    <row r="186" s="13" customFormat="1">
      <c r="A186" s="13"/>
      <c r="B186" s="233"/>
      <c r="C186" s="234"/>
      <c r="D186" s="235" t="s">
        <v>148</v>
      </c>
      <c r="E186" s="236" t="s">
        <v>1</v>
      </c>
      <c r="F186" s="237" t="s">
        <v>155</v>
      </c>
      <c r="G186" s="234"/>
      <c r="H186" s="236" t="s">
        <v>1</v>
      </c>
      <c r="I186" s="238"/>
      <c r="J186" s="234"/>
      <c r="K186" s="234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148</v>
      </c>
      <c r="AU186" s="243" t="s">
        <v>85</v>
      </c>
      <c r="AV186" s="13" t="s">
        <v>83</v>
      </c>
      <c r="AW186" s="13" t="s">
        <v>31</v>
      </c>
      <c r="AX186" s="13" t="s">
        <v>75</v>
      </c>
      <c r="AY186" s="243" t="s">
        <v>134</v>
      </c>
    </row>
    <row r="187" s="14" customFormat="1">
      <c r="A187" s="14"/>
      <c r="B187" s="244"/>
      <c r="C187" s="245"/>
      <c r="D187" s="235" t="s">
        <v>148</v>
      </c>
      <c r="E187" s="246" t="s">
        <v>1</v>
      </c>
      <c r="F187" s="247" t="s">
        <v>194</v>
      </c>
      <c r="G187" s="245"/>
      <c r="H187" s="248">
        <v>80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148</v>
      </c>
      <c r="AU187" s="254" t="s">
        <v>85</v>
      </c>
      <c r="AV187" s="14" t="s">
        <v>85</v>
      </c>
      <c r="AW187" s="14" t="s">
        <v>31</v>
      </c>
      <c r="AX187" s="14" t="s">
        <v>75</v>
      </c>
      <c r="AY187" s="254" t="s">
        <v>134</v>
      </c>
    </row>
    <row r="188" s="13" customFormat="1">
      <c r="A188" s="13"/>
      <c r="B188" s="233"/>
      <c r="C188" s="234"/>
      <c r="D188" s="235" t="s">
        <v>148</v>
      </c>
      <c r="E188" s="236" t="s">
        <v>1</v>
      </c>
      <c r="F188" s="237" t="s">
        <v>167</v>
      </c>
      <c r="G188" s="234"/>
      <c r="H188" s="236" t="s">
        <v>1</v>
      </c>
      <c r="I188" s="238"/>
      <c r="J188" s="234"/>
      <c r="K188" s="234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148</v>
      </c>
      <c r="AU188" s="243" t="s">
        <v>85</v>
      </c>
      <c r="AV188" s="13" t="s">
        <v>83</v>
      </c>
      <c r="AW188" s="13" t="s">
        <v>31</v>
      </c>
      <c r="AX188" s="13" t="s">
        <v>75</v>
      </c>
      <c r="AY188" s="243" t="s">
        <v>134</v>
      </c>
    </row>
    <row r="189" s="14" customFormat="1">
      <c r="A189" s="14"/>
      <c r="B189" s="244"/>
      <c r="C189" s="245"/>
      <c r="D189" s="235" t="s">
        <v>148</v>
      </c>
      <c r="E189" s="246" t="s">
        <v>1</v>
      </c>
      <c r="F189" s="247" t="s">
        <v>176</v>
      </c>
      <c r="G189" s="245"/>
      <c r="H189" s="248">
        <v>5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148</v>
      </c>
      <c r="AU189" s="254" t="s">
        <v>85</v>
      </c>
      <c r="AV189" s="14" t="s">
        <v>85</v>
      </c>
      <c r="AW189" s="14" t="s">
        <v>31</v>
      </c>
      <c r="AX189" s="14" t="s">
        <v>75</v>
      </c>
      <c r="AY189" s="254" t="s">
        <v>134</v>
      </c>
    </row>
    <row r="190" s="15" customFormat="1">
      <c r="A190" s="15"/>
      <c r="B190" s="255"/>
      <c r="C190" s="256"/>
      <c r="D190" s="235" t="s">
        <v>148</v>
      </c>
      <c r="E190" s="257" t="s">
        <v>1</v>
      </c>
      <c r="F190" s="258" t="s">
        <v>158</v>
      </c>
      <c r="G190" s="256"/>
      <c r="H190" s="259">
        <v>216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5" t="s">
        <v>148</v>
      </c>
      <c r="AU190" s="265" t="s">
        <v>85</v>
      </c>
      <c r="AV190" s="15" t="s">
        <v>140</v>
      </c>
      <c r="AW190" s="15" t="s">
        <v>31</v>
      </c>
      <c r="AX190" s="15" t="s">
        <v>83</v>
      </c>
      <c r="AY190" s="265" t="s">
        <v>134</v>
      </c>
    </row>
    <row r="191" s="2" customFormat="1" ht="16.5" customHeight="1">
      <c r="A191" s="39"/>
      <c r="B191" s="40"/>
      <c r="C191" s="266" t="s">
        <v>173</v>
      </c>
      <c r="D191" s="266" t="s">
        <v>170</v>
      </c>
      <c r="E191" s="267" t="s">
        <v>195</v>
      </c>
      <c r="F191" s="268" t="s">
        <v>196</v>
      </c>
      <c r="G191" s="269" t="s">
        <v>190</v>
      </c>
      <c r="H191" s="270">
        <v>227</v>
      </c>
      <c r="I191" s="271"/>
      <c r="J191" s="270">
        <f>ROUND(I191*H191,2)</f>
        <v>0</v>
      </c>
      <c r="K191" s="272"/>
      <c r="L191" s="273"/>
      <c r="M191" s="274" t="s">
        <v>1</v>
      </c>
      <c r="N191" s="275" t="s">
        <v>40</v>
      </c>
      <c r="O191" s="92"/>
      <c r="P191" s="229">
        <f>O191*H191</f>
        <v>0</v>
      </c>
      <c r="Q191" s="229">
        <v>2.0000000000000002E-05</v>
      </c>
      <c r="R191" s="229">
        <f>Q191*H191</f>
        <v>0.0045400000000000006</v>
      </c>
      <c r="S191" s="229">
        <v>0</v>
      </c>
      <c r="T191" s="23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1" t="s">
        <v>173</v>
      </c>
      <c r="AT191" s="231" t="s">
        <v>170</v>
      </c>
      <c r="AU191" s="231" t="s">
        <v>85</v>
      </c>
      <c r="AY191" s="18" t="s">
        <v>134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83</v>
      </c>
      <c r="BK191" s="232">
        <f>ROUND(I191*H191,2)</f>
        <v>0</v>
      </c>
      <c r="BL191" s="18" t="s">
        <v>140</v>
      </c>
      <c r="BM191" s="231" t="s">
        <v>197</v>
      </c>
    </row>
    <row r="192" s="14" customFormat="1">
      <c r="A192" s="14"/>
      <c r="B192" s="244"/>
      <c r="C192" s="245"/>
      <c r="D192" s="235" t="s">
        <v>148</v>
      </c>
      <c r="E192" s="246" t="s">
        <v>1</v>
      </c>
      <c r="F192" s="247" t="s">
        <v>198</v>
      </c>
      <c r="G192" s="245"/>
      <c r="H192" s="248">
        <v>227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148</v>
      </c>
      <c r="AU192" s="254" t="s">
        <v>85</v>
      </c>
      <c r="AV192" s="14" t="s">
        <v>85</v>
      </c>
      <c r="AW192" s="14" t="s">
        <v>31</v>
      </c>
      <c r="AX192" s="14" t="s">
        <v>83</v>
      </c>
      <c r="AY192" s="254" t="s">
        <v>134</v>
      </c>
    </row>
    <row r="193" s="2" customFormat="1" ht="24.15" customHeight="1">
      <c r="A193" s="39"/>
      <c r="B193" s="40"/>
      <c r="C193" s="220" t="s">
        <v>199</v>
      </c>
      <c r="D193" s="220" t="s">
        <v>136</v>
      </c>
      <c r="E193" s="221" t="s">
        <v>200</v>
      </c>
      <c r="F193" s="222" t="s">
        <v>201</v>
      </c>
      <c r="G193" s="223" t="s">
        <v>146</v>
      </c>
      <c r="H193" s="224">
        <v>60</v>
      </c>
      <c r="I193" s="225"/>
      <c r="J193" s="224">
        <f>ROUND(I193*H193,2)</f>
        <v>0</v>
      </c>
      <c r="K193" s="226"/>
      <c r="L193" s="45"/>
      <c r="M193" s="227" t="s">
        <v>1</v>
      </c>
      <c r="N193" s="228" t="s">
        <v>40</v>
      </c>
      <c r="O193" s="92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1" t="s">
        <v>140</v>
      </c>
      <c r="AT193" s="231" t="s">
        <v>136</v>
      </c>
      <c r="AU193" s="231" t="s">
        <v>85</v>
      </c>
      <c r="AY193" s="18" t="s">
        <v>134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8" t="s">
        <v>83</v>
      </c>
      <c r="BK193" s="232">
        <f>ROUND(I193*H193,2)</f>
        <v>0</v>
      </c>
      <c r="BL193" s="18" t="s">
        <v>140</v>
      </c>
      <c r="BM193" s="231" t="s">
        <v>202</v>
      </c>
    </row>
    <row r="194" s="13" customFormat="1">
      <c r="A194" s="13"/>
      <c r="B194" s="233"/>
      <c r="C194" s="234"/>
      <c r="D194" s="235" t="s">
        <v>148</v>
      </c>
      <c r="E194" s="236" t="s">
        <v>1</v>
      </c>
      <c r="F194" s="237" t="s">
        <v>203</v>
      </c>
      <c r="G194" s="234"/>
      <c r="H194" s="236" t="s">
        <v>1</v>
      </c>
      <c r="I194" s="238"/>
      <c r="J194" s="234"/>
      <c r="K194" s="234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148</v>
      </c>
      <c r="AU194" s="243" t="s">
        <v>85</v>
      </c>
      <c r="AV194" s="13" t="s">
        <v>83</v>
      </c>
      <c r="AW194" s="13" t="s">
        <v>31</v>
      </c>
      <c r="AX194" s="13" t="s">
        <v>75</v>
      </c>
      <c r="AY194" s="243" t="s">
        <v>134</v>
      </c>
    </row>
    <row r="195" s="14" customFormat="1">
      <c r="A195" s="14"/>
      <c r="B195" s="244"/>
      <c r="C195" s="245"/>
      <c r="D195" s="235" t="s">
        <v>148</v>
      </c>
      <c r="E195" s="246" t="s">
        <v>1</v>
      </c>
      <c r="F195" s="247" t="s">
        <v>204</v>
      </c>
      <c r="G195" s="245"/>
      <c r="H195" s="248">
        <v>60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148</v>
      </c>
      <c r="AU195" s="254" t="s">
        <v>85</v>
      </c>
      <c r="AV195" s="14" t="s">
        <v>85</v>
      </c>
      <c r="AW195" s="14" t="s">
        <v>31</v>
      </c>
      <c r="AX195" s="14" t="s">
        <v>83</v>
      </c>
      <c r="AY195" s="254" t="s">
        <v>134</v>
      </c>
    </row>
    <row r="196" s="2" customFormat="1" ht="16.5" customHeight="1">
      <c r="A196" s="39"/>
      <c r="B196" s="40"/>
      <c r="C196" s="220" t="s">
        <v>205</v>
      </c>
      <c r="D196" s="220" t="s">
        <v>136</v>
      </c>
      <c r="E196" s="221" t="s">
        <v>206</v>
      </c>
      <c r="F196" s="222" t="s">
        <v>207</v>
      </c>
      <c r="G196" s="223" t="s">
        <v>139</v>
      </c>
      <c r="H196" s="224">
        <v>1</v>
      </c>
      <c r="I196" s="225"/>
      <c r="J196" s="224">
        <f>ROUND(I196*H196,2)</f>
        <v>0</v>
      </c>
      <c r="K196" s="226"/>
      <c r="L196" s="45"/>
      <c r="M196" s="227" t="s">
        <v>1</v>
      </c>
      <c r="N196" s="228" t="s">
        <v>40</v>
      </c>
      <c r="O196" s="92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1" t="s">
        <v>140</v>
      </c>
      <c r="AT196" s="231" t="s">
        <v>136</v>
      </c>
      <c r="AU196" s="231" t="s">
        <v>85</v>
      </c>
      <c r="AY196" s="18" t="s">
        <v>134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83</v>
      </c>
      <c r="BK196" s="232">
        <f>ROUND(I196*H196,2)</f>
        <v>0</v>
      </c>
      <c r="BL196" s="18" t="s">
        <v>140</v>
      </c>
      <c r="BM196" s="231" t="s">
        <v>208</v>
      </c>
    </row>
    <row r="197" s="12" customFormat="1" ht="22.8" customHeight="1">
      <c r="A197" s="12"/>
      <c r="B197" s="204"/>
      <c r="C197" s="205"/>
      <c r="D197" s="206" t="s">
        <v>74</v>
      </c>
      <c r="E197" s="218" t="s">
        <v>209</v>
      </c>
      <c r="F197" s="218" t="s">
        <v>210</v>
      </c>
      <c r="G197" s="205"/>
      <c r="H197" s="205"/>
      <c r="I197" s="208"/>
      <c r="J197" s="219">
        <f>BK197</f>
        <v>0</v>
      </c>
      <c r="K197" s="205"/>
      <c r="L197" s="210"/>
      <c r="M197" s="211"/>
      <c r="N197" s="212"/>
      <c r="O197" s="212"/>
      <c r="P197" s="213">
        <f>SUM(P198:P206)</f>
        <v>0</v>
      </c>
      <c r="Q197" s="212"/>
      <c r="R197" s="213">
        <f>SUM(R198:R206)</f>
        <v>31.598560000000003</v>
      </c>
      <c r="S197" s="212"/>
      <c r="T197" s="214">
        <f>SUM(T198:T206)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5" t="s">
        <v>83</v>
      </c>
      <c r="AT197" s="216" t="s">
        <v>74</v>
      </c>
      <c r="AU197" s="216" t="s">
        <v>83</v>
      </c>
      <c r="AY197" s="215" t="s">
        <v>134</v>
      </c>
      <c r="BK197" s="217">
        <f>SUM(BK198:BK206)</f>
        <v>0</v>
      </c>
    </row>
    <row r="198" s="2" customFormat="1" ht="21.75" customHeight="1">
      <c r="A198" s="39"/>
      <c r="B198" s="40"/>
      <c r="C198" s="220" t="s">
        <v>211</v>
      </c>
      <c r="D198" s="220" t="s">
        <v>136</v>
      </c>
      <c r="E198" s="221" t="s">
        <v>212</v>
      </c>
      <c r="F198" s="222" t="s">
        <v>213</v>
      </c>
      <c r="G198" s="223" t="s">
        <v>146</v>
      </c>
      <c r="H198" s="224">
        <v>634</v>
      </c>
      <c r="I198" s="225"/>
      <c r="J198" s="224">
        <f>ROUND(I198*H198,2)</f>
        <v>0</v>
      </c>
      <c r="K198" s="226"/>
      <c r="L198" s="45"/>
      <c r="M198" s="227" t="s">
        <v>1</v>
      </c>
      <c r="N198" s="228" t="s">
        <v>40</v>
      </c>
      <c r="O198" s="92"/>
      <c r="P198" s="229">
        <f>O198*H198</f>
        <v>0</v>
      </c>
      <c r="Q198" s="229">
        <v>0.049840000000000002</v>
      </c>
      <c r="R198" s="229">
        <f>Q198*H198</f>
        <v>31.598560000000003</v>
      </c>
      <c r="S198" s="229">
        <v>0</v>
      </c>
      <c r="T198" s="23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1" t="s">
        <v>140</v>
      </c>
      <c r="AT198" s="231" t="s">
        <v>136</v>
      </c>
      <c r="AU198" s="231" t="s">
        <v>85</v>
      </c>
      <c r="AY198" s="18" t="s">
        <v>134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83</v>
      </c>
      <c r="BK198" s="232">
        <f>ROUND(I198*H198,2)</f>
        <v>0</v>
      </c>
      <c r="BL198" s="18" t="s">
        <v>140</v>
      </c>
      <c r="BM198" s="231" t="s">
        <v>214</v>
      </c>
    </row>
    <row r="199" s="13" customFormat="1">
      <c r="A199" s="13"/>
      <c r="B199" s="233"/>
      <c r="C199" s="234"/>
      <c r="D199" s="235" t="s">
        <v>148</v>
      </c>
      <c r="E199" s="236" t="s">
        <v>1</v>
      </c>
      <c r="F199" s="237" t="s">
        <v>215</v>
      </c>
      <c r="G199" s="234"/>
      <c r="H199" s="236" t="s">
        <v>1</v>
      </c>
      <c r="I199" s="238"/>
      <c r="J199" s="234"/>
      <c r="K199" s="234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148</v>
      </c>
      <c r="AU199" s="243" t="s">
        <v>85</v>
      </c>
      <c r="AV199" s="13" t="s">
        <v>83</v>
      </c>
      <c r="AW199" s="13" t="s">
        <v>31</v>
      </c>
      <c r="AX199" s="13" t="s">
        <v>75</v>
      </c>
      <c r="AY199" s="243" t="s">
        <v>134</v>
      </c>
    </row>
    <row r="200" s="13" customFormat="1">
      <c r="A200" s="13"/>
      <c r="B200" s="233"/>
      <c r="C200" s="234"/>
      <c r="D200" s="235" t="s">
        <v>148</v>
      </c>
      <c r="E200" s="236" t="s">
        <v>1</v>
      </c>
      <c r="F200" s="237" t="s">
        <v>151</v>
      </c>
      <c r="G200" s="234"/>
      <c r="H200" s="236" t="s">
        <v>1</v>
      </c>
      <c r="I200" s="238"/>
      <c r="J200" s="234"/>
      <c r="K200" s="234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148</v>
      </c>
      <c r="AU200" s="243" t="s">
        <v>85</v>
      </c>
      <c r="AV200" s="13" t="s">
        <v>83</v>
      </c>
      <c r="AW200" s="13" t="s">
        <v>31</v>
      </c>
      <c r="AX200" s="13" t="s">
        <v>75</v>
      </c>
      <c r="AY200" s="243" t="s">
        <v>134</v>
      </c>
    </row>
    <row r="201" s="14" customFormat="1">
      <c r="A201" s="14"/>
      <c r="B201" s="244"/>
      <c r="C201" s="245"/>
      <c r="D201" s="235" t="s">
        <v>148</v>
      </c>
      <c r="E201" s="246" t="s">
        <v>1</v>
      </c>
      <c r="F201" s="247" t="s">
        <v>216</v>
      </c>
      <c r="G201" s="245"/>
      <c r="H201" s="248">
        <v>190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148</v>
      </c>
      <c r="AU201" s="254" t="s">
        <v>85</v>
      </c>
      <c r="AV201" s="14" t="s">
        <v>85</v>
      </c>
      <c r="AW201" s="14" t="s">
        <v>31</v>
      </c>
      <c r="AX201" s="14" t="s">
        <v>75</v>
      </c>
      <c r="AY201" s="254" t="s">
        <v>134</v>
      </c>
    </row>
    <row r="202" s="13" customFormat="1">
      <c r="A202" s="13"/>
      <c r="B202" s="233"/>
      <c r="C202" s="234"/>
      <c r="D202" s="235" t="s">
        <v>148</v>
      </c>
      <c r="E202" s="236" t="s">
        <v>1</v>
      </c>
      <c r="F202" s="237" t="s">
        <v>153</v>
      </c>
      <c r="G202" s="234"/>
      <c r="H202" s="236" t="s">
        <v>1</v>
      </c>
      <c r="I202" s="238"/>
      <c r="J202" s="234"/>
      <c r="K202" s="234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148</v>
      </c>
      <c r="AU202" s="243" t="s">
        <v>85</v>
      </c>
      <c r="AV202" s="13" t="s">
        <v>83</v>
      </c>
      <c r="AW202" s="13" t="s">
        <v>31</v>
      </c>
      <c r="AX202" s="13" t="s">
        <v>75</v>
      </c>
      <c r="AY202" s="243" t="s">
        <v>134</v>
      </c>
    </row>
    <row r="203" s="14" customFormat="1">
      <c r="A203" s="14"/>
      <c r="B203" s="244"/>
      <c r="C203" s="245"/>
      <c r="D203" s="235" t="s">
        <v>148</v>
      </c>
      <c r="E203" s="246" t="s">
        <v>1</v>
      </c>
      <c r="F203" s="247" t="s">
        <v>217</v>
      </c>
      <c r="G203" s="245"/>
      <c r="H203" s="248">
        <v>222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4" t="s">
        <v>148</v>
      </c>
      <c r="AU203" s="254" t="s">
        <v>85</v>
      </c>
      <c r="AV203" s="14" t="s">
        <v>85</v>
      </c>
      <c r="AW203" s="14" t="s">
        <v>31</v>
      </c>
      <c r="AX203" s="14" t="s">
        <v>75</v>
      </c>
      <c r="AY203" s="254" t="s">
        <v>134</v>
      </c>
    </row>
    <row r="204" s="13" customFormat="1">
      <c r="A204" s="13"/>
      <c r="B204" s="233"/>
      <c r="C204" s="234"/>
      <c r="D204" s="235" t="s">
        <v>148</v>
      </c>
      <c r="E204" s="236" t="s">
        <v>1</v>
      </c>
      <c r="F204" s="237" t="s">
        <v>155</v>
      </c>
      <c r="G204" s="234"/>
      <c r="H204" s="236" t="s">
        <v>1</v>
      </c>
      <c r="I204" s="238"/>
      <c r="J204" s="234"/>
      <c r="K204" s="234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148</v>
      </c>
      <c r="AU204" s="243" t="s">
        <v>85</v>
      </c>
      <c r="AV204" s="13" t="s">
        <v>83</v>
      </c>
      <c r="AW204" s="13" t="s">
        <v>31</v>
      </c>
      <c r="AX204" s="13" t="s">
        <v>75</v>
      </c>
      <c r="AY204" s="243" t="s">
        <v>134</v>
      </c>
    </row>
    <row r="205" s="14" customFormat="1">
      <c r="A205" s="14"/>
      <c r="B205" s="244"/>
      <c r="C205" s="245"/>
      <c r="D205" s="235" t="s">
        <v>148</v>
      </c>
      <c r="E205" s="246" t="s">
        <v>1</v>
      </c>
      <c r="F205" s="247" t="s">
        <v>217</v>
      </c>
      <c r="G205" s="245"/>
      <c r="H205" s="248">
        <v>222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4" t="s">
        <v>148</v>
      </c>
      <c r="AU205" s="254" t="s">
        <v>85</v>
      </c>
      <c r="AV205" s="14" t="s">
        <v>85</v>
      </c>
      <c r="AW205" s="14" t="s">
        <v>31</v>
      </c>
      <c r="AX205" s="14" t="s">
        <v>75</v>
      </c>
      <c r="AY205" s="254" t="s">
        <v>134</v>
      </c>
    </row>
    <row r="206" s="15" customFormat="1">
      <c r="A206" s="15"/>
      <c r="B206" s="255"/>
      <c r="C206" s="256"/>
      <c r="D206" s="235" t="s">
        <v>148</v>
      </c>
      <c r="E206" s="257" t="s">
        <v>1</v>
      </c>
      <c r="F206" s="258" t="s">
        <v>158</v>
      </c>
      <c r="G206" s="256"/>
      <c r="H206" s="259">
        <v>634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5" t="s">
        <v>148</v>
      </c>
      <c r="AU206" s="265" t="s">
        <v>85</v>
      </c>
      <c r="AV206" s="15" t="s">
        <v>140</v>
      </c>
      <c r="AW206" s="15" t="s">
        <v>31</v>
      </c>
      <c r="AX206" s="15" t="s">
        <v>83</v>
      </c>
      <c r="AY206" s="265" t="s">
        <v>134</v>
      </c>
    </row>
    <row r="207" s="12" customFormat="1" ht="22.8" customHeight="1">
      <c r="A207" s="12"/>
      <c r="B207" s="204"/>
      <c r="C207" s="205"/>
      <c r="D207" s="206" t="s">
        <v>74</v>
      </c>
      <c r="E207" s="218" t="s">
        <v>218</v>
      </c>
      <c r="F207" s="218" t="s">
        <v>219</v>
      </c>
      <c r="G207" s="205"/>
      <c r="H207" s="205"/>
      <c r="I207" s="208"/>
      <c r="J207" s="219">
        <f>BK207</f>
        <v>0</v>
      </c>
      <c r="K207" s="205"/>
      <c r="L207" s="210"/>
      <c r="M207" s="211"/>
      <c r="N207" s="212"/>
      <c r="O207" s="212"/>
      <c r="P207" s="213">
        <f>SUM(P208:P211)</f>
        <v>0</v>
      </c>
      <c r="Q207" s="212"/>
      <c r="R207" s="213">
        <f>SUM(R208:R211)</f>
        <v>0.0036000000000000003</v>
      </c>
      <c r="S207" s="212"/>
      <c r="T207" s="214">
        <f>SUM(T208:T211)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5" t="s">
        <v>83</v>
      </c>
      <c r="AT207" s="216" t="s">
        <v>74</v>
      </c>
      <c r="AU207" s="216" t="s">
        <v>83</v>
      </c>
      <c r="AY207" s="215" t="s">
        <v>134</v>
      </c>
      <c r="BK207" s="217">
        <f>SUM(BK208:BK211)</f>
        <v>0</v>
      </c>
    </row>
    <row r="208" s="2" customFormat="1" ht="24.15" customHeight="1">
      <c r="A208" s="39"/>
      <c r="B208" s="40"/>
      <c r="C208" s="220" t="s">
        <v>8</v>
      </c>
      <c r="D208" s="220" t="s">
        <v>136</v>
      </c>
      <c r="E208" s="221" t="s">
        <v>220</v>
      </c>
      <c r="F208" s="222" t="s">
        <v>221</v>
      </c>
      <c r="G208" s="223" t="s">
        <v>222</v>
      </c>
      <c r="H208" s="224">
        <v>72</v>
      </c>
      <c r="I208" s="225"/>
      <c r="J208" s="224">
        <f>ROUND(I208*H208,2)</f>
        <v>0</v>
      </c>
      <c r="K208" s="226"/>
      <c r="L208" s="45"/>
      <c r="M208" s="227" t="s">
        <v>1</v>
      </c>
      <c r="N208" s="228" t="s">
        <v>40</v>
      </c>
      <c r="O208" s="92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1" t="s">
        <v>140</v>
      </c>
      <c r="AT208" s="231" t="s">
        <v>136</v>
      </c>
      <c r="AU208" s="231" t="s">
        <v>85</v>
      </c>
      <c r="AY208" s="18" t="s">
        <v>134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83</v>
      </c>
      <c r="BK208" s="232">
        <f>ROUND(I208*H208,2)</f>
        <v>0</v>
      </c>
      <c r="BL208" s="18" t="s">
        <v>140</v>
      </c>
      <c r="BM208" s="231" t="s">
        <v>223</v>
      </c>
    </row>
    <row r="209" s="13" customFormat="1">
      <c r="A209" s="13"/>
      <c r="B209" s="233"/>
      <c r="C209" s="234"/>
      <c r="D209" s="235" t="s">
        <v>148</v>
      </c>
      <c r="E209" s="236" t="s">
        <v>1</v>
      </c>
      <c r="F209" s="237" t="s">
        <v>224</v>
      </c>
      <c r="G209" s="234"/>
      <c r="H209" s="236" t="s">
        <v>1</v>
      </c>
      <c r="I209" s="238"/>
      <c r="J209" s="234"/>
      <c r="K209" s="234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148</v>
      </c>
      <c r="AU209" s="243" t="s">
        <v>85</v>
      </c>
      <c r="AV209" s="13" t="s">
        <v>83</v>
      </c>
      <c r="AW209" s="13" t="s">
        <v>31</v>
      </c>
      <c r="AX209" s="13" t="s">
        <v>75</v>
      </c>
      <c r="AY209" s="243" t="s">
        <v>134</v>
      </c>
    </row>
    <row r="210" s="14" customFormat="1">
      <c r="A210" s="14"/>
      <c r="B210" s="244"/>
      <c r="C210" s="245"/>
      <c r="D210" s="235" t="s">
        <v>148</v>
      </c>
      <c r="E210" s="246" t="s">
        <v>1</v>
      </c>
      <c r="F210" s="247" t="s">
        <v>225</v>
      </c>
      <c r="G210" s="245"/>
      <c r="H210" s="248">
        <v>72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4" t="s">
        <v>148</v>
      </c>
      <c r="AU210" s="254" t="s">
        <v>85</v>
      </c>
      <c r="AV210" s="14" t="s">
        <v>85</v>
      </c>
      <c r="AW210" s="14" t="s">
        <v>31</v>
      </c>
      <c r="AX210" s="14" t="s">
        <v>83</v>
      </c>
      <c r="AY210" s="254" t="s">
        <v>134</v>
      </c>
    </row>
    <row r="211" s="2" customFormat="1" ht="21.75" customHeight="1">
      <c r="A211" s="39"/>
      <c r="B211" s="40"/>
      <c r="C211" s="266" t="s">
        <v>226</v>
      </c>
      <c r="D211" s="266" t="s">
        <v>170</v>
      </c>
      <c r="E211" s="267" t="s">
        <v>227</v>
      </c>
      <c r="F211" s="268" t="s">
        <v>228</v>
      </c>
      <c r="G211" s="269" t="s">
        <v>222</v>
      </c>
      <c r="H211" s="270">
        <v>72</v>
      </c>
      <c r="I211" s="271"/>
      <c r="J211" s="270">
        <f>ROUND(I211*H211,2)</f>
        <v>0</v>
      </c>
      <c r="K211" s="272"/>
      <c r="L211" s="273"/>
      <c r="M211" s="274" t="s">
        <v>1</v>
      </c>
      <c r="N211" s="275" t="s">
        <v>40</v>
      </c>
      <c r="O211" s="92"/>
      <c r="P211" s="229">
        <f>O211*H211</f>
        <v>0</v>
      </c>
      <c r="Q211" s="229">
        <v>5.0000000000000002E-05</v>
      </c>
      <c r="R211" s="229">
        <f>Q211*H211</f>
        <v>0.0036000000000000003</v>
      </c>
      <c r="S211" s="229">
        <v>0</v>
      </c>
      <c r="T211" s="23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1" t="s">
        <v>173</v>
      </c>
      <c r="AT211" s="231" t="s">
        <v>170</v>
      </c>
      <c r="AU211" s="231" t="s">
        <v>85</v>
      </c>
      <c r="AY211" s="18" t="s">
        <v>134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83</v>
      </c>
      <c r="BK211" s="232">
        <f>ROUND(I211*H211,2)</f>
        <v>0</v>
      </c>
      <c r="BL211" s="18" t="s">
        <v>140</v>
      </c>
      <c r="BM211" s="231" t="s">
        <v>229</v>
      </c>
    </row>
    <row r="212" s="12" customFormat="1" ht="22.8" customHeight="1">
      <c r="A212" s="12"/>
      <c r="B212" s="204"/>
      <c r="C212" s="205"/>
      <c r="D212" s="206" t="s">
        <v>74</v>
      </c>
      <c r="E212" s="218" t="s">
        <v>230</v>
      </c>
      <c r="F212" s="218" t="s">
        <v>231</v>
      </c>
      <c r="G212" s="205"/>
      <c r="H212" s="205"/>
      <c r="I212" s="208"/>
      <c r="J212" s="219">
        <f>BK212</f>
        <v>0</v>
      </c>
      <c r="K212" s="205"/>
      <c r="L212" s="210"/>
      <c r="M212" s="211"/>
      <c r="N212" s="212"/>
      <c r="O212" s="212"/>
      <c r="P212" s="213">
        <f>SUM(P213:P227)</f>
        <v>0</v>
      </c>
      <c r="Q212" s="212"/>
      <c r="R212" s="213">
        <f>SUM(R213:R227)</f>
        <v>0</v>
      </c>
      <c r="S212" s="212"/>
      <c r="T212" s="214">
        <f>SUM(T213:T227)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5" t="s">
        <v>83</v>
      </c>
      <c r="AT212" s="216" t="s">
        <v>74</v>
      </c>
      <c r="AU212" s="216" t="s">
        <v>83</v>
      </c>
      <c r="AY212" s="215" t="s">
        <v>134</v>
      </c>
      <c r="BK212" s="217">
        <f>SUM(BK213:BK227)</f>
        <v>0</v>
      </c>
    </row>
    <row r="213" s="2" customFormat="1" ht="37.8" customHeight="1">
      <c r="A213" s="39"/>
      <c r="B213" s="40"/>
      <c r="C213" s="220" t="s">
        <v>232</v>
      </c>
      <c r="D213" s="220" t="s">
        <v>136</v>
      </c>
      <c r="E213" s="221" t="s">
        <v>233</v>
      </c>
      <c r="F213" s="222" t="s">
        <v>234</v>
      </c>
      <c r="G213" s="223" t="s">
        <v>146</v>
      </c>
      <c r="H213" s="224">
        <v>1200</v>
      </c>
      <c r="I213" s="225"/>
      <c r="J213" s="224">
        <f>ROUND(I213*H213,2)</f>
        <v>0</v>
      </c>
      <c r="K213" s="226"/>
      <c r="L213" s="45"/>
      <c r="M213" s="227" t="s">
        <v>1</v>
      </c>
      <c r="N213" s="228" t="s">
        <v>40</v>
      </c>
      <c r="O213" s="92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1" t="s">
        <v>140</v>
      </c>
      <c r="AT213" s="231" t="s">
        <v>136</v>
      </c>
      <c r="AU213" s="231" t="s">
        <v>85</v>
      </c>
      <c r="AY213" s="18" t="s">
        <v>134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83</v>
      </c>
      <c r="BK213" s="232">
        <f>ROUND(I213*H213,2)</f>
        <v>0</v>
      </c>
      <c r="BL213" s="18" t="s">
        <v>140</v>
      </c>
      <c r="BM213" s="231" t="s">
        <v>235</v>
      </c>
    </row>
    <row r="214" s="13" customFormat="1">
      <c r="A214" s="13"/>
      <c r="B214" s="233"/>
      <c r="C214" s="234"/>
      <c r="D214" s="235" t="s">
        <v>148</v>
      </c>
      <c r="E214" s="236" t="s">
        <v>1</v>
      </c>
      <c r="F214" s="237" t="s">
        <v>236</v>
      </c>
      <c r="G214" s="234"/>
      <c r="H214" s="236" t="s">
        <v>1</v>
      </c>
      <c r="I214" s="238"/>
      <c r="J214" s="234"/>
      <c r="K214" s="234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148</v>
      </c>
      <c r="AU214" s="243" t="s">
        <v>85</v>
      </c>
      <c r="AV214" s="13" t="s">
        <v>83</v>
      </c>
      <c r="AW214" s="13" t="s">
        <v>31</v>
      </c>
      <c r="AX214" s="13" t="s">
        <v>75</v>
      </c>
      <c r="AY214" s="243" t="s">
        <v>134</v>
      </c>
    </row>
    <row r="215" s="14" customFormat="1">
      <c r="A215" s="14"/>
      <c r="B215" s="244"/>
      <c r="C215" s="245"/>
      <c r="D215" s="235" t="s">
        <v>148</v>
      </c>
      <c r="E215" s="246" t="s">
        <v>1</v>
      </c>
      <c r="F215" s="247" t="s">
        <v>237</v>
      </c>
      <c r="G215" s="245"/>
      <c r="H215" s="248">
        <v>124.95999999999999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148</v>
      </c>
      <c r="AU215" s="254" t="s">
        <v>85</v>
      </c>
      <c r="AV215" s="14" t="s">
        <v>85</v>
      </c>
      <c r="AW215" s="14" t="s">
        <v>31</v>
      </c>
      <c r="AX215" s="14" t="s">
        <v>75</v>
      </c>
      <c r="AY215" s="254" t="s">
        <v>134</v>
      </c>
    </row>
    <row r="216" s="14" customFormat="1">
      <c r="A216" s="14"/>
      <c r="B216" s="244"/>
      <c r="C216" s="245"/>
      <c r="D216" s="235" t="s">
        <v>148</v>
      </c>
      <c r="E216" s="246" t="s">
        <v>1</v>
      </c>
      <c r="F216" s="247" t="s">
        <v>238</v>
      </c>
      <c r="G216" s="245"/>
      <c r="H216" s="248">
        <v>48.060000000000002</v>
      </c>
      <c r="I216" s="249"/>
      <c r="J216" s="245"/>
      <c r="K216" s="245"/>
      <c r="L216" s="250"/>
      <c r="M216" s="251"/>
      <c r="N216" s="252"/>
      <c r="O216" s="252"/>
      <c r="P216" s="252"/>
      <c r="Q216" s="252"/>
      <c r="R216" s="252"/>
      <c r="S216" s="252"/>
      <c r="T216" s="25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4" t="s">
        <v>148</v>
      </c>
      <c r="AU216" s="254" t="s">
        <v>85</v>
      </c>
      <c r="AV216" s="14" t="s">
        <v>85</v>
      </c>
      <c r="AW216" s="14" t="s">
        <v>31</v>
      </c>
      <c r="AX216" s="14" t="s">
        <v>75</v>
      </c>
      <c r="AY216" s="254" t="s">
        <v>134</v>
      </c>
    </row>
    <row r="217" s="14" customFormat="1">
      <c r="A217" s="14"/>
      <c r="B217" s="244"/>
      <c r="C217" s="245"/>
      <c r="D217" s="235" t="s">
        <v>148</v>
      </c>
      <c r="E217" s="246" t="s">
        <v>1</v>
      </c>
      <c r="F217" s="247" t="s">
        <v>239</v>
      </c>
      <c r="G217" s="245"/>
      <c r="H217" s="248">
        <v>474.60000000000002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148</v>
      </c>
      <c r="AU217" s="254" t="s">
        <v>85</v>
      </c>
      <c r="AV217" s="14" t="s">
        <v>85</v>
      </c>
      <c r="AW217" s="14" t="s">
        <v>31</v>
      </c>
      <c r="AX217" s="14" t="s">
        <v>75</v>
      </c>
      <c r="AY217" s="254" t="s">
        <v>134</v>
      </c>
    </row>
    <row r="218" s="14" customFormat="1">
      <c r="A218" s="14"/>
      <c r="B218" s="244"/>
      <c r="C218" s="245"/>
      <c r="D218" s="235" t="s">
        <v>148</v>
      </c>
      <c r="E218" s="246" t="s">
        <v>1</v>
      </c>
      <c r="F218" s="247" t="s">
        <v>240</v>
      </c>
      <c r="G218" s="245"/>
      <c r="H218" s="248">
        <v>474.60000000000002</v>
      </c>
      <c r="I218" s="249"/>
      <c r="J218" s="245"/>
      <c r="K218" s="245"/>
      <c r="L218" s="250"/>
      <c r="M218" s="251"/>
      <c r="N218" s="252"/>
      <c r="O218" s="252"/>
      <c r="P218" s="252"/>
      <c r="Q218" s="252"/>
      <c r="R218" s="252"/>
      <c r="S218" s="252"/>
      <c r="T218" s="25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4" t="s">
        <v>148</v>
      </c>
      <c r="AU218" s="254" t="s">
        <v>85</v>
      </c>
      <c r="AV218" s="14" t="s">
        <v>85</v>
      </c>
      <c r="AW218" s="14" t="s">
        <v>31</v>
      </c>
      <c r="AX218" s="14" t="s">
        <v>75</v>
      </c>
      <c r="AY218" s="254" t="s">
        <v>134</v>
      </c>
    </row>
    <row r="219" s="14" customFormat="1">
      <c r="A219" s="14"/>
      <c r="B219" s="244"/>
      <c r="C219" s="245"/>
      <c r="D219" s="235" t="s">
        <v>148</v>
      </c>
      <c r="E219" s="246" t="s">
        <v>1</v>
      </c>
      <c r="F219" s="247" t="s">
        <v>241</v>
      </c>
      <c r="G219" s="245"/>
      <c r="H219" s="248">
        <v>18.899999999999999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4" t="s">
        <v>148</v>
      </c>
      <c r="AU219" s="254" t="s">
        <v>85</v>
      </c>
      <c r="AV219" s="14" t="s">
        <v>85</v>
      </c>
      <c r="AW219" s="14" t="s">
        <v>31</v>
      </c>
      <c r="AX219" s="14" t="s">
        <v>75</v>
      </c>
      <c r="AY219" s="254" t="s">
        <v>134</v>
      </c>
    </row>
    <row r="220" s="14" customFormat="1">
      <c r="A220" s="14"/>
      <c r="B220" s="244"/>
      <c r="C220" s="245"/>
      <c r="D220" s="235" t="s">
        <v>148</v>
      </c>
      <c r="E220" s="246" t="s">
        <v>1</v>
      </c>
      <c r="F220" s="247" t="s">
        <v>242</v>
      </c>
      <c r="G220" s="245"/>
      <c r="H220" s="248">
        <v>24.149999999999999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148</v>
      </c>
      <c r="AU220" s="254" t="s">
        <v>85</v>
      </c>
      <c r="AV220" s="14" t="s">
        <v>85</v>
      </c>
      <c r="AW220" s="14" t="s">
        <v>31</v>
      </c>
      <c r="AX220" s="14" t="s">
        <v>75</v>
      </c>
      <c r="AY220" s="254" t="s">
        <v>134</v>
      </c>
    </row>
    <row r="221" s="14" customFormat="1">
      <c r="A221" s="14"/>
      <c r="B221" s="244"/>
      <c r="C221" s="245"/>
      <c r="D221" s="235" t="s">
        <v>148</v>
      </c>
      <c r="E221" s="246" t="s">
        <v>1</v>
      </c>
      <c r="F221" s="247" t="s">
        <v>243</v>
      </c>
      <c r="G221" s="245"/>
      <c r="H221" s="248">
        <v>34.729999999999997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148</v>
      </c>
      <c r="AU221" s="254" t="s">
        <v>85</v>
      </c>
      <c r="AV221" s="14" t="s">
        <v>85</v>
      </c>
      <c r="AW221" s="14" t="s">
        <v>31</v>
      </c>
      <c r="AX221" s="14" t="s">
        <v>75</v>
      </c>
      <c r="AY221" s="254" t="s">
        <v>134</v>
      </c>
    </row>
    <row r="222" s="15" customFormat="1">
      <c r="A222" s="15"/>
      <c r="B222" s="255"/>
      <c r="C222" s="256"/>
      <c r="D222" s="235" t="s">
        <v>148</v>
      </c>
      <c r="E222" s="257" t="s">
        <v>1</v>
      </c>
      <c r="F222" s="258" t="s">
        <v>158</v>
      </c>
      <c r="G222" s="256"/>
      <c r="H222" s="259">
        <v>1200.0000000000002</v>
      </c>
      <c r="I222" s="260"/>
      <c r="J222" s="256"/>
      <c r="K222" s="256"/>
      <c r="L222" s="261"/>
      <c r="M222" s="262"/>
      <c r="N222" s="263"/>
      <c r="O222" s="263"/>
      <c r="P222" s="263"/>
      <c r="Q222" s="263"/>
      <c r="R222" s="263"/>
      <c r="S222" s="263"/>
      <c r="T222" s="264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5" t="s">
        <v>148</v>
      </c>
      <c r="AU222" s="265" t="s">
        <v>85</v>
      </c>
      <c r="AV222" s="15" t="s">
        <v>140</v>
      </c>
      <c r="AW222" s="15" t="s">
        <v>31</v>
      </c>
      <c r="AX222" s="15" t="s">
        <v>83</v>
      </c>
      <c r="AY222" s="265" t="s">
        <v>134</v>
      </c>
    </row>
    <row r="223" s="2" customFormat="1" ht="37.8" customHeight="1">
      <c r="A223" s="39"/>
      <c r="B223" s="40"/>
      <c r="C223" s="220" t="s">
        <v>244</v>
      </c>
      <c r="D223" s="220" t="s">
        <v>136</v>
      </c>
      <c r="E223" s="221" t="s">
        <v>245</v>
      </c>
      <c r="F223" s="222" t="s">
        <v>246</v>
      </c>
      <c r="G223" s="223" t="s">
        <v>146</v>
      </c>
      <c r="H223" s="224">
        <v>108000</v>
      </c>
      <c r="I223" s="225"/>
      <c r="J223" s="224">
        <f>ROUND(I223*H223,2)</f>
        <v>0</v>
      </c>
      <c r="K223" s="226"/>
      <c r="L223" s="45"/>
      <c r="M223" s="227" t="s">
        <v>1</v>
      </c>
      <c r="N223" s="228" t="s">
        <v>40</v>
      </c>
      <c r="O223" s="92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1" t="s">
        <v>140</v>
      </c>
      <c r="AT223" s="231" t="s">
        <v>136</v>
      </c>
      <c r="AU223" s="231" t="s">
        <v>85</v>
      </c>
      <c r="AY223" s="18" t="s">
        <v>134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83</v>
      </c>
      <c r="BK223" s="232">
        <f>ROUND(I223*H223,2)</f>
        <v>0</v>
      </c>
      <c r="BL223" s="18" t="s">
        <v>140</v>
      </c>
      <c r="BM223" s="231" t="s">
        <v>247</v>
      </c>
    </row>
    <row r="224" s="13" customFormat="1">
      <c r="A224" s="13"/>
      <c r="B224" s="233"/>
      <c r="C224" s="234"/>
      <c r="D224" s="235" t="s">
        <v>148</v>
      </c>
      <c r="E224" s="236" t="s">
        <v>1</v>
      </c>
      <c r="F224" s="237" t="s">
        <v>248</v>
      </c>
      <c r="G224" s="234"/>
      <c r="H224" s="236" t="s">
        <v>1</v>
      </c>
      <c r="I224" s="238"/>
      <c r="J224" s="234"/>
      <c r="K224" s="234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148</v>
      </c>
      <c r="AU224" s="243" t="s">
        <v>85</v>
      </c>
      <c r="AV224" s="13" t="s">
        <v>83</v>
      </c>
      <c r="AW224" s="13" t="s">
        <v>31</v>
      </c>
      <c r="AX224" s="13" t="s">
        <v>75</v>
      </c>
      <c r="AY224" s="243" t="s">
        <v>134</v>
      </c>
    </row>
    <row r="225" s="14" customFormat="1">
      <c r="A225" s="14"/>
      <c r="B225" s="244"/>
      <c r="C225" s="245"/>
      <c r="D225" s="235" t="s">
        <v>148</v>
      </c>
      <c r="E225" s="246" t="s">
        <v>1</v>
      </c>
      <c r="F225" s="247" t="s">
        <v>249</v>
      </c>
      <c r="G225" s="245"/>
      <c r="H225" s="248">
        <v>108000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4" t="s">
        <v>148</v>
      </c>
      <c r="AU225" s="254" t="s">
        <v>85</v>
      </c>
      <c r="AV225" s="14" t="s">
        <v>85</v>
      </c>
      <c r="AW225" s="14" t="s">
        <v>31</v>
      </c>
      <c r="AX225" s="14" t="s">
        <v>83</v>
      </c>
      <c r="AY225" s="254" t="s">
        <v>134</v>
      </c>
    </row>
    <row r="226" s="2" customFormat="1" ht="37.8" customHeight="1">
      <c r="A226" s="39"/>
      <c r="B226" s="40"/>
      <c r="C226" s="220" t="s">
        <v>250</v>
      </c>
      <c r="D226" s="220" t="s">
        <v>136</v>
      </c>
      <c r="E226" s="221" t="s">
        <v>251</v>
      </c>
      <c r="F226" s="222" t="s">
        <v>252</v>
      </c>
      <c r="G226" s="223" t="s">
        <v>146</v>
      </c>
      <c r="H226" s="224">
        <v>1200</v>
      </c>
      <c r="I226" s="225"/>
      <c r="J226" s="224">
        <f>ROUND(I226*H226,2)</f>
        <v>0</v>
      </c>
      <c r="K226" s="226"/>
      <c r="L226" s="45"/>
      <c r="M226" s="227" t="s">
        <v>1</v>
      </c>
      <c r="N226" s="228" t="s">
        <v>40</v>
      </c>
      <c r="O226" s="92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1" t="s">
        <v>140</v>
      </c>
      <c r="AT226" s="231" t="s">
        <v>136</v>
      </c>
      <c r="AU226" s="231" t="s">
        <v>85</v>
      </c>
      <c r="AY226" s="18" t="s">
        <v>134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8" t="s">
        <v>83</v>
      </c>
      <c r="BK226" s="232">
        <f>ROUND(I226*H226,2)</f>
        <v>0</v>
      </c>
      <c r="BL226" s="18" t="s">
        <v>140</v>
      </c>
      <c r="BM226" s="231" t="s">
        <v>253</v>
      </c>
    </row>
    <row r="227" s="2" customFormat="1" ht="33" customHeight="1">
      <c r="A227" s="39"/>
      <c r="B227" s="40"/>
      <c r="C227" s="220" t="s">
        <v>254</v>
      </c>
      <c r="D227" s="220" t="s">
        <v>136</v>
      </c>
      <c r="E227" s="221" t="s">
        <v>255</v>
      </c>
      <c r="F227" s="222" t="s">
        <v>256</v>
      </c>
      <c r="G227" s="223" t="s">
        <v>139</v>
      </c>
      <c r="H227" s="224">
        <v>1</v>
      </c>
      <c r="I227" s="225"/>
      <c r="J227" s="224">
        <f>ROUND(I227*H227,2)</f>
        <v>0</v>
      </c>
      <c r="K227" s="226"/>
      <c r="L227" s="45"/>
      <c r="M227" s="227" t="s">
        <v>1</v>
      </c>
      <c r="N227" s="228" t="s">
        <v>40</v>
      </c>
      <c r="O227" s="92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1" t="s">
        <v>140</v>
      </c>
      <c r="AT227" s="231" t="s">
        <v>136</v>
      </c>
      <c r="AU227" s="231" t="s">
        <v>85</v>
      </c>
      <c r="AY227" s="18" t="s">
        <v>134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83</v>
      </c>
      <c r="BK227" s="232">
        <f>ROUND(I227*H227,2)</f>
        <v>0</v>
      </c>
      <c r="BL227" s="18" t="s">
        <v>140</v>
      </c>
      <c r="BM227" s="231" t="s">
        <v>257</v>
      </c>
    </row>
    <row r="228" s="12" customFormat="1" ht="22.8" customHeight="1">
      <c r="A228" s="12"/>
      <c r="B228" s="204"/>
      <c r="C228" s="205"/>
      <c r="D228" s="206" t="s">
        <v>74</v>
      </c>
      <c r="E228" s="218" t="s">
        <v>258</v>
      </c>
      <c r="F228" s="218" t="s">
        <v>259</v>
      </c>
      <c r="G228" s="205"/>
      <c r="H228" s="205"/>
      <c r="I228" s="208"/>
      <c r="J228" s="219">
        <f>BK228</f>
        <v>0</v>
      </c>
      <c r="K228" s="205"/>
      <c r="L228" s="210"/>
      <c r="M228" s="211"/>
      <c r="N228" s="212"/>
      <c r="O228" s="212"/>
      <c r="P228" s="213">
        <f>SUM(P229:P242)</f>
        <v>0</v>
      </c>
      <c r="Q228" s="212"/>
      <c r="R228" s="213">
        <f>SUM(R229:R242)</f>
        <v>0.0042900000000000004</v>
      </c>
      <c r="S228" s="212"/>
      <c r="T228" s="214">
        <f>SUM(T229:T242)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5" t="s">
        <v>83</v>
      </c>
      <c r="AT228" s="216" t="s">
        <v>74</v>
      </c>
      <c r="AU228" s="216" t="s">
        <v>83</v>
      </c>
      <c r="AY228" s="215" t="s">
        <v>134</v>
      </c>
      <c r="BK228" s="217">
        <f>SUM(BK229:BK242)</f>
        <v>0</v>
      </c>
    </row>
    <row r="229" s="2" customFormat="1" ht="33" customHeight="1">
      <c r="A229" s="39"/>
      <c r="B229" s="40"/>
      <c r="C229" s="220" t="s">
        <v>260</v>
      </c>
      <c r="D229" s="220" t="s">
        <v>136</v>
      </c>
      <c r="E229" s="221" t="s">
        <v>261</v>
      </c>
      <c r="F229" s="222" t="s">
        <v>262</v>
      </c>
      <c r="G229" s="223" t="s">
        <v>222</v>
      </c>
      <c r="H229" s="224">
        <v>429</v>
      </c>
      <c r="I229" s="225"/>
      <c r="J229" s="224">
        <f>ROUND(I229*H229,2)</f>
        <v>0</v>
      </c>
      <c r="K229" s="226"/>
      <c r="L229" s="45"/>
      <c r="M229" s="227" t="s">
        <v>1</v>
      </c>
      <c r="N229" s="228" t="s">
        <v>40</v>
      </c>
      <c r="O229" s="92"/>
      <c r="P229" s="229">
        <f>O229*H229</f>
        <v>0</v>
      </c>
      <c r="Q229" s="229">
        <v>1.0000000000000001E-05</v>
      </c>
      <c r="R229" s="229">
        <f>Q229*H229</f>
        <v>0.0042900000000000004</v>
      </c>
      <c r="S229" s="229">
        <v>0</v>
      </c>
      <c r="T229" s="23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1" t="s">
        <v>140</v>
      </c>
      <c r="AT229" s="231" t="s">
        <v>136</v>
      </c>
      <c r="AU229" s="231" t="s">
        <v>85</v>
      </c>
      <c r="AY229" s="18" t="s">
        <v>134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8" t="s">
        <v>83</v>
      </c>
      <c r="BK229" s="232">
        <f>ROUND(I229*H229,2)</f>
        <v>0</v>
      </c>
      <c r="BL229" s="18" t="s">
        <v>140</v>
      </c>
      <c r="BM229" s="231" t="s">
        <v>263</v>
      </c>
    </row>
    <row r="230" s="13" customFormat="1">
      <c r="A230" s="13"/>
      <c r="B230" s="233"/>
      <c r="C230" s="234"/>
      <c r="D230" s="235" t="s">
        <v>148</v>
      </c>
      <c r="E230" s="236" t="s">
        <v>1</v>
      </c>
      <c r="F230" s="237" t="s">
        <v>150</v>
      </c>
      <c r="G230" s="234"/>
      <c r="H230" s="236" t="s">
        <v>1</v>
      </c>
      <c r="I230" s="238"/>
      <c r="J230" s="234"/>
      <c r="K230" s="234"/>
      <c r="L230" s="239"/>
      <c r="M230" s="240"/>
      <c r="N230" s="241"/>
      <c r="O230" s="241"/>
      <c r="P230" s="241"/>
      <c r="Q230" s="241"/>
      <c r="R230" s="241"/>
      <c r="S230" s="241"/>
      <c r="T230" s="24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3" t="s">
        <v>148</v>
      </c>
      <c r="AU230" s="243" t="s">
        <v>85</v>
      </c>
      <c r="AV230" s="13" t="s">
        <v>83</v>
      </c>
      <c r="AW230" s="13" t="s">
        <v>31</v>
      </c>
      <c r="AX230" s="13" t="s">
        <v>75</v>
      </c>
      <c r="AY230" s="243" t="s">
        <v>134</v>
      </c>
    </row>
    <row r="231" s="13" customFormat="1">
      <c r="A231" s="13"/>
      <c r="B231" s="233"/>
      <c r="C231" s="234"/>
      <c r="D231" s="235" t="s">
        <v>148</v>
      </c>
      <c r="E231" s="236" t="s">
        <v>1</v>
      </c>
      <c r="F231" s="237" t="s">
        <v>264</v>
      </c>
      <c r="G231" s="234"/>
      <c r="H231" s="236" t="s">
        <v>1</v>
      </c>
      <c r="I231" s="238"/>
      <c r="J231" s="234"/>
      <c r="K231" s="234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148</v>
      </c>
      <c r="AU231" s="243" t="s">
        <v>85</v>
      </c>
      <c r="AV231" s="13" t="s">
        <v>83</v>
      </c>
      <c r="AW231" s="13" t="s">
        <v>31</v>
      </c>
      <c r="AX231" s="13" t="s">
        <v>75</v>
      </c>
      <c r="AY231" s="243" t="s">
        <v>134</v>
      </c>
    </row>
    <row r="232" s="13" customFormat="1">
      <c r="A232" s="13"/>
      <c r="B232" s="233"/>
      <c r="C232" s="234"/>
      <c r="D232" s="235" t="s">
        <v>148</v>
      </c>
      <c r="E232" s="236" t="s">
        <v>1</v>
      </c>
      <c r="F232" s="237" t="s">
        <v>265</v>
      </c>
      <c r="G232" s="234"/>
      <c r="H232" s="236" t="s">
        <v>1</v>
      </c>
      <c r="I232" s="238"/>
      <c r="J232" s="234"/>
      <c r="K232" s="234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148</v>
      </c>
      <c r="AU232" s="243" t="s">
        <v>85</v>
      </c>
      <c r="AV232" s="13" t="s">
        <v>83</v>
      </c>
      <c r="AW232" s="13" t="s">
        <v>31</v>
      </c>
      <c r="AX232" s="13" t="s">
        <v>75</v>
      </c>
      <c r="AY232" s="243" t="s">
        <v>134</v>
      </c>
    </row>
    <row r="233" s="13" customFormat="1">
      <c r="A233" s="13"/>
      <c r="B233" s="233"/>
      <c r="C233" s="234"/>
      <c r="D233" s="235" t="s">
        <v>148</v>
      </c>
      <c r="E233" s="236" t="s">
        <v>1</v>
      </c>
      <c r="F233" s="237" t="s">
        <v>151</v>
      </c>
      <c r="G233" s="234"/>
      <c r="H233" s="236" t="s">
        <v>1</v>
      </c>
      <c r="I233" s="238"/>
      <c r="J233" s="234"/>
      <c r="K233" s="234"/>
      <c r="L233" s="239"/>
      <c r="M233" s="240"/>
      <c r="N233" s="241"/>
      <c r="O233" s="241"/>
      <c r="P233" s="241"/>
      <c r="Q233" s="241"/>
      <c r="R233" s="241"/>
      <c r="S233" s="241"/>
      <c r="T233" s="24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3" t="s">
        <v>148</v>
      </c>
      <c r="AU233" s="243" t="s">
        <v>85</v>
      </c>
      <c r="AV233" s="13" t="s">
        <v>83</v>
      </c>
      <c r="AW233" s="13" t="s">
        <v>31</v>
      </c>
      <c r="AX233" s="13" t="s">
        <v>75</v>
      </c>
      <c r="AY233" s="243" t="s">
        <v>134</v>
      </c>
    </row>
    <row r="234" s="14" customFormat="1">
      <c r="A234" s="14"/>
      <c r="B234" s="244"/>
      <c r="C234" s="245"/>
      <c r="D234" s="235" t="s">
        <v>148</v>
      </c>
      <c r="E234" s="246" t="s">
        <v>1</v>
      </c>
      <c r="F234" s="247" t="s">
        <v>266</v>
      </c>
      <c r="G234" s="245"/>
      <c r="H234" s="248">
        <v>100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148</v>
      </c>
      <c r="AU234" s="254" t="s">
        <v>85</v>
      </c>
      <c r="AV234" s="14" t="s">
        <v>85</v>
      </c>
      <c r="AW234" s="14" t="s">
        <v>31</v>
      </c>
      <c r="AX234" s="14" t="s">
        <v>75</v>
      </c>
      <c r="AY234" s="254" t="s">
        <v>134</v>
      </c>
    </row>
    <row r="235" s="13" customFormat="1">
      <c r="A235" s="13"/>
      <c r="B235" s="233"/>
      <c r="C235" s="234"/>
      <c r="D235" s="235" t="s">
        <v>148</v>
      </c>
      <c r="E235" s="236" t="s">
        <v>1</v>
      </c>
      <c r="F235" s="237" t="s">
        <v>153</v>
      </c>
      <c r="G235" s="234"/>
      <c r="H235" s="236" t="s">
        <v>1</v>
      </c>
      <c r="I235" s="238"/>
      <c r="J235" s="234"/>
      <c r="K235" s="234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148</v>
      </c>
      <c r="AU235" s="243" t="s">
        <v>85</v>
      </c>
      <c r="AV235" s="13" t="s">
        <v>83</v>
      </c>
      <c r="AW235" s="13" t="s">
        <v>31</v>
      </c>
      <c r="AX235" s="13" t="s">
        <v>75</v>
      </c>
      <c r="AY235" s="243" t="s">
        <v>134</v>
      </c>
    </row>
    <row r="236" s="14" customFormat="1">
      <c r="A236" s="14"/>
      <c r="B236" s="244"/>
      <c r="C236" s="245"/>
      <c r="D236" s="235" t="s">
        <v>148</v>
      </c>
      <c r="E236" s="246" t="s">
        <v>1</v>
      </c>
      <c r="F236" s="247" t="s">
        <v>267</v>
      </c>
      <c r="G236" s="245"/>
      <c r="H236" s="248">
        <v>160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4" t="s">
        <v>148</v>
      </c>
      <c r="AU236" s="254" t="s">
        <v>85</v>
      </c>
      <c r="AV236" s="14" t="s">
        <v>85</v>
      </c>
      <c r="AW236" s="14" t="s">
        <v>31</v>
      </c>
      <c r="AX236" s="14" t="s">
        <v>75</v>
      </c>
      <c r="AY236" s="254" t="s">
        <v>134</v>
      </c>
    </row>
    <row r="237" s="13" customFormat="1">
      <c r="A237" s="13"/>
      <c r="B237" s="233"/>
      <c r="C237" s="234"/>
      <c r="D237" s="235" t="s">
        <v>148</v>
      </c>
      <c r="E237" s="236" t="s">
        <v>1</v>
      </c>
      <c r="F237" s="237" t="s">
        <v>155</v>
      </c>
      <c r="G237" s="234"/>
      <c r="H237" s="236" t="s">
        <v>1</v>
      </c>
      <c r="I237" s="238"/>
      <c r="J237" s="234"/>
      <c r="K237" s="234"/>
      <c r="L237" s="239"/>
      <c r="M237" s="240"/>
      <c r="N237" s="241"/>
      <c r="O237" s="241"/>
      <c r="P237" s="241"/>
      <c r="Q237" s="241"/>
      <c r="R237" s="241"/>
      <c r="S237" s="241"/>
      <c r="T237" s="24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3" t="s">
        <v>148</v>
      </c>
      <c r="AU237" s="243" t="s">
        <v>85</v>
      </c>
      <c r="AV237" s="13" t="s">
        <v>83</v>
      </c>
      <c r="AW237" s="13" t="s">
        <v>31</v>
      </c>
      <c r="AX237" s="13" t="s">
        <v>75</v>
      </c>
      <c r="AY237" s="243" t="s">
        <v>134</v>
      </c>
    </row>
    <row r="238" s="14" customFormat="1">
      <c r="A238" s="14"/>
      <c r="B238" s="244"/>
      <c r="C238" s="245"/>
      <c r="D238" s="235" t="s">
        <v>148</v>
      </c>
      <c r="E238" s="246" t="s">
        <v>1</v>
      </c>
      <c r="F238" s="247" t="s">
        <v>267</v>
      </c>
      <c r="G238" s="245"/>
      <c r="H238" s="248">
        <v>160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4" t="s">
        <v>148</v>
      </c>
      <c r="AU238" s="254" t="s">
        <v>85</v>
      </c>
      <c r="AV238" s="14" t="s">
        <v>85</v>
      </c>
      <c r="AW238" s="14" t="s">
        <v>31</v>
      </c>
      <c r="AX238" s="14" t="s">
        <v>75</v>
      </c>
      <c r="AY238" s="254" t="s">
        <v>134</v>
      </c>
    </row>
    <row r="239" s="13" customFormat="1">
      <c r="A239" s="13"/>
      <c r="B239" s="233"/>
      <c r="C239" s="234"/>
      <c r="D239" s="235" t="s">
        <v>148</v>
      </c>
      <c r="E239" s="236" t="s">
        <v>1</v>
      </c>
      <c r="F239" s="237" t="s">
        <v>167</v>
      </c>
      <c r="G239" s="234"/>
      <c r="H239" s="236" t="s">
        <v>1</v>
      </c>
      <c r="I239" s="238"/>
      <c r="J239" s="234"/>
      <c r="K239" s="234"/>
      <c r="L239" s="239"/>
      <c r="M239" s="240"/>
      <c r="N239" s="241"/>
      <c r="O239" s="241"/>
      <c r="P239" s="241"/>
      <c r="Q239" s="241"/>
      <c r="R239" s="241"/>
      <c r="S239" s="241"/>
      <c r="T239" s="24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3" t="s">
        <v>148</v>
      </c>
      <c r="AU239" s="243" t="s">
        <v>85</v>
      </c>
      <c r="AV239" s="13" t="s">
        <v>83</v>
      </c>
      <c r="AW239" s="13" t="s">
        <v>31</v>
      </c>
      <c r="AX239" s="13" t="s">
        <v>75</v>
      </c>
      <c r="AY239" s="243" t="s">
        <v>134</v>
      </c>
    </row>
    <row r="240" s="13" customFormat="1">
      <c r="A240" s="13"/>
      <c r="B240" s="233"/>
      <c r="C240" s="234"/>
      <c r="D240" s="235" t="s">
        <v>148</v>
      </c>
      <c r="E240" s="236" t="s">
        <v>1</v>
      </c>
      <c r="F240" s="237" t="s">
        <v>168</v>
      </c>
      <c r="G240" s="234"/>
      <c r="H240" s="236" t="s">
        <v>1</v>
      </c>
      <c r="I240" s="238"/>
      <c r="J240" s="234"/>
      <c r="K240" s="234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148</v>
      </c>
      <c r="AU240" s="243" t="s">
        <v>85</v>
      </c>
      <c r="AV240" s="13" t="s">
        <v>83</v>
      </c>
      <c r="AW240" s="13" t="s">
        <v>31</v>
      </c>
      <c r="AX240" s="13" t="s">
        <v>75</v>
      </c>
      <c r="AY240" s="243" t="s">
        <v>134</v>
      </c>
    </row>
    <row r="241" s="14" customFormat="1">
      <c r="A241" s="14"/>
      <c r="B241" s="244"/>
      <c r="C241" s="245"/>
      <c r="D241" s="235" t="s">
        <v>148</v>
      </c>
      <c r="E241" s="246" t="s">
        <v>1</v>
      </c>
      <c r="F241" s="247" t="s">
        <v>268</v>
      </c>
      <c r="G241" s="245"/>
      <c r="H241" s="248">
        <v>9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4" t="s">
        <v>148</v>
      </c>
      <c r="AU241" s="254" t="s">
        <v>85</v>
      </c>
      <c r="AV241" s="14" t="s">
        <v>85</v>
      </c>
      <c r="AW241" s="14" t="s">
        <v>31</v>
      </c>
      <c r="AX241" s="14" t="s">
        <v>75</v>
      </c>
      <c r="AY241" s="254" t="s">
        <v>134</v>
      </c>
    </row>
    <row r="242" s="15" customFormat="1">
      <c r="A242" s="15"/>
      <c r="B242" s="255"/>
      <c r="C242" s="256"/>
      <c r="D242" s="235" t="s">
        <v>148</v>
      </c>
      <c r="E242" s="257" t="s">
        <v>1</v>
      </c>
      <c r="F242" s="258" t="s">
        <v>158</v>
      </c>
      <c r="G242" s="256"/>
      <c r="H242" s="259">
        <v>429</v>
      </c>
      <c r="I242" s="260"/>
      <c r="J242" s="256"/>
      <c r="K242" s="256"/>
      <c r="L242" s="261"/>
      <c r="M242" s="262"/>
      <c r="N242" s="263"/>
      <c r="O242" s="263"/>
      <c r="P242" s="263"/>
      <c r="Q242" s="263"/>
      <c r="R242" s="263"/>
      <c r="S242" s="263"/>
      <c r="T242" s="264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5" t="s">
        <v>148</v>
      </c>
      <c r="AU242" s="265" t="s">
        <v>85</v>
      </c>
      <c r="AV242" s="15" t="s">
        <v>140</v>
      </c>
      <c r="AW242" s="15" t="s">
        <v>31</v>
      </c>
      <c r="AX242" s="15" t="s">
        <v>83</v>
      </c>
      <c r="AY242" s="265" t="s">
        <v>134</v>
      </c>
    </row>
    <row r="243" s="12" customFormat="1" ht="22.8" customHeight="1">
      <c r="A243" s="12"/>
      <c r="B243" s="204"/>
      <c r="C243" s="205"/>
      <c r="D243" s="206" t="s">
        <v>74</v>
      </c>
      <c r="E243" s="218" t="s">
        <v>269</v>
      </c>
      <c r="F243" s="218" t="s">
        <v>270</v>
      </c>
      <c r="G243" s="205"/>
      <c r="H243" s="205"/>
      <c r="I243" s="208"/>
      <c r="J243" s="219">
        <f>BK243</f>
        <v>0</v>
      </c>
      <c r="K243" s="205"/>
      <c r="L243" s="210"/>
      <c r="M243" s="211"/>
      <c r="N243" s="212"/>
      <c r="O243" s="212"/>
      <c r="P243" s="213">
        <f>SUM(P244:P249)</f>
        <v>0</v>
      </c>
      <c r="Q243" s="212"/>
      <c r="R243" s="213">
        <f>SUM(R244:R249)</f>
        <v>0</v>
      </c>
      <c r="S243" s="212"/>
      <c r="T243" s="214">
        <f>SUM(T244:T249)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5" t="s">
        <v>83</v>
      </c>
      <c r="AT243" s="216" t="s">
        <v>74</v>
      </c>
      <c r="AU243" s="216" t="s">
        <v>83</v>
      </c>
      <c r="AY243" s="215" t="s">
        <v>134</v>
      </c>
      <c r="BK243" s="217">
        <f>SUM(BK244:BK249)</f>
        <v>0</v>
      </c>
    </row>
    <row r="244" s="2" customFormat="1" ht="24.15" customHeight="1">
      <c r="A244" s="39"/>
      <c r="B244" s="40"/>
      <c r="C244" s="220" t="s">
        <v>271</v>
      </c>
      <c r="D244" s="220" t="s">
        <v>136</v>
      </c>
      <c r="E244" s="221" t="s">
        <v>272</v>
      </c>
      <c r="F244" s="222" t="s">
        <v>273</v>
      </c>
      <c r="G244" s="223" t="s">
        <v>274</v>
      </c>
      <c r="H244" s="224">
        <v>12.48</v>
      </c>
      <c r="I244" s="225"/>
      <c r="J244" s="224">
        <f>ROUND(I244*H244,2)</f>
        <v>0</v>
      </c>
      <c r="K244" s="226"/>
      <c r="L244" s="45"/>
      <c r="M244" s="227" t="s">
        <v>1</v>
      </c>
      <c r="N244" s="228" t="s">
        <v>40</v>
      </c>
      <c r="O244" s="92"/>
      <c r="P244" s="229">
        <f>O244*H244</f>
        <v>0</v>
      </c>
      <c r="Q244" s="229">
        <v>0</v>
      </c>
      <c r="R244" s="229">
        <f>Q244*H244</f>
        <v>0</v>
      </c>
      <c r="S244" s="229">
        <v>0</v>
      </c>
      <c r="T244" s="23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1" t="s">
        <v>140</v>
      </c>
      <c r="AT244" s="231" t="s">
        <v>136</v>
      </c>
      <c r="AU244" s="231" t="s">
        <v>85</v>
      </c>
      <c r="AY244" s="18" t="s">
        <v>134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8" t="s">
        <v>83</v>
      </c>
      <c r="BK244" s="232">
        <f>ROUND(I244*H244,2)</f>
        <v>0</v>
      </c>
      <c r="BL244" s="18" t="s">
        <v>140</v>
      </c>
      <c r="BM244" s="231" t="s">
        <v>275</v>
      </c>
    </row>
    <row r="245" s="2" customFormat="1" ht="24.15" customHeight="1">
      <c r="A245" s="39"/>
      <c r="B245" s="40"/>
      <c r="C245" s="220" t="s">
        <v>276</v>
      </c>
      <c r="D245" s="220" t="s">
        <v>136</v>
      </c>
      <c r="E245" s="221" t="s">
        <v>277</v>
      </c>
      <c r="F245" s="222" t="s">
        <v>278</v>
      </c>
      <c r="G245" s="223" t="s">
        <v>274</v>
      </c>
      <c r="H245" s="224">
        <v>12.48</v>
      </c>
      <c r="I245" s="225"/>
      <c r="J245" s="224">
        <f>ROUND(I245*H245,2)</f>
        <v>0</v>
      </c>
      <c r="K245" s="226"/>
      <c r="L245" s="45"/>
      <c r="M245" s="227" t="s">
        <v>1</v>
      </c>
      <c r="N245" s="228" t="s">
        <v>40</v>
      </c>
      <c r="O245" s="92"/>
      <c r="P245" s="229">
        <f>O245*H245</f>
        <v>0</v>
      </c>
      <c r="Q245" s="229">
        <v>0</v>
      </c>
      <c r="R245" s="229">
        <f>Q245*H245</f>
        <v>0</v>
      </c>
      <c r="S245" s="229">
        <v>0</v>
      </c>
      <c r="T245" s="23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1" t="s">
        <v>140</v>
      </c>
      <c r="AT245" s="231" t="s">
        <v>136</v>
      </c>
      <c r="AU245" s="231" t="s">
        <v>85</v>
      </c>
      <c r="AY245" s="18" t="s">
        <v>134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83</v>
      </c>
      <c r="BK245" s="232">
        <f>ROUND(I245*H245,2)</f>
        <v>0</v>
      </c>
      <c r="BL245" s="18" t="s">
        <v>140</v>
      </c>
      <c r="BM245" s="231" t="s">
        <v>279</v>
      </c>
    </row>
    <row r="246" s="2" customFormat="1" ht="24.15" customHeight="1">
      <c r="A246" s="39"/>
      <c r="B246" s="40"/>
      <c r="C246" s="220" t="s">
        <v>7</v>
      </c>
      <c r="D246" s="220" t="s">
        <v>136</v>
      </c>
      <c r="E246" s="221" t="s">
        <v>280</v>
      </c>
      <c r="F246" s="222" t="s">
        <v>281</v>
      </c>
      <c r="G246" s="223" t="s">
        <v>274</v>
      </c>
      <c r="H246" s="224">
        <v>237.12000000000001</v>
      </c>
      <c r="I246" s="225"/>
      <c r="J246" s="224">
        <f>ROUND(I246*H246,2)</f>
        <v>0</v>
      </c>
      <c r="K246" s="226"/>
      <c r="L246" s="45"/>
      <c r="M246" s="227" t="s">
        <v>1</v>
      </c>
      <c r="N246" s="228" t="s">
        <v>40</v>
      </c>
      <c r="O246" s="92"/>
      <c r="P246" s="229">
        <f>O246*H246</f>
        <v>0</v>
      </c>
      <c r="Q246" s="229">
        <v>0</v>
      </c>
      <c r="R246" s="229">
        <f>Q246*H246</f>
        <v>0</v>
      </c>
      <c r="S246" s="229">
        <v>0</v>
      </c>
      <c r="T246" s="230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1" t="s">
        <v>140</v>
      </c>
      <c r="AT246" s="231" t="s">
        <v>136</v>
      </c>
      <c r="AU246" s="231" t="s">
        <v>85</v>
      </c>
      <c r="AY246" s="18" t="s">
        <v>134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8" t="s">
        <v>83</v>
      </c>
      <c r="BK246" s="232">
        <f>ROUND(I246*H246,2)</f>
        <v>0</v>
      </c>
      <c r="BL246" s="18" t="s">
        <v>140</v>
      </c>
      <c r="BM246" s="231" t="s">
        <v>282</v>
      </c>
    </row>
    <row r="247" s="13" customFormat="1">
      <c r="A247" s="13"/>
      <c r="B247" s="233"/>
      <c r="C247" s="234"/>
      <c r="D247" s="235" t="s">
        <v>148</v>
      </c>
      <c r="E247" s="236" t="s">
        <v>1</v>
      </c>
      <c r="F247" s="237" t="s">
        <v>283</v>
      </c>
      <c r="G247" s="234"/>
      <c r="H247" s="236" t="s">
        <v>1</v>
      </c>
      <c r="I247" s="238"/>
      <c r="J247" s="234"/>
      <c r="K247" s="234"/>
      <c r="L247" s="239"/>
      <c r="M247" s="240"/>
      <c r="N247" s="241"/>
      <c r="O247" s="241"/>
      <c r="P247" s="241"/>
      <c r="Q247" s="241"/>
      <c r="R247" s="241"/>
      <c r="S247" s="241"/>
      <c r="T247" s="24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3" t="s">
        <v>148</v>
      </c>
      <c r="AU247" s="243" t="s">
        <v>85</v>
      </c>
      <c r="AV247" s="13" t="s">
        <v>83</v>
      </c>
      <c r="AW247" s="13" t="s">
        <v>31</v>
      </c>
      <c r="AX247" s="13" t="s">
        <v>75</v>
      </c>
      <c r="AY247" s="243" t="s">
        <v>134</v>
      </c>
    </row>
    <row r="248" s="14" customFormat="1">
      <c r="A248" s="14"/>
      <c r="B248" s="244"/>
      <c r="C248" s="245"/>
      <c r="D248" s="235" t="s">
        <v>148</v>
      </c>
      <c r="E248" s="246" t="s">
        <v>1</v>
      </c>
      <c r="F248" s="247" t="s">
        <v>284</v>
      </c>
      <c r="G248" s="245"/>
      <c r="H248" s="248">
        <v>237.12000000000001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148</v>
      </c>
      <c r="AU248" s="254" t="s">
        <v>85</v>
      </c>
      <c r="AV248" s="14" t="s">
        <v>85</v>
      </c>
      <c r="AW248" s="14" t="s">
        <v>31</v>
      </c>
      <c r="AX248" s="14" t="s">
        <v>83</v>
      </c>
      <c r="AY248" s="254" t="s">
        <v>134</v>
      </c>
    </row>
    <row r="249" s="2" customFormat="1" ht="33" customHeight="1">
      <c r="A249" s="39"/>
      <c r="B249" s="40"/>
      <c r="C249" s="220" t="s">
        <v>285</v>
      </c>
      <c r="D249" s="220" t="s">
        <v>136</v>
      </c>
      <c r="E249" s="221" t="s">
        <v>286</v>
      </c>
      <c r="F249" s="222" t="s">
        <v>287</v>
      </c>
      <c r="G249" s="223" t="s">
        <v>274</v>
      </c>
      <c r="H249" s="224">
        <v>12.48</v>
      </c>
      <c r="I249" s="225"/>
      <c r="J249" s="224">
        <f>ROUND(I249*H249,2)</f>
        <v>0</v>
      </c>
      <c r="K249" s="226"/>
      <c r="L249" s="45"/>
      <c r="M249" s="227" t="s">
        <v>1</v>
      </c>
      <c r="N249" s="228" t="s">
        <v>40</v>
      </c>
      <c r="O249" s="92"/>
      <c r="P249" s="229">
        <f>O249*H249</f>
        <v>0</v>
      </c>
      <c r="Q249" s="229">
        <v>0</v>
      </c>
      <c r="R249" s="229">
        <f>Q249*H249</f>
        <v>0</v>
      </c>
      <c r="S249" s="229">
        <v>0</v>
      </c>
      <c r="T249" s="23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1" t="s">
        <v>140</v>
      </c>
      <c r="AT249" s="231" t="s">
        <v>136</v>
      </c>
      <c r="AU249" s="231" t="s">
        <v>85</v>
      </c>
      <c r="AY249" s="18" t="s">
        <v>134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8" t="s">
        <v>83</v>
      </c>
      <c r="BK249" s="232">
        <f>ROUND(I249*H249,2)</f>
        <v>0</v>
      </c>
      <c r="BL249" s="18" t="s">
        <v>140</v>
      </c>
      <c r="BM249" s="231" t="s">
        <v>288</v>
      </c>
    </row>
    <row r="250" s="12" customFormat="1" ht="22.8" customHeight="1">
      <c r="A250" s="12"/>
      <c r="B250" s="204"/>
      <c r="C250" s="205"/>
      <c r="D250" s="206" t="s">
        <v>74</v>
      </c>
      <c r="E250" s="218" t="s">
        <v>289</v>
      </c>
      <c r="F250" s="218" t="s">
        <v>290</v>
      </c>
      <c r="G250" s="205"/>
      <c r="H250" s="205"/>
      <c r="I250" s="208"/>
      <c r="J250" s="219">
        <f>BK250</f>
        <v>0</v>
      </c>
      <c r="K250" s="205"/>
      <c r="L250" s="210"/>
      <c r="M250" s="211"/>
      <c r="N250" s="212"/>
      <c r="O250" s="212"/>
      <c r="P250" s="213">
        <f>P251</f>
        <v>0</v>
      </c>
      <c r="Q250" s="212"/>
      <c r="R250" s="213">
        <f>R251</f>
        <v>0</v>
      </c>
      <c r="S250" s="212"/>
      <c r="T250" s="214">
        <f>T251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5" t="s">
        <v>83</v>
      </c>
      <c r="AT250" s="216" t="s">
        <v>74</v>
      </c>
      <c r="AU250" s="216" t="s">
        <v>83</v>
      </c>
      <c r="AY250" s="215" t="s">
        <v>134</v>
      </c>
      <c r="BK250" s="217">
        <f>BK251</f>
        <v>0</v>
      </c>
    </row>
    <row r="251" s="2" customFormat="1" ht="21.75" customHeight="1">
      <c r="A251" s="39"/>
      <c r="B251" s="40"/>
      <c r="C251" s="220" t="s">
        <v>291</v>
      </c>
      <c r="D251" s="220" t="s">
        <v>136</v>
      </c>
      <c r="E251" s="221" t="s">
        <v>292</v>
      </c>
      <c r="F251" s="222" t="s">
        <v>293</v>
      </c>
      <c r="G251" s="223" t="s">
        <v>274</v>
      </c>
      <c r="H251" s="224">
        <v>51.189999999999998</v>
      </c>
      <c r="I251" s="225"/>
      <c r="J251" s="224">
        <f>ROUND(I251*H251,2)</f>
        <v>0</v>
      </c>
      <c r="K251" s="226"/>
      <c r="L251" s="45"/>
      <c r="M251" s="227" t="s">
        <v>1</v>
      </c>
      <c r="N251" s="228" t="s">
        <v>40</v>
      </c>
      <c r="O251" s="92"/>
      <c r="P251" s="229">
        <f>O251*H251</f>
        <v>0</v>
      </c>
      <c r="Q251" s="229">
        <v>0</v>
      </c>
      <c r="R251" s="229">
        <f>Q251*H251</f>
        <v>0</v>
      </c>
      <c r="S251" s="229">
        <v>0</v>
      </c>
      <c r="T251" s="23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1" t="s">
        <v>140</v>
      </c>
      <c r="AT251" s="231" t="s">
        <v>136</v>
      </c>
      <c r="AU251" s="231" t="s">
        <v>85</v>
      </c>
      <c r="AY251" s="18" t="s">
        <v>134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8" t="s">
        <v>83</v>
      </c>
      <c r="BK251" s="232">
        <f>ROUND(I251*H251,2)</f>
        <v>0</v>
      </c>
      <c r="BL251" s="18" t="s">
        <v>140</v>
      </c>
      <c r="BM251" s="231" t="s">
        <v>294</v>
      </c>
    </row>
    <row r="252" s="12" customFormat="1" ht="25.92" customHeight="1">
      <c r="A252" s="12"/>
      <c r="B252" s="204"/>
      <c r="C252" s="205"/>
      <c r="D252" s="206" t="s">
        <v>74</v>
      </c>
      <c r="E252" s="207" t="s">
        <v>295</v>
      </c>
      <c r="F252" s="207" t="s">
        <v>296</v>
      </c>
      <c r="G252" s="205"/>
      <c r="H252" s="205"/>
      <c r="I252" s="208"/>
      <c r="J252" s="209">
        <f>BK252</f>
        <v>0</v>
      </c>
      <c r="K252" s="205"/>
      <c r="L252" s="210"/>
      <c r="M252" s="211"/>
      <c r="N252" s="212"/>
      <c r="O252" s="212"/>
      <c r="P252" s="213">
        <f>P253+P398+P561+P570+P573+P619+P704+P715</f>
        <v>0</v>
      </c>
      <c r="Q252" s="212"/>
      <c r="R252" s="213">
        <f>R253+R398+R561+R570+R573+R619+R704+R715</f>
        <v>24.959997700000002</v>
      </c>
      <c r="S252" s="212"/>
      <c r="T252" s="214">
        <f>T253+T398+T561+T570+T573+T619+T704+T715</f>
        <v>12.484245000000001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5" t="s">
        <v>85</v>
      </c>
      <c r="AT252" s="216" t="s">
        <v>74</v>
      </c>
      <c r="AU252" s="216" t="s">
        <v>75</v>
      </c>
      <c r="AY252" s="215" t="s">
        <v>134</v>
      </c>
      <c r="BK252" s="217">
        <f>BK253+BK398+BK561+BK570+BK573+BK619+BK704+BK715</f>
        <v>0</v>
      </c>
    </row>
    <row r="253" s="12" customFormat="1" ht="22.8" customHeight="1">
      <c r="A253" s="12"/>
      <c r="B253" s="204"/>
      <c r="C253" s="205"/>
      <c r="D253" s="206" t="s">
        <v>74</v>
      </c>
      <c r="E253" s="218" t="s">
        <v>297</v>
      </c>
      <c r="F253" s="218" t="s">
        <v>298</v>
      </c>
      <c r="G253" s="205"/>
      <c r="H253" s="205"/>
      <c r="I253" s="208"/>
      <c r="J253" s="219">
        <f>BK253</f>
        <v>0</v>
      </c>
      <c r="K253" s="205"/>
      <c r="L253" s="210"/>
      <c r="M253" s="211"/>
      <c r="N253" s="212"/>
      <c r="O253" s="212"/>
      <c r="P253" s="213">
        <f>SUM(P254:P397)</f>
        <v>0</v>
      </c>
      <c r="Q253" s="212"/>
      <c r="R253" s="213">
        <f>SUM(R254:R397)</f>
        <v>9.944370000000001</v>
      </c>
      <c r="S253" s="212"/>
      <c r="T253" s="214">
        <f>SUM(T254:T397)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5" t="s">
        <v>85</v>
      </c>
      <c r="AT253" s="216" t="s">
        <v>74</v>
      </c>
      <c r="AU253" s="216" t="s">
        <v>83</v>
      </c>
      <c r="AY253" s="215" t="s">
        <v>134</v>
      </c>
      <c r="BK253" s="217">
        <f>SUM(BK254:BK397)</f>
        <v>0</v>
      </c>
    </row>
    <row r="254" s="2" customFormat="1" ht="24.15" customHeight="1">
      <c r="A254" s="39"/>
      <c r="B254" s="40"/>
      <c r="C254" s="220" t="s">
        <v>299</v>
      </c>
      <c r="D254" s="220" t="s">
        <v>136</v>
      </c>
      <c r="E254" s="221" t="s">
        <v>300</v>
      </c>
      <c r="F254" s="222" t="s">
        <v>301</v>
      </c>
      <c r="G254" s="223" t="s">
        <v>146</v>
      </c>
      <c r="H254" s="224">
        <v>945</v>
      </c>
      <c r="I254" s="225"/>
      <c r="J254" s="224">
        <f>ROUND(I254*H254,2)</f>
        <v>0</v>
      </c>
      <c r="K254" s="226"/>
      <c r="L254" s="45"/>
      <c r="M254" s="227" t="s">
        <v>1</v>
      </c>
      <c r="N254" s="228" t="s">
        <v>40</v>
      </c>
      <c r="O254" s="92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1" t="s">
        <v>250</v>
      </c>
      <c r="AT254" s="231" t="s">
        <v>136</v>
      </c>
      <c r="AU254" s="231" t="s">
        <v>85</v>
      </c>
      <c r="AY254" s="18" t="s">
        <v>134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83</v>
      </c>
      <c r="BK254" s="232">
        <f>ROUND(I254*H254,2)</f>
        <v>0</v>
      </c>
      <c r="BL254" s="18" t="s">
        <v>250</v>
      </c>
      <c r="BM254" s="231" t="s">
        <v>302</v>
      </c>
    </row>
    <row r="255" s="13" customFormat="1">
      <c r="A255" s="13"/>
      <c r="B255" s="233"/>
      <c r="C255" s="234"/>
      <c r="D255" s="235" t="s">
        <v>148</v>
      </c>
      <c r="E255" s="236" t="s">
        <v>1</v>
      </c>
      <c r="F255" s="237" t="s">
        <v>303</v>
      </c>
      <c r="G255" s="234"/>
      <c r="H255" s="236" t="s">
        <v>1</v>
      </c>
      <c r="I255" s="238"/>
      <c r="J255" s="234"/>
      <c r="K255" s="234"/>
      <c r="L255" s="239"/>
      <c r="M255" s="240"/>
      <c r="N255" s="241"/>
      <c r="O255" s="241"/>
      <c r="P255" s="241"/>
      <c r="Q255" s="241"/>
      <c r="R255" s="241"/>
      <c r="S255" s="241"/>
      <c r="T255" s="24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3" t="s">
        <v>148</v>
      </c>
      <c r="AU255" s="243" t="s">
        <v>85</v>
      </c>
      <c r="AV255" s="13" t="s">
        <v>83</v>
      </c>
      <c r="AW255" s="13" t="s">
        <v>31</v>
      </c>
      <c r="AX255" s="13" t="s">
        <v>75</v>
      </c>
      <c r="AY255" s="243" t="s">
        <v>134</v>
      </c>
    </row>
    <row r="256" s="13" customFormat="1">
      <c r="A256" s="13"/>
      <c r="B256" s="233"/>
      <c r="C256" s="234"/>
      <c r="D256" s="235" t="s">
        <v>148</v>
      </c>
      <c r="E256" s="236" t="s">
        <v>1</v>
      </c>
      <c r="F256" s="237" t="s">
        <v>304</v>
      </c>
      <c r="G256" s="234"/>
      <c r="H256" s="236" t="s">
        <v>1</v>
      </c>
      <c r="I256" s="238"/>
      <c r="J256" s="234"/>
      <c r="K256" s="234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148</v>
      </c>
      <c r="AU256" s="243" t="s">
        <v>85</v>
      </c>
      <c r="AV256" s="13" t="s">
        <v>83</v>
      </c>
      <c r="AW256" s="13" t="s">
        <v>31</v>
      </c>
      <c r="AX256" s="13" t="s">
        <v>75</v>
      </c>
      <c r="AY256" s="243" t="s">
        <v>134</v>
      </c>
    </row>
    <row r="257" s="13" customFormat="1">
      <c r="A257" s="13"/>
      <c r="B257" s="233"/>
      <c r="C257" s="234"/>
      <c r="D257" s="235" t="s">
        <v>148</v>
      </c>
      <c r="E257" s="236" t="s">
        <v>1</v>
      </c>
      <c r="F257" s="237" t="s">
        <v>151</v>
      </c>
      <c r="G257" s="234"/>
      <c r="H257" s="236" t="s">
        <v>1</v>
      </c>
      <c r="I257" s="238"/>
      <c r="J257" s="234"/>
      <c r="K257" s="234"/>
      <c r="L257" s="239"/>
      <c r="M257" s="240"/>
      <c r="N257" s="241"/>
      <c r="O257" s="241"/>
      <c r="P257" s="241"/>
      <c r="Q257" s="241"/>
      <c r="R257" s="241"/>
      <c r="S257" s="241"/>
      <c r="T257" s="24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3" t="s">
        <v>148</v>
      </c>
      <c r="AU257" s="243" t="s">
        <v>85</v>
      </c>
      <c r="AV257" s="13" t="s">
        <v>83</v>
      </c>
      <c r="AW257" s="13" t="s">
        <v>31</v>
      </c>
      <c r="AX257" s="13" t="s">
        <v>75</v>
      </c>
      <c r="AY257" s="243" t="s">
        <v>134</v>
      </c>
    </row>
    <row r="258" s="14" customFormat="1">
      <c r="A258" s="14"/>
      <c r="B258" s="244"/>
      <c r="C258" s="245"/>
      <c r="D258" s="235" t="s">
        <v>148</v>
      </c>
      <c r="E258" s="246" t="s">
        <v>1</v>
      </c>
      <c r="F258" s="247" t="s">
        <v>305</v>
      </c>
      <c r="G258" s="245"/>
      <c r="H258" s="248">
        <v>220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4" t="s">
        <v>148</v>
      </c>
      <c r="AU258" s="254" t="s">
        <v>85</v>
      </c>
      <c r="AV258" s="14" t="s">
        <v>85</v>
      </c>
      <c r="AW258" s="14" t="s">
        <v>31</v>
      </c>
      <c r="AX258" s="14" t="s">
        <v>75</v>
      </c>
      <c r="AY258" s="254" t="s">
        <v>134</v>
      </c>
    </row>
    <row r="259" s="13" customFormat="1">
      <c r="A259" s="13"/>
      <c r="B259" s="233"/>
      <c r="C259" s="234"/>
      <c r="D259" s="235" t="s">
        <v>148</v>
      </c>
      <c r="E259" s="236" t="s">
        <v>1</v>
      </c>
      <c r="F259" s="237" t="s">
        <v>153</v>
      </c>
      <c r="G259" s="234"/>
      <c r="H259" s="236" t="s">
        <v>1</v>
      </c>
      <c r="I259" s="238"/>
      <c r="J259" s="234"/>
      <c r="K259" s="234"/>
      <c r="L259" s="239"/>
      <c r="M259" s="240"/>
      <c r="N259" s="241"/>
      <c r="O259" s="241"/>
      <c r="P259" s="241"/>
      <c r="Q259" s="241"/>
      <c r="R259" s="241"/>
      <c r="S259" s="241"/>
      <c r="T259" s="24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148</v>
      </c>
      <c r="AU259" s="243" t="s">
        <v>85</v>
      </c>
      <c r="AV259" s="13" t="s">
        <v>83</v>
      </c>
      <c r="AW259" s="13" t="s">
        <v>31</v>
      </c>
      <c r="AX259" s="13" t="s">
        <v>75</v>
      </c>
      <c r="AY259" s="243" t="s">
        <v>134</v>
      </c>
    </row>
    <row r="260" s="14" customFormat="1">
      <c r="A260" s="14"/>
      <c r="B260" s="244"/>
      <c r="C260" s="245"/>
      <c r="D260" s="235" t="s">
        <v>148</v>
      </c>
      <c r="E260" s="246" t="s">
        <v>1</v>
      </c>
      <c r="F260" s="247" t="s">
        <v>306</v>
      </c>
      <c r="G260" s="245"/>
      <c r="H260" s="248">
        <v>272</v>
      </c>
      <c r="I260" s="249"/>
      <c r="J260" s="245"/>
      <c r="K260" s="245"/>
      <c r="L260" s="250"/>
      <c r="M260" s="251"/>
      <c r="N260" s="252"/>
      <c r="O260" s="252"/>
      <c r="P260" s="252"/>
      <c r="Q260" s="252"/>
      <c r="R260" s="252"/>
      <c r="S260" s="252"/>
      <c r="T260" s="25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4" t="s">
        <v>148</v>
      </c>
      <c r="AU260" s="254" t="s">
        <v>85</v>
      </c>
      <c r="AV260" s="14" t="s">
        <v>85</v>
      </c>
      <c r="AW260" s="14" t="s">
        <v>31</v>
      </c>
      <c r="AX260" s="14" t="s">
        <v>75</v>
      </c>
      <c r="AY260" s="254" t="s">
        <v>134</v>
      </c>
    </row>
    <row r="261" s="13" customFormat="1">
      <c r="A261" s="13"/>
      <c r="B261" s="233"/>
      <c r="C261" s="234"/>
      <c r="D261" s="235" t="s">
        <v>148</v>
      </c>
      <c r="E261" s="236" t="s">
        <v>1</v>
      </c>
      <c r="F261" s="237" t="s">
        <v>155</v>
      </c>
      <c r="G261" s="234"/>
      <c r="H261" s="236" t="s">
        <v>1</v>
      </c>
      <c r="I261" s="238"/>
      <c r="J261" s="234"/>
      <c r="K261" s="234"/>
      <c r="L261" s="239"/>
      <c r="M261" s="240"/>
      <c r="N261" s="241"/>
      <c r="O261" s="241"/>
      <c r="P261" s="241"/>
      <c r="Q261" s="241"/>
      <c r="R261" s="241"/>
      <c r="S261" s="241"/>
      <c r="T261" s="24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3" t="s">
        <v>148</v>
      </c>
      <c r="AU261" s="243" t="s">
        <v>85</v>
      </c>
      <c r="AV261" s="13" t="s">
        <v>83</v>
      </c>
      <c r="AW261" s="13" t="s">
        <v>31</v>
      </c>
      <c r="AX261" s="13" t="s">
        <v>75</v>
      </c>
      <c r="AY261" s="243" t="s">
        <v>134</v>
      </c>
    </row>
    <row r="262" s="14" customFormat="1">
      <c r="A262" s="14"/>
      <c r="B262" s="244"/>
      <c r="C262" s="245"/>
      <c r="D262" s="235" t="s">
        <v>148</v>
      </c>
      <c r="E262" s="246" t="s">
        <v>1</v>
      </c>
      <c r="F262" s="247" t="s">
        <v>306</v>
      </c>
      <c r="G262" s="245"/>
      <c r="H262" s="248">
        <v>272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4" t="s">
        <v>148</v>
      </c>
      <c r="AU262" s="254" t="s">
        <v>85</v>
      </c>
      <c r="AV262" s="14" t="s">
        <v>85</v>
      </c>
      <c r="AW262" s="14" t="s">
        <v>31</v>
      </c>
      <c r="AX262" s="14" t="s">
        <v>75</v>
      </c>
      <c r="AY262" s="254" t="s">
        <v>134</v>
      </c>
    </row>
    <row r="263" s="13" customFormat="1">
      <c r="A263" s="13"/>
      <c r="B263" s="233"/>
      <c r="C263" s="234"/>
      <c r="D263" s="235" t="s">
        <v>148</v>
      </c>
      <c r="E263" s="236" t="s">
        <v>1</v>
      </c>
      <c r="F263" s="237" t="s">
        <v>307</v>
      </c>
      <c r="G263" s="234"/>
      <c r="H263" s="236" t="s">
        <v>1</v>
      </c>
      <c r="I263" s="238"/>
      <c r="J263" s="234"/>
      <c r="K263" s="234"/>
      <c r="L263" s="239"/>
      <c r="M263" s="240"/>
      <c r="N263" s="241"/>
      <c r="O263" s="241"/>
      <c r="P263" s="241"/>
      <c r="Q263" s="241"/>
      <c r="R263" s="241"/>
      <c r="S263" s="241"/>
      <c r="T263" s="24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3" t="s">
        <v>148</v>
      </c>
      <c r="AU263" s="243" t="s">
        <v>85</v>
      </c>
      <c r="AV263" s="13" t="s">
        <v>83</v>
      </c>
      <c r="AW263" s="13" t="s">
        <v>31</v>
      </c>
      <c r="AX263" s="13" t="s">
        <v>75</v>
      </c>
      <c r="AY263" s="243" t="s">
        <v>134</v>
      </c>
    </row>
    <row r="264" s="14" customFormat="1">
      <c r="A264" s="14"/>
      <c r="B264" s="244"/>
      <c r="C264" s="245"/>
      <c r="D264" s="235" t="s">
        <v>148</v>
      </c>
      <c r="E264" s="246" t="s">
        <v>1</v>
      </c>
      <c r="F264" s="247" t="s">
        <v>308</v>
      </c>
      <c r="G264" s="245"/>
      <c r="H264" s="248">
        <v>51</v>
      </c>
      <c r="I264" s="249"/>
      <c r="J264" s="245"/>
      <c r="K264" s="245"/>
      <c r="L264" s="250"/>
      <c r="M264" s="251"/>
      <c r="N264" s="252"/>
      <c r="O264" s="252"/>
      <c r="P264" s="252"/>
      <c r="Q264" s="252"/>
      <c r="R264" s="252"/>
      <c r="S264" s="252"/>
      <c r="T264" s="253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4" t="s">
        <v>148</v>
      </c>
      <c r="AU264" s="254" t="s">
        <v>85</v>
      </c>
      <c r="AV264" s="14" t="s">
        <v>85</v>
      </c>
      <c r="AW264" s="14" t="s">
        <v>31</v>
      </c>
      <c r="AX264" s="14" t="s">
        <v>75</v>
      </c>
      <c r="AY264" s="254" t="s">
        <v>134</v>
      </c>
    </row>
    <row r="265" s="13" customFormat="1">
      <c r="A265" s="13"/>
      <c r="B265" s="233"/>
      <c r="C265" s="234"/>
      <c r="D265" s="235" t="s">
        <v>148</v>
      </c>
      <c r="E265" s="236" t="s">
        <v>1</v>
      </c>
      <c r="F265" s="237" t="s">
        <v>309</v>
      </c>
      <c r="G265" s="234"/>
      <c r="H265" s="236" t="s">
        <v>1</v>
      </c>
      <c r="I265" s="238"/>
      <c r="J265" s="234"/>
      <c r="K265" s="234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148</v>
      </c>
      <c r="AU265" s="243" t="s">
        <v>85</v>
      </c>
      <c r="AV265" s="13" t="s">
        <v>83</v>
      </c>
      <c r="AW265" s="13" t="s">
        <v>31</v>
      </c>
      <c r="AX265" s="13" t="s">
        <v>75</v>
      </c>
      <c r="AY265" s="243" t="s">
        <v>134</v>
      </c>
    </row>
    <row r="266" s="14" customFormat="1">
      <c r="A266" s="14"/>
      <c r="B266" s="244"/>
      <c r="C266" s="245"/>
      <c r="D266" s="235" t="s">
        <v>148</v>
      </c>
      <c r="E266" s="246" t="s">
        <v>1</v>
      </c>
      <c r="F266" s="247" t="s">
        <v>310</v>
      </c>
      <c r="G266" s="245"/>
      <c r="H266" s="248">
        <v>130</v>
      </c>
      <c r="I266" s="249"/>
      <c r="J266" s="245"/>
      <c r="K266" s="245"/>
      <c r="L266" s="250"/>
      <c r="M266" s="251"/>
      <c r="N266" s="252"/>
      <c r="O266" s="252"/>
      <c r="P266" s="252"/>
      <c r="Q266" s="252"/>
      <c r="R266" s="252"/>
      <c r="S266" s="252"/>
      <c r="T266" s="253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4" t="s">
        <v>148</v>
      </c>
      <c r="AU266" s="254" t="s">
        <v>85</v>
      </c>
      <c r="AV266" s="14" t="s">
        <v>85</v>
      </c>
      <c r="AW266" s="14" t="s">
        <v>31</v>
      </c>
      <c r="AX266" s="14" t="s">
        <v>75</v>
      </c>
      <c r="AY266" s="254" t="s">
        <v>134</v>
      </c>
    </row>
    <row r="267" s="15" customFormat="1">
      <c r="A267" s="15"/>
      <c r="B267" s="255"/>
      <c r="C267" s="256"/>
      <c r="D267" s="235" t="s">
        <v>148</v>
      </c>
      <c r="E267" s="257" t="s">
        <v>1</v>
      </c>
      <c r="F267" s="258" t="s">
        <v>158</v>
      </c>
      <c r="G267" s="256"/>
      <c r="H267" s="259">
        <v>945</v>
      </c>
      <c r="I267" s="260"/>
      <c r="J267" s="256"/>
      <c r="K267" s="256"/>
      <c r="L267" s="261"/>
      <c r="M267" s="262"/>
      <c r="N267" s="263"/>
      <c r="O267" s="263"/>
      <c r="P267" s="263"/>
      <c r="Q267" s="263"/>
      <c r="R267" s="263"/>
      <c r="S267" s="263"/>
      <c r="T267" s="264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5" t="s">
        <v>148</v>
      </c>
      <c r="AU267" s="265" t="s">
        <v>85</v>
      </c>
      <c r="AV267" s="15" t="s">
        <v>140</v>
      </c>
      <c r="AW267" s="15" t="s">
        <v>31</v>
      </c>
      <c r="AX267" s="15" t="s">
        <v>83</v>
      </c>
      <c r="AY267" s="265" t="s">
        <v>134</v>
      </c>
    </row>
    <row r="268" s="2" customFormat="1" ht="16.5" customHeight="1">
      <c r="A268" s="39"/>
      <c r="B268" s="40"/>
      <c r="C268" s="266" t="s">
        <v>311</v>
      </c>
      <c r="D268" s="266" t="s">
        <v>170</v>
      </c>
      <c r="E268" s="267" t="s">
        <v>312</v>
      </c>
      <c r="F268" s="268" t="s">
        <v>313</v>
      </c>
      <c r="G268" s="269" t="s">
        <v>274</v>
      </c>
      <c r="H268" s="270">
        <v>0.29999999999999999</v>
      </c>
      <c r="I268" s="271"/>
      <c r="J268" s="270">
        <f>ROUND(I268*H268,2)</f>
        <v>0</v>
      </c>
      <c r="K268" s="272"/>
      <c r="L268" s="273"/>
      <c r="M268" s="274" t="s">
        <v>1</v>
      </c>
      <c r="N268" s="275" t="s">
        <v>40</v>
      </c>
      <c r="O268" s="92"/>
      <c r="P268" s="229">
        <f>O268*H268</f>
        <v>0</v>
      </c>
      <c r="Q268" s="229">
        <v>1</v>
      </c>
      <c r="R268" s="229">
        <f>Q268*H268</f>
        <v>0.29999999999999999</v>
      </c>
      <c r="S268" s="229">
        <v>0</v>
      </c>
      <c r="T268" s="23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1" t="s">
        <v>314</v>
      </c>
      <c r="AT268" s="231" t="s">
        <v>170</v>
      </c>
      <c r="AU268" s="231" t="s">
        <v>85</v>
      </c>
      <c r="AY268" s="18" t="s">
        <v>134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83</v>
      </c>
      <c r="BK268" s="232">
        <f>ROUND(I268*H268,2)</f>
        <v>0</v>
      </c>
      <c r="BL268" s="18" t="s">
        <v>250</v>
      </c>
      <c r="BM268" s="231" t="s">
        <v>315</v>
      </c>
    </row>
    <row r="269" s="14" customFormat="1">
      <c r="A269" s="14"/>
      <c r="B269" s="244"/>
      <c r="C269" s="245"/>
      <c r="D269" s="235" t="s">
        <v>148</v>
      </c>
      <c r="E269" s="246" t="s">
        <v>1</v>
      </c>
      <c r="F269" s="247" t="s">
        <v>316</v>
      </c>
      <c r="G269" s="245"/>
      <c r="H269" s="248">
        <v>0.29999999999999999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4" t="s">
        <v>148</v>
      </c>
      <c r="AU269" s="254" t="s">
        <v>85</v>
      </c>
      <c r="AV269" s="14" t="s">
        <v>85</v>
      </c>
      <c r="AW269" s="14" t="s">
        <v>31</v>
      </c>
      <c r="AX269" s="14" t="s">
        <v>83</v>
      </c>
      <c r="AY269" s="254" t="s">
        <v>134</v>
      </c>
    </row>
    <row r="270" s="2" customFormat="1" ht="24.15" customHeight="1">
      <c r="A270" s="39"/>
      <c r="B270" s="40"/>
      <c r="C270" s="220" t="s">
        <v>317</v>
      </c>
      <c r="D270" s="220" t="s">
        <v>136</v>
      </c>
      <c r="E270" s="221" t="s">
        <v>318</v>
      </c>
      <c r="F270" s="222" t="s">
        <v>319</v>
      </c>
      <c r="G270" s="223" t="s">
        <v>146</v>
      </c>
      <c r="H270" s="224">
        <v>945</v>
      </c>
      <c r="I270" s="225"/>
      <c r="J270" s="224">
        <f>ROUND(I270*H270,2)</f>
        <v>0</v>
      </c>
      <c r="K270" s="226"/>
      <c r="L270" s="45"/>
      <c r="M270" s="227" t="s">
        <v>1</v>
      </c>
      <c r="N270" s="228" t="s">
        <v>40</v>
      </c>
      <c r="O270" s="92"/>
      <c r="P270" s="229">
        <f>O270*H270</f>
        <v>0</v>
      </c>
      <c r="Q270" s="229">
        <v>0.00088000000000000003</v>
      </c>
      <c r="R270" s="229">
        <f>Q270*H270</f>
        <v>0.83160000000000001</v>
      </c>
      <c r="S270" s="229">
        <v>0</v>
      </c>
      <c r="T270" s="230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1" t="s">
        <v>250</v>
      </c>
      <c r="AT270" s="231" t="s">
        <v>136</v>
      </c>
      <c r="AU270" s="231" t="s">
        <v>85</v>
      </c>
      <c r="AY270" s="18" t="s">
        <v>134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8" t="s">
        <v>83</v>
      </c>
      <c r="BK270" s="232">
        <f>ROUND(I270*H270,2)</f>
        <v>0</v>
      </c>
      <c r="BL270" s="18" t="s">
        <v>250</v>
      </c>
      <c r="BM270" s="231" t="s">
        <v>320</v>
      </c>
    </row>
    <row r="271" s="13" customFormat="1">
      <c r="A271" s="13"/>
      <c r="B271" s="233"/>
      <c r="C271" s="234"/>
      <c r="D271" s="235" t="s">
        <v>148</v>
      </c>
      <c r="E271" s="236" t="s">
        <v>1</v>
      </c>
      <c r="F271" s="237" t="s">
        <v>321</v>
      </c>
      <c r="G271" s="234"/>
      <c r="H271" s="236" t="s">
        <v>1</v>
      </c>
      <c r="I271" s="238"/>
      <c r="J271" s="234"/>
      <c r="K271" s="234"/>
      <c r="L271" s="239"/>
      <c r="M271" s="240"/>
      <c r="N271" s="241"/>
      <c r="O271" s="241"/>
      <c r="P271" s="241"/>
      <c r="Q271" s="241"/>
      <c r="R271" s="241"/>
      <c r="S271" s="241"/>
      <c r="T271" s="24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3" t="s">
        <v>148</v>
      </c>
      <c r="AU271" s="243" t="s">
        <v>85</v>
      </c>
      <c r="AV271" s="13" t="s">
        <v>83</v>
      </c>
      <c r="AW271" s="13" t="s">
        <v>31</v>
      </c>
      <c r="AX271" s="13" t="s">
        <v>75</v>
      </c>
      <c r="AY271" s="243" t="s">
        <v>134</v>
      </c>
    </row>
    <row r="272" s="13" customFormat="1">
      <c r="A272" s="13"/>
      <c r="B272" s="233"/>
      <c r="C272" s="234"/>
      <c r="D272" s="235" t="s">
        <v>148</v>
      </c>
      <c r="E272" s="236" t="s">
        <v>1</v>
      </c>
      <c r="F272" s="237" t="s">
        <v>322</v>
      </c>
      <c r="G272" s="234"/>
      <c r="H272" s="236" t="s">
        <v>1</v>
      </c>
      <c r="I272" s="238"/>
      <c r="J272" s="234"/>
      <c r="K272" s="234"/>
      <c r="L272" s="239"/>
      <c r="M272" s="240"/>
      <c r="N272" s="241"/>
      <c r="O272" s="241"/>
      <c r="P272" s="241"/>
      <c r="Q272" s="241"/>
      <c r="R272" s="241"/>
      <c r="S272" s="241"/>
      <c r="T272" s="24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3" t="s">
        <v>148</v>
      </c>
      <c r="AU272" s="243" t="s">
        <v>85</v>
      </c>
      <c r="AV272" s="13" t="s">
        <v>83</v>
      </c>
      <c r="AW272" s="13" t="s">
        <v>31</v>
      </c>
      <c r="AX272" s="13" t="s">
        <v>75</v>
      </c>
      <c r="AY272" s="243" t="s">
        <v>134</v>
      </c>
    </row>
    <row r="273" s="13" customFormat="1">
      <c r="A273" s="13"/>
      <c r="B273" s="233"/>
      <c r="C273" s="234"/>
      <c r="D273" s="235" t="s">
        <v>148</v>
      </c>
      <c r="E273" s="236" t="s">
        <v>1</v>
      </c>
      <c r="F273" s="237" t="s">
        <v>303</v>
      </c>
      <c r="G273" s="234"/>
      <c r="H273" s="236" t="s">
        <v>1</v>
      </c>
      <c r="I273" s="238"/>
      <c r="J273" s="234"/>
      <c r="K273" s="234"/>
      <c r="L273" s="239"/>
      <c r="M273" s="240"/>
      <c r="N273" s="241"/>
      <c r="O273" s="241"/>
      <c r="P273" s="241"/>
      <c r="Q273" s="241"/>
      <c r="R273" s="241"/>
      <c r="S273" s="241"/>
      <c r="T273" s="24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3" t="s">
        <v>148</v>
      </c>
      <c r="AU273" s="243" t="s">
        <v>85</v>
      </c>
      <c r="AV273" s="13" t="s">
        <v>83</v>
      </c>
      <c r="AW273" s="13" t="s">
        <v>31</v>
      </c>
      <c r="AX273" s="13" t="s">
        <v>75</v>
      </c>
      <c r="AY273" s="243" t="s">
        <v>134</v>
      </c>
    </row>
    <row r="274" s="13" customFormat="1">
      <c r="A274" s="13"/>
      <c r="B274" s="233"/>
      <c r="C274" s="234"/>
      <c r="D274" s="235" t="s">
        <v>148</v>
      </c>
      <c r="E274" s="236" t="s">
        <v>1</v>
      </c>
      <c r="F274" s="237" t="s">
        <v>151</v>
      </c>
      <c r="G274" s="234"/>
      <c r="H274" s="236" t="s">
        <v>1</v>
      </c>
      <c r="I274" s="238"/>
      <c r="J274" s="234"/>
      <c r="K274" s="234"/>
      <c r="L274" s="239"/>
      <c r="M274" s="240"/>
      <c r="N274" s="241"/>
      <c r="O274" s="241"/>
      <c r="P274" s="241"/>
      <c r="Q274" s="241"/>
      <c r="R274" s="241"/>
      <c r="S274" s="241"/>
      <c r="T274" s="24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3" t="s">
        <v>148</v>
      </c>
      <c r="AU274" s="243" t="s">
        <v>85</v>
      </c>
      <c r="AV274" s="13" t="s">
        <v>83</v>
      </c>
      <c r="AW274" s="13" t="s">
        <v>31</v>
      </c>
      <c r="AX274" s="13" t="s">
        <v>75</v>
      </c>
      <c r="AY274" s="243" t="s">
        <v>134</v>
      </c>
    </row>
    <row r="275" s="14" customFormat="1">
      <c r="A275" s="14"/>
      <c r="B275" s="244"/>
      <c r="C275" s="245"/>
      <c r="D275" s="235" t="s">
        <v>148</v>
      </c>
      <c r="E275" s="246" t="s">
        <v>1</v>
      </c>
      <c r="F275" s="247" t="s">
        <v>323</v>
      </c>
      <c r="G275" s="245"/>
      <c r="H275" s="248">
        <v>188.02000000000001</v>
      </c>
      <c r="I275" s="249"/>
      <c r="J275" s="245"/>
      <c r="K275" s="245"/>
      <c r="L275" s="250"/>
      <c r="M275" s="251"/>
      <c r="N275" s="252"/>
      <c r="O275" s="252"/>
      <c r="P275" s="252"/>
      <c r="Q275" s="252"/>
      <c r="R275" s="252"/>
      <c r="S275" s="252"/>
      <c r="T275" s="253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4" t="s">
        <v>148</v>
      </c>
      <c r="AU275" s="254" t="s">
        <v>85</v>
      </c>
      <c r="AV275" s="14" t="s">
        <v>85</v>
      </c>
      <c r="AW275" s="14" t="s">
        <v>31</v>
      </c>
      <c r="AX275" s="14" t="s">
        <v>75</v>
      </c>
      <c r="AY275" s="254" t="s">
        <v>134</v>
      </c>
    </row>
    <row r="276" s="14" customFormat="1">
      <c r="A276" s="14"/>
      <c r="B276" s="244"/>
      <c r="C276" s="245"/>
      <c r="D276" s="235" t="s">
        <v>148</v>
      </c>
      <c r="E276" s="246" t="s">
        <v>1</v>
      </c>
      <c r="F276" s="247" t="s">
        <v>324</v>
      </c>
      <c r="G276" s="245"/>
      <c r="H276" s="248">
        <v>31.98</v>
      </c>
      <c r="I276" s="249"/>
      <c r="J276" s="245"/>
      <c r="K276" s="245"/>
      <c r="L276" s="250"/>
      <c r="M276" s="251"/>
      <c r="N276" s="252"/>
      <c r="O276" s="252"/>
      <c r="P276" s="252"/>
      <c r="Q276" s="252"/>
      <c r="R276" s="252"/>
      <c r="S276" s="252"/>
      <c r="T276" s="253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4" t="s">
        <v>148</v>
      </c>
      <c r="AU276" s="254" t="s">
        <v>85</v>
      </c>
      <c r="AV276" s="14" t="s">
        <v>85</v>
      </c>
      <c r="AW276" s="14" t="s">
        <v>31</v>
      </c>
      <c r="AX276" s="14" t="s">
        <v>75</v>
      </c>
      <c r="AY276" s="254" t="s">
        <v>134</v>
      </c>
    </row>
    <row r="277" s="16" customFormat="1">
      <c r="A277" s="16"/>
      <c r="B277" s="276"/>
      <c r="C277" s="277"/>
      <c r="D277" s="235" t="s">
        <v>148</v>
      </c>
      <c r="E277" s="278" t="s">
        <v>1</v>
      </c>
      <c r="F277" s="279" t="s">
        <v>325</v>
      </c>
      <c r="G277" s="277"/>
      <c r="H277" s="280">
        <v>220</v>
      </c>
      <c r="I277" s="281"/>
      <c r="J277" s="277"/>
      <c r="K277" s="277"/>
      <c r="L277" s="282"/>
      <c r="M277" s="283"/>
      <c r="N277" s="284"/>
      <c r="O277" s="284"/>
      <c r="P277" s="284"/>
      <c r="Q277" s="284"/>
      <c r="R277" s="284"/>
      <c r="S277" s="284"/>
      <c r="T277" s="285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T277" s="286" t="s">
        <v>148</v>
      </c>
      <c r="AU277" s="286" t="s">
        <v>85</v>
      </c>
      <c r="AV277" s="16" t="s">
        <v>142</v>
      </c>
      <c r="AW277" s="16" t="s">
        <v>31</v>
      </c>
      <c r="AX277" s="16" t="s">
        <v>75</v>
      </c>
      <c r="AY277" s="286" t="s">
        <v>134</v>
      </c>
    </row>
    <row r="278" s="13" customFormat="1">
      <c r="A278" s="13"/>
      <c r="B278" s="233"/>
      <c r="C278" s="234"/>
      <c r="D278" s="235" t="s">
        <v>148</v>
      </c>
      <c r="E278" s="236" t="s">
        <v>1</v>
      </c>
      <c r="F278" s="237" t="s">
        <v>153</v>
      </c>
      <c r="G278" s="234"/>
      <c r="H278" s="236" t="s">
        <v>1</v>
      </c>
      <c r="I278" s="238"/>
      <c r="J278" s="234"/>
      <c r="K278" s="234"/>
      <c r="L278" s="239"/>
      <c r="M278" s="240"/>
      <c r="N278" s="241"/>
      <c r="O278" s="241"/>
      <c r="P278" s="241"/>
      <c r="Q278" s="241"/>
      <c r="R278" s="241"/>
      <c r="S278" s="241"/>
      <c r="T278" s="24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3" t="s">
        <v>148</v>
      </c>
      <c r="AU278" s="243" t="s">
        <v>85</v>
      </c>
      <c r="AV278" s="13" t="s">
        <v>83</v>
      </c>
      <c r="AW278" s="13" t="s">
        <v>31</v>
      </c>
      <c r="AX278" s="13" t="s">
        <v>75</v>
      </c>
      <c r="AY278" s="243" t="s">
        <v>134</v>
      </c>
    </row>
    <row r="279" s="14" customFormat="1">
      <c r="A279" s="14"/>
      <c r="B279" s="244"/>
      <c r="C279" s="245"/>
      <c r="D279" s="235" t="s">
        <v>148</v>
      </c>
      <c r="E279" s="246" t="s">
        <v>1</v>
      </c>
      <c r="F279" s="247" t="s">
        <v>326</v>
      </c>
      <c r="G279" s="245"/>
      <c r="H279" s="248">
        <v>221.46000000000001</v>
      </c>
      <c r="I279" s="249"/>
      <c r="J279" s="245"/>
      <c r="K279" s="245"/>
      <c r="L279" s="250"/>
      <c r="M279" s="251"/>
      <c r="N279" s="252"/>
      <c r="O279" s="252"/>
      <c r="P279" s="252"/>
      <c r="Q279" s="252"/>
      <c r="R279" s="252"/>
      <c r="S279" s="252"/>
      <c r="T279" s="253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4" t="s">
        <v>148</v>
      </c>
      <c r="AU279" s="254" t="s">
        <v>85</v>
      </c>
      <c r="AV279" s="14" t="s">
        <v>85</v>
      </c>
      <c r="AW279" s="14" t="s">
        <v>31</v>
      </c>
      <c r="AX279" s="14" t="s">
        <v>75</v>
      </c>
      <c r="AY279" s="254" t="s">
        <v>134</v>
      </c>
    </row>
    <row r="280" s="14" customFormat="1">
      <c r="A280" s="14"/>
      <c r="B280" s="244"/>
      <c r="C280" s="245"/>
      <c r="D280" s="235" t="s">
        <v>148</v>
      </c>
      <c r="E280" s="246" t="s">
        <v>1</v>
      </c>
      <c r="F280" s="247" t="s">
        <v>327</v>
      </c>
      <c r="G280" s="245"/>
      <c r="H280" s="248">
        <v>50.539999999999999</v>
      </c>
      <c r="I280" s="249"/>
      <c r="J280" s="245"/>
      <c r="K280" s="245"/>
      <c r="L280" s="250"/>
      <c r="M280" s="251"/>
      <c r="N280" s="252"/>
      <c r="O280" s="252"/>
      <c r="P280" s="252"/>
      <c r="Q280" s="252"/>
      <c r="R280" s="252"/>
      <c r="S280" s="252"/>
      <c r="T280" s="253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4" t="s">
        <v>148</v>
      </c>
      <c r="AU280" s="254" t="s">
        <v>85</v>
      </c>
      <c r="AV280" s="14" t="s">
        <v>85</v>
      </c>
      <c r="AW280" s="14" t="s">
        <v>31</v>
      </c>
      <c r="AX280" s="14" t="s">
        <v>75</v>
      </c>
      <c r="AY280" s="254" t="s">
        <v>134</v>
      </c>
    </row>
    <row r="281" s="16" customFormat="1">
      <c r="A281" s="16"/>
      <c r="B281" s="276"/>
      <c r="C281" s="277"/>
      <c r="D281" s="235" t="s">
        <v>148</v>
      </c>
      <c r="E281" s="278" t="s">
        <v>1</v>
      </c>
      <c r="F281" s="279" t="s">
        <v>325</v>
      </c>
      <c r="G281" s="277"/>
      <c r="H281" s="280">
        <v>272</v>
      </c>
      <c r="I281" s="281"/>
      <c r="J281" s="277"/>
      <c r="K281" s="277"/>
      <c r="L281" s="282"/>
      <c r="M281" s="283"/>
      <c r="N281" s="284"/>
      <c r="O281" s="284"/>
      <c r="P281" s="284"/>
      <c r="Q281" s="284"/>
      <c r="R281" s="284"/>
      <c r="S281" s="284"/>
      <c r="T281" s="285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T281" s="286" t="s">
        <v>148</v>
      </c>
      <c r="AU281" s="286" t="s">
        <v>85</v>
      </c>
      <c r="AV281" s="16" t="s">
        <v>142</v>
      </c>
      <c r="AW281" s="16" t="s">
        <v>31</v>
      </c>
      <c r="AX281" s="16" t="s">
        <v>75</v>
      </c>
      <c r="AY281" s="286" t="s">
        <v>134</v>
      </c>
    </row>
    <row r="282" s="13" customFormat="1">
      <c r="A282" s="13"/>
      <c r="B282" s="233"/>
      <c r="C282" s="234"/>
      <c r="D282" s="235" t="s">
        <v>148</v>
      </c>
      <c r="E282" s="236" t="s">
        <v>1</v>
      </c>
      <c r="F282" s="237" t="s">
        <v>155</v>
      </c>
      <c r="G282" s="234"/>
      <c r="H282" s="236" t="s">
        <v>1</v>
      </c>
      <c r="I282" s="238"/>
      <c r="J282" s="234"/>
      <c r="K282" s="234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148</v>
      </c>
      <c r="AU282" s="243" t="s">
        <v>85</v>
      </c>
      <c r="AV282" s="13" t="s">
        <v>83</v>
      </c>
      <c r="AW282" s="13" t="s">
        <v>31</v>
      </c>
      <c r="AX282" s="13" t="s">
        <v>75</v>
      </c>
      <c r="AY282" s="243" t="s">
        <v>134</v>
      </c>
    </row>
    <row r="283" s="14" customFormat="1">
      <c r="A283" s="14"/>
      <c r="B283" s="244"/>
      <c r="C283" s="245"/>
      <c r="D283" s="235" t="s">
        <v>148</v>
      </c>
      <c r="E283" s="246" t="s">
        <v>1</v>
      </c>
      <c r="F283" s="247" t="s">
        <v>326</v>
      </c>
      <c r="G283" s="245"/>
      <c r="H283" s="248">
        <v>221.46000000000001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4" t="s">
        <v>148</v>
      </c>
      <c r="AU283" s="254" t="s">
        <v>85</v>
      </c>
      <c r="AV283" s="14" t="s">
        <v>85</v>
      </c>
      <c r="AW283" s="14" t="s">
        <v>31</v>
      </c>
      <c r="AX283" s="14" t="s">
        <v>75</v>
      </c>
      <c r="AY283" s="254" t="s">
        <v>134</v>
      </c>
    </row>
    <row r="284" s="14" customFormat="1">
      <c r="A284" s="14"/>
      <c r="B284" s="244"/>
      <c r="C284" s="245"/>
      <c r="D284" s="235" t="s">
        <v>148</v>
      </c>
      <c r="E284" s="246" t="s">
        <v>1</v>
      </c>
      <c r="F284" s="247" t="s">
        <v>327</v>
      </c>
      <c r="G284" s="245"/>
      <c r="H284" s="248">
        <v>50.539999999999999</v>
      </c>
      <c r="I284" s="249"/>
      <c r="J284" s="245"/>
      <c r="K284" s="245"/>
      <c r="L284" s="250"/>
      <c r="M284" s="251"/>
      <c r="N284" s="252"/>
      <c r="O284" s="252"/>
      <c r="P284" s="252"/>
      <c r="Q284" s="252"/>
      <c r="R284" s="252"/>
      <c r="S284" s="252"/>
      <c r="T284" s="25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4" t="s">
        <v>148</v>
      </c>
      <c r="AU284" s="254" t="s">
        <v>85</v>
      </c>
      <c r="AV284" s="14" t="s">
        <v>85</v>
      </c>
      <c r="AW284" s="14" t="s">
        <v>31</v>
      </c>
      <c r="AX284" s="14" t="s">
        <v>75</v>
      </c>
      <c r="AY284" s="254" t="s">
        <v>134</v>
      </c>
    </row>
    <row r="285" s="16" customFormat="1">
      <c r="A285" s="16"/>
      <c r="B285" s="276"/>
      <c r="C285" s="277"/>
      <c r="D285" s="235" t="s">
        <v>148</v>
      </c>
      <c r="E285" s="278" t="s">
        <v>1</v>
      </c>
      <c r="F285" s="279" t="s">
        <v>325</v>
      </c>
      <c r="G285" s="277"/>
      <c r="H285" s="280">
        <v>272</v>
      </c>
      <c r="I285" s="281"/>
      <c r="J285" s="277"/>
      <c r="K285" s="277"/>
      <c r="L285" s="282"/>
      <c r="M285" s="283"/>
      <c r="N285" s="284"/>
      <c r="O285" s="284"/>
      <c r="P285" s="284"/>
      <c r="Q285" s="284"/>
      <c r="R285" s="284"/>
      <c r="S285" s="284"/>
      <c r="T285" s="285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T285" s="286" t="s">
        <v>148</v>
      </c>
      <c r="AU285" s="286" t="s">
        <v>85</v>
      </c>
      <c r="AV285" s="16" t="s">
        <v>142</v>
      </c>
      <c r="AW285" s="16" t="s">
        <v>31</v>
      </c>
      <c r="AX285" s="16" t="s">
        <v>75</v>
      </c>
      <c r="AY285" s="286" t="s">
        <v>134</v>
      </c>
    </row>
    <row r="286" s="13" customFormat="1">
      <c r="A286" s="13"/>
      <c r="B286" s="233"/>
      <c r="C286" s="234"/>
      <c r="D286" s="235" t="s">
        <v>148</v>
      </c>
      <c r="E286" s="236" t="s">
        <v>1</v>
      </c>
      <c r="F286" s="237" t="s">
        <v>307</v>
      </c>
      <c r="G286" s="234"/>
      <c r="H286" s="236" t="s">
        <v>1</v>
      </c>
      <c r="I286" s="238"/>
      <c r="J286" s="234"/>
      <c r="K286" s="234"/>
      <c r="L286" s="239"/>
      <c r="M286" s="240"/>
      <c r="N286" s="241"/>
      <c r="O286" s="241"/>
      <c r="P286" s="241"/>
      <c r="Q286" s="241"/>
      <c r="R286" s="241"/>
      <c r="S286" s="241"/>
      <c r="T286" s="242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3" t="s">
        <v>148</v>
      </c>
      <c r="AU286" s="243" t="s">
        <v>85</v>
      </c>
      <c r="AV286" s="13" t="s">
        <v>83</v>
      </c>
      <c r="AW286" s="13" t="s">
        <v>31</v>
      </c>
      <c r="AX286" s="13" t="s">
        <v>75</v>
      </c>
      <c r="AY286" s="243" t="s">
        <v>134</v>
      </c>
    </row>
    <row r="287" s="14" customFormat="1">
      <c r="A287" s="14"/>
      <c r="B287" s="244"/>
      <c r="C287" s="245"/>
      <c r="D287" s="235" t="s">
        <v>148</v>
      </c>
      <c r="E287" s="246" t="s">
        <v>1</v>
      </c>
      <c r="F287" s="247" t="s">
        <v>308</v>
      </c>
      <c r="G287" s="245"/>
      <c r="H287" s="248">
        <v>51</v>
      </c>
      <c r="I287" s="249"/>
      <c r="J287" s="245"/>
      <c r="K287" s="245"/>
      <c r="L287" s="250"/>
      <c r="M287" s="251"/>
      <c r="N287" s="252"/>
      <c r="O287" s="252"/>
      <c r="P287" s="252"/>
      <c r="Q287" s="252"/>
      <c r="R287" s="252"/>
      <c r="S287" s="252"/>
      <c r="T287" s="253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4" t="s">
        <v>148</v>
      </c>
      <c r="AU287" s="254" t="s">
        <v>85</v>
      </c>
      <c r="AV287" s="14" t="s">
        <v>85</v>
      </c>
      <c r="AW287" s="14" t="s">
        <v>31</v>
      </c>
      <c r="AX287" s="14" t="s">
        <v>75</v>
      </c>
      <c r="AY287" s="254" t="s">
        <v>134</v>
      </c>
    </row>
    <row r="288" s="13" customFormat="1">
      <c r="A288" s="13"/>
      <c r="B288" s="233"/>
      <c r="C288" s="234"/>
      <c r="D288" s="235" t="s">
        <v>148</v>
      </c>
      <c r="E288" s="236" t="s">
        <v>1</v>
      </c>
      <c r="F288" s="237" t="s">
        <v>309</v>
      </c>
      <c r="G288" s="234"/>
      <c r="H288" s="236" t="s">
        <v>1</v>
      </c>
      <c r="I288" s="238"/>
      <c r="J288" s="234"/>
      <c r="K288" s="234"/>
      <c r="L288" s="239"/>
      <c r="M288" s="240"/>
      <c r="N288" s="241"/>
      <c r="O288" s="241"/>
      <c r="P288" s="241"/>
      <c r="Q288" s="241"/>
      <c r="R288" s="241"/>
      <c r="S288" s="241"/>
      <c r="T288" s="24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3" t="s">
        <v>148</v>
      </c>
      <c r="AU288" s="243" t="s">
        <v>85</v>
      </c>
      <c r="AV288" s="13" t="s">
        <v>83</v>
      </c>
      <c r="AW288" s="13" t="s">
        <v>31</v>
      </c>
      <c r="AX288" s="13" t="s">
        <v>75</v>
      </c>
      <c r="AY288" s="243" t="s">
        <v>134</v>
      </c>
    </row>
    <row r="289" s="14" customFormat="1">
      <c r="A289" s="14"/>
      <c r="B289" s="244"/>
      <c r="C289" s="245"/>
      <c r="D289" s="235" t="s">
        <v>148</v>
      </c>
      <c r="E289" s="246" t="s">
        <v>1</v>
      </c>
      <c r="F289" s="247" t="s">
        <v>310</v>
      </c>
      <c r="G289" s="245"/>
      <c r="H289" s="248">
        <v>130</v>
      </c>
      <c r="I289" s="249"/>
      <c r="J289" s="245"/>
      <c r="K289" s="245"/>
      <c r="L289" s="250"/>
      <c r="M289" s="251"/>
      <c r="N289" s="252"/>
      <c r="O289" s="252"/>
      <c r="P289" s="252"/>
      <c r="Q289" s="252"/>
      <c r="R289" s="252"/>
      <c r="S289" s="252"/>
      <c r="T289" s="253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4" t="s">
        <v>148</v>
      </c>
      <c r="AU289" s="254" t="s">
        <v>85</v>
      </c>
      <c r="AV289" s="14" t="s">
        <v>85</v>
      </c>
      <c r="AW289" s="14" t="s">
        <v>31</v>
      </c>
      <c r="AX289" s="14" t="s">
        <v>75</v>
      </c>
      <c r="AY289" s="254" t="s">
        <v>134</v>
      </c>
    </row>
    <row r="290" s="15" customFormat="1">
      <c r="A290" s="15"/>
      <c r="B290" s="255"/>
      <c r="C290" s="256"/>
      <c r="D290" s="235" t="s">
        <v>148</v>
      </c>
      <c r="E290" s="257" t="s">
        <v>1</v>
      </c>
      <c r="F290" s="258" t="s">
        <v>158</v>
      </c>
      <c r="G290" s="256"/>
      <c r="H290" s="259">
        <v>945</v>
      </c>
      <c r="I290" s="260"/>
      <c r="J290" s="256"/>
      <c r="K290" s="256"/>
      <c r="L290" s="261"/>
      <c r="M290" s="262"/>
      <c r="N290" s="263"/>
      <c r="O290" s="263"/>
      <c r="P290" s="263"/>
      <c r="Q290" s="263"/>
      <c r="R290" s="263"/>
      <c r="S290" s="263"/>
      <c r="T290" s="264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5" t="s">
        <v>148</v>
      </c>
      <c r="AU290" s="265" t="s">
        <v>85</v>
      </c>
      <c r="AV290" s="15" t="s">
        <v>140</v>
      </c>
      <c r="AW290" s="15" t="s">
        <v>31</v>
      </c>
      <c r="AX290" s="15" t="s">
        <v>83</v>
      </c>
      <c r="AY290" s="265" t="s">
        <v>134</v>
      </c>
    </row>
    <row r="291" s="2" customFormat="1" ht="44.25" customHeight="1">
      <c r="A291" s="39"/>
      <c r="B291" s="40"/>
      <c r="C291" s="266" t="s">
        <v>328</v>
      </c>
      <c r="D291" s="266" t="s">
        <v>170</v>
      </c>
      <c r="E291" s="267" t="s">
        <v>329</v>
      </c>
      <c r="F291" s="268" t="s">
        <v>330</v>
      </c>
      <c r="G291" s="269" t="s">
        <v>146</v>
      </c>
      <c r="H291" s="270">
        <v>1101</v>
      </c>
      <c r="I291" s="271"/>
      <c r="J291" s="270">
        <f>ROUND(I291*H291,2)</f>
        <v>0</v>
      </c>
      <c r="K291" s="272"/>
      <c r="L291" s="273"/>
      <c r="M291" s="274" t="s">
        <v>1</v>
      </c>
      <c r="N291" s="275" t="s">
        <v>40</v>
      </c>
      <c r="O291" s="92"/>
      <c r="P291" s="229">
        <f>O291*H291</f>
        <v>0</v>
      </c>
      <c r="Q291" s="229">
        <v>0.0054000000000000003</v>
      </c>
      <c r="R291" s="229">
        <f>Q291*H291</f>
        <v>5.9454000000000002</v>
      </c>
      <c r="S291" s="229">
        <v>0</v>
      </c>
      <c r="T291" s="230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1" t="s">
        <v>314</v>
      </c>
      <c r="AT291" s="231" t="s">
        <v>170</v>
      </c>
      <c r="AU291" s="231" t="s">
        <v>85</v>
      </c>
      <c r="AY291" s="18" t="s">
        <v>134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8" t="s">
        <v>83</v>
      </c>
      <c r="BK291" s="232">
        <f>ROUND(I291*H291,2)</f>
        <v>0</v>
      </c>
      <c r="BL291" s="18" t="s">
        <v>250</v>
      </c>
      <c r="BM291" s="231" t="s">
        <v>331</v>
      </c>
    </row>
    <row r="292" s="13" customFormat="1">
      <c r="A292" s="13"/>
      <c r="B292" s="233"/>
      <c r="C292" s="234"/>
      <c r="D292" s="235" t="s">
        <v>148</v>
      </c>
      <c r="E292" s="236" t="s">
        <v>1</v>
      </c>
      <c r="F292" s="237" t="s">
        <v>332</v>
      </c>
      <c r="G292" s="234"/>
      <c r="H292" s="236" t="s">
        <v>1</v>
      </c>
      <c r="I292" s="238"/>
      <c r="J292" s="234"/>
      <c r="K292" s="234"/>
      <c r="L292" s="239"/>
      <c r="M292" s="240"/>
      <c r="N292" s="241"/>
      <c r="O292" s="241"/>
      <c r="P292" s="241"/>
      <c r="Q292" s="241"/>
      <c r="R292" s="241"/>
      <c r="S292" s="241"/>
      <c r="T292" s="24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3" t="s">
        <v>148</v>
      </c>
      <c r="AU292" s="243" t="s">
        <v>85</v>
      </c>
      <c r="AV292" s="13" t="s">
        <v>83</v>
      </c>
      <c r="AW292" s="13" t="s">
        <v>31</v>
      </c>
      <c r="AX292" s="13" t="s">
        <v>75</v>
      </c>
      <c r="AY292" s="243" t="s">
        <v>134</v>
      </c>
    </row>
    <row r="293" s="13" customFormat="1">
      <c r="A293" s="13"/>
      <c r="B293" s="233"/>
      <c r="C293" s="234"/>
      <c r="D293" s="235" t="s">
        <v>148</v>
      </c>
      <c r="E293" s="236" t="s">
        <v>1</v>
      </c>
      <c r="F293" s="237" t="s">
        <v>333</v>
      </c>
      <c r="G293" s="234"/>
      <c r="H293" s="236" t="s">
        <v>1</v>
      </c>
      <c r="I293" s="238"/>
      <c r="J293" s="234"/>
      <c r="K293" s="234"/>
      <c r="L293" s="239"/>
      <c r="M293" s="240"/>
      <c r="N293" s="241"/>
      <c r="O293" s="241"/>
      <c r="P293" s="241"/>
      <c r="Q293" s="241"/>
      <c r="R293" s="241"/>
      <c r="S293" s="241"/>
      <c r="T293" s="24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3" t="s">
        <v>148</v>
      </c>
      <c r="AU293" s="243" t="s">
        <v>85</v>
      </c>
      <c r="AV293" s="13" t="s">
        <v>83</v>
      </c>
      <c r="AW293" s="13" t="s">
        <v>31</v>
      </c>
      <c r="AX293" s="13" t="s">
        <v>75</v>
      </c>
      <c r="AY293" s="243" t="s">
        <v>134</v>
      </c>
    </row>
    <row r="294" s="14" customFormat="1">
      <c r="A294" s="14"/>
      <c r="B294" s="244"/>
      <c r="C294" s="245"/>
      <c r="D294" s="235" t="s">
        <v>148</v>
      </c>
      <c r="E294" s="246" t="s">
        <v>1</v>
      </c>
      <c r="F294" s="247" t="s">
        <v>334</v>
      </c>
      <c r="G294" s="245"/>
      <c r="H294" s="248">
        <v>1101</v>
      </c>
      <c r="I294" s="249"/>
      <c r="J294" s="245"/>
      <c r="K294" s="245"/>
      <c r="L294" s="250"/>
      <c r="M294" s="251"/>
      <c r="N294" s="252"/>
      <c r="O294" s="252"/>
      <c r="P294" s="252"/>
      <c r="Q294" s="252"/>
      <c r="R294" s="252"/>
      <c r="S294" s="252"/>
      <c r="T294" s="25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4" t="s">
        <v>148</v>
      </c>
      <c r="AU294" s="254" t="s">
        <v>85</v>
      </c>
      <c r="AV294" s="14" t="s">
        <v>85</v>
      </c>
      <c r="AW294" s="14" t="s">
        <v>31</v>
      </c>
      <c r="AX294" s="14" t="s">
        <v>83</v>
      </c>
      <c r="AY294" s="254" t="s">
        <v>134</v>
      </c>
    </row>
    <row r="295" s="2" customFormat="1" ht="37.8" customHeight="1">
      <c r="A295" s="39"/>
      <c r="B295" s="40"/>
      <c r="C295" s="220" t="s">
        <v>335</v>
      </c>
      <c r="D295" s="220" t="s">
        <v>136</v>
      </c>
      <c r="E295" s="221" t="s">
        <v>336</v>
      </c>
      <c r="F295" s="222" t="s">
        <v>337</v>
      </c>
      <c r="G295" s="223" t="s">
        <v>146</v>
      </c>
      <c r="H295" s="224">
        <v>982</v>
      </c>
      <c r="I295" s="225"/>
      <c r="J295" s="224">
        <f>ROUND(I295*H295,2)</f>
        <v>0</v>
      </c>
      <c r="K295" s="226"/>
      <c r="L295" s="45"/>
      <c r="M295" s="227" t="s">
        <v>1</v>
      </c>
      <c r="N295" s="228" t="s">
        <v>40</v>
      </c>
      <c r="O295" s="92"/>
      <c r="P295" s="229">
        <f>O295*H295</f>
        <v>0</v>
      </c>
      <c r="Q295" s="229">
        <v>0</v>
      </c>
      <c r="R295" s="229">
        <f>Q295*H295</f>
        <v>0</v>
      </c>
      <c r="S295" s="229">
        <v>0</v>
      </c>
      <c r="T295" s="230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1" t="s">
        <v>250</v>
      </c>
      <c r="AT295" s="231" t="s">
        <v>136</v>
      </c>
      <c r="AU295" s="231" t="s">
        <v>85</v>
      </c>
      <c r="AY295" s="18" t="s">
        <v>134</v>
      </c>
      <c r="BE295" s="232">
        <f>IF(N295="základní",J295,0)</f>
        <v>0</v>
      </c>
      <c r="BF295" s="232">
        <f>IF(N295="snížená",J295,0)</f>
        <v>0</v>
      </c>
      <c r="BG295" s="232">
        <f>IF(N295="zákl. přenesená",J295,0)</f>
        <v>0</v>
      </c>
      <c r="BH295" s="232">
        <f>IF(N295="sníž. přenesená",J295,0)</f>
        <v>0</v>
      </c>
      <c r="BI295" s="232">
        <f>IF(N295="nulová",J295,0)</f>
        <v>0</v>
      </c>
      <c r="BJ295" s="18" t="s">
        <v>83</v>
      </c>
      <c r="BK295" s="232">
        <f>ROUND(I295*H295,2)</f>
        <v>0</v>
      </c>
      <c r="BL295" s="18" t="s">
        <v>250</v>
      </c>
      <c r="BM295" s="231" t="s">
        <v>338</v>
      </c>
    </row>
    <row r="296" s="13" customFormat="1">
      <c r="A296" s="13"/>
      <c r="B296" s="233"/>
      <c r="C296" s="234"/>
      <c r="D296" s="235" t="s">
        <v>148</v>
      </c>
      <c r="E296" s="236" t="s">
        <v>1</v>
      </c>
      <c r="F296" s="237" t="s">
        <v>215</v>
      </c>
      <c r="G296" s="234"/>
      <c r="H296" s="236" t="s">
        <v>1</v>
      </c>
      <c r="I296" s="238"/>
      <c r="J296" s="234"/>
      <c r="K296" s="234"/>
      <c r="L296" s="239"/>
      <c r="M296" s="240"/>
      <c r="N296" s="241"/>
      <c r="O296" s="241"/>
      <c r="P296" s="241"/>
      <c r="Q296" s="241"/>
      <c r="R296" s="241"/>
      <c r="S296" s="241"/>
      <c r="T296" s="24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3" t="s">
        <v>148</v>
      </c>
      <c r="AU296" s="243" t="s">
        <v>85</v>
      </c>
      <c r="AV296" s="13" t="s">
        <v>83</v>
      </c>
      <c r="AW296" s="13" t="s">
        <v>31</v>
      </c>
      <c r="AX296" s="13" t="s">
        <v>75</v>
      </c>
      <c r="AY296" s="243" t="s">
        <v>134</v>
      </c>
    </row>
    <row r="297" s="13" customFormat="1">
      <c r="A297" s="13"/>
      <c r="B297" s="233"/>
      <c r="C297" s="234"/>
      <c r="D297" s="235" t="s">
        <v>148</v>
      </c>
      <c r="E297" s="236" t="s">
        <v>1</v>
      </c>
      <c r="F297" s="237" t="s">
        <v>339</v>
      </c>
      <c r="G297" s="234"/>
      <c r="H297" s="236" t="s">
        <v>1</v>
      </c>
      <c r="I297" s="238"/>
      <c r="J297" s="234"/>
      <c r="K297" s="234"/>
      <c r="L297" s="239"/>
      <c r="M297" s="240"/>
      <c r="N297" s="241"/>
      <c r="O297" s="241"/>
      <c r="P297" s="241"/>
      <c r="Q297" s="241"/>
      <c r="R297" s="241"/>
      <c r="S297" s="241"/>
      <c r="T297" s="242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3" t="s">
        <v>148</v>
      </c>
      <c r="AU297" s="243" t="s">
        <v>85</v>
      </c>
      <c r="AV297" s="13" t="s">
        <v>83</v>
      </c>
      <c r="AW297" s="13" t="s">
        <v>31</v>
      </c>
      <c r="AX297" s="13" t="s">
        <v>75</v>
      </c>
      <c r="AY297" s="243" t="s">
        <v>134</v>
      </c>
    </row>
    <row r="298" s="13" customFormat="1">
      <c r="A298" s="13"/>
      <c r="B298" s="233"/>
      <c r="C298" s="234"/>
      <c r="D298" s="235" t="s">
        <v>148</v>
      </c>
      <c r="E298" s="236" t="s">
        <v>1</v>
      </c>
      <c r="F298" s="237" t="s">
        <v>303</v>
      </c>
      <c r="G298" s="234"/>
      <c r="H298" s="236" t="s">
        <v>1</v>
      </c>
      <c r="I298" s="238"/>
      <c r="J298" s="234"/>
      <c r="K298" s="234"/>
      <c r="L298" s="239"/>
      <c r="M298" s="240"/>
      <c r="N298" s="241"/>
      <c r="O298" s="241"/>
      <c r="P298" s="241"/>
      <c r="Q298" s="241"/>
      <c r="R298" s="241"/>
      <c r="S298" s="241"/>
      <c r="T298" s="24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3" t="s">
        <v>148</v>
      </c>
      <c r="AU298" s="243" t="s">
        <v>85</v>
      </c>
      <c r="AV298" s="13" t="s">
        <v>83</v>
      </c>
      <c r="AW298" s="13" t="s">
        <v>31</v>
      </c>
      <c r="AX298" s="13" t="s">
        <v>75</v>
      </c>
      <c r="AY298" s="243" t="s">
        <v>134</v>
      </c>
    </row>
    <row r="299" s="14" customFormat="1">
      <c r="A299" s="14"/>
      <c r="B299" s="244"/>
      <c r="C299" s="245"/>
      <c r="D299" s="235" t="s">
        <v>148</v>
      </c>
      <c r="E299" s="246" t="s">
        <v>1</v>
      </c>
      <c r="F299" s="247" t="s">
        <v>340</v>
      </c>
      <c r="G299" s="245"/>
      <c r="H299" s="248">
        <v>183.03999999999999</v>
      </c>
      <c r="I299" s="249"/>
      <c r="J299" s="245"/>
      <c r="K299" s="245"/>
      <c r="L299" s="250"/>
      <c r="M299" s="251"/>
      <c r="N299" s="252"/>
      <c r="O299" s="252"/>
      <c r="P299" s="252"/>
      <c r="Q299" s="252"/>
      <c r="R299" s="252"/>
      <c r="S299" s="252"/>
      <c r="T299" s="25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4" t="s">
        <v>148</v>
      </c>
      <c r="AU299" s="254" t="s">
        <v>85</v>
      </c>
      <c r="AV299" s="14" t="s">
        <v>85</v>
      </c>
      <c r="AW299" s="14" t="s">
        <v>31</v>
      </c>
      <c r="AX299" s="14" t="s">
        <v>75</v>
      </c>
      <c r="AY299" s="254" t="s">
        <v>134</v>
      </c>
    </row>
    <row r="300" s="14" customFormat="1">
      <c r="A300" s="14"/>
      <c r="B300" s="244"/>
      <c r="C300" s="245"/>
      <c r="D300" s="235" t="s">
        <v>148</v>
      </c>
      <c r="E300" s="246" t="s">
        <v>1</v>
      </c>
      <c r="F300" s="247" t="s">
        <v>341</v>
      </c>
      <c r="G300" s="245"/>
      <c r="H300" s="248">
        <v>11.66</v>
      </c>
      <c r="I300" s="249"/>
      <c r="J300" s="245"/>
      <c r="K300" s="245"/>
      <c r="L300" s="250"/>
      <c r="M300" s="251"/>
      <c r="N300" s="252"/>
      <c r="O300" s="252"/>
      <c r="P300" s="252"/>
      <c r="Q300" s="252"/>
      <c r="R300" s="252"/>
      <c r="S300" s="252"/>
      <c r="T300" s="25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4" t="s">
        <v>148</v>
      </c>
      <c r="AU300" s="254" t="s">
        <v>85</v>
      </c>
      <c r="AV300" s="14" t="s">
        <v>85</v>
      </c>
      <c r="AW300" s="14" t="s">
        <v>31</v>
      </c>
      <c r="AX300" s="14" t="s">
        <v>75</v>
      </c>
      <c r="AY300" s="254" t="s">
        <v>134</v>
      </c>
    </row>
    <row r="301" s="14" customFormat="1">
      <c r="A301" s="14"/>
      <c r="B301" s="244"/>
      <c r="C301" s="245"/>
      <c r="D301" s="235" t="s">
        <v>148</v>
      </c>
      <c r="E301" s="246" t="s">
        <v>1</v>
      </c>
      <c r="F301" s="247" t="s">
        <v>342</v>
      </c>
      <c r="G301" s="245"/>
      <c r="H301" s="248">
        <v>35.299999999999997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148</v>
      </c>
      <c r="AU301" s="254" t="s">
        <v>85</v>
      </c>
      <c r="AV301" s="14" t="s">
        <v>85</v>
      </c>
      <c r="AW301" s="14" t="s">
        <v>31</v>
      </c>
      <c r="AX301" s="14" t="s">
        <v>75</v>
      </c>
      <c r="AY301" s="254" t="s">
        <v>134</v>
      </c>
    </row>
    <row r="302" s="16" customFormat="1">
      <c r="A302" s="16"/>
      <c r="B302" s="276"/>
      <c r="C302" s="277"/>
      <c r="D302" s="235" t="s">
        <v>148</v>
      </c>
      <c r="E302" s="278" t="s">
        <v>1</v>
      </c>
      <c r="F302" s="279" t="s">
        <v>325</v>
      </c>
      <c r="G302" s="277"/>
      <c r="H302" s="280">
        <v>230</v>
      </c>
      <c r="I302" s="281"/>
      <c r="J302" s="277"/>
      <c r="K302" s="277"/>
      <c r="L302" s="282"/>
      <c r="M302" s="283"/>
      <c r="N302" s="284"/>
      <c r="O302" s="284"/>
      <c r="P302" s="284"/>
      <c r="Q302" s="284"/>
      <c r="R302" s="284"/>
      <c r="S302" s="284"/>
      <c r="T302" s="285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T302" s="286" t="s">
        <v>148</v>
      </c>
      <c r="AU302" s="286" t="s">
        <v>85</v>
      </c>
      <c r="AV302" s="16" t="s">
        <v>142</v>
      </c>
      <c r="AW302" s="16" t="s">
        <v>31</v>
      </c>
      <c r="AX302" s="16" t="s">
        <v>75</v>
      </c>
      <c r="AY302" s="286" t="s">
        <v>134</v>
      </c>
    </row>
    <row r="303" s="13" customFormat="1">
      <c r="A303" s="13"/>
      <c r="B303" s="233"/>
      <c r="C303" s="234"/>
      <c r="D303" s="235" t="s">
        <v>148</v>
      </c>
      <c r="E303" s="236" t="s">
        <v>1</v>
      </c>
      <c r="F303" s="237" t="s">
        <v>153</v>
      </c>
      <c r="G303" s="234"/>
      <c r="H303" s="236" t="s">
        <v>1</v>
      </c>
      <c r="I303" s="238"/>
      <c r="J303" s="234"/>
      <c r="K303" s="234"/>
      <c r="L303" s="239"/>
      <c r="M303" s="240"/>
      <c r="N303" s="241"/>
      <c r="O303" s="241"/>
      <c r="P303" s="241"/>
      <c r="Q303" s="241"/>
      <c r="R303" s="241"/>
      <c r="S303" s="241"/>
      <c r="T303" s="24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3" t="s">
        <v>148</v>
      </c>
      <c r="AU303" s="243" t="s">
        <v>85</v>
      </c>
      <c r="AV303" s="13" t="s">
        <v>83</v>
      </c>
      <c r="AW303" s="13" t="s">
        <v>31</v>
      </c>
      <c r="AX303" s="13" t="s">
        <v>75</v>
      </c>
      <c r="AY303" s="243" t="s">
        <v>134</v>
      </c>
    </row>
    <row r="304" s="14" customFormat="1">
      <c r="A304" s="14"/>
      <c r="B304" s="244"/>
      <c r="C304" s="245"/>
      <c r="D304" s="235" t="s">
        <v>148</v>
      </c>
      <c r="E304" s="246" t="s">
        <v>1</v>
      </c>
      <c r="F304" s="247" t="s">
        <v>343</v>
      </c>
      <c r="G304" s="245"/>
      <c r="H304" s="248">
        <v>213.30000000000001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4" t="s">
        <v>148</v>
      </c>
      <c r="AU304" s="254" t="s">
        <v>85</v>
      </c>
      <c r="AV304" s="14" t="s">
        <v>85</v>
      </c>
      <c r="AW304" s="14" t="s">
        <v>31</v>
      </c>
      <c r="AX304" s="14" t="s">
        <v>75</v>
      </c>
      <c r="AY304" s="254" t="s">
        <v>134</v>
      </c>
    </row>
    <row r="305" s="14" customFormat="1">
      <c r="A305" s="14"/>
      <c r="B305" s="244"/>
      <c r="C305" s="245"/>
      <c r="D305" s="235" t="s">
        <v>148</v>
      </c>
      <c r="E305" s="246" t="s">
        <v>1</v>
      </c>
      <c r="F305" s="247" t="s">
        <v>344</v>
      </c>
      <c r="G305" s="245"/>
      <c r="H305" s="248">
        <v>17.949999999999999</v>
      </c>
      <c r="I305" s="249"/>
      <c r="J305" s="245"/>
      <c r="K305" s="245"/>
      <c r="L305" s="250"/>
      <c r="M305" s="251"/>
      <c r="N305" s="252"/>
      <c r="O305" s="252"/>
      <c r="P305" s="252"/>
      <c r="Q305" s="252"/>
      <c r="R305" s="252"/>
      <c r="S305" s="252"/>
      <c r="T305" s="253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4" t="s">
        <v>148</v>
      </c>
      <c r="AU305" s="254" t="s">
        <v>85</v>
      </c>
      <c r="AV305" s="14" t="s">
        <v>85</v>
      </c>
      <c r="AW305" s="14" t="s">
        <v>31</v>
      </c>
      <c r="AX305" s="14" t="s">
        <v>75</v>
      </c>
      <c r="AY305" s="254" t="s">
        <v>134</v>
      </c>
    </row>
    <row r="306" s="14" customFormat="1">
      <c r="A306" s="14"/>
      <c r="B306" s="244"/>
      <c r="C306" s="245"/>
      <c r="D306" s="235" t="s">
        <v>148</v>
      </c>
      <c r="E306" s="246" t="s">
        <v>1</v>
      </c>
      <c r="F306" s="247" t="s">
        <v>345</v>
      </c>
      <c r="G306" s="245"/>
      <c r="H306" s="248">
        <v>49.75</v>
      </c>
      <c r="I306" s="249"/>
      <c r="J306" s="245"/>
      <c r="K306" s="245"/>
      <c r="L306" s="250"/>
      <c r="M306" s="251"/>
      <c r="N306" s="252"/>
      <c r="O306" s="252"/>
      <c r="P306" s="252"/>
      <c r="Q306" s="252"/>
      <c r="R306" s="252"/>
      <c r="S306" s="252"/>
      <c r="T306" s="253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4" t="s">
        <v>148</v>
      </c>
      <c r="AU306" s="254" t="s">
        <v>85</v>
      </c>
      <c r="AV306" s="14" t="s">
        <v>85</v>
      </c>
      <c r="AW306" s="14" t="s">
        <v>31</v>
      </c>
      <c r="AX306" s="14" t="s">
        <v>75</v>
      </c>
      <c r="AY306" s="254" t="s">
        <v>134</v>
      </c>
    </row>
    <row r="307" s="16" customFormat="1">
      <c r="A307" s="16"/>
      <c r="B307" s="276"/>
      <c r="C307" s="277"/>
      <c r="D307" s="235" t="s">
        <v>148</v>
      </c>
      <c r="E307" s="278" t="s">
        <v>1</v>
      </c>
      <c r="F307" s="279" t="s">
        <v>325</v>
      </c>
      <c r="G307" s="277"/>
      <c r="H307" s="280">
        <v>281</v>
      </c>
      <c r="I307" s="281"/>
      <c r="J307" s="277"/>
      <c r="K307" s="277"/>
      <c r="L307" s="282"/>
      <c r="M307" s="283"/>
      <c r="N307" s="284"/>
      <c r="O307" s="284"/>
      <c r="P307" s="284"/>
      <c r="Q307" s="284"/>
      <c r="R307" s="284"/>
      <c r="S307" s="284"/>
      <c r="T307" s="285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T307" s="286" t="s">
        <v>148</v>
      </c>
      <c r="AU307" s="286" t="s">
        <v>85</v>
      </c>
      <c r="AV307" s="16" t="s">
        <v>142</v>
      </c>
      <c r="AW307" s="16" t="s">
        <v>31</v>
      </c>
      <c r="AX307" s="16" t="s">
        <v>75</v>
      </c>
      <c r="AY307" s="286" t="s">
        <v>134</v>
      </c>
    </row>
    <row r="308" s="13" customFormat="1">
      <c r="A308" s="13"/>
      <c r="B308" s="233"/>
      <c r="C308" s="234"/>
      <c r="D308" s="235" t="s">
        <v>148</v>
      </c>
      <c r="E308" s="236" t="s">
        <v>1</v>
      </c>
      <c r="F308" s="237" t="s">
        <v>346</v>
      </c>
      <c r="G308" s="234"/>
      <c r="H308" s="236" t="s">
        <v>1</v>
      </c>
      <c r="I308" s="238"/>
      <c r="J308" s="234"/>
      <c r="K308" s="234"/>
      <c r="L308" s="239"/>
      <c r="M308" s="240"/>
      <c r="N308" s="241"/>
      <c r="O308" s="241"/>
      <c r="P308" s="241"/>
      <c r="Q308" s="241"/>
      <c r="R308" s="241"/>
      <c r="S308" s="241"/>
      <c r="T308" s="242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3" t="s">
        <v>148</v>
      </c>
      <c r="AU308" s="243" t="s">
        <v>85</v>
      </c>
      <c r="AV308" s="13" t="s">
        <v>83</v>
      </c>
      <c r="AW308" s="13" t="s">
        <v>31</v>
      </c>
      <c r="AX308" s="13" t="s">
        <v>75</v>
      </c>
      <c r="AY308" s="243" t="s">
        <v>134</v>
      </c>
    </row>
    <row r="309" s="14" customFormat="1">
      <c r="A309" s="14"/>
      <c r="B309" s="244"/>
      <c r="C309" s="245"/>
      <c r="D309" s="235" t="s">
        <v>148</v>
      </c>
      <c r="E309" s="246" t="s">
        <v>1</v>
      </c>
      <c r="F309" s="247" t="s">
        <v>347</v>
      </c>
      <c r="G309" s="245"/>
      <c r="H309" s="248">
        <v>281</v>
      </c>
      <c r="I309" s="249"/>
      <c r="J309" s="245"/>
      <c r="K309" s="245"/>
      <c r="L309" s="250"/>
      <c r="M309" s="251"/>
      <c r="N309" s="252"/>
      <c r="O309" s="252"/>
      <c r="P309" s="252"/>
      <c r="Q309" s="252"/>
      <c r="R309" s="252"/>
      <c r="S309" s="252"/>
      <c r="T309" s="25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4" t="s">
        <v>148</v>
      </c>
      <c r="AU309" s="254" t="s">
        <v>85</v>
      </c>
      <c r="AV309" s="14" t="s">
        <v>85</v>
      </c>
      <c r="AW309" s="14" t="s">
        <v>31</v>
      </c>
      <c r="AX309" s="14" t="s">
        <v>75</v>
      </c>
      <c r="AY309" s="254" t="s">
        <v>134</v>
      </c>
    </row>
    <row r="310" s="13" customFormat="1">
      <c r="A310" s="13"/>
      <c r="B310" s="233"/>
      <c r="C310" s="234"/>
      <c r="D310" s="235" t="s">
        <v>148</v>
      </c>
      <c r="E310" s="236" t="s">
        <v>1</v>
      </c>
      <c r="F310" s="237" t="s">
        <v>307</v>
      </c>
      <c r="G310" s="234"/>
      <c r="H310" s="236" t="s">
        <v>1</v>
      </c>
      <c r="I310" s="238"/>
      <c r="J310" s="234"/>
      <c r="K310" s="234"/>
      <c r="L310" s="239"/>
      <c r="M310" s="240"/>
      <c r="N310" s="241"/>
      <c r="O310" s="241"/>
      <c r="P310" s="241"/>
      <c r="Q310" s="241"/>
      <c r="R310" s="241"/>
      <c r="S310" s="241"/>
      <c r="T310" s="242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3" t="s">
        <v>148</v>
      </c>
      <c r="AU310" s="243" t="s">
        <v>85</v>
      </c>
      <c r="AV310" s="13" t="s">
        <v>83</v>
      </c>
      <c r="AW310" s="13" t="s">
        <v>31</v>
      </c>
      <c r="AX310" s="13" t="s">
        <v>75</v>
      </c>
      <c r="AY310" s="243" t="s">
        <v>134</v>
      </c>
    </row>
    <row r="311" s="14" customFormat="1">
      <c r="A311" s="14"/>
      <c r="B311" s="244"/>
      <c r="C311" s="245"/>
      <c r="D311" s="235" t="s">
        <v>148</v>
      </c>
      <c r="E311" s="246" t="s">
        <v>1</v>
      </c>
      <c r="F311" s="247" t="s">
        <v>348</v>
      </c>
      <c r="G311" s="245"/>
      <c r="H311" s="248">
        <v>50</v>
      </c>
      <c r="I311" s="249"/>
      <c r="J311" s="245"/>
      <c r="K311" s="245"/>
      <c r="L311" s="250"/>
      <c r="M311" s="251"/>
      <c r="N311" s="252"/>
      <c r="O311" s="252"/>
      <c r="P311" s="252"/>
      <c r="Q311" s="252"/>
      <c r="R311" s="252"/>
      <c r="S311" s="252"/>
      <c r="T311" s="253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4" t="s">
        <v>148</v>
      </c>
      <c r="AU311" s="254" t="s">
        <v>85</v>
      </c>
      <c r="AV311" s="14" t="s">
        <v>85</v>
      </c>
      <c r="AW311" s="14" t="s">
        <v>31</v>
      </c>
      <c r="AX311" s="14" t="s">
        <v>75</v>
      </c>
      <c r="AY311" s="254" t="s">
        <v>134</v>
      </c>
    </row>
    <row r="312" s="13" customFormat="1">
      <c r="A312" s="13"/>
      <c r="B312" s="233"/>
      <c r="C312" s="234"/>
      <c r="D312" s="235" t="s">
        <v>148</v>
      </c>
      <c r="E312" s="236" t="s">
        <v>1</v>
      </c>
      <c r="F312" s="237" t="s">
        <v>309</v>
      </c>
      <c r="G312" s="234"/>
      <c r="H312" s="236" t="s">
        <v>1</v>
      </c>
      <c r="I312" s="238"/>
      <c r="J312" s="234"/>
      <c r="K312" s="234"/>
      <c r="L312" s="239"/>
      <c r="M312" s="240"/>
      <c r="N312" s="241"/>
      <c r="O312" s="241"/>
      <c r="P312" s="241"/>
      <c r="Q312" s="241"/>
      <c r="R312" s="241"/>
      <c r="S312" s="241"/>
      <c r="T312" s="24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3" t="s">
        <v>148</v>
      </c>
      <c r="AU312" s="243" t="s">
        <v>85</v>
      </c>
      <c r="AV312" s="13" t="s">
        <v>83</v>
      </c>
      <c r="AW312" s="13" t="s">
        <v>31</v>
      </c>
      <c r="AX312" s="13" t="s">
        <v>75</v>
      </c>
      <c r="AY312" s="243" t="s">
        <v>134</v>
      </c>
    </row>
    <row r="313" s="14" customFormat="1">
      <c r="A313" s="14"/>
      <c r="B313" s="244"/>
      <c r="C313" s="245"/>
      <c r="D313" s="235" t="s">
        <v>148</v>
      </c>
      <c r="E313" s="246" t="s">
        <v>1</v>
      </c>
      <c r="F313" s="247" t="s">
        <v>349</v>
      </c>
      <c r="G313" s="245"/>
      <c r="H313" s="248">
        <v>140</v>
      </c>
      <c r="I313" s="249"/>
      <c r="J313" s="245"/>
      <c r="K313" s="245"/>
      <c r="L313" s="250"/>
      <c r="M313" s="251"/>
      <c r="N313" s="252"/>
      <c r="O313" s="252"/>
      <c r="P313" s="252"/>
      <c r="Q313" s="252"/>
      <c r="R313" s="252"/>
      <c r="S313" s="252"/>
      <c r="T313" s="253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4" t="s">
        <v>148</v>
      </c>
      <c r="AU313" s="254" t="s">
        <v>85</v>
      </c>
      <c r="AV313" s="14" t="s">
        <v>85</v>
      </c>
      <c r="AW313" s="14" t="s">
        <v>31</v>
      </c>
      <c r="AX313" s="14" t="s">
        <v>75</v>
      </c>
      <c r="AY313" s="254" t="s">
        <v>134</v>
      </c>
    </row>
    <row r="314" s="15" customFormat="1">
      <c r="A314" s="15"/>
      <c r="B314" s="255"/>
      <c r="C314" s="256"/>
      <c r="D314" s="235" t="s">
        <v>148</v>
      </c>
      <c r="E314" s="257" t="s">
        <v>1</v>
      </c>
      <c r="F314" s="258" t="s">
        <v>158</v>
      </c>
      <c r="G314" s="256"/>
      <c r="H314" s="259">
        <v>982</v>
      </c>
      <c r="I314" s="260"/>
      <c r="J314" s="256"/>
      <c r="K314" s="256"/>
      <c r="L314" s="261"/>
      <c r="M314" s="262"/>
      <c r="N314" s="263"/>
      <c r="O314" s="263"/>
      <c r="P314" s="263"/>
      <c r="Q314" s="263"/>
      <c r="R314" s="263"/>
      <c r="S314" s="263"/>
      <c r="T314" s="264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5" t="s">
        <v>148</v>
      </c>
      <c r="AU314" s="265" t="s">
        <v>85</v>
      </c>
      <c r="AV314" s="15" t="s">
        <v>140</v>
      </c>
      <c r="AW314" s="15" t="s">
        <v>31</v>
      </c>
      <c r="AX314" s="15" t="s">
        <v>83</v>
      </c>
      <c r="AY314" s="265" t="s">
        <v>134</v>
      </c>
    </row>
    <row r="315" s="2" customFormat="1" ht="24.15" customHeight="1">
      <c r="A315" s="39"/>
      <c r="B315" s="40"/>
      <c r="C315" s="220" t="s">
        <v>350</v>
      </c>
      <c r="D315" s="220" t="s">
        <v>136</v>
      </c>
      <c r="E315" s="221" t="s">
        <v>351</v>
      </c>
      <c r="F315" s="222" t="s">
        <v>352</v>
      </c>
      <c r="G315" s="223" t="s">
        <v>190</v>
      </c>
      <c r="H315" s="224">
        <v>982</v>
      </c>
      <c r="I315" s="225"/>
      <c r="J315" s="224">
        <f>ROUND(I315*H315,2)</f>
        <v>0</v>
      </c>
      <c r="K315" s="226"/>
      <c r="L315" s="45"/>
      <c r="M315" s="227" t="s">
        <v>1</v>
      </c>
      <c r="N315" s="228" t="s">
        <v>40</v>
      </c>
      <c r="O315" s="92"/>
      <c r="P315" s="229">
        <f>O315*H315</f>
        <v>0</v>
      </c>
      <c r="Q315" s="229">
        <v>0</v>
      </c>
      <c r="R315" s="229">
        <f>Q315*H315</f>
        <v>0</v>
      </c>
      <c r="S315" s="229">
        <v>0</v>
      </c>
      <c r="T315" s="230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1" t="s">
        <v>250</v>
      </c>
      <c r="AT315" s="231" t="s">
        <v>136</v>
      </c>
      <c r="AU315" s="231" t="s">
        <v>85</v>
      </c>
      <c r="AY315" s="18" t="s">
        <v>134</v>
      </c>
      <c r="BE315" s="232">
        <f>IF(N315="základní",J315,0)</f>
        <v>0</v>
      </c>
      <c r="BF315" s="232">
        <f>IF(N315="snížená",J315,0)</f>
        <v>0</v>
      </c>
      <c r="BG315" s="232">
        <f>IF(N315="zákl. přenesená",J315,0)</f>
        <v>0</v>
      </c>
      <c r="BH315" s="232">
        <f>IF(N315="sníž. přenesená",J315,0)</f>
        <v>0</v>
      </c>
      <c r="BI315" s="232">
        <f>IF(N315="nulová",J315,0)</f>
        <v>0</v>
      </c>
      <c r="BJ315" s="18" t="s">
        <v>83</v>
      </c>
      <c r="BK315" s="232">
        <f>ROUND(I315*H315,2)</f>
        <v>0</v>
      </c>
      <c r="BL315" s="18" t="s">
        <v>250</v>
      </c>
      <c r="BM315" s="231" t="s">
        <v>353</v>
      </c>
    </row>
    <row r="316" s="2" customFormat="1" ht="24.15" customHeight="1">
      <c r="A316" s="39"/>
      <c r="B316" s="40"/>
      <c r="C316" s="266" t="s">
        <v>354</v>
      </c>
      <c r="D316" s="266" t="s">
        <v>170</v>
      </c>
      <c r="E316" s="267" t="s">
        <v>355</v>
      </c>
      <c r="F316" s="268" t="s">
        <v>356</v>
      </c>
      <c r="G316" s="269" t="s">
        <v>146</v>
      </c>
      <c r="H316" s="270">
        <v>1144</v>
      </c>
      <c r="I316" s="271"/>
      <c r="J316" s="270">
        <f>ROUND(I316*H316,2)</f>
        <v>0</v>
      </c>
      <c r="K316" s="272"/>
      <c r="L316" s="273"/>
      <c r="M316" s="274" t="s">
        <v>1</v>
      </c>
      <c r="N316" s="275" t="s">
        <v>40</v>
      </c>
      <c r="O316" s="92"/>
      <c r="P316" s="229">
        <f>O316*H316</f>
        <v>0</v>
      </c>
      <c r="Q316" s="229">
        <v>0.0019</v>
      </c>
      <c r="R316" s="229">
        <f>Q316*H316</f>
        <v>2.1736</v>
      </c>
      <c r="S316" s="229">
        <v>0</v>
      </c>
      <c r="T316" s="230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1" t="s">
        <v>314</v>
      </c>
      <c r="AT316" s="231" t="s">
        <v>170</v>
      </c>
      <c r="AU316" s="231" t="s">
        <v>85</v>
      </c>
      <c r="AY316" s="18" t="s">
        <v>134</v>
      </c>
      <c r="BE316" s="232">
        <f>IF(N316="základní",J316,0)</f>
        <v>0</v>
      </c>
      <c r="BF316" s="232">
        <f>IF(N316="snížená",J316,0)</f>
        <v>0</v>
      </c>
      <c r="BG316" s="232">
        <f>IF(N316="zákl. přenesená",J316,0)</f>
        <v>0</v>
      </c>
      <c r="BH316" s="232">
        <f>IF(N316="sníž. přenesená",J316,0)</f>
        <v>0</v>
      </c>
      <c r="BI316" s="232">
        <f>IF(N316="nulová",J316,0)</f>
        <v>0</v>
      </c>
      <c r="BJ316" s="18" t="s">
        <v>83</v>
      </c>
      <c r="BK316" s="232">
        <f>ROUND(I316*H316,2)</f>
        <v>0</v>
      </c>
      <c r="BL316" s="18" t="s">
        <v>250</v>
      </c>
      <c r="BM316" s="231" t="s">
        <v>357</v>
      </c>
    </row>
    <row r="317" s="2" customFormat="1">
      <c r="A317" s="39"/>
      <c r="B317" s="40"/>
      <c r="C317" s="41"/>
      <c r="D317" s="235" t="s">
        <v>358</v>
      </c>
      <c r="E317" s="41"/>
      <c r="F317" s="287" t="s">
        <v>359</v>
      </c>
      <c r="G317" s="41"/>
      <c r="H317" s="41"/>
      <c r="I317" s="288"/>
      <c r="J317" s="41"/>
      <c r="K317" s="41"/>
      <c r="L317" s="45"/>
      <c r="M317" s="289"/>
      <c r="N317" s="290"/>
      <c r="O317" s="92"/>
      <c r="P317" s="92"/>
      <c r="Q317" s="92"/>
      <c r="R317" s="92"/>
      <c r="S317" s="92"/>
      <c r="T317" s="93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358</v>
      </c>
      <c r="AU317" s="18" t="s">
        <v>85</v>
      </c>
    </row>
    <row r="318" s="14" customFormat="1">
      <c r="A318" s="14"/>
      <c r="B318" s="244"/>
      <c r="C318" s="245"/>
      <c r="D318" s="235" t="s">
        <v>148</v>
      </c>
      <c r="E318" s="246" t="s">
        <v>1</v>
      </c>
      <c r="F318" s="247" t="s">
        <v>360</v>
      </c>
      <c r="G318" s="245"/>
      <c r="H318" s="248">
        <v>1144</v>
      </c>
      <c r="I318" s="249"/>
      <c r="J318" s="245"/>
      <c r="K318" s="245"/>
      <c r="L318" s="250"/>
      <c r="M318" s="251"/>
      <c r="N318" s="252"/>
      <c r="O318" s="252"/>
      <c r="P318" s="252"/>
      <c r="Q318" s="252"/>
      <c r="R318" s="252"/>
      <c r="S318" s="252"/>
      <c r="T318" s="253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4" t="s">
        <v>148</v>
      </c>
      <c r="AU318" s="254" t="s">
        <v>85</v>
      </c>
      <c r="AV318" s="14" t="s">
        <v>85</v>
      </c>
      <c r="AW318" s="14" t="s">
        <v>31</v>
      </c>
      <c r="AX318" s="14" t="s">
        <v>83</v>
      </c>
      <c r="AY318" s="254" t="s">
        <v>134</v>
      </c>
    </row>
    <row r="319" s="2" customFormat="1" ht="33" customHeight="1">
      <c r="A319" s="39"/>
      <c r="B319" s="40"/>
      <c r="C319" s="220" t="s">
        <v>361</v>
      </c>
      <c r="D319" s="220" t="s">
        <v>136</v>
      </c>
      <c r="E319" s="221" t="s">
        <v>362</v>
      </c>
      <c r="F319" s="222" t="s">
        <v>363</v>
      </c>
      <c r="G319" s="223" t="s">
        <v>222</v>
      </c>
      <c r="H319" s="224">
        <v>4752</v>
      </c>
      <c r="I319" s="225"/>
      <c r="J319" s="224">
        <f>ROUND(I319*H319,2)</f>
        <v>0</v>
      </c>
      <c r="K319" s="226"/>
      <c r="L319" s="45"/>
      <c r="M319" s="227" t="s">
        <v>1</v>
      </c>
      <c r="N319" s="228" t="s">
        <v>40</v>
      </c>
      <c r="O319" s="92"/>
      <c r="P319" s="229">
        <f>O319*H319</f>
        <v>0</v>
      </c>
      <c r="Q319" s="229">
        <v>0</v>
      </c>
      <c r="R319" s="229">
        <f>Q319*H319</f>
        <v>0</v>
      </c>
      <c r="S319" s="229">
        <v>0</v>
      </c>
      <c r="T319" s="230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1" t="s">
        <v>250</v>
      </c>
      <c r="AT319" s="231" t="s">
        <v>136</v>
      </c>
      <c r="AU319" s="231" t="s">
        <v>85</v>
      </c>
      <c r="AY319" s="18" t="s">
        <v>134</v>
      </c>
      <c r="BE319" s="232">
        <f>IF(N319="základní",J319,0)</f>
        <v>0</v>
      </c>
      <c r="BF319" s="232">
        <f>IF(N319="snížená",J319,0)</f>
        <v>0</v>
      </c>
      <c r="BG319" s="232">
        <f>IF(N319="zákl. přenesená",J319,0)</f>
        <v>0</v>
      </c>
      <c r="BH319" s="232">
        <f>IF(N319="sníž. přenesená",J319,0)</f>
        <v>0</v>
      </c>
      <c r="BI319" s="232">
        <f>IF(N319="nulová",J319,0)</f>
        <v>0</v>
      </c>
      <c r="BJ319" s="18" t="s">
        <v>83</v>
      </c>
      <c r="BK319" s="232">
        <f>ROUND(I319*H319,2)</f>
        <v>0</v>
      </c>
      <c r="BL319" s="18" t="s">
        <v>250</v>
      </c>
      <c r="BM319" s="231" t="s">
        <v>364</v>
      </c>
    </row>
    <row r="320" s="13" customFormat="1">
      <c r="A320" s="13"/>
      <c r="B320" s="233"/>
      <c r="C320" s="234"/>
      <c r="D320" s="235" t="s">
        <v>148</v>
      </c>
      <c r="E320" s="236" t="s">
        <v>1</v>
      </c>
      <c r="F320" s="237" t="s">
        <v>365</v>
      </c>
      <c r="G320" s="234"/>
      <c r="H320" s="236" t="s">
        <v>1</v>
      </c>
      <c r="I320" s="238"/>
      <c r="J320" s="234"/>
      <c r="K320" s="234"/>
      <c r="L320" s="239"/>
      <c r="M320" s="240"/>
      <c r="N320" s="241"/>
      <c r="O320" s="241"/>
      <c r="P320" s="241"/>
      <c r="Q320" s="241"/>
      <c r="R320" s="241"/>
      <c r="S320" s="241"/>
      <c r="T320" s="24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3" t="s">
        <v>148</v>
      </c>
      <c r="AU320" s="243" t="s">
        <v>85</v>
      </c>
      <c r="AV320" s="13" t="s">
        <v>83</v>
      </c>
      <c r="AW320" s="13" t="s">
        <v>31</v>
      </c>
      <c r="AX320" s="13" t="s">
        <v>75</v>
      </c>
      <c r="AY320" s="243" t="s">
        <v>134</v>
      </c>
    </row>
    <row r="321" s="13" customFormat="1">
      <c r="A321" s="13"/>
      <c r="B321" s="233"/>
      <c r="C321" s="234"/>
      <c r="D321" s="235" t="s">
        <v>148</v>
      </c>
      <c r="E321" s="236" t="s">
        <v>1</v>
      </c>
      <c r="F321" s="237" t="s">
        <v>366</v>
      </c>
      <c r="G321" s="234"/>
      <c r="H321" s="236" t="s">
        <v>1</v>
      </c>
      <c r="I321" s="238"/>
      <c r="J321" s="234"/>
      <c r="K321" s="234"/>
      <c r="L321" s="239"/>
      <c r="M321" s="240"/>
      <c r="N321" s="241"/>
      <c r="O321" s="241"/>
      <c r="P321" s="241"/>
      <c r="Q321" s="241"/>
      <c r="R321" s="241"/>
      <c r="S321" s="241"/>
      <c r="T321" s="24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3" t="s">
        <v>148</v>
      </c>
      <c r="AU321" s="243" t="s">
        <v>85</v>
      </c>
      <c r="AV321" s="13" t="s">
        <v>83</v>
      </c>
      <c r="AW321" s="13" t="s">
        <v>31</v>
      </c>
      <c r="AX321" s="13" t="s">
        <v>75</v>
      </c>
      <c r="AY321" s="243" t="s">
        <v>134</v>
      </c>
    </row>
    <row r="322" s="13" customFormat="1">
      <c r="A322" s="13"/>
      <c r="B322" s="233"/>
      <c r="C322" s="234"/>
      <c r="D322" s="235" t="s">
        <v>148</v>
      </c>
      <c r="E322" s="236" t="s">
        <v>1</v>
      </c>
      <c r="F322" s="237" t="s">
        <v>367</v>
      </c>
      <c r="G322" s="234"/>
      <c r="H322" s="236" t="s">
        <v>1</v>
      </c>
      <c r="I322" s="238"/>
      <c r="J322" s="234"/>
      <c r="K322" s="234"/>
      <c r="L322" s="239"/>
      <c r="M322" s="240"/>
      <c r="N322" s="241"/>
      <c r="O322" s="241"/>
      <c r="P322" s="241"/>
      <c r="Q322" s="241"/>
      <c r="R322" s="241"/>
      <c r="S322" s="241"/>
      <c r="T322" s="24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3" t="s">
        <v>148</v>
      </c>
      <c r="AU322" s="243" t="s">
        <v>85</v>
      </c>
      <c r="AV322" s="13" t="s">
        <v>83</v>
      </c>
      <c r="AW322" s="13" t="s">
        <v>31</v>
      </c>
      <c r="AX322" s="13" t="s">
        <v>75</v>
      </c>
      <c r="AY322" s="243" t="s">
        <v>134</v>
      </c>
    </row>
    <row r="323" s="14" customFormat="1">
      <c r="A323" s="14"/>
      <c r="B323" s="244"/>
      <c r="C323" s="245"/>
      <c r="D323" s="235" t="s">
        <v>148</v>
      </c>
      <c r="E323" s="246" t="s">
        <v>1</v>
      </c>
      <c r="F323" s="247" t="s">
        <v>368</v>
      </c>
      <c r="G323" s="245"/>
      <c r="H323" s="248">
        <v>4752</v>
      </c>
      <c r="I323" s="249"/>
      <c r="J323" s="245"/>
      <c r="K323" s="245"/>
      <c r="L323" s="250"/>
      <c r="M323" s="251"/>
      <c r="N323" s="252"/>
      <c r="O323" s="252"/>
      <c r="P323" s="252"/>
      <c r="Q323" s="252"/>
      <c r="R323" s="252"/>
      <c r="S323" s="252"/>
      <c r="T323" s="253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4" t="s">
        <v>148</v>
      </c>
      <c r="AU323" s="254" t="s">
        <v>85</v>
      </c>
      <c r="AV323" s="14" t="s">
        <v>85</v>
      </c>
      <c r="AW323" s="14" t="s">
        <v>31</v>
      </c>
      <c r="AX323" s="14" t="s">
        <v>83</v>
      </c>
      <c r="AY323" s="254" t="s">
        <v>134</v>
      </c>
    </row>
    <row r="324" s="2" customFormat="1" ht="24.15" customHeight="1">
      <c r="A324" s="39"/>
      <c r="B324" s="40"/>
      <c r="C324" s="266" t="s">
        <v>314</v>
      </c>
      <c r="D324" s="266" t="s">
        <v>170</v>
      </c>
      <c r="E324" s="267" t="s">
        <v>369</v>
      </c>
      <c r="F324" s="268" t="s">
        <v>370</v>
      </c>
      <c r="G324" s="269" t="s">
        <v>222</v>
      </c>
      <c r="H324" s="270">
        <v>4752</v>
      </c>
      <c r="I324" s="271"/>
      <c r="J324" s="270">
        <f>ROUND(I324*H324,2)</f>
        <v>0</v>
      </c>
      <c r="K324" s="272"/>
      <c r="L324" s="273"/>
      <c r="M324" s="274" t="s">
        <v>1</v>
      </c>
      <c r="N324" s="275" t="s">
        <v>40</v>
      </c>
      <c r="O324" s="92"/>
      <c r="P324" s="229">
        <f>O324*H324</f>
        <v>0</v>
      </c>
      <c r="Q324" s="229">
        <v>6.9999999999999994E-05</v>
      </c>
      <c r="R324" s="229">
        <f>Q324*H324</f>
        <v>0.33263999999999999</v>
      </c>
      <c r="S324" s="229">
        <v>0</v>
      </c>
      <c r="T324" s="230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1" t="s">
        <v>314</v>
      </c>
      <c r="AT324" s="231" t="s">
        <v>170</v>
      </c>
      <c r="AU324" s="231" t="s">
        <v>85</v>
      </c>
      <c r="AY324" s="18" t="s">
        <v>134</v>
      </c>
      <c r="BE324" s="232">
        <f>IF(N324="základní",J324,0)</f>
        <v>0</v>
      </c>
      <c r="BF324" s="232">
        <f>IF(N324="snížená",J324,0)</f>
        <v>0</v>
      </c>
      <c r="BG324" s="232">
        <f>IF(N324="zákl. přenesená",J324,0)</f>
        <v>0</v>
      </c>
      <c r="BH324" s="232">
        <f>IF(N324="sníž. přenesená",J324,0)</f>
        <v>0</v>
      </c>
      <c r="BI324" s="232">
        <f>IF(N324="nulová",J324,0)</f>
        <v>0</v>
      </c>
      <c r="BJ324" s="18" t="s">
        <v>83</v>
      </c>
      <c r="BK324" s="232">
        <f>ROUND(I324*H324,2)</f>
        <v>0</v>
      </c>
      <c r="BL324" s="18" t="s">
        <v>250</v>
      </c>
      <c r="BM324" s="231" t="s">
        <v>371</v>
      </c>
    </row>
    <row r="325" s="13" customFormat="1">
      <c r="A325" s="13"/>
      <c r="B325" s="233"/>
      <c r="C325" s="234"/>
      <c r="D325" s="235" t="s">
        <v>148</v>
      </c>
      <c r="E325" s="236" t="s">
        <v>1</v>
      </c>
      <c r="F325" s="237" t="s">
        <v>365</v>
      </c>
      <c r="G325" s="234"/>
      <c r="H325" s="236" t="s">
        <v>1</v>
      </c>
      <c r="I325" s="238"/>
      <c r="J325" s="234"/>
      <c r="K325" s="234"/>
      <c r="L325" s="239"/>
      <c r="M325" s="240"/>
      <c r="N325" s="241"/>
      <c r="O325" s="241"/>
      <c r="P325" s="241"/>
      <c r="Q325" s="241"/>
      <c r="R325" s="241"/>
      <c r="S325" s="241"/>
      <c r="T325" s="24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3" t="s">
        <v>148</v>
      </c>
      <c r="AU325" s="243" t="s">
        <v>85</v>
      </c>
      <c r="AV325" s="13" t="s">
        <v>83</v>
      </c>
      <c r="AW325" s="13" t="s">
        <v>31</v>
      </c>
      <c r="AX325" s="13" t="s">
        <v>75</v>
      </c>
      <c r="AY325" s="243" t="s">
        <v>134</v>
      </c>
    </row>
    <row r="326" s="13" customFormat="1">
      <c r="A326" s="13"/>
      <c r="B326" s="233"/>
      <c r="C326" s="234"/>
      <c r="D326" s="235" t="s">
        <v>148</v>
      </c>
      <c r="E326" s="236" t="s">
        <v>1</v>
      </c>
      <c r="F326" s="237" t="s">
        <v>366</v>
      </c>
      <c r="G326" s="234"/>
      <c r="H326" s="236" t="s">
        <v>1</v>
      </c>
      <c r="I326" s="238"/>
      <c r="J326" s="234"/>
      <c r="K326" s="234"/>
      <c r="L326" s="239"/>
      <c r="M326" s="240"/>
      <c r="N326" s="241"/>
      <c r="O326" s="241"/>
      <c r="P326" s="241"/>
      <c r="Q326" s="241"/>
      <c r="R326" s="241"/>
      <c r="S326" s="241"/>
      <c r="T326" s="242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3" t="s">
        <v>148</v>
      </c>
      <c r="AU326" s="243" t="s">
        <v>85</v>
      </c>
      <c r="AV326" s="13" t="s">
        <v>83</v>
      </c>
      <c r="AW326" s="13" t="s">
        <v>31</v>
      </c>
      <c r="AX326" s="13" t="s">
        <v>75</v>
      </c>
      <c r="AY326" s="243" t="s">
        <v>134</v>
      </c>
    </row>
    <row r="327" s="13" customFormat="1">
      <c r="A327" s="13"/>
      <c r="B327" s="233"/>
      <c r="C327" s="234"/>
      <c r="D327" s="235" t="s">
        <v>148</v>
      </c>
      <c r="E327" s="236" t="s">
        <v>1</v>
      </c>
      <c r="F327" s="237" t="s">
        <v>367</v>
      </c>
      <c r="G327" s="234"/>
      <c r="H327" s="236" t="s">
        <v>1</v>
      </c>
      <c r="I327" s="238"/>
      <c r="J327" s="234"/>
      <c r="K327" s="234"/>
      <c r="L327" s="239"/>
      <c r="M327" s="240"/>
      <c r="N327" s="241"/>
      <c r="O327" s="241"/>
      <c r="P327" s="241"/>
      <c r="Q327" s="241"/>
      <c r="R327" s="241"/>
      <c r="S327" s="241"/>
      <c r="T327" s="242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3" t="s">
        <v>148</v>
      </c>
      <c r="AU327" s="243" t="s">
        <v>85</v>
      </c>
      <c r="AV327" s="13" t="s">
        <v>83</v>
      </c>
      <c r="AW327" s="13" t="s">
        <v>31</v>
      </c>
      <c r="AX327" s="13" t="s">
        <v>75</v>
      </c>
      <c r="AY327" s="243" t="s">
        <v>134</v>
      </c>
    </row>
    <row r="328" s="14" customFormat="1">
      <c r="A328" s="14"/>
      <c r="B328" s="244"/>
      <c r="C328" s="245"/>
      <c r="D328" s="235" t="s">
        <v>148</v>
      </c>
      <c r="E328" s="246" t="s">
        <v>1</v>
      </c>
      <c r="F328" s="247" t="s">
        <v>368</v>
      </c>
      <c r="G328" s="245"/>
      <c r="H328" s="248">
        <v>4752</v>
      </c>
      <c r="I328" s="249"/>
      <c r="J328" s="245"/>
      <c r="K328" s="245"/>
      <c r="L328" s="250"/>
      <c r="M328" s="251"/>
      <c r="N328" s="252"/>
      <c r="O328" s="252"/>
      <c r="P328" s="252"/>
      <c r="Q328" s="252"/>
      <c r="R328" s="252"/>
      <c r="S328" s="252"/>
      <c r="T328" s="253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4" t="s">
        <v>148</v>
      </c>
      <c r="AU328" s="254" t="s">
        <v>85</v>
      </c>
      <c r="AV328" s="14" t="s">
        <v>85</v>
      </c>
      <c r="AW328" s="14" t="s">
        <v>31</v>
      </c>
      <c r="AX328" s="14" t="s">
        <v>83</v>
      </c>
      <c r="AY328" s="254" t="s">
        <v>134</v>
      </c>
    </row>
    <row r="329" s="2" customFormat="1" ht="33" customHeight="1">
      <c r="A329" s="39"/>
      <c r="B329" s="40"/>
      <c r="C329" s="220" t="s">
        <v>372</v>
      </c>
      <c r="D329" s="220" t="s">
        <v>136</v>
      </c>
      <c r="E329" s="221" t="s">
        <v>373</v>
      </c>
      <c r="F329" s="222" t="s">
        <v>374</v>
      </c>
      <c r="G329" s="223" t="s">
        <v>222</v>
      </c>
      <c r="H329" s="224">
        <v>1140</v>
      </c>
      <c r="I329" s="225"/>
      <c r="J329" s="224">
        <f>ROUND(I329*H329,2)</f>
        <v>0</v>
      </c>
      <c r="K329" s="226"/>
      <c r="L329" s="45"/>
      <c r="M329" s="227" t="s">
        <v>1</v>
      </c>
      <c r="N329" s="228" t="s">
        <v>40</v>
      </c>
      <c r="O329" s="92"/>
      <c r="P329" s="229">
        <f>O329*H329</f>
        <v>0</v>
      </c>
      <c r="Q329" s="229">
        <v>0</v>
      </c>
      <c r="R329" s="229">
        <f>Q329*H329</f>
        <v>0</v>
      </c>
      <c r="S329" s="229">
        <v>0</v>
      </c>
      <c r="T329" s="230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1" t="s">
        <v>250</v>
      </c>
      <c r="AT329" s="231" t="s">
        <v>136</v>
      </c>
      <c r="AU329" s="231" t="s">
        <v>85</v>
      </c>
      <c r="AY329" s="18" t="s">
        <v>134</v>
      </c>
      <c r="BE329" s="232">
        <f>IF(N329="základní",J329,0)</f>
        <v>0</v>
      </c>
      <c r="BF329" s="232">
        <f>IF(N329="snížená",J329,0)</f>
        <v>0</v>
      </c>
      <c r="BG329" s="232">
        <f>IF(N329="zákl. přenesená",J329,0)</f>
        <v>0</v>
      </c>
      <c r="BH329" s="232">
        <f>IF(N329="sníž. přenesená",J329,0)</f>
        <v>0</v>
      </c>
      <c r="BI329" s="232">
        <f>IF(N329="nulová",J329,0)</f>
        <v>0</v>
      </c>
      <c r="BJ329" s="18" t="s">
        <v>83</v>
      </c>
      <c r="BK329" s="232">
        <f>ROUND(I329*H329,2)</f>
        <v>0</v>
      </c>
      <c r="BL329" s="18" t="s">
        <v>250</v>
      </c>
      <c r="BM329" s="231" t="s">
        <v>375</v>
      </c>
    </row>
    <row r="330" s="13" customFormat="1">
      <c r="A330" s="13"/>
      <c r="B330" s="233"/>
      <c r="C330" s="234"/>
      <c r="D330" s="235" t="s">
        <v>148</v>
      </c>
      <c r="E330" s="236" t="s">
        <v>1</v>
      </c>
      <c r="F330" s="237" t="s">
        <v>376</v>
      </c>
      <c r="G330" s="234"/>
      <c r="H330" s="236" t="s">
        <v>1</v>
      </c>
      <c r="I330" s="238"/>
      <c r="J330" s="234"/>
      <c r="K330" s="234"/>
      <c r="L330" s="239"/>
      <c r="M330" s="240"/>
      <c r="N330" s="241"/>
      <c r="O330" s="241"/>
      <c r="P330" s="241"/>
      <c r="Q330" s="241"/>
      <c r="R330" s="241"/>
      <c r="S330" s="241"/>
      <c r="T330" s="242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3" t="s">
        <v>148</v>
      </c>
      <c r="AU330" s="243" t="s">
        <v>85</v>
      </c>
      <c r="AV330" s="13" t="s">
        <v>83</v>
      </c>
      <c r="AW330" s="13" t="s">
        <v>31</v>
      </c>
      <c r="AX330" s="13" t="s">
        <v>75</v>
      </c>
      <c r="AY330" s="243" t="s">
        <v>134</v>
      </c>
    </row>
    <row r="331" s="13" customFormat="1">
      <c r="A331" s="13"/>
      <c r="B331" s="233"/>
      <c r="C331" s="234"/>
      <c r="D331" s="235" t="s">
        <v>148</v>
      </c>
      <c r="E331" s="236" t="s">
        <v>1</v>
      </c>
      <c r="F331" s="237" t="s">
        <v>366</v>
      </c>
      <c r="G331" s="234"/>
      <c r="H331" s="236" t="s">
        <v>1</v>
      </c>
      <c r="I331" s="238"/>
      <c r="J331" s="234"/>
      <c r="K331" s="234"/>
      <c r="L331" s="239"/>
      <c r="M331" s="240"/>
      <c r="N331" s="241"/>
      <c r="O331" s="241"/>
      <c r="P331" s="241"/>
      <c r="Q331" s="241"/>
      <c r="R331" s="241"/>
      <c r="S331" s="241"/>
      <c r="T331" s="24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3" t="s">
        <v>148</v>
      </c>
      <c r="AU331" s="243" t="s">
        <v>85</v>
      </c>
      <c r="AV331" s="13" t="s">
        <v>83</v>
      </c>
      <c r="AW331" s="13" t="s">
        <v>31</v>
      </c>
      <c r="AX331" s="13" t="s">
        <v>75</v>
      </c>
      <c r="AY331" s="243" t="s">
        <v>134</v>
      </c>
    </row>
    <row r="332" s="13" customFormat="1">
      <c r="A332" s="13"/>
      <c r="B332" s="233"/>
      <c r="C332" s="234"/>
      <c r="D332" s="235" t="s">
        <v>148</v>
      </c>
      <c r="E332" s="236" t="s">
        <v>1</v>
      </c>
      <c r="F332" s="237" t="s">
        <v>367</v>
      </c>
      <c r="G332" s="234"/>
      <c r="H332" s="236" t="s">
        <v>1</v>
      </c>
      <c r="I332" s="238"/>
      <c r="J332" s="234"/>
      <c r="K332" s="234"/>
      <c r="L332" s="239"/>
      <c r="M332" s="240"/>
      <c r="N332" s="241"/>
      <c r="O332" s="241"/>
      <c r="P332" s="241"/>
      <c r="Q332" s="241"/>
      <c r="R332" s="241"/>
      <c r="S332" s="241"/>
      <c r="T332" s="242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3" t="s">
        <v>148</v>
      </c>
      <c r="AU332" s="243" t="s">
        <v>85</v>
      </c>
      <c r="AV332" s="13" t="s">
        <v>83</v>
      </c>
      <c r="AW332" s="13" t="s">
        <v>31</v>
      </c>
      <c r="AX332" s="13" t="s">
        <v>75</v>
      </c>
      <c r="AY332" s="243" t="s">
        <v>134</v>
      </c>
    </row>
    <row r="333" s="14" customFormat="1">
      <c r="A333" s="14"/>
      <c r="B333" s="244"/>
      <c r="C333" s="245"/>
      <c r="D333" s="235" t="s">
        <v>148</v>
      </c>
      <c r="E333" s="246" t="s">
        <v>1</v>
      </c>
      <c r="F333" s="247" t="s">
        <v>377</v>
      </c>
      <c r="G333" s="245"/>
      <c r="H333" s="248">
        <v>1140</v>
      </c>
      <c r="I333" s="249"/>
      <c r="J333" s="245"/>
      <c r="K333" s="245"/>
      <c r="L333" s="250"/>
      <c r="M333" s="251"/>
      <c r="N333" s="252"/>
      <c r="O333" s="252"/>
      <c r="P333" s="252"/>
      <c r="Q333" s="252"/>
      <c r="R333" s="252"/>
      <c r="S333" s="252"/>
      <c r="T333" s="253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4" t="s">
        <v>148</v>
      </c>
      <c r="AU333" s="254" t="s">
        <v>85</v>
      </c>
      <c r="AV333" s="14" t="s">
        <v>85</v>
      </c>
      <c r="AW333" s="14" t="s">
        <v>31</v>
      </c>
      <c r="AX333" s="14" t="s">
        <v>83</v>
      </c>
      <c r="AY333" s="254" t="s">
        <v>134</v>
      </c>
    </row>
    <row r="334" s="2" customFormat="1" ht="24.15" customHeight="1">
      <c r="A334" s="39"/>
      <c r="B334" s="40"/>
      <c r="C334" s="266" t="s">
        <v>378</v>
      </c>
      <c r="D334" s="266" t="s">
        <v>170</v>
      </c>
      <c r="E334" s="267" t="s">
        <v>379</v>
      </c>
      <c r="F334" s="268" t="s">
        <v>380</v>
      </c>
      <c r="G334" s="269" t="s">
        <v>222</v>
      </c>
      <c r="H334" s="270">
        <v>1140</v>
      </c>
      <c r="I334" s="271"/>
      <c r="J334" s="270">
        <f>ROUND(I334*H334,2)</f>
        <v>0</v>
      </c>
      <c r="K334" s="272"/>
      <c r="L334" s="273"/>
      <c r="M334" s="274" t="s">
        <v>1</v>
      </c>
      <c r="N334" s="275" t="s">
        <v>40</v>
      </c>
      <c r="O334" s="92"/>
      <c r="P334" s="229">
        <f>O334*H334</f>
        <v>0</v>
      </c>
      <c r="Q334" s="229">
        <v>6.9999999999999994E-05</v>
      </c>
      <c r="R334" s="229">
        <f>Q334*H334</f>
        <v>0.079799999999999996</v>
      </c>
      <c r="S334" s="229">
        <v>0</v>
      </c>
      <c r="T334" s="230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1" t="s">
        <v>314</v>
      </c>
      <c r="AT334" s="231" t="s">
        <v>170</v>
      </c>
      <c r="AU334" s="231" t="s">
        <v>85</v>
      </c>
      <c r="AY334" s="18" t="s">
        <v>134</v>
      </c>
      <c r="BE334" s="232">
        <f>IF(N334="základní",J334,0)</f>
        <v>0</v>
      </c>
      <c r="BF334" s="232">
        <f>IF(N334="snížená",J334,0)</f>
        <v>0</v>
      </c>
      <c r="BG334" s="232">
        <f>IF(N334="zákl. přenesená",J334,0)</f>
        <v>0</v>
      </c>
      <c r="BH334" s="232">
        <f>IF(N334="sníž. přenesená",J334,0)</f>
        <v>0</v>
      </c>
      <c r="BI334" s="232">
        <f>IF(N334="nulová",J334,0)</f>
        <v>0</v>
      </c>
      <c r="BJ334" s="18" t="s">
        <v>83</v>
      </c>
      <c r="BK334" s="232">
        <f>ROUND(I334*H334,2)</f>
        <v>0</v>
      </c>
      <c r="BL334" s="18" t="s">
        <v>250</v>
      </c>
      <c r="BM334" s="231" t="s">
        <v>381</v>
      </c>
    </row>
    <row r="335" s="13" customFormat="1">
      <c r="A335" s="13"/>
      <c r="B335" s="233"/>
      <c r="C335" s="234"/>
      <c r="D335" s="235" t="s">
        <v>148</v>
      </c>
      <c r="E335" s="236" t="s">
        <v>1</v>
      </c>
      <c r="F335" s="237" t="s">
        <v>376</v>
      </c>
      <c r="G335" s="234"/>
      <c r="H335" s="236" t="s">
        <v>1</v>
      </c>
      <c r="I335" s="238"/>
      <c r="J335" s="234"/>
      <c r="K335" s="234"/>
      <c r="L335" s="239"/>
      <c r="M335" s="240"/>
      <c r="N335" s="241"/>
      <c r="O335" s="241"/>
      <c r="P335" s="241"/>
      <c r="Q335" s="241"/>
      <c r="R335" s="241"/>
      <c r="S335" s="241"/>
      <c r="T335" s="24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3" t="s">
        <v>148</v>
      </c>
      <c r="AU335" s="243" t="s">
        <v>85</v>
      </c>
      <c r="AV335" s="13" t="s">
        <v>83</v>
      </c>
      <c r="AW335" s="13" t="s">
        <v>31</v>
      </c>
      <c r="AX335" s="13" t="s">
        <v>75</v>
      </c>
      <c r="AY335" s="243" t="s">
        <v>134</v>
      </c>
    </row>
    <row r="336" s="13" customFormat="1">
      <c r="A336" s="13"/>
      <c r="B336" s="233"/>
      <c r="C336" s="234"/>
      <c r="D336" s="235" t="s">
        <v>148</v>
      </c>
      <c r="E336" s="236" t="s">
        <v>1</v>
      </c>
      <c r="F336" s="237" t="s">
        <v>366</v>
      </c>
      <c r="G336" s="234"/>
      <c r="H336" s="236" t="s">
        <v>1</v>
      </c>
      <c r="I336" s="238"/>
      <c r="J336" s="234"/>
      <c r="K336" s="234"/>
      <c r="L336" s="239"/>
      <c r="M336" s="240"/>
      <c r="N336" s="241"/>
      <c r="O336" s="241"/>
      <c r="P336" s="241"/>
      <c r="Q336" s="241"/>
      <c r="R336" s="241"/>
      <c r="S336" s="241"/>
      <c r="T336" s="24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3" t="s">
        <v>148</v>
      </c>
      <c r="AU336" s="243" t="s">
        <v>85</v>
      </c>
      <c r="AV336" s="13" t="s">
        <v>83</v>
      </c>
      <c r="AW336" s="13" t="s">
        <v>31</v>
      </c>
      <c r="AX336" s="13" t="s">
        <v>75</v>
      </c>
      <c r="AY336" s="243" t="s">
        <v>134</v>
      </c>
    </row>
    <row r="337" s="13" customFormat="1">
      <c r="A337" s="13"/>
      <c r="B337" s="233"/>
      <c r="C337" s="234"/>
      <c r="D337" s="235" t="s">
        <v>148</v>
      </c>
      <c r="E337" s="236" t="s">
        <v>1</v>
      </c>
      <c r="F337" s="237" t="s">
        <v>367</v>
      </c>
      <c r="G337" s="234"/>
      <c r="H337" s="236" t="s">
        <v>1</v>
      </c>
      <c r="I337" s="238"/>
      <c r="J337" s="234"/>
      <c r="K337" s="234"/>
      <c r="L337" s="239"/>
      <c r="M337" s="240"/>
      <c r="N337" s="241"/>
      <c r="O337" s="241"/>
      <c r="P337" s="241"/>
      <c r="Q337" s="241"/>
      <c r="R337" s="241"/>
      <c r="S337" s="241"/>
      <c r="T337" s="24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3" t="s">
        <v>148</v>
      </c>
      <c r="AU337" s="243" t="s">
        <v>85</v>
      </c>
      <c r="AV337" s="13" t="s">
        <v>83</v>
      </c>
      <c r="AW337" s="13" t="s">
        <v>31</v>
      </c>
      <c r="AX337" s="13" t="s">
        <v>75</v>
      </c>
      <c r="AY337" s="243" t="s">
        <v>134</v>
      </c>
    </row>
    <row r="338" s="14" customFormat="1">
      <c r="A338" s="14"/>
      <c r="B338" s="244"/>
      <c r="C338" s="245"/>
      <c r="D338" s="235" t="s">
        <v>148</v>
      </c>
      <c r="E338" s="246" t="s">
        <v>1</v>
      </c>
      <c r="F338" s="247" t="s">
        <v>377</v>
      </c>
      <c r="G338" s="245"/>
      <c r="H338" s="248">
        <v>1140</v>
      </c>
      <c r="I338" s="249"/>
      <c r="J338" s="245"/>
      <c r="K338" s="245"/>
      <c r="L338" s="250"/>
      <c r="M338" s="251"/>
      <c r="N338" s="252"/>
      <c r="O338" s="252"/>
      <c r="P338" s="252"/>
      <c r="Q338" s="252"/>
      <c r="R338" s="252"/>
      <c r="S338" s="252"/>
      <c r="T338" s="253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4" t="s">
        <v>148</v>
      </c>
      <c r="AU338" s="254" t="s">
        <v>85</v>
      </c>
      <c r="AV338" s="14" t="s">
        <v>85</v>
      </c>
      <c r="AW338" s="14" t="s">
        <v>31</v>
      </c>
      <c r="AX338" s="14" t="s">
        <v>83</v>
      </c>
      <c r="AY338" s="254" t="s">
        <v>134</v>
      </c>
    </row>
    <row r="339" s="2" customFormat="1" ht="37.8" customHeight="1">
      <c r="A339" s="39"/>
      <c r="B339" s="40"/>
      <c r="C339" s="220" t="s">
        <v>382</v>
      </c>
      <c r="D339" s="220" t="s">
        <v>136</v>
      </c>
      <c r="E339" s="221" t="s">
        <v>383</v>
      </c>
      <c r="F339" s="222" t="s">
        <v>384</v>
      </c>
      <c r="G339" s="223" t="s">
        <v>139</v>
      </c>
      <c r="H339" s="224">
        <v>1</v>
      </c>
      <c r="I339" s="225"/>
      <c r="J339" s="224">
        <f>ROUND(I339*H339,2)</f>
        <v>0</v>
      </c>
      <c r="K339" s="226"/>
      <c r="L339" s="45"/>
      <c r="M339" s="227" t="s">
        <v>1</v>
      </c>
      <c r="N339" s="228" t="s">
        <v>40</v>
      </c>
      <c r="O339" s="92"/>
      <c r="P339" s="229">
        <f>O339*H339</f>
        <v>0</v>
      </c>
      <c r="Q339" s="229">
        <v>0</v>
      </c>
      <c r="R339" s="229">
        <f>Q339*H339</f>
        <v>0</v>
      </c>
      <c r="S339" s="229">
        <v>0</v>
      </c>
      <c r="T339" s="230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1" t="s">
        <v>250</v>
      </c>
      <c r="AT339" s="231" t="s">
        <v>136</v>
      </c>
      <c r="AU339" s="231" t="s">
        <v>85</v>
      </c>
      <c r="AY339" s="18" t="s">
        <v>134</v>
      </c>
      <c r="BE339" s="232">
        <f>IF(N339="základní",J339,0)</f>
        <v>0</v>
      </c>
      <c r="BF339" s="232">
        <f>IF(N339="snížená",J339,0)</f>
        <v>0</v>
      </c>
      <c r="BG339" s="232">
        <f>IF(N339="zákl. přenesená",J339,0)</f>
        <v>0</v>
      </c>
      <c r="BH339" s="232">
        <f>IF(N339="sníž. přenesená",J339,0)</f>
        <v>0</v>
      </c>
      <c r="BI339" s="232">
        <f>IF(N339="nulová",J339,0)</f>
        <v>0</v>
      </c>
      <c r="BJ339" s="18" t="s">
        <v>83</v>
      </c>
      <c r="BK339" s="232">
        <f>ROUND(I339*H339,2)</f>
        <v>0</v>
      </c>
      <c r="BL339" s="18" t="s">
        <v>250</v>
      </c>
      <c r="BM339" s="231" t="s">
        <v>385</v>
      </c>
    </row>
    <row r="340" s="2" customFormat="1">
      <c r="A340" s="39"/>
      <c r="B340" s="40"/>
      <c r="C340" s="41"/>
      <c r="D340" s="235" t="s">
        <v>358</v>
      </c>
      <c r="E340" s="41"/>
      <c r="F340" s="287" t="s">
        <v>386</v>
      </c>
      <c r="G340" s="41"/>
      <c r="H340" s="41"/>
      <c r="I340" s="288"/>
      <c r="J340" s="41"/>
      <c r="K340" s="41"/>
      <c r="L340" s="45"/>
      <c r="M340" s="289"/>
      <c r="N340" s="290"/>
      <c r="O340" s="92"/>
      <c r="P340" s="92"/>
      <c r="Q340" s="92"/>
      <c r="R340" s="92"/>
      <c r="S340" s="92"/>
      <c r="T340" s="93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358</v>
      </c>
      <c r="AU340" s="18" t="s">
        <v>85</v>
      </c>
    </row>
    <row r="341" s="13" customFormat="1">
      <c r="A341" s="13"/>
      <c r="B341" s="233"/>
      <c r="C341" s="234"/>
      <c r="D341" s="235" t="s">
        <v>148</v>
      </c>
      <c r="E341" s="236" t="s">
        <v>1</v>
      </c>
      <c r="F341" s="237" t="s">
        <v>387</v>
      </c>
      <c r="G341" s="234"/>
      <c r="H341" s="236" t="s">
        <v>1</v>
      </c>
      <c r="I341" s="238"/>
      <c r="J341" s="234"/>
      <c r="K341" s="234"/>
      <c r="L341" s="239"/>
      <c r="M341" s="240"/>
      <c r="N341" s="241"/>
      <c r="O341" s="241"/>
      <c r="P341" s="241"/>
      <c r="Q341" s="241"/>
      <c r="R341" s="241"/>
      <c r="S341" s="241"/>
      <c r="T341" s="242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3" t="s">
        <v>148</v>
      </c>
      <c r="AU341" s="243" t="s">
        <v>85</v>
      </c>
      <c r="AV341" s="13" t="s">
        <v>83</v>
      </c>
      <c r="AW341" s="13" t="s">
        <v>31</v>
      </c>
      <c r="AX341" s="13" t="s">
        <v>75</v>
      </c>
      <c r="AY341" s="243" t="s">
        <v>134</v>
      </c>
    </row>
    <row r="342" s="13" customFormat="1">
      <c r="A342" s="13"/>
      <c r="B342" s="233"/>
      <c r="C342" s="234"/>
      <c r="D342" s="235" t="s">
        <v>148</v>
      </c>
      <c r="E342" s="236" t="s">
        <v>1</v>
      </c>
      <c r="F342" s="237" t="s">
        <v>388</v>
      </c>
      <c r="G342" s="234"/>
      <c r="H342" s="236" t="s">
        <v>1</v>
      </c>
      <c r="I342" s="238"/>
      <c r="J342" s="234"/>
      <c r="K342" s="234"/>
      <c r="L342" s="239"/>
      <c r="M342" s="240"/>
      <c r="N342" s="241"/>
      <c r="O342" s="241"/>
      <c r="P342" s="241"/>
      <c r="Q342" s="241"/>
      <c r="R342" s="241"/>
      <c r="S342" s="241"/>
      <c r="T342" s="242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3" t="s">
        <v>148</v>
      </c>
      <c r="AU342" s="243" t="s">
        <v>85</v>
      </c>
      <c r="AV342" s="13" t="s">
        <v>83</v>
      </c>
      <c r="AW342" s="13" t="s">
        <v>31</v>
      </c>
      <c r="AX342" s="13" t="s">
        <v>75</v>
      </c>
      <c r="AY342" s="243" t="s">
        <v>134</v>
      </c>
    </row>
    <row r="343" s="14" customFormat="1">
      <c r="A343" s="14"/>
      <c r="B343" s="244"/>
      <c r="C343" s="245"/>
      <c r="D343" s="235" t="s">
        <v>148</v>
      </c>
      <c r="E343" s="246" t="s">
        <v>1</v>
      </c>
      <c r="F343" s="247" t="s">
        <v>83</v>
      </c>
      <c r="G343" s="245"/>
      <c r="H343" s="248">
        <v>1</v>
      </c>
      <c r="I343" s="249"/>
      <c r="J343" s="245"/>
      <c r="K343" s="245"/>
      <c r="L343" s="250"/>
      <c r="M343" s="251"/>
      <c r="N343" s="252"/>
      <c r="O343" s="252"/>
      <c r="P343" s="252"/>
      <c r="Q343" s="252"/>
      <c r="R343" s="252"/>
      <c r="S343" s="252"/>
      <c r="T343" s="253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4" t="s">
        <v>148</v>
      </c>
      <c r="AU343" s="254" t="s">
        <v>85</v>
      </c>
      <c r="AV343" s="14" t="s">
        <v>85</v>
      </c>
      <c r="AW343" s="14" t="s">
        <v>31</v>
      </c>
      <c r="AX343" s="14" t="s">
        <v>83</v>
      </c>
      <c r="AY343" s="254" t="s">
        <v>134</v>
      </c>
    </row>
    <row r="344" s="2" customFormat="1" ht="24.15" customHeight="1">
      <c r="A344" s="39"/>
      <c r="B344" s="40"/>
      <c r="C344" s="220" t="s">
        <v>389</v>
      </c>
      <c r="D344" s="220" t="s">
        <v>136</v>
      </c>
      <c r="E344" s="221" t="s">
        <v>390</v>
      </c>
      <c r="F344" s="222" t="s">
        <v>391</v>
      </c>
      <c r="G344" s="223" t="s">
        <v>139</v>
      </c>
      <c r="H344" s="224">
        <v>1</v>
      </c>
      <c r="I344" s="225"/>
      <c r="J344" s="224">
        <f>ROUND(I344*H344,2)</f>
        <v>0</v>
      </c>
      <c r="K344" s="226"/>
      <c r="L344" s="45"/>
      <c r="M344" s="227" t="s">
        <v>1</v>
      </c>
      <c r="N344" s="228" t="s">
        <v>40</v>
      </c>
      <c r="O344" s="92"/>
      <c r="P344" s="229">
        <f>O344*H344</f>
        <v>0</v>
      </c>
      <c r="Q344" s="229">
        <v>0</v>
      </c>
      <c r="R344" s="229">
        <f>Q344*H344</f>
        <v>0</v>
      </c>
      <c r="S344" s="229">
        <v>0</v>
      </c>
      <c r="T344" s="230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1" t="s">
        <v>250</v>
      </c>
      <c r="AT344" s="231" t="s">
        <v>136</v>
      </c>
      <c r="AU344" s="231" t="s">
        <v>85</v>
      </c>
      <c r="AY344" s="18" t="s">
        <v>134</v>
      </c>
      <c r="BE344" s="232">
        <f>IF(N344="základní",J344,0)</f>
        <v>0</v>
      </c>
      <c r="BF344" s="232">
        <f>IF(N344="snížená",J344,0)</f>
        <v>0</v>
      </c>
      <c r="BG344" s="232">
        <f>IF(N344="zákl. přenesená",J344,0)</f>
        <v>0</v>
      </c>
      <c r="BH344" s="232">
        <f>IF(N344="sníž. přenesená",J344,0)</f>
        <v>0</v>
      </c>
      <c r="BI344" s="232">
        <f>IF(N344="nulová",J344,0)</f>
        <v>0</v>
      </c>
      <c r="BJ344" s="18" t="s">
        <v>83</v>
      </c>
      <c r="BK344" s="232">
        <f>ROUND(I344*H344,2)</f>
        <v>0</v>
      </c>
      <c r="BL344" s="18" t="s">
        <v>250</v>
      </c>
      <c r="BM344" s="231" t="s">
        <v>392</v>
      </c>
    </row>
    <row r="345" s="2" customFormat="1" ht="37.8" customHeight="1">
      <c r="A345" s="39"/>
      <c r="B345" s="40"/>
      <c r="C345" s="220" t="s">
        <v>393</v>
      </c>
      <c r="D345" s="220" t="s">
        <v>136</v>
      </c>
      <c r="E345" s="221" t="s">
        <v>394</v>
      </c>
      <c r="F345" s="222" t="s">
        <v>395</v>
      </c>
      <c r="G345" s="223" t="s">
        <v>222</v>
      </c>
      <c r="H345" s="224">
        <v>18</v>
      </c>
      <c r="I345" s="225"/>
      <c r="J345" s="224">
        <f>ROUND(I345*H345,2)</f>
        <v>0</v>
      </c>
      <c r="K345" s="226"/>
      <c r="L345" s="45"/>
      <c r="M345" s="227" t="s">
        <v>1</v>
      </c>
      <c r="N345" s="228" t="s">
        <v>40</v>
      </c>
      <c r="O345" s="92"/>
      <c r="P345" s="229">
        <f>O345*H345</f>
        <v>0</v>
      </c>
      <c r="Q345" s="229">
        <v>0</v>
      </c>
      <c r="R345" s="229">
        <f>Q345*H345</f>
        <v>0</v>
      </c>
      <c r="S345" s="229">
        <v>0</v>
      </c>
      <c r="T345" s="230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1" t="s">
        <v>250</v>
      </c>
      <c r="AT345" s="231" t="s">
        <v>136</v>
      </c>
      <c r="AU345" s="231" t="s">
        <v>85</v>
      </c>
      <c r="AY345" s="18" t="s">
        <v>134</v>
      </c>
      <c r="BE345" s="232">
        <f>IF(N345="základní",J345,0)</f>
        <v>0</v>
      </c>
      <c r="BF345" s="232">
        <f>IF(N345="snížená",J345,0)</f>
        <v>0</v>
      </c>
      <c r="BG345" s="232">
        <f>IF(N345="zákl. přenesená",J345,0)</f>
        <v>0</v>
      </c>
      <c r="BH345" s="232">
        <f>IF(N345="sníž. přenesená",J345,0)</f>
        <v>0</v>
      </c>
      <c r="BI345" s="232">
        <f>IF(N345="nulová",J345,0)</f>
        <v>0</v>
      </c>
      <c r="BJ345" s="18" t="s">
        <v>83</v>
      </c>
      <c r="BK345" s="232">
        <f>ROUND(I345*H345,2)</f>
        <v>0</v>
      </c>
      <c r="BL345" s="18" t="s">
        <v>250</v>
      </c>
      <c r="BM345" s="231" t="s">
        <v>396</v>
      </c>
    </row>
    <row r="346" s="13" customFormat="1">
      <c r="A346" s="13"/>
      <c r="B346" s="233"/>
      <c r="C346" s="234"/>
      <c r="D346" s="235" t="s">
        <v>148</v>
      </c>
      <c r="E346" s="236" t="s">
        <v>1</v>
      </c>
      <c r="F346" s="237" t="s">
        <v>151</v>
      </c>
      <c r="G346" s="234"/>
      <c r="H346" s="236" t="s">
        <v>1</v>
      </c>
      <c r="I346" s="238"/>
      <c r="J346" s="234"/>
      <c r="K346" s="234"/>
      <c r="L346" s="239"/>
      <c r="M346" s="240"/>
      <c r="N346" s="241"/>
      <c r="O346" s="241"/>
      <c r="P346" s="241"/>
      <c r="Q346" s="241"/>
      <c r="R346" s="241"/>
      <c r="S346" s="241"/>
      <c r="T346" s="242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3" t="s">
        <v>148</v>
      </c>
      <c r="AU346" s="243" t="s">
        <v>85</v>
      </c>
      <c r="AV346" s="13" t="s">
        <v>83</v>
      </c>
      <c r="AW346" s="13" t="s">
        <v>31</v>
      </c>
      <c r="AX346" s="13" t="s">
        <v>75</v>
      </c>
      <c r="AY346" s="243" t="s">
        <v>134</v>
      </c>
    </row>
    <row r="347" s="14" customFormat="1">
      <c r="A347" s="14"/>
      <c r="B347" s="244"/>
      <c r="C347" s="245"/>
      <c r="D347" s="235" t="s">
        <v>148</v>
      </c>
      <c r="E347" s="246" t="s">
        <v>1</v>
      </c>
      <c r="F347" s="247" t="s">
        <v>183</v>
      </c>
      <c r="G347" s="245"/>
      <c r="H347" s="248">
        <v>6</v>
      </c>
      <c r="I347" s="249"/>
      <c r="J347" s="245"/>
      <c r="K347" s="245"/>
      <c r="L347" s="250"/>
      <c r="M347" s="251"/>
      <c r="N347" s="252"/>
      <c r="O347" s="252"/>
      <c r="P347" s="252"/>
      <c r="Q347" s="252"/>
      <c r="R347" s="252"/>
      <c r="S347" s="252"/>
      <c r="T347" s="253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4" t="s">
        <v>148</v>
      </c>
      <c r="AU347" s="254" t="s">
        <v>85</v>
      </c>
      <c r="AV347" s="14" t="s">
        <v>85</v>
      </c>
      <c r="AW347" s="14" t="s">
        <v>31</v>
      </c>
      <c r="AX347" s="14" t="s">
        <v>75</v>
      </c>
      <c r="AY347" s="254" t="s">
        <v>134</v>
      </c>
    </row>
    <row r="348" s="13" customFormat="1">
      <c r="A348" s="13"/>
      <c r="B348" s="233"/>
      <c r="C348" s="234"/>
      <c r="D348" s="235" t="s">
        <v>148</v>
      </c>
      <c r="E348" s="236" t="s">
        <v>1</v>
      </c>
      <c r="F348" s="237" t="s">
        <v>153</v>
      </c>
      <c r="G348" s="234"/>
      <c r="H348" s="236" t="s">
        <v>1</v>
      </c>
      <c r="I348" s="238"/>
      <c r="J348" s="234"/>
      <c r="K348" s="234"/>
      <c r="L348" s="239"/>
      <c r="M348" s="240"/>
      <c r="N348" s="241"/>
      <c r="O348" s="241"/>
      <c r="P348" s="241"/>
      <c r="Q348" s="241"/>
      <c r="R348" s="241"/>
      <c r="S348" s="241"/>
      <c r="T348" s="242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3" t="s">
        <v>148</v>
      </c>
      <c r="AU348" s="243" t="s">
        <v>85</v>
      </c>
      <c r="AV348" s="13" t="s">
        <v>83</v>
      </c>
      <c r="AW348" s="13" t="s">
        <v>31</v>
      </c>
      <c r="AX348" s="13" t="s">
        <v>75</v>
      </c>
      <c r="AY348" s="243" t="s">
        <v>134</v>
      </c>
    </row>
    <row r="349" s="14" customFormat="1">
      <c r="A349" s="14"/>
      <c r="B349" s="244"/>
      <c r="C349" s="245"/>
      <c r="D349" s="235" t="s">
        <v>148</v>
      </c>
      <c r="E349" s="246" t="s">
        <v>1</v>
      </c>
      <c r="F349" s="247" t="s">
        <v>183</v>
      </c>
      <c r="G349" s="245"/>
      <c r="H349" s="248">
        <v>6</v>
      </c>
      <c r="I349" s="249"/>
      <c r="J349" s="245"/>
      <c r="K349" s="245"/>
      <c r="L349" s="250"/>
      <c r="M349" s="251"/>
      <c r="N349" s="252"/>
      <c r="O349" s="252"/>
      <c r="P349" s="252"/>
      <c r="Q349" s="252"/>
      <c r="R349" s="252"/>
      <c r="S349" s="252"/>
      <c r="T349" s="253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4" t="s">
        <v>148</v>
      </c>
      <c r="AU349" s="254" t="s">
        <v>85</v>
      </c>
      <c r="AV349" s="14" t="s">
        <v>85</v>
      </c>
      <c r="AW349" s="14" t="s">
        <v>31</v>
      </c>
      <c r="AX349" s="14" t="s">
        <v>75</v>
      </c>
      <c r="AY349" s="254" t="s">
        <v>134</v>
      </c>
    </row>
    <row r="350" s="13" customFormat="1">
      <c r="A350" s="13"/>
      <c r="B350" s="233"/>
      <c r="C350" s="234"/>
      <c r="D350" s="235" t="s">
        <v>148</v>
      </c>
      <c r="E350" s="236" t="s">
        <v>1</v>
      </c>
      <c r="F350" s="237" t="s">
        <v>155</v>
      </c>
      <c r="G350" s="234"/>
      <c r="H350" s="236" t="s">
        <v>1</v>
      </c>
      <c r="I350" s="238"/>
      <c r="J350" s="234"/>
      <c r="K350" s="234"/>
      <c r="L350" s="239"/>
      <c r="M350" s="240"/>
      <c r="N350" s="241"/>
      <c r="O350" s="241"/>
      <c r="P350" s="241"/>
      <c r="Q350" s="241"/>
      <c r="R350" s="241"/>
      <c r="S350" s="241"/>
      <c r="T350" s="242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3" t="s">
        <v>148</v>
      </c>
      <c r="AU350" s="243" t="s">
        <v>85</v>
      </c>
      <c r="AV350" s="13" t="s">
        <v>83</v>
      </c>
      <c r="AW350" s="13" t="s">
        <v>31</v>
      </c>
      <c r="AX350" s="13" t="s">
        <v>75</v>
      </c>
      <c r="AY350" s="243" t="s">
        <v>134</v>
      </c>
    </row>
    <row r="351" s="14" customFormat="1">
      <c r="A351" s="14"/>
      <c r="B351" s="244"/>
      <c r="C351" s="245"/>
      <c r="D351" s="235" t="s">
        <v>148</v>
      </c>
      <c r="E351" s="246" t="s">
        <v>1</v>
      </c>
      <c r="F351" s="247" t="s">
        <v>183</v>
      </c>
      <c r="G351" s="245"/>
      <c r="H351" s="248">
        <v>6</v>
      </c>
      <c r="I351" s="249"/>
      <c r="J351" s="245"/>
      <c r="K351" s="245"/>
      <c r="L351" s="250"/>
      <c r="M351" s="251"/>
      <c r="N351" s="252"/>
      <c r="O351" s="252"/>
      <c r="P351" s="252"/>
      <c r="Q351" s="252"/>
      <c r="R351" s="252"/>
      <c r="S351" s="252"/>
      <c r="T351" s="253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4" t="s">
        <v>148</v>
      </c>
      <c r="AU351" s="254" t="s">
        <v>85</v>
      </c>
      <c r="AV351" s="14" t="s">
        <v>85</v>
      </c>
      <c r="AW351" s="14" t="s">
        <v>31</v>
      </c>
      <c r="AX351" s="14" t="s">
        <v>75</v>
      </c>
      <c r="AY351" s="254" t="s">
        <v>134</v>
      </c>
    </row>
    <row r="352" s="15" customFormat="1">
      <c r="A352" s="15"/>
      <c r="B352" s="255"/>
      <c r="C352" s="256"/>
      <c r="D352" s="235" t="s">
        <v>148</v>
      </c>
      <c r="E352" s="257" t="s">
        <v>1</v>
      </c>
      <c r="F352" s="258" t="s">
        <v>158</v>
      </c>
      <c r="G352" s="256"/>
      <c r="H352" s="259">
        <v>18</v>
      </c>
      <c r="I352" s="260"/>
      <c r="J352" s="256"/>
      <c r="K352" s="256"/>
      <c r="L352" s="261"/>
      <c r="M352" s="262"/>
      <c r="N352" s="263"/>
      <c r="O352" s="263"/>
      <c r="P352" s="263"/>
      <c r="Q352" s="263"/>
      <c r="R352" s="263"/>
      <c r="S352" s="263"/>
      <c r="T352" s="264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65" t="s">
        <v>148</v>
      </c>
      <c r="AU352" s="265" t="s">
        <v>85</v>
      </c>
      <c r="AV352" s="15" t="s">
        <v>140</v>
      </c>
      <c r="AW352" s="15" t="s">
        <v>31</v>
      </c>
      <c r="AX352" s="15" t="s">
        <v>83</v>
      </c>
      <c r="AY352" s="265" t="s">
        <v>134</v>
      </c>
    </row>
    <row r="353" s="2" customFormat="1" ht="37.8" customHeight="1">
      <c r="A353" s="39"/>
      <c r="B353" s="40"/>
      <c r="C353" s="220" t="s">
        <v>397</v>
      </c>
      <c r="D353" s="220" t="s">
        <v>136</v>
      </c>
      <c r="E353" s="221" t="s">
        <v>398</v>
      </c>
      <c r="F353" s="222" t="s">
        <v>399</v>
      </c>
      <c r="G353" s="223" t="s">
        <v>190</v>
      </c>
      <c r="H353" s="224">
        <v>236</v>
      </c>
      <c r="I353" s="225"/>
      <c r="J353" s="224">
        <f>ROUND(I353*H353,2)</f>
        <v>0</v>
      </c>
      <c r="K353" s="226"/>
      <c r="L353" s="45"/>
      <c r="M353" s="227" t="s">
        <v>1</v>
      </c>
      <c r="N353" s="228" t="s">
        <v>40</v>
      </c>
      <c r="O353" s="92"/>
      <c r="P353" s="229">
        <f>O353*H353</f>
        <v>0</v>
      </c>
      <c r="Q353" s="229">
        <v>0.00059999999999999995</v>
      </c>
      <c r="R353" s="229">
        <f>Q353*H353</f>
        <v>0.14159999999999998</v>
      </c>
      <c r="S353" s="229">
        <v>0</v>
      </c>
      <c r="T353" s="230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1" t="s">
        <v>250</v>
      </c>
      <c r="AT353" s="231" t="s">
        <v>136</v>
      </c>
      <c r="AU353" s="231" t="s">
        <v>85</v>
      </c>
      <c r="AY353" s="18" t="s">
        <v>134</v>
      </c>
      <c r="BE353" s="232">
        <f>IF(N353="základní",J353,0)</f>
        <v>0</v>
      </c>
      <c r="BF353" s="232">
        <f>IF(N353="snížená",J353,0)</f>
        <v>0</v>
      </c>
      <c r="BG353" s="232">
        <f>IF(N353="zákl. přenesená",J353,0)</f>
        <v>0</v>
      </c>
      <c r="BH353" s="232">
        <f>IF(N353="sníž. přenesená",J353,0)</f>
        <v>0</v>
      </c>
      <c r="BI353" s="232">
        <f>IF(N353="nulová",J353,0)</f>
        <v>0</v>
      </c>
      <c r="BJ353" s="18" t="s">
        <v>83</v>
      </c>
      <c r="BK353" s="232">
        <f>ROUND(I353*H353,2)</f>
        <v>0</v>
      </c>
      <c r="BL353" s="18" t="s">
        <v>250</v>
      </c>
      <c r="BM353" s="231" t="s">
        <v>400</v>
      </c>
    </row>
    <row r="354" s="13" customFormat="1">
      <c r="A354" s="13"/>
      <c r="B354" s="233"/>
      <c r="C354" s="234"/>
      <c r="D354" s="235" t="s">
        <v>148</v>
      </c>
      <c r="E354" s="236" t="s">
        <v>1</v>
      </c>
      <c r="F354" s="237" t="s">
        <v>150</v>
      </c>
      <c r="G354" s="234"/>
      <c r="H354" s="236" t="s">
        <v>1</v>
      </c>
      <c r="I354" s="238"/>
      <c r="J354" s="234"/>
      <c r="K354" s="234"/>
      <c r="L354" s="239"/>
      <c r="M354" s="240"/>
      <c r="N354" s="241"/>
      <c r="O354" s="241"/>
      <c r="P354" s="241"/>
      <c r="Q354" s="241"/>
      <c r="R354" s="241"/>
      <c r="S354" s="241"/>
      <c r="T354" s="24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3" t="s">
        <v>148</v>
      </c>
      <c r="AU354" s="243" t="s">
        <v>85</v>
      </c>
      <c r="AV354" s="13" t="s">
        <v>83</v>
      </c>
      <c r="AW354" s="13" t="s">
        <v>31</v>
      </c>
      <c r="AX354" s="13" t="s">
        <v>75</v>
      </c>
      <c r="AY354" s="243" t="s">
        <v>134</v>
      </c>
    </row>
    <row r="355" s="13" customFormat="1">
      <c r="A355" s="13"/>
      <c r="B355" s="233"/>
      <c r="C355" s="234"/>
      <c r="D355" s="235" t="s">
        <v>148</v>
      </c>
      <c r="E355" s="236" t="s">
        <v>1</v>
      </c>
      <c r="F355" s="237" t="s">
        <v>151</v>
      </c>
      <c r="G355" s="234"/>
      <c r="H355" s="236" t="s">
        <v>1</v>
      </c>
      <c r="I355" s="238"/>
      <c r="J355" s="234"/>
      <c r="K355" s="234"/>
      <c r="L355" s="239"/>
      <c r="M355" s="240"/>
      <c r="N355" s="241"/>
      <c r="O355" s="241"/>
      <c r="P355" s="241"/>
      <c r="Q355" s="241"/>
      <c r="R355" s="241"/>
      <c r="S355" s="241"/>
      <c r="T355" s="242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3" t="s">
        <v>148</v>
      </c>
      <c r="AU355" s="243" t="s">
        <v>85</v>
      </c>
      <c r="AV355" s="13" t="s">
        <v>83</v>
      </c>
      <c r="AW355" s="13" t="s">
        <v>31</v>
      </c>
      <c r="AX355" s="13" t="s">
        <v>75</v>
      </c>
      <c r="AY355" s="243" t="s">
        <v>134</v>
      </c>
    </row>
    <row r="356" s="14" customFormat="1">
      <c r="A356" s="14"/>
      <c r="B356" s="244"/>
      <c r="C356" s="245"/>
      <c r="D356" s="235" t="s">
        <v>148</v>
      </c>
      <c r="E356" s="246" t="s">
        <v>1</v>
      </c>
      <c r="F356" s="247" t="s">
        <v>401</v>
      </c>
      <c r="G356" s="245"/>
      <c r="H356" s="248">
        <v>49</v>
      </c>
      <c r="I356" s="249"/>
      <c r="J356" s="245"/>
      <c r="K356" s="245"/>
      <c r="L356" s="250"/>
      <c r="M356" s="251"/>
      <c r="N356" s="252"/>
      <c r="O356" s="252"/>
      <c r="P356" s="252"/>
      <c r="Q356" s="252"/>
      <c r="R356" s="252"/>
      <c r="S356" s="252"/>
      <c r="T356" s="253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4" t="s">
        <v>148</v>
      </c>
      <c r="AU356" s="254" t="s">
        <v>85</v>
      </c>
      <c r="AV356" s="14" t="s">
        <v>85</v>
      </c>
      <c r="AW356" s="14" t="s">
        <v>31</v>
      </c>
      <c r="AX356" s="14" t="s">
        <v>75</v>
      </c>
      <c r="AY356" s="254" t="s">
        <v>134</v>
      </c>
    </row>
    <row r="357" s="13" customFormat="1">
      <c r="A357" s="13"/>
      <c r="B357" s="233"/>
      <c r="C357" s="234"/>
      <c r="D357" s="235" t="s">
        <v>148</v>
      </c>
      <c r="E357" s="236" t="s">
        <v>1</v>
      </c>
      <c r="F357" s="237" t="s">
        <v>153</v>
      </c>
      <c r="G357" s="234"/>
      <c r="H357" s="236" t="s">
        <v>1</v>
      </c>
      <c r="I357" s="238"/>
      <c r="J357" s="234"/>
      <c r="K357" s="234"/>
      <c r="L357" s="239"/>
      <c r="M357" s="240"/>
      <c r="N357" s="241"/>
      <c r="O357" s="241"/>
      <c r="P357" s="241"/>
      <c r="Q357" s="241"/>
      <c r="R357" s="241"/>
      <c r="S357" s="241"/>
      <c r="T357" s="242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3" t="s">
        <v>148</v>
      </c>
      <c r="AU357" s="243" t="s">
        <v>85</v>
      </c>
      <c r="AV357" s="13" t="s">
        <v>83</v>
      </c>
      <c r="AW357" s="13" t="s">
        <v>31</v>
      </c>
      <c r="AX357" s="13" t="s">
        <v>75</v>
      </c>
      <c r="AY357" s="243" t="s">
        <v>134</v>
      </c>
    </row>
    <row r="358" s="14" customFormat="1">
      <c r="A358" s="14"/>
      <c r="B358" s="244"/>
      <c r="C358" s="245"/>
      <c r="D358" s="235" t="s">
        <v>148</v>
      </c>
      <c r="E358" s="246" t="s">
        <v>1</v>
      </c>
      <c r="F358" s="247" t="s">
        <v>402</v>
      </c>
      <c r="G358" s="245"/>
      <c r="H358" s="248">
        <v>75</v>
      </c>
      <c r="I358" s="249"/>
      <c r="J358" s="245"/>
      <c r="K358" s="245"/>
      <c r="L358" s="250"/>
      <c r="M358" s="251"/>
      <c r="N358" s="252"/>
      <c r="O358" s="252"/>
      <c r="P358" s="252"/>
      <c r="Q358" s="252"/>
      <c r="R358" s="252"/>
      <c r="S358" s="252"/>
      <c r="T358" s="253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4" t="s">
        <v>148</v>
      </c>
      <c r="AU358" s="254" t="s">
        <v>85</v>
      </c>
      <c r="AV358" s="14" t="s">
        <v>85</v>
      </c>
      <c r="AW358" s="14" t="s">
        <v>31</v>
      </c>
      <c r="AX358" s="14" t="s">
        <v>75</v>
      </c>
      <c r="AY358" s="254" t="s">
        <v>134</v>
      </c>
    </row>
    <row r="359" s="13" customFormat="1">
      <c r="A359" s="13"/>
      <c r="B359" s="233"/>
      <c r="C359" s="234"/>
      <c r="D359" s="235" t="s">
        <v>148</v>
      </c>
      <c r="E359" s="236" t="s">
        <v>1</v>
      </c>
      <c r="F359" s="237" t="s">
        <v>155</v>
      </c>
      <c r="G359" s="234"/>
      <c r="H359" s="236" t="s">
        <v>1</v>
      </c>
      <c r="I359" s="238"/>
      <c r="J359" s="234"/>
      <c r="K359" s="234"/>
      <c r="L359" s="239"/>
      <c r="M359" s="240"/>
      <c r="N359" s="241"/>
      <c r="O359" s="241"/>
      <c r="P359" s="241"/>
      <c r="Q359" s="241"/>
      <c r="R359" s="241"/>
      <c r="S359" s="241"/>
      <c r="T359" s="242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3" t="s">
        <v>148</v>
      </c>
      <c r="AU359" s="243" t="s">
        <v>85</v>
      </c>
      <c r="AV359" s="13" t="s">
        <v>83</v>
      </c>
      <c r="AW359" s="13" t="s">
        <v>31</v>
      </c>
      <c r="AX359" s="13" t="s">
        <v>75</v>
      </c>
      <c r="AY359" s="243" t="s">
        <v>134</v>
      </c>
    </row>
    <row r="360" s="14" customFormat="1">
      <c r="A360" s="14"/>
      <c r="B360" s="244"/>
      <c r="C360" s="245"/>
      <c r="D360" s="235" t="s">
        <v>148</v>
      </c>
      <c r="E360" s="246" t="s">
        <v>1</v>
      </c>
      <c r="F360" s="247" t="s">
        <v>403</v>
      </c>
      <c r="G360" s="245"/>
      <c r="H360" s="248">
        <v>75</v>
      </c>
      <c r="I360" s="249"/>
      <c r="J360" s="245"/>
      <c r="K360" s="245"/>
      <c r="L360" s="250"/>
      <c r="M360" s="251"/>
      <c r="N360" s="252"/>
      <c r="O360" s="252"/>
      <c r="P360" s="252"/>
      <c r="Q360" s="252"/>
      <c r="R360" s="252"/>
      <c r="S360" s="252"/>
      <c r="T360" s="253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4" t="s">
        <v>148</v>
      </c>
      <c r="AU360" s="254" t="s">
        <v>85</v>
      </c>
      <c r="AV360" s="14" t="s">
        <v>85</v>
      </c>
      <c r="AW360" s="14" t="s">
        <v>31</v>
      </c>
      <c r="AX360" s="14" t="s">
        <v>75</v>
      </c>
      <c r="AY360" s="254" t="s">
        <v>134</v>
      </c>
    </row>
    <row r="361" s="13" customFormat="1">
      <c r="A361" s="13"/>
      <c r="B361" s="233"/>
      <c r="C361" s="234"/>
      <c r="D361" s="235" t="s">
        <v>148</v>
      </c>
      <c r="E361" s="236" t="s">
        <v>1</v>
      </c>
      <c r="F361" s="237" t="s">
        <v>168</v>
      </c>
      <c r="G361" s="234"/>
      <c r="H361" s="236" t="s">
        <v>1</v>
      </c>
      <c r="I361" s="238"/>
      <c r="J361" s="234"/>
      <c r="K361" s="234"/>
      <c r="L361" s="239"/>
      <c r="M361" s="240"/>
      <c r="N361" s="241"/>
      <c r="O361" s="241"/>
      <c r="P361" s="241"/>
      <c r="Q361" s="241"/>
      <c r="R361" s="241"/>
      <c r="S361" s="241"/>
      <c r="T361" s="24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3" t="s">
        <v>148</v>
      </c>
      <c r="AU361" s="243" t="s">
        <v>85</v>
      </c>
      <c r="AV361" s="13" t="s">
        <v>83</v>
      </c>
      <c r="AW361" s="13" t="s">
        <v>31</v>
      </c>
      <c r="AX361" s="13" t="s">
        <v>75</v>
      </c>
      <c r="AY361" s="243" t="s">
        <v>134</v>
      </c>
    </row>
    <row r="362" s="13" customFormat="1">
      <c r="A362" s="13"/>
      <c r="B362" s="233"/>
      <c r="C362" s="234"/>
      <c r="D362" s="235" t="s">
        <v>148</v>
      </c>
      <c r="E362" s="236" t="s">
        <v>1</v>
      </c>
      <c r="F362" s="237" t="s">
        <v>404</v>
      </c>
      <c r="G362" s="234"/>
      <c r="H362" s="236" t="s">
        <v>1</v>
      </c>
      <c r="I362" s="238"/>
      <c r="J362" s="234"/>
      <c r="K362" s="234"/>
      <c r="L362" s="239"/>
      <c r="M362" s="240"/>
      <c r="N362" s="241"/>
      <c r="O362" s="241"/>
      <c r="P362" s="241"/>
      <c r="Q362" s="241"/>
      <c r="R362" s="241"/>
      <c r="S362" s="241"/>
      <c r="T362" s="242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3" t="s">
        <v>148</v>
      </c>
      <c r="AU362" s="243" t="s">
        <v>85</v>
      </c>
      <c r="AV362" s="13" t="s">
        <v>83</v>
      </c>
      <c r="AW362" s="13" t="s">
        <v>31</v>
      </c>
      <c r="AX362" s="13" t="s">
        <v>75</v>
      </c>
      <c r="AY362" s="243" t="s">
        <v>134</v>
      </c>
    </row>
    <row r="363" s="14" customFormat="1">
      <c r="A363" s="14"/>
      <c r="B363" s="244"/>
      <c r="C363" s="245"/>
      <c r="D363" s="235" t="s">
        <v>148</v>
      </c>
      <c r="E363" s="246" t="s">
        <v>1</v>
      </c>
      <c r="F363" s="247" t="s">
        <v>405</v>
      </c>
      <c r="G363" s="245"/>
      <c r="H363" s="248">
        <v>4.4000000000000004</v>
      </c>
      <c r="I363" s="249"/>
      <c r="J363" s="245"/>
      <c r="K363" s="245"/>
      <c r="L363" s="250"/>
      <c r="M363" s="251"/>
      <c r="N363" s="252"/>
      <c r="O363" s="252"/>
      <c r="P363" s="252"/>
      <c r="Q363" s="252"/>
      <c r="R363" s="252"/>
      <c r="S363" s="252"/>
      <c r="T363" s="253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4" t="s">
        <v>148</v>
      </c>
      <c r="AU363" s="254" t="s">
        <v>85</v>
      </c>
      <c r="AV363" s="14" t="s">
        <v>85</v>
      </c>
      <c r="AW363" s="14" t="s">
        <v>31</v>
      </c>
      <c r="AX363" s="14" t="s">
        <v>75</v>
      </c>
      <c r="AY363" s="254" t="s">
        <v>134</v>
      </c>
    </row>
    <row r="364" s="13" customFormat="1">
      <c r="A364" s="13"/>
      <c r="B364" s="233"/>
      <c r="C364" s="234"/>
      <c r="D364" s="235" t="s">
        <v>148</v>
      </c>
      <c r="E364" s="236" t="s">
        <v>1</v>
      </c>
      <c r="F364" s="237" t="s">
        <v>406</v>
      </c>
      <c r="G364" s="234"/>
      <c r="H364" s="236" t="s">
        <v>1</v>
      </c>
      <c r="I364" s="238"/>
      <c r="J364" s="234"/>
      <c r="K364" s="234"/>
      <c r="L364" s="239"/>
      <c r="M364" s="240"/>
      <c r="N364" s="241"/>
      <c r="O364" s="241"/>
      <c r="P364" s="241"/>
      <c r="Q364" s="241"/>
      <c r="R364" s="241"/>
      <c r="S364" s="241"/>
      <c r="T364" s="242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3" t="s">
        <v>148</v>
      </c>
      <c r="AU364" s="243" t="s">
        <v>85</v>
      </c>
      <c r="AV364" s="13" t="s">
        <v>83</v>
      </c>
      <c r="AW364" s="13" t="s">
        <v>31</v>
      </c>
      <c r="AX364" s="13" t="s">
        <v>75</v>
      </c>
      <c r="AY364" s="243" t="s">
        <v>134</v>
      </c>
    </row>
    <row r="365" s="14" customFormat="1">
      <c r="A365" s="14"/>
      <c r="B365" s="244"/>
      <c r="C365" s="245"/>
      <c r="D365" s="235" t="s">
        <v>148</v>
      </c>
      <c r="E365" s="246" t="s">
        <v>1</v>
      </c>
      <c r="F365" s="247" t="s">
        <v>405</v>
      </c>
      <c r="G365" s="245"/>
      <c r="H365" s="248">
        <v>4.4000000000000004</v>
      </c>
      <c r="I365" s="249"/>
      <c r="J365" s="245"/>
      <c r="K365" s="245"/>
      <c r="L365" s="250"/>
      <c r="M365" s="251"/>
      <c r="N365" s="252"/>
      <c r="O365" s="252"/>
      <c r="P365" s="252"/>
      <c r="Q365" s="252"/>
      <c r="R365" s="252"/>
      <c r="S365" s="252"/>
      <c r="T365" s="253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4" t="s">
        <v>148</v>
      </c>
      <c r="AU365" s="254" t="s">
        <v>85</v>
      </c>
      <c r="AV365" s="14" t="s">
        <v>85</v>
      </c>
      <c r="AW365" s="14" t="s">
        <v>31</v>
      </c>
      <c r="AX365" s="14" t="s">
        <v>75</v>
      </c>
      <c r="AY365" s="254" t="s">
        <v>134</v>
      </c>
    </row>
    <row r="366" s="13" customFormat="1">
      <c r="A366" s="13"/>
      <c r="B366" s="233"/>
      <c r="C366" s="234"/>
      <c r="D366" s="235" t="s">
        <v>148</v>
      </c>
      <c r="E366" s="236" t="s">
        <v>1</v>
      </c>
      <c r="F366" s="237" t="s">
        <v>407</v>
      </c>
      <c r="G366" s="234"/>
      <c r="H366" s="236" t="s">
        <v>1</v>
      </c>
      <c r="I366" s="238"/>
      <c r="J366" s="234"/>
      <c r="K366" s="234"/>
      <c r="L366" s="239"/>
      <c r="M366" s="240"/>
      <c r="N366" s="241"/>
      <c r="O366" s="241"/>
      <c r="P366" s="241"/>
      <c r="Q366" s="241"/>
      <c r="R366" s="241"/>
      <c r="S366" s="241"/>
      <c r="T366" s="242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3" t="s">
        <v>148</v>
      </c>
      <c r="AU366" s="243" t="s">
        <v>85</v>
      </c>
      <c r="AV366" s="13" t="s">
        <v>83</v>
      </c>
      <c r="AW366" s="13" t="s">
        <v>31</v>
      </c>
      <c r="AX366" s="13" t="s">
        <v>75</v>
      </c>
      <c r="AY366" s="243" t="s">
        <v>134</v>
      </c>
    </row>
    <row r="367" s="13" customFormat="1">
      <c r="A367" s="13"/>
      <c r="B367" s="233"/>
      <c r="C367" s="234"/>
      <c r="D367" s="235" t="s">
        <v>148</v>
      </c>
      <c r="E367" s="236" t="s">
        <v>1</v>
      </c>
      <c r="F367" s="237" t="s">
        <v>408</v>
      </c>
      <c r="G367" s="234"/>
      <c r="H367" s="236" t="s">
        <v>1</v>
      </c>
      <c r="I367" s="238"/>
      <c r="J367" s="234"/>
      <c r="K367" s="234"/>
      <c r="L367" s="239"/>
      <c r="M367" s="240"/>
      <c r="N367" s="241"/>
      <c r="O367" s="241"/>
      <c r="P367" s="241"/>
      <c r="Q367" s="241"/>
      <c r="R367" s="241"/>
      <c r="S367" s="241"/>
      <c r="T367" s="24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3" t="s">
        <v>148</v>
      </c>
      <c r="AU367" s="243" t="s">
        <v>85</v>
      </c>
      <c r="AV367" s="13" t="s">
        <v>83</v>
      </c>
      <c r="AW367" s="13" t="s">
        <v>31</v>
      </c>
      <c r="AX367" s="13" t="s">
        <v>75</v>
      </c>
      <c r="AY367" s="243" t="s">
        <v>134</v>
      </c>
    </row>
    <row r="368" s="14" customFormat="1">
      <c r="A368" s="14"/>
      <c r="B368" s="244"/>
      <c r="C368" s="245"/>
      <c r="D368" s="235" t="s">
        <v>148</v>
      </c>
      <c r="E368" s="246" t="s">
        <v>1</v>
      </c>
      <c r="F368" s="247" t="s">
        <v>409</v>
      </c>
      <c r="G368" s="245"/>
      <c r="H368" s="248">
        <v>11</v>
      </c>
      <c r="I368" s="249"/>
      <c r="J368" s="245"/>
      <c r="K368" s="245"/>
      <c r="L368" s="250"/>
      <c r="M368" s="251"/>
      <c r="N368" s="252"/>
      <c r="O368" s="252"/>
      <c r="P368" s="252"/>
      <c r="Q368" s="252"/>
      <c r="R368" s="252"/>
      <c r="S368" s="252"/>
      <c r="T368" s="253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4" t="s">
        <v>148</v>
      </c>
      <c r="AU368" s="254" t="s">
        <v>85</v>
      </c>
      <c r="AV368" s="14" t="s">
        <v>85</v>
      </c>
      <c r="AW368" s="14" t="s">
        <v>31</v>
      </c>
      <c r="AX368" s="14" t="s">
        <v>75</v>
      </c>
      <c r="AY368" s="254" t="s">
        <v>134</v>
      </c>
    </row>
    <row r="369" s="13" customFormat="1">
      <c r="A369" s="13"/>
      <c r="B369" s="233"/>
      <c r="C369" s="234"/>
      <c r="D369" s="235" t="s">
        <v>148</v>
      </c>
      <c r="E369" s="236" t="s">
        <v>1</v>
      </c>
      <c r="F369" s="237" t="s">
        <v>410</v>
      </c>
      <c r="G369" s="234"/>
      <c r="H369" s="236" t="s">
        <v>1</v>
      </c>
      <c r="I369" s="238"/>
      <c r="J369" s="234"/>
      <c r="K369" s="234"/>
      <c r="L369" s="239"/>
      <c r="M369" s="240"/>
      <c r="N369" s="241"/>
      <c r="O369" s="241"/>
      <c r="P369" s="241"/>
      <c r="Q369" s="241"/>
      <c r="R369" s="241"/>
      <c r="S369" s="241"/>
      <c r="T369" s="242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3" t="s">
        <v>148</v>
      </c>
      <c r="AU369" s="243" t="s">
        <v>85</v>
      </c>
      <c r="AV369" s="13" t="s">
        <v>83</v>
      </c>
      <c r="AW369" s="13" t="s">
        <v>31</v>
      </c>
      <c r="AX369" s="13" t="s">
        <v>75</v>
      </c>
      <c r="AY369" s="243" t="s">
        <v>134</v>
      </c>
    </row>
    <row r="370" s="14" customFormat="1">
      <c r="A370" s="14"/>
      <c r="B370" s="244"/>
      <c r="C370" s="245"/>
      <c r="D370" s="235" t="s">
        <v>148</v>
      </c>
      <c r="E370" s="246" t="s">
        <v>1</v>
      </c>
      <c r="F370" s="247" t="s">
        <v>411</v>
      </c>
      <c r="G370" s="245"/>
      <c r="H370" s="248">
        <v>17.199999999999999</v>
      </c>
      <c r="I370" s="249"/>
      <c r="J370" s="245"/>
      <c r="K370" s="245"/>
      <c r="L370" s="250"/>
      <c r="M370" s="251"/>
      <c r="N370" s="252"/>
      <c r="O370" s="252"/>
      <c r="P370" s="252"/>
      <c r="Q370" s="252"/>
      <c r="R370" s="252"/>
      <c r="S370" s="252"/>
      <c r="T370" s="253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4" t="s">
        <v>148</v>
      </c>
      <c r="AU370" s="254" t="s">
        <v>85</v>
      </c>
      <c r="AV370" s="14" t="s">
        <v>85</v>
      </c>
      <c r="AW370" s="14" t="s">
        <v>31</v>
      </c>
      <c r="AX370" s="14" t="s">
        <v>75</v>
      </c>
      <c r="AY370" s="254" t="s">
        <v>134</v>
      </c>
    </row>
    <row r="371" s="15" customFormat="1">
      <c r="A371" s="15"/>
      <c r="B371" s="255"/>
      <c r="C371" s="256"/>
      <c r="D371" s="235" t="s">
        <v>148</v>
      </c>
      <c r="E371" s="257" t="s">
        <v>1</v>
      </c>
      <c r="F371" s="258" t="s">
        <v>158</v>
      </c>
      <c r="G371" s="256"/>
      <c r="H371" s="259">
        <v>236</v>
      </c>
      <c r="I371" s="260"/>
      <c r="J371" s="256"/>
      <c r="K371" s="256"/>
      <c r="L371" s="261"/>
      <c r="M371" s="262"/>
      <c r="N371" s="263"/>
      <c r="O371" s="263"/>
      <c r="P371" s="263"/>
      <c r="Q371" s="263"/>
      <c r="R371" s="263"/>
      <c r="S371" s="263"/>
      <c r="T371" s="264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65" t="s">
        <v>148</v>
      </c>
      <c r="AU371" s="265" t="s">
        <v>85</v>
      </c>
      <c r="AV371" s="15" t="s">
        <v>140</v>
      </c>
      <c r="AW371" s="15" t="s">
        <v>31</v>
      </c>
      <c r="AX371" s="15" t="s">
        <v>83</v>
      </c>
      <c r="AY371" s="265" t="s">
        <v>134</v>
      </c>
    </row>
    <row r="372" s="2" customFormat="1" ht="37.8" customHeight="1">
      <c r="A372" s="39"/>
      <c r="B372" s="40"/>
      <c r="C372" s="220" t="s">
        <v>412</v>
      </c>
      <c r="D372" s="220" t="s">
        <v>136</v>
      </c>
      <c r="E372" s="221" t="s">
        <v>413</v>
      </c>
      <c r="F372" s="222" t="s">
        <v>414</v>
      </c>
      <c r="G372" s="223" t="s">
        <v>190</v>
      </c>
      <c r="H372" s="224">
        <v>225</v>
      </c>
      <c r="I372" s="225"/>
      <c r="J372" s="224">
        <f>ROUND(I372*H372,2)</f>
        <v>0</v>
      </c>
      <c r="K372" s="226"/>
      <c r="L372" s="45"/>
      <c r="M372" s="227" t="s">
        <v>1</v>
      </c>
      <c r="N372" s="228" t="s">
        <v>40</v>
      </c>
      <c r="O372" s="92"/>
      <c r="P372" s="229">
        <f>O372*H372</f>
        <v>0</v>
      </c>
      <c r="Q372" s="229">
        <v>0.00059999999999999995</v>
      </c>
      <c r="R372" s="229">
        <f>Q372*H372</f>
        <v>0.13499999999999998</v>
      </c>
      <c r="S372" s="229">
        <v>0</v>
      </c>
      <c r="T372" s="230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1" t="s">
        <v>250</v>
      </c>
      <c r="AT372" s="231" t="s">
        <v>136</v>
      </c>
      <c r="AU372" s="231" t="s">
        <v>85</v>
      </c>
      <c r="AY372" s="18" t="s">
        <v>134</v>
      </c>
      <c r="BE372" s="232">
        <f>IF(N372="základní",J372,0)</f>
        <v>0</v>
      </c>
      <c r="BF372" s="232">
        <f>IF(N372="snížená",J372,0)</f>
        <v>0</v>
      </c>
      <c r="BG372" s="232">
        <f>IF(N372="zákl. přenesená",J372,0)</f>
        <v>0</v>
      </c>
      <c r="BH372" s="232">
        <f>IF(N372="sníž. přenesená",J372,0)</f>
        <v>0</v>
      </c>
      <c r="BI372" s="232">
        <f>IF(N372="nulová",J372,0)</f>
        <v>0</v>
      </c>
      <c r="BJ372" s="18" t="s">
        <v>83</v>
      </c>
      <c r="BK372" s="232">
        <f>ROUND(I372*H372,2)</f>
        <v>0</v>
      </c>
      <c r="BL372" s="18" t="s">
        <v>250</v>
      </c>
      <c r="BM372" s="231" t="s">
        <v>415</v>
      </c>
    </row>
    <row r="373" s="13" customFormat="1">
      <c r="A373" s="13"/>
      <c r="B373" s="233"/>
      <c r="C373" s="234"/>
      <c r="D373" s="235" t="s">
        <v>148</v>
      </c>
      <c r="E373" s="236" t="s">
        <v>1</v>
      </c>
      <c r="F373" s="237" t="s">
        <v>150</v>
      </c>
      <c r="G373" s="234"/>
      <c r="H373" s="236" t="s">
        <v>1</v>
      </c>
      <c r="I373" s="238"/>
      <c r="J373" s="234"/>
      <c r="K373" s="234"/>
      <c r="L373" s="239"/>
      <c r="M373" s="240"/>
      <c r="N373" s="241"/>
      <c r="O373" s="241"/>
      <c r="P373" s="241"/>
      <c r="Q373" s="241"/>
      <c r="R373" s="241"/>
      <c r="S373" s="241"/>
      <c r="T373" s="24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3" t="s">
        <v>148</v>
      </c>
      <c r="AU373" s="243" t="s">
        <v>85</v>
      </c>
      <c r="AV373" s="13" t="s">
        <v>83</v>
      </c>
      <c r="AW373" s="13" t="s">
        <v>31</v>
      </c>
      <c r="AX373" s="13" t="s">
        <v>75</v>
      </c>
      <c r="AY373" s="243" t="s">
        <v>134</v>
      </c>
    </row>
    <row r="374" s="13" customFormat="1">
      <c r="A374" s="13"/>
      <c r="B374" s="233"/>
      <c r="C374" s="234"/>
      <c r="D374" s="235" t="s">
        <v>148</v>
      </c>
      <c r="E374" s="236" t="s">
        <v>1</v>
      </c>
      <c r="F374" s="237" t="s">
        <v>151</v>
      </c>
      <c r="G374" s="234"/>
      <c r="H374" s="236" t="s">
        <v>1</v>
      </c>
      <c r="I374" s="238"/>
      <c r="J374" s="234"/>
      <c r="K374" s="234"/>
      <c r="L374" s="239"/>
      <c r="M374" s="240"/>
      <c r="N374" s="241"/>
      <c r="O374" s="241"/>
      <c r="P374" s="241"/>
      <c r="Q374" s="241"/>
      <c r="R374" s="241"/>
      <c r="S374" s="241"/>
      <c r="T374" s="242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3" t="s">
        <v>148</v>
      </c>
      <c r="AU374" s="243" t="s">
        <v>85</v>
      </c>
      <c r="AV374" s="13" t="s">
        <v>83</v>
      </c>
      <c r="AW374" s="13" t="s">
        <v>31</v>
      </c>
      <c r="AX374" s="13" t="s">
        <v>75</v>
      </c>
      <c r="AY374" s="243" t="s">
        <v>134</v>
      </c>
    </row>
    <row r="375" s="14" customFormat="1">
      <c r="A375" s="14"/>
      <c r="B375" s="244"/>
      <c r="C375" s="245"/>
      <c r="D375" s="235" t="s">
        <v>148</v>
      </c>
      <c r="E375" s="246" t="s">
        <v>1</v>
      </c>
      <c r="F375" s="247" t="s">
        <v>401</v>
      </c>
      <c r="G375" s="245"/>
      <c r="H375" s="248">
        <v>49</v>
      </c>
      <c r="I375" s="249"/>
      <c r="J375" s="245"/>
      <c r="K375" s="245"/>
      <c r="L375" s="250"/>
      <c r="M375" s="251"/>
      <c r="N375" s="252"/>
      <c r="O375" s="252"/>
      <c r="P375" s="252"/>
      <c r="Q375" s="252"/>
      <c r="R375" s="252"/>
      <c r="S375" s="252"/>
      <c r="T375" s="253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4" t="s">
        <v>148</v>
      </c>
      <c r="AU375" s="254" t="s">
        <v>85</v>
      </c>
      <c r="AV375" s="14" t="s">
        <v>85</v>
      </c>
      <c r="AW375" s="14" t="s">
        <v>31</v>
      </c>
      <c r="AX375" s="14" t="s">
        <v>75</v>
      </c>
      <c r="AY375" s="254" t="s">
        <v>134</v>
      </c>
    </row>
    <row r="376" s="13" customFormat="1">
      <c r="A376" s="13"/>
      <c r="B376" s="233"/>
      <c r="C376" s="234"/>
      <c r="D376" s="235" t="s">
        <v>148</v>
      </c>
      <c r="E376" s="236" t="s">
        <v>1</v>
      </c>
      <c r="F376" s="237" t="s">
        <v>153</v>
      </c>
      <c r="G376" s="234"/>
      <c r="H376" s="236" t="s">
        <v>1</v>
      </c>
      <c r="I376" s="238"/>
      <c r="J376" s="234"/>
      <c r="K376" s="234"/>
      <c r="L376" s="239"/>
      <c r="M376" s="240"/>
      <c r="N376" s="241"/>
      <c r="O376" s="241"/>
      <c r="P376" s="241"/>
      <c r="Q376" s="241"/>
      <c r="R376" s="241"/>
      <c r="S376" s="241"/>
      <c r="T376" s="242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3" t="s">
        <v>148</v>
      </c>
      <c r="AU376" s="243" t="s">
        <v>85</v>
      </c>
      <c r="AV376" s="13" t="s">
        <v>83</v>
      </c>
      <c r="AW376" s="13" t="s">
        <v>31</v>
      </c>
      <c r="AX376" s="13" t="s">
        <v>75</v>
      </c>
      <c r="AY376" s="243" t="s">
        <v>134</v>
      </c>
    </row>
    <row r="377" s="14" customFormat="1">
      <c r="A377" s="14"/>
      <c r="B377" s="244"/>
      <c r="C377" s="245"/>
      <c r="D377" s="235" t="s">
        <v>148</v>
      </c>
      <c r="E377" s="246" t="s">
        <v>1</v>
      </c>
      <c r="F377" s="247" t="s">
        <v>402</v>
      </c>
      <c r="G377" s="245"/>
      <c r="H377" s="248">
        <v>75</v>
      </c>
      <c r="I377" s="249"/>
      <c r="J377" s="245"/>
      <c r="K377" s="245"/>
      <c r="L377" s="250"/>
      <c r="M377" s="251"/>
      <c r="N377" s="252"/>
      <c r="O377" s="252"/>
      <c r="P377" s="252"/>
      <c r="Q377" s="252"/>
      <c r="R377" s="252"/>
      <c r="S377" s="252"/>
      <c r="T377" s="253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4" t="s">
        <v>148</v>
      </c>
      <c r="AU377" s="254" t="s">
        <v>85</v>
      </c>
      <c r="AV377" s="14" t="s">
        <v>85</v>
      </c>
      <c r="AW377" s="14" t="s">
        <v>31</v>
      </c>
      <c r="AX377" s="14" t="s">
        <v>75</v>
      </c>
      <c r="AY377" s="254" t="s">
        <v>134</v>
      </c>
    </row>
    <row r="378" s="13" customFormat="1">
      <c r="A378" s="13"/>
      <c r="B378" s="233"/>
      <c r="C378" s="234"/>
      <c r="D378" s="235" t="s">
        <v>148</v>
      </c>
      <c r="E378" s="236" t="s">
        <v>1</v>
      </c>
      <c r="F378" s="237" t="s">
        <v>155</v>
      </c>
      <c r="G378" s="234"/>
      <c r="H378" s="236" t="s">
        <v>1</v>
      </c>
      <c r="I378" s="238"/>
      <c r="J378" s="234"/>
      <c r="K378" s="234"/>
      <c r="L378" s="239"/>
      <c r="M378" s="240"/>
      <c r="N378" s="241"/>
      <c r="O378" s="241"/>
      <c r="P378" s="241"/>
      <c r="Q378" s="241"/>
      <c r="R378" s="241"/>
      <c r="S378" s="241"/>
      <c r="T378" s="24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3" t="s">
        <v>148</v>
      </c>
      <c r="AU378" s="243" t="s">
        <v>85</v>
      </c>
      <c r="AV378" s="13" t="s">
        <v>83</v>
      </c>
      <c r="AW378" s="13" t="s">
        <v>31</v>
      </c>
      <c r="AX378" s="13" t="s">
        <v>75</v>
      </c>
      <c r="AY378" s="243" t="s">
        <v>134</v>
      </c>
    </row>
    <row r="379" s="14" customFormat="1">
      <c r="A379" s="14"/>
      <c r="B379" s="244"/>
      <c r="C379" s="245"/>
      <c r="D379" s="235" t="s">
        <v>148</v>
      </c>
      <c r="E379" s="246" t="s">
        <v>1</v>
      </c>
      <c r="F379" s="247" t="s">
        <v>403</v>
      </c>
      <c r="G379" s="245"/>
      <c r="H379" s="248">
        <v>75</v>
      </c>
      <c r="I379" s="249"/>
      <c r="J379" s="245"/>
      <c r="K379" s="245"/>
      <c r="L379" s="250"/>
      <c r="M379" s="251"/>
      <c r="N379" s="252"/>
      <c r="O379" s="252"/>
      <c r="P379" s="252"/>
      <c r="Q379" s="252"/>
      <c r="R379" s="252"/>
      <c r="S379" s="252"/>
      <c r="T379" s="253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4" t="s">
        <v>148</v>
      </c>
      <c r="AU379" s="254" t="s">
        <v>85</v>
      </c>
      <c r="AV379" s="14" t="s">
        <v>85</v>
      </c>
      <c r="AW379" s="14" t="s">
        <v>31</v>
      </c>
      <c r="AX379" s="14" t="s">
        <v>75</v>
      </c>
      <c r="AY379" s="254" t="s">
        <v>134</v>
      </c>
    </row>
    <row r="380" s="13" customFormat="1">
      <c r="A380" s="13"/>
      <c r="B380" s="233"/>
      <c r="C380" s="234"/>
      <c r="D380" s="235" t="s">
        <v>148</v>
      </c>
      <c r="E380" s="236" t="s">
        <v>1</v>
      </c>
      <c r="F380" s="237" t="s">
        <v>168</v>
      </c>
      <c r="G380" s="234"/>
      <c r="H380" s="236" t="s">
        <v>1</v>
      </c>
      <c r="I380" s="238"/>
      <c r="J380" s="234"/>
      <c r="K380" s="234"/>
      <c r="L380" s="239"/>
      <c r="M380" s="240"/>
      <c r="N380" s="241"/>
      <c r="O380" s="241"/>
      <c r="P380" s="241"/>
      <c r="Q380" s="241"/>
      <c r="R380" s="241"/>
      <c r="S380" s="241"/>
      <c r="T380" s="242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3" t="s">
        <v>148</v>
      </c>
      <c r="AU380" s="243" t="s">
        <v>85</v>
      </c>
      <c r="AV380" s="13" t="s">
        <v>83</v>
      </c>
      <c r="AW380" s="13" t="s">
        <v>31</v>
      </c>
      <c r="AX380" s="13" t="s">
        <v>75</v>
      </c>
      <c r="AY380" s="243" t="s">
        <v>134</v>
      </c>
    </row>
    <row r="381" s="13" customFormat="1">
      <c r="A381" s="13"/>
      <c r="B381" s="233"/>
      <c r="C381" s="234"/>
      <c r="D381" s="235" t="s">
        <v>148</v>
      </c>
      <c r="E381" s="236" t="s">
        <v>1</v>
      </c>
      <c r="F381" s="237" t="s">
        <v>404</v>
      </c>
      <c r="G381" s="234"/>
      <c r="H381" s="236" t="s">
        <v>1</v>
      </c>
      <c r="I381" s="238"/>
      <c r="J381" s="234"/>
      <c r="K381" s="234"/>
      <c r="L381" s="239"/>
      <c r="M381" s="240"/>
      <c r="N381" s="241"/>
      <c r="O381" s="241"/>
      <c r="P381" s="241"/>
      <c r="Q381" s="241"/>
      <c r="R381" s="241"/>
      <c r="S381" s="241"/>
      <c r="T381" s="242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3" t="s">
        <v>148</v>
      </c>
      <c r="AU381" s="243" t="s">
        <v>85</v>
      </c>
      <c r="AV381" s="13" t="s">
        <v>83</v>
      </c>
      <c r="AW381" s="13" t="s">
        <v>31</v>
      </c>
      <c r="AX381" s="13" t="s">
        <v>75</v>
      </c>
      <c r="AY381" s="243" t="s">
        <v>134</v>
      </c>
    </row>
    <row r="382" s="14" customFormat="1">
      <c r="A382" s="14"/>
      <c r="B382" s="244"/>
      <c r="C382" s="245"/>
      <c r="D382" s="235" t="s">
        <v>148</v>
      </c>
      <c r="E382" s="246" t="s">
        <v>1</v>
      </c>
      <c r="F382" s="247" t="s">
        <v>405</v>
      </c>
      <c r="G382" s="245"/>
      <c r="H382" s="248">
        <v>4.4000000000000004</v>
      </c>
      <c r="I382" s="249"/>
      <c r="J382" s="245"/>
      <c r="K382" s="245"/>
      <c r="L382" s="250"/>
      <c r="M382" s="251"/>
      <c r="N382" s="252"/>
      <c r="O382" s="252"/>
      <c r="P382" s="252"/>
      <c r="Q382" s="252"/>
      <c r="R382" s="252"/>
      <c r="S382" s="252"/>
      <c r="T382" s="253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4" t="s">
        <v>148</v>
      </c>
      <c r="AU382" s="254" t="s">
        <v>85</v>
      </c>
      <c r="AV382" s="14" t="s">
        <v>85</v>
      </c>
      <c r="AW382" s="14" t="s">
        <v>31</v>
      </c>
      <c r="AX382" s="14" t="s">
        <v>75</v>
      </c>
      <c r="AY382" s="254" t="s">
        <v>134</v>
      </c>
    </row>
    <row r="383" s="13" customFormat="1">
      <c r="A383" s="13"/>
      <c r="B383" s="233"/>
      <c r="C383" s="234"/>
      <c r="D383" s="235" t="s">
        <v>148</v>
      </c>
      <c r="E383" s="236" t="s">
        <v>1</v>
      </c>
      <c r="F383" s="237" t="s">
        <v>406</v>
      </c>
      <c r="G383" s="234"/>
      <c r="H383" s="236" t="s">
        <v>1</v>
      </c>
      <c r="I383" s="238"/>
      <c r="J383" s="234"/>
      <c r="K383" s="234"/>
      <c r="L383" s="239"/>
      <c r="M383" s="240"/>
      <c r="N383" s="241"/>
      <c r="O383" s="241"/>
      <c r="P383" s="241"/>
      <c r="Q383" s="241"/>
      <c r="R383" s="241"/>
      <c r="S383" s="241"/>
      <c r="T383" s="242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3" t="s">
        <v>148</v>
      </c>
      <c r="AU383" s="243" t="s">
        <v>85</v>
      </c>
      <c r="AV383" s="13" t="s">
        <v>83</v>
      </c>
      <c r="AW383" s="13" t="s">
        <v>31</v>
      </c>
      <c r="AX383" s="13" t="s">
        <v>75</v>
      </c>
      <c r="AY383" s="243" t="s">
        <v>134</v>
      </c>
    </row>
    <row r="384" s="14" customFormat="1">
      <c r="A384" s="14"/>
      <c r="B384" s="244"/>
      <c r="C384" s="245"/>
      <c r="D384" s="235" t="s">
        <v>148</v>
      </c>
      <c r="E384" s="246" t="s">
        <v>1</v>
      </c>
      <c r="F384" s="247" t="s">
        <v>405</v>
      </c>
      <c r="G384" s="245"/>
      <c r="H384" s="248">
        <v>4.4000000000000004</v>
      </c>
      <c r="I384" s="249"/>
      <c r="J384" s="245"/>
      <c r="K384" s="245"/>
      <c r="L384" s="250"/>
      <c r="M384" s="251"/>
      <c r="N384" s="252"/>
      <c r="O384" s="252"/>
      <c r="P384" s="252"/>
      <c r="Q384" s="252"/>
      <c r="R384" s="252"/>
      <c r="S384" s="252"/>
      <c r="T384" s="253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4" t="s">
        <v>148</v>
      </c>
      <c r="AU384" s="254" t="s">
        <v>85</v>
      </c>
      <c r="AV384" s="14" t="s">
        <v>85</v>
      </c>
      <c r="AW384" s="14" t="s">
        <v>31</v>
      </c>
      <c r="AX384" s="14" t="s">
        <v>75</v>
      </c>
      <c r="AY384" s="254" t="s">
        <v>134</v>
      </c>
    </row>
    <row r="385" s="13" customFormat="1">
      <c r="A385" s="13"/>
      <c r="B385" s="233"/>
      <c r="C385" s="234"/>
      <c r="D385" s="235" t="s">
        <v>148</v>
      </c>
      <c r="E385" s="236" t="s">
        <v>1</v>
      </c>
      <c r="F385" s="237" t="s">
        <v>309</v>
      </c>
      <c r="G385" s="234"/>
      <c r="H385" s="236" t="s">
        <v>1</v>
      </c>
      <c r="I385" s="238"/>
      <c r="J385" s="234"/>
      <c r="K385" s="234"/>
      <c r="L385" s="239"/>
      <c r="M385" s="240"/>
      <c r="N385" s="241"/>
      <c r="O385" s="241"/>
      <c r="P385" s="241"/>
      <c r="Q385" s="241"/>
      <c r="R385" s="241"/>
      <c r="S385" s="241"/>
      <c r="T385" s="242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3" t="s">
        <v>148</v>
      </c>
      <c r="AU385" s="243" t="s">
        <v>85</v>
      </c>
      <c r="AV385" s="13" t="s">
        <v>83</v>
      </c>
      <c r="AW385" s="13" t="s">
        <v>31</v>
      </c>
      <c r="AX385" s="13" t="s">
        <v>75</v>
      </c>
      <c r="AY385" s="243" t="s">
        <v>134</v>
      </c>
    </row>
    <row r="386" s="13" customFormat="1">
      <c r="A386" s="13"/>
      <c r="B386" s="233"/>
      <c r="C386" s="234"/>
      <c r="D386" s="235" t="s">
        <v>148</v>
      </c>
      <c r="E386" s="236" t="s">
        <v>1</v>
      </c>
      <c r="F386" s="237" t="s">
        <v>410</v>
      </c>
      <c r="G386" s="234"/>
      <c r="H386" s="236" t="s">
        <v>1</v>
      </c>
      <c r="I386" s="238"/>
      <c r="J386" s="234"/>
      <c r="K386" s="234"/>
      <c r="L386" s="239"/>
      <c r="M386" s="240"/>
      <c r="N386" s="241"/>
      <c r="O386" s="241"/>
      <c r="P386" s="241"/>
      <c r="Q386" s="241"/>
      <c r="R386" s="241"/>
      <c r="S386" s="241"/>
      <c r="T386" s="242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3" t="s">
        <v>148</v>
      </c>
      <c r="AU386" s="243" t="s">
        <v>85</v>
      </c>
      <c r="AV386" s="13" t="s">
        <v>83</v>
      </c>
      <c r="AW386" s="13" t="s">
        <v>31</v>
      </c>
      <c r="AX386" s="13" t="s">
        <v>75</v>
      </c>
      <c r="AY386" s="243" t="s">
        <v>134</v>
      </c>
    </row>
    <row r="387" s="14" customFormat="1">
      <c r="A387" s="14"/>
      <c r="B387" s="244"/>
      <c r="C387" s="245"/>
      <c r="D387" s="235" t="s">
        <v>148</v>
      </c>
      <c r="E387" s="246" t="s">
        <v>1</v>
      </c>
      <c r="F387" s="247" t="s">
        <v>411</v>
      </c>
      <c r="G387" s="245"/>
      <c r="H387" s="248">
        <v>17.199999999999999</v>
      </c>
      <c r="I387" s="249"/>
      <c r="J387" s="245"/>
      <c r="K387" s="245"/>
      <c r="L387" s="250"/>
      <c r="M387" s="251"/>
      <c r="N387" s="252"/>
      <c r="O387" s="252"/>
      <c r="P387" s="252"/>
      <c r="Q387" s="252"/>
      <c r="R387" s="252"/>
      <c r="S387" s="252"/>
      <c r="T387" s="253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4" t="s">
        <v>148</v>
      </c>
      <c r="AU387" s="254" t="s">
        <v>85</v>
      </c>
      <c r="AV387" s="14" t="s">
        <v>85</v>
      </c>
      <c r="AW387" s="14" t="s">
        <v>31</v>
      </c>
      <c r="AX387" s="14" t="s">
        <v>75</v>
      </c>
      <c r="AY387" s="254" t="s">
        <v>134</v>
      </c>
    </row>
    <row r="388" s="15" customFormat="1">
      <c r="A388" s="15"/>
      <c r="B388" s="255"/>
      <c r="C388" s="256"/>
      <c r="D388" s="235" t="s">
        <v>148</v>
      </c>
      <c r="E388" s="257" t="s">
        <v>1</v>
      </c>
      <c r="F388" s="258" t="s">
        <v>158</v>
      </c>
      <c r="G388" s="256"/>
      <c r="H388" s="259">
        <v>225</v>
      </c>
      <c r="I388" s="260"/>
      <c r="J388" s="256"/>
      <c r="K388" s="256"/>
      <c r="L388" s="261"/>
      <c r="M388" s="262"/>
      <c r="N388" s="263"/>
      <c r="O388" s="263"/>
      <c r="P388" s="263"/>
      <c r="Q388" s="263"/>
      <c r="R388" s="263"/>
      <c r="S388" s="263"/>
      <c r="T388" s="264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65" t="s">
        <v>148</v>
      </c>
      <c r="AU388" s="265" t="s">
        <v>85</v>
      </c>
      <c r="AV388" s="15" t="s">
        <v>140</v>
      </c>
      <c r="AW388" s="15" t="s">
        <v>31</v>
      </c>
      <c r="AX388" s="15" t="s">
        <v>83</v>
      </c>
      <c r="AY388" s="265" t="s">
        <v>134</v>
      </c>
    </row>
    <row r="389" s="2" customFormat="1" ht="37.8" customHeight="1">
      <c r="A389" s="39"/>
      <c r="B389" s="40"/>
      <c r="C389" s="220" t="s">
        <v>416</v>
      </c>
      <c r="D389" s="220" t="s">
        <v>136</v>
      </c>
      <c r="E389" s="221" t="s">
        <v>417</v>
      </c>
      <c r="F389" s="222" t="s">
        <v>418</v>
      </c>
      <c r="G389" s="223" t="s">
        <v>190</v>
      </c>
      <c r="H389" s="224">
        <v>11</v>
      </c>
      <c r="I389" s="225"/>
      <c r="J389" s="224">
        <f>ROUND(I389*H389,2)</f>
        <v>0</v>
      </c>
      <c r="K389" s="226"/>
      <c r="L389" s="45"/>
      <c r="M389" s="227" t="s">
        <v>1</v>
      </c>
      <c r="N389" s="228" t="s">
        <v>40</v>
      </c>
      <c r="O389" s="92"/>
      <c r="P389" s="229">
        <f>O389*H389</f>
        <v>0</v>
      </c>
      <c r="Q389" s="229">
        <v>0.00042999999999999999</v>
      </c>
      <c r="R389" s="229">
        <f>Q389*H389</f>
        <v>0.0047299999999999998</v>
      </c>
      <c r="S389" s="229">
        <v>0</v>
      </c>
      <c r="T389" s="230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1" t="s">
        <v>250</v>
      </c>
      <c r="AT389" s="231" t="s">
        <v>136</v>
      </c>
      <c r="AU389" s="231" t="s">
        <v>85</v>
      </c>
      <c r="AY389" s="18" t="s">
        <v>134</v>
      </c>
      <c r="BE389" s="232">
        <f>IF(N389="základní",J389,0)</f>
        <v>0</v>
      </c>
      <c r="BF389" s="232">
        <f>IF(N389="snížená",J389,0)</f>
        <v>0</v>
      </c>
      <c r="BG389" s="232">
        <f>IF(N389="zákl. přenesená",J389,0)</f>
        <v>0</v>
      </c>
      <c r="BH389" s="232">
        <f>IF(N389="sníž. přenesená",J389,0)</f>
        <v>0</v>
      </c>
      <c r="BI389" s="232">
        <f>IF(N389="nulová",J389,0)</f>
        <v>0</v>
      </c>
      <c r="BJ389" s="18" t="s">
        <v>83</v>
      </c>
      <c r="BK389" s="232">
        <f>ROUND(I389*H389,2)</f>
        <v>0</v>
      </c>
      <c r="BL389" s="18" t="s">
        <v>250</v>
      </c>
      <c r="BM389" s="231" t="s">
        <v>419</v>
      </c>
    </row>
    <row r="390" s="13" customFormat="1">
      <c r="A390" s="13"/>
      <c r="B390" s="233"/>
      <c r="C390" s="234"/>
      <c r="D390" s="235" t="s">
        <v>148</v>
      </c>
      <c r="E390" s="236" t="s">
        <v>1</v>
      </c>
      <c r="F390" s="237" t="s">
        <v>407</v>
      </c>
      <c r="G390" s="234"/>
      <c r="H390" s="236" t="s">
        <v>1</v>
      </c>
      <c r="I390" s="238"/>
      <c r="J390" s="234"/>
      <c r="K390" s="234"/>
      <c r="L390" s="239"/>
      <c r="M390" s="240"/>
      <c r="N390" s="241"/>
      <c r="O390" s="241"/>
      <c r="P390" s="241"/>
      <c r="Q390" s="241"/>
      <c r="R390" s="241"/>
      <c r="S390" s="241"/>
      <c r="T390" s="24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3" t="s">
        <v>148</v>
      </c>
      <c r="AU390" s="243" t="s">
        <v>85</v>
      </c>
      <c r="AV390" s="13" t="s">
        <v>83</v>
      </c>
      <c r="AW390" s="13" t="s">
        <v>31</v>
      </c>
      <c r="AX390" s="13" t="s">
        <v>75</v>
      </c>
      <c r="AY390" s="243" t="s">
        <v>134</v>
      </c>
    </row>
    <row r="391" s="13" customFormat="1">
      <c r="A391" s="13"/>
      <c r="B391" s="233"/>
      <c r="C391" s="234"/>
      <c r="D391" s="235" t="s">
        <v>148</v>
      </c>
      <c r="E391" s="236" t="s">
        <v>1</v>
      </c>
      <c r="F391" s="237" t="s">
        <v>408</v>
      </c>
      <c r="G391" s="234"/>
      <c r="H391" s="236" t="s">
        <v>1</v>
      </c>
      <c r="I391" s="238"/>
      <c r="J391" s="234"/>
      <c r="K391" s="234"/>
      <c r="L391" s="239"/>
      <c r="M391" s="240"/>
      <c r="N391" s="241"/>
      <c r="O391" s="241"/>
      <c r="P391" s="241"/>
      <c r="Q391" s="241"/>
      <c r="R391" s="241"/>
      <c r="S391" s="241"/>
      <c r="T391" s="242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3" t="s">
        <v>148</v>
      </c>
      <c r="AU391" s="243" t="s">
        <v>85</v>
      </c>
      <c r="AV391" s="13" t="s">
        <v>83</v>
      </c>
      <c r="AW391" s="13" t="s">
        <v>31</v>
      </c>
      <c r="AX391" s="13" t="s">
        <v>75</v>
      </c>
      <c r="AY391" s="243" t="s">
        <v>134</v>
      </c>
    </row>
    <row r="392" s="14" customFormat="1">
      <c r="A392" s="14"/>
      <c r="B392" s="244"/>
      <c r="C392" s="245"/>
      <c r="D392" s="235" t="s">
        <v>148</v>
      </c>
      <c r="E392" s="246" t="s">
        <v>1</v>
      </c>
      <c r="F392" s="247" t="s">
        <v>409</v>
      </c>
      <c r="G392" s="245"/>
      <c r="H392" s="248">
        <v>11</v>
      </c>
      <c r="I392" s="249"/>
      <c r="J392" s="245"/>
      <c r="K392" s="245"/>
      <c r="L392" s="250"/>
      <c r="M392" s="251"/>
      <c r="N392" s="252"/>
      <c r="O392" s="252"/>
      <c r="P392" s="252"/>
      <c r="Q392" s="252"/>
      <c r="R392" s="252"/>
      <c r="S392" s="252"/>
      <c r="T392" s="253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4" t="s">
        <v>148</v>
      </c>
      <c r="AU392" s="254" t="s">
        <v>85</v>
      </c>
      <c r="AV392" s="14" t="s">
        <v>85</v>
      </c>
      <c r="AW392" s="14" t="s">
        <v>31</v>
      </c>
      <c r="AX392" s="14" t="s">
        <v>83</v>
      </c>
      <c r="AY392" s="254" t="s">
        <v>134</v>
      </c>
    </row>
    <row r="393" s="2" customFormat="1" ht="21.75" customHeight="1">
      <c r="A393" s="39"/>
      <c r="B393" s="40"/>
      <c r="C393" s="220" t="s">
        <v>420</v>
      </c>
      <c r="D393" s="220" t="s">
        <v>136</v>
      </c>
      <c r="E393" s="221" t="s">
        <v>421</v>
      </c>
      <c r="F393" s="222" t="s">
        <v>422</v>
      </c>
      <c r="G393" s="223" t="s">
        <v>190</v>
      </c>
      <c r="H393" s="224">
        <v>11</v>
      </c>
      <c r="I393" s="225"/>
      <c r="J393" s="224">
        <f>ROUND(I393*H393,2)</f>
        <v>0</v>
      </c>
      <c r="K393" s="226"/>
      <c r="L393" s="45"/>
      <c r="M393" s="227" t="s">
        <v>1</v>
      </c>
      <c r="N393" s="228" t="s">
        <v>40</v>
      </c>
      <c r="O393" s="92"/>
      <c r="P393" s="229">
        <f>O393*H393</f>
        <v>0</v>
      </c>
      <c r="Q393" s="229">
        <v>0</v>
      </c>
      <c r="R393" s="229">
        <f>Q393*H393</f>
        <v>0</v>
      </c>
      <c r="S393" s="229">
        <v>0</v>
      </c>
      <c r="T393" s="230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1" t="s">
        <v>250</v>
      </c>
      <c r="AT393" s="231" t="s">
        <v>136</v>
      </c>
      <c r="AU393" s="231" t="s">
        <v>85</v>
      </c>
      <c r="AY393" s="18" t="s">
        <v>134</v>
      </c>
      <c r="BE393" s="232">
        <f>IF(N393="základní",J393,0)</f>
        <v>0</v>
      </c>
      <c r="BF393" s="232">
        <f>IF(N393="snížená",J393,0)</f>
        <v>0</v>
      </c>
      <c r="BG393" s="232">
        <f>IF(N393="zákl. přenesená",J393,0)</f>
        <v>0</v>
      </c>
      <c r="BH393" s="232">
        <f>IF(N393="sníž. přenesená",J393,0)</f>
        <v>0</v>
      </c>
      <c r="BI393" s="232">
        <f>IF(N393="nulová",J393,0)</f>
        <v>0</v>
      </c>
      <c r="BJ393" s="18" t="s">
        <v>83</v>
      </c>
      <c r="BK393" s="232">
        <f>ROUND(I393*H393,2)</f>
        <v>0</v>
      </c>
      <c r="BL393" s="18" t="s">
        <v>250</v>
      </c>
      <c r="BM393" s="231" t="s">
        <v>423</v>
      </c>
    </row>
    <row r="394" s="13" customFormat="1">
      <c r="A394" s="13"/>
      <c r="B394" s="233"/>
      <c r="C394" s="234"/>
      <c r="D394" s="235" t="s">
        <v>148</v>
      </c>
      <c r="E394" s="236" t="s">
        <v>1</v>
      </c>
      <c r="F394" s="237" t="s">
        <v>407</v>
      </c>
      <c r="G394" s="234"/>
      <c r="H394" s="236" t="s">
        <v>1</v>
      </c>
      <c r="I394" s="238"/>
      <c r="J394" s="234"/>
      <c r="K394" s="234"/>
      <c r="L394" s="239"/>
      <c r="M394" s="240"/>
      <c r="N394" s="241"/>
      <c r="O394" s="241"/>
      <c r="P394" s="241"/>
      <c r="Q394" s="241"/>
      <c r="R394" s="241"/>
      <c r="S394" s="241"/>
      <c r="T394" s="24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3" t="s">
        <v>148</v>
      </c>
      <c r="AU394" s="243" t="s">
        <v>85</v>
      </c>
      <c r="AV394" s="13" t="s">
        <v>83</v>
      </c>
      <c r="AW394" s="13" t="s">
        <v>31</v>
      </c>
      <c r="AX394" s="13" t="s">
        <v>75</v>
      </c>
      <c r="AY394" s="243" t="s">
        <v>134</v>
      </c>
    </row>
    <row r="395" s="13" customFormat="1">
      <c r="A395" s="13"/>
      <c r="B395" s="233"/>
      <c r="C395" s="234"/>
      <c r="D395" s="235" t="s">
        <v>148</v>
      </c>
      <c r="E395" s="236" t="s">
        <v>1</v>
      </c>
      <c r="F395" s="237" t="s">
        <v>408</v>
      </c>
      <c r="G395" s="234"/>
      <c r="H395" s="236" t="s">
        <v>1</v>
      </c>
      <c r="I395" s="238"/>
      <c r="J395" s="234"/>
      <c r="K395" s="234"/>
      <c r="L395" s="239"/>
      <c r="M395" s="240"/>
      <c r="N395" s="241"/>
      <c r="O395" s="241"/>
      <c r="P395" s="241"/>
      <c r="Q395" s="241"/>
      <c r="R395" s="241"/>
      <c r="S395" s="241"/>
      <c r="T395" s="242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3" t="s">
        <v>148</v>
      </c>
      <c r="AU395" s="243" t="s">
        <v>85</v>
      </c>
      <c r="AV395" s="13" t="s">
        <v>83</v>
      </c>
      <c r="AW395" s="13" t="s">
        <v>31</v>
      </c>
      <c r="AX395" s="13" t="s">
        <v>75</v>
      </c>
      <c r="AY395" s="243" t="s">
        <v>134</v>
      </c>
    </row>
    <row r="396" s="14" customFormat="1">
      <c r="A396" s="14"/>
      <c r="B396" s="244"/>
      <c r="C396" s="245"/>
      <c r="D396" s="235" t="s">
        <v>148</v>
      </c>
      <c r="E396" s="246" t="s">
        <v>1</v>
      </c>
      <c r="F396" s="247" t="s">
        <v>409</v>
      </c>
      <c r="G396" s="245"/>
      <c r="H396" s="248">
        <v>11</v>
      </c>
      <c r="I396" s="249"/>
      <c r="J396" s="245"/>
      <c r="K396" s="245"/>
      <c r="L396" s="250"/>
      <c r="M396" s="251"/>
      <c r="N396" s="252"/>
      <c r="O396" s="252"/>
      <c r="P396" s="252"/>
      <c r="Q396" s="252"/>
      <c r="R396" s="252"/>
      <c r="S396" s="252"/>
      <c r="T396" s="253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4" t="s">
        <v>148</v>
      </c>
      <c r="AU396" s="254" t="s">
        <v>85</v>
      </c>
      <c r="AV396" s="14" t="s">
        <v>85</v>
      </c>
      <c r="AW396" s="14" t="s">
        <v>31</v>
      </c>
      <c r="AX396" s="14" t="s">
        <v>83</v>
      </c>
      <c r="AY396" s="254" t="s">
        <v>134</v>
      </c>
    </row>
    <row r="397" s="2" customFormat="1" ht="24.15" customHeight="1">
      <c r="A397" s="39"/>
      <c r="B397" s="40"/>
      <c r="C397" s="220" t="s">
        <v>424</v>
      </c>
      <c r="D397" s="220" t="s">
        <v>136</v>
      </c>
      <c r="E397" s="221" t="s">
        <v>425</v>
      </c>
      <c r="F397" s="222" t="s">
        <v>426</v>
      </c>
      <c r="G397" s="223" t="s">
        <v>274</v>
      </c>
      <c r="H397" s="224">
        <v>9.9399999999999995</v>
      </c>
      <c r="I397" s="225"/>
      <c r="J397" s="224">
        <f>ROUND(I397*H397,2)</f>
        <v>0</v>
      </c>
      <c r="K397" s="226"/>
      <c r="L397" s="45"/>
      <c r="M397" s="227" t="s">
        <v>1</v>
      </c>
      <c r="N397" s="228" t="s">
        <v>40</v>
      </c>
      <c r="O397" s="92"/>
      <c r="P397" s="229">
        <f>O397*H397</f>
        <v>0</v>
      </c>
      <c r="Q397" s="229">
        <v>0</v>
      </c>
      <c r="R397" s="229">
        <f>Q397*H397</f>
        <v>0</v>
      </c>
      <c r="S397" s="229">
        <v>0</v>
      </c>
      <c r="T397" s="230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31" t="s">
        <v>250</v>
      </c>
      <c r="AT397" s="231" t="s">
        <v>136</v>
      </c>
      <c r="AU397" s="231" t="s">
        <v>85</v>
      </c>
      <c r="AY397" s="18" t="s">
        <v>134</v>
      </c>
      <c r="BE397" s="232">
        <f>IF(N397="základní",J397,0)</f>
        <v>0</v>
      </c>
      <c r="BF397" s="232">
        <f>IF(N397="snížená",J397,0)</f>
        <v>0</v>
      </c>
      <c r="BG397" s="232">
        <f>IF(N397="zákl. přenesená",J397,0)</f>
        <v>0</v>
      </c>
      <c r="BH397" s="232">
        <f>IF(N397="sníž. přenesená",J397,0)</f>
        <v>0</v>
      </c>
      <c r="BI397" s="232">
        <f>IF(N397="nulová",J397,0)</f>
        <v>0</v>
      </c>
      <c r="BJ397" s="18" t="s">
        <v>83</v>
      </c>
      <c r="BK397" s="232">
        <f>ROUND(I397*H397,2)</f>
        <v>0</v>
      </c>
      <c r="BL397" s="18" t="s">
        <v>250</v>
      </c>
      <c r="BM397" s="231" t="s">
        <v>427</v>
      </c>
    </row>
    <row r="398" s="12" customFormat="1" ht="22.8" customHeight="1">
      <c r="A398" s="12"/>
      <c r="B398" s="204"/>
      <c r="C398" s="205"/>
      <c r="D398" s="206" t="s">
        <v>74</v>
      </c>
      <c r="E398" s="218" t="s">
        <v>428</v>
      </c>
      <c r="F398" s="218" t="s">
        <v>429</v>
      </c>
      <c r="G398" s="205"/>
      <c r="H398" s="205"/>
      <c r="I398" s="208"/>
      <c r="J398" s="219">
        <f>BK398</f>
        <v>0</v>
      </c>
      <c r="K398" s="205"/>
      <c r="L398" s="210"/>
      <c r="M398" s="211"/>
      <c r="N398" s="212"/>
      <c r="O398" s="212"/>
      <c r="P398" s="213">
        <f>SUM(P399:P560)</f>
        <v>0</v>
      </c>
      <c r="Q398" s="212"/>
      <c r="R398" s="213">
        <f>SUM(R399:R560)</f>
        <v>6.8157399999999999</v>
      </c>
      <c r="S398" s="212"/>
      <c r="T398" s="214">
        <f>SUM(T399:T560)</f>
        <v>0</v>
      </c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R398" s="215" t="s">
        <v>85</v>
      </c>
      <c r="AT398" s="216" t="s">
        <v>74</v>
      </c>
      <c r="AU398" s="216" t="s">
        <v>83</v>
      </c>
      <c r="AY398" s="215" t="s">
        <v>134</v>
      </c>
      <c r="BK398" s="217">
        <f>SUM(BK399:BK560)</f>
        <v>0</v>
      </c>
    </row>
    <row r="399" s="2" customFormat="1" ht="24.15" customHeight="1">
      <c r="A399" s="39"/>
      <c r="B399" s="40"/>
      <c r="C399" s="220" t="s">
        <v>430</v>
      </c>
      <c r="D399" s="220" t="s">
        <v>136</v>
      </c>
      <c r="E399" s="221" t="s">
        <v>431</v>
      </c>
      <c r="F399" s="222" t="s">
        <v>432</v>
      </c>
      <c r="G399" s="223" t="s">
        <v>146</v>
      </c>
      <c r="H399" s="224">
        <v>270</v>
      </c>
      <c r="I399" s="225"/>
      <c r="J399" s="224">
        <f>ROUND(I399*H399,2)</f>
        <v>0</v>
      </c>
      <c r="K399" s="226"/>
      <c r="L399" s="45"/>
      <c r="M399" s="227" t="s">
        <v>1</v>
      </c>
      <c r="N399" s="228" t="s">
        <v>40</v>
      </c>
      <c r="O399" s="92"/>
      <c r="P399" s="229">
        <f>O399*H399</f>
        <v>0</v>
      </c>
      <c r="Q399" s="229">
        <v>0</v>
      </c>
      <c r="R399" s="229">
        <f>Q399*H399</f>
        <v>0</v>
      </c>
      <c r="S399" s="229">
        <v>0</v>
      </c>
      <c r="T399" s="230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31" t="s">
        <v>250</v>
      </c>
      <c r="AT399" s="231" t="s">
        <v>136</v>
      </c>
      <c r="AU399" s="231" t="s">
        <v>85</v>
      </c>
      <c r="AY399" s="18" t="s">
        <v>134</v>
      </c>
      <c r="BE399" s="232">
        <f>IF(N399="základní",J399,0)</f>
        <v>0</v>
      </c>
      <c r="BF399" s="232">
        <f>IF(N399="snížená",J399,0)</f>
        <v>0</v>
      </c>
      <c r="BG399" s="232">
        <f>IF(N399="zákl. přenesená",J399,0)</f>
        <v>0</v>
      </c>
      <c r="BH399" s="232">
        <f>IF(N399="sníž. přenesená",J399,0)</f>
        <v>0</v>
      </c>
      <c r="BI399" s="232">
        <f>IF(N399="nulová",J399,0)</f>
        <v>0</v>
      </c>
      <c r="BJ399" s="18" t="s">
        <v>83</v>
      </c>
      <c r="BK399" s="232">
        <f>ROUND(I399*H399,2)</f>
        <v>0</v>
      </c>
      <c r="BL399" s="18" t="s">
        <v>250</v>
      </c>
      <c r="BM399" s="231" t="s">
        <v>433</v>
      </c>
    </row>
    <row r="400" s="13" customFormat="1">
      <c r="A400" s="13"/>
      <c r="B400" s="233"/>
      <c r="C400" s="234"/>
      <c r="D400" s="235" t="s">
        <v>148</v>
      </c>
      <c r="E400" s="236" t="s">
        <v>1</v>
      </c>
      <c r="F400" s="237" t="s">
        <v>434</v>
      </c>
      <c r="G400" s="234"/>
      <c r="H400" s="236" t="s">
        <v>1</v>
      </c>
      <c r="I400" s="238"/>
      <c r="J400" s="234"/>
      <c r="K400" s="234"/>
      <c r="L400" s="239"/>
      <c r="M400" s="240"/>
      <c r="N400" s="241"/>
      <c r="O400" s="241"/>
      <c r="P400" s="241"/>
      <c r="Q400" s="241"/>
      <c r="R400" s="241"/>
      <c r="S400" s="241"/>
      <c r="T400" s="242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3" t="s">
        <v>148</v>
      </c>
      <c r="AU400" s="243" t="s">
        <v>85</v>
      </c>
      <c r="AV400" s="13" t="s">
        <v>83</v>
      </c>
      <c r="AW400" s="13" t="s">
        <v>31</v>
      </c>
      <c r="AX400" s="13" t="s">
        <v>75</v>
      </c>
      <c r="AY400" s="243" t="s">
        <v>134</v>
      </c>
    </row>
    <row r="401" s="13" customFormat="1">
      <c r="A401" s="13"/>
      <c r="B401" s="233"/>
      <c r="C401" s="234"/>
      <c r="D401" s="235" t="s">
        <v>148</v>
      </c>
      <c r="E401" s="236" t="s">
        <v>1</v>
      </c>
      <c r="F401" s="237" t="s">
        <v>435</v>
      </c>
      <c r="G401" s="234"/>
      <c r="H401" s="236" t="s">
        <v>1</v>
      </c>
      <c r="I401" s="238"/>
      <c r="J401" s="234"/>
      <c r="K401" s="234"/>
      <c r="L401" s="239"/>
      <c r="M401" s="240"/>
      <c r="N401" s="241"/>
      <c r="O401" s="241"/>
      <c r="P401" s="241"/>
      <c r="Q401" s="241"/>
      <c r="R401" s="241"/>
      <c r="S401" s="241"/>
      <c r="T401" s="242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3" t="s">
        <v>148</v>
      </c>
      <c r="AU401" s="243" t="s">
        <v>85</v>
      </c>
      <c r="AV401" s="13" t="s">
        <v>83</v>
      </c>
      <c r="AW401" s="13" t="s">
        <v>31</v>
      </c>
      <c r="AX401" s="13" t="s">
        <v>75</v>
      </c>
      <c r="AY401" s="243" t="s">
        <v>134</v>
      </c>
    </row>
    <row r="402" s="13" customFormat="1">
      <c r="A402" s="13"/>
      <c r="B402" s="233"/>
      <c r="C402" s="234"/>
      <c r="D402" s="235" t="s">
        <v>148</v>
      </c>
      <c r="E402" s="236" t="s">
        <v>1</v>
      </c>
      <c r="F402" s="237" t="s">
        <v>150</v>
      </c>
      <c r="G402" s="234"/>
      <c r="H402" s="236" t="s">
        <v>1</v>
      </c>
      <c r="I402" s="238"/>
      <c r="J402" s="234"/>
      <c r="K402" s="234"/>
      <c r="L402" s="239"/>
      <c r="M402" s="240"/>
      <c r="N402" s="241"/>
      <c r="O402" s="241"/>
      <c r="P402" s="241"/>
      <c r="Q402" s="241"/>
      <c r="R402" s="241"/>
      <c r="S402" s="241"/>
      <c r="T402" s="24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3" t="s">
        <v>148</v>
      </c>
      <c r="AU402" s="243" t="s">
        <v>85</v>
      </c>
      <c r="AV402" s="13" t="s">
        <v>83</v>
      </c>
      <c r="AW402" s="13" t="s">
        <v>31</v>
      </c>
      <c r="AX402" s="13" t="s">
        <v>75</v>
      </c>
      <c r="AY402" s="243" t="s">
        <v>134</v>
      </c>
    </row>
    <row r="403" s="13" customFormat="1">
      <c r="A403" s="13"/>
      <c r="B403" s="233"/>
      <c r="C403" s="234"/>
      <c r="D403" s="235" t="s">
        <v>148</v>
      </c>
      <c r="E403" s="236" t="s">
        <v>1</v>
      </c>
      <c r="F403" s="237" t="s">
        <v>436</v>
      </c>
      <c r="G403" s="234"/>
      <c r="H403" s="236" t="s">
        <v>1</v>
      </c>
      <c r="I403" s="238"/>
      <c r="J403" s="234"/>
      <c r="K403" s="234"/>
      <c r="L403" s="239"/>
      <c r="M403" s="240"/>
      <c r="N403" s="241"/>
      <c r="O403" s="241"/>
      <c r="P403" s="241"/>
      <c r="Q403" s="241"/>
      <c r="R403" s="241"/>
      <c r="S403" s="241"/>
      <c r="T403" s="242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3" t="s">
        <v>148</v>
      </c>
      <c r="AU403" s="243" t="s">
        <v>85</v>
      </c>
      <c r="AV403" s="13" t="s">
        <v>83</v>
      </c>
      <c r="AW403" s="13" t="s">
        <v>31</v>
      </c>
      <c r="AX403" s="13" t="s">
        <v>75</v>
      </c>
      <c r="AY403" s="243" t="s">
        <v>134</v>
      </c>
    </row>
    <row r="404" s="13" customFormat="1">
      <c r="A404" s="13"/>
      <c r="B404" s="233"/>
      <c r="C404" s="234"/>
      <c r="D404" s="235" t="s">
        <v>148</v>
      </c>
      <c r="E404" s="236" t="s">
        <v>1</v>
      </c>
      <c r="F404" s="237" t="s">
        <v>151</v>
      </c>
      <c r="G404" s="234"/>
      <c r="H404" s="236" t="s">
        <v>1</v>
      </c>
      <c r="I404" s="238"/>
      <c r="J404" s="234"/>
      <c r="K404" s="234"/>
      <c r="L404" s="239"/>
      <c r="M404" s="240"/>
      <c r="N404" s="241"/>
      <c r="O404" s="241"/>
      <c r="P404" s="241"/>
      <c r="Q404" s="241"/>
      <c r="R404" s="241"/>
      <c r="S404" s="241"/>
      <c r="T404" s="242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3" t="s">
        <v>148</v>
      </c>
      <c r="AU404" s="243" t="s">
        <v>85</v>
      </c>
      <c r="AV404" s="13" t="s">
        <v>83</v>
      </c>
      <c r="AW404" s="13" t="s">
        <v>31</v>
      </c>
      <c r="AX404" s="13" t="s">
        <v>75</v>
      </c>
      <c r="AY404" s="243" t="s">
        <v>134</v>
      </c>
    </row>
    <row r="405" s="14" customFormat="1">
      <c r="A405" s="14"/>
      <c r="B405" s="244"/>
      <c r="C405" s="245"/>
      <c r="D405" s="235" t="s">
        <v>148</v>
      </c>
      <c r="E405" s="246" t="s">
        <v>1</v>
      </c>
      <c r="F405" s="247" t="s">
        <v>437</v>
      </c>
      <c r="G405" s="245"/>
      <c r="H405" s="248">
        <v>30</v>
      </c>
      <c r="I405" s="249"/>
      <c r="J405" s="245"/>
      <c r="K405" s="245"/>
      <c r="L405" s="250"/>
      <c r="M405" s="251"/>
      <c r="N405" s="252"/>
      <c r="O405" s="252"/>
      <c r="P405" s="252"/>
      <c r="Q405" s="252"/>
      <c r="R405" s="252"/>
      <c r="S405" s="252"/>
      <c r="T405" s="253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4" t="s">
        <v>148</v>
      </c>
      <c r="AU405" s="254" t="s">
        <v>85</v>
      </c>
      <c r="AV405" s="14" t="s">
        <v>85</v>
      </c>
      <c r="AW405" s="14" t="s">
        <v>31</v>
      </c>
      <c r="AX405" s="14" t="s">
        <v>75</v>
      </c>
      <c r="AY405" s="254" t="s">
        <v>134</v>
      </c>
    </row>
    <row r="406" s="13" customFormat="1">
      <c r="A406" s="13"/>
      <c r="B406" s="233"/>
      <c r="C406" s="234"/>
      <c r="D406" s="235" t="s">
        <v>148</v>
      </c>
      <c r="E406" s="236" t="s">
        <v>1</v>
      </c>
      <c r="F406" s="237" t="s">
        <v>153</v>
      </c>
      <c r="G406" s="234"/>
      <c r="H406" s="236" t="s">
        <v>1</v>
      </c>
      <c r="I406" s="238"/>
      <c r="J406" s="234"/>
      <c r="K406" s="234"/>
      <c r="L406" s="239"/>
      <c r="M406" s="240"/>
      <c r="N406" s="241"/>
      <c r="O406" s="241"/>
      <c r="P406" s="241"/>
      <c r="Q406" s="241"/>
      <c r="R406" s="241"/>
      <c r="S406" s="241"/>
      <c r="T406" s="242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3" t="s">
        <v>148</v>
      </c>
      <c r="AU406" s="243" t="s">
        <v>85</v>
      </c>
      <c r="AV406" s="13" t="s">
        <v>83</v>
      </c>
      <c r="AW406" s="13" t="s">
        <v>31</v>
      </c>
      <c r="AX406" s="13" t="s">
        <v>75</v>
      </c>
      <c r="AY406" s="243" t="s">
        <v>134</v>
      </c>
    </row>
    <row r="407" s="14" customFormat="1">
      <c r="A407" s="14"/>
      <c r="B407" s="244"/>
      <c r="C407" s="245"/>
      <c r="D407" s="235" t="s">
        <v>148</v>
      </c>
      <c r="E407" s="246" t="s">
        <v>1</v>
      </c>
      <c r="F407" s="247" t="s">
        <v>438</v>
      </c>
      <c r="G407" s="245"/>
      <c r="H407" s="248">
        <v>47</v>
      </c>
      <c r="I407" s="249"/>
      <c r="J407" s="245"/>
      <c r="K407" s="245"/>
      <c r="L407" s="250"/>
      <c r="M407" s="251"/>
      <c r="N407" s="252"/>
      <c r="O407" s="252"/>
      <c r="P407" s="252"/>
      <c r="Q407" s="252"/>
      <c r="R407" s="252"/>
      <c r="S407" s="252"/>
      <c r="T407" s="253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4" t="s">
        <v>148</v>
      </c>
      <c r="AU407" s="254" t="s">
        <v>85</v>
      </c>
      <c r="AV407" s="14" t="s">
        <v>85</v>
      </c>
      <c r="AW407" s="14" t="s">
        <v>31</v>
      </c>
      <c r="AX407" s="14" t="s">
        <v>75</v>
      </c>
      <c r="AY407" s="254" t="s">
        <v>134</v>
      </c>
    </row>
    <row r="408" s="13" customFormat="1">
      <c r="A408" s="13"/>
      <c r="B408" s="233"/>
      <c r="C408" s="234"/>
      <c r="D408" s="235" t="s">
        <v>148</v>
      </c>
      <c r="E408" s="236" t="s">
        <v>1</v>
      </c>
      <c r="F408" s="237" t="s">
        <v>155</v>
      </c>
      <c r="G408" s="234"/>
      <c r="H408" s="236" t="s">
        <v>1</v>
      </c>
      <c r="I408" s="238"/>
      <c r="J408" s="234"/>
      <c r="K408" s="234"/>
      <c r="L408" s="239"/>
      <c r="M408" s="240"/>
      <c r="N408" s="241"/>
      <c r="O408" s="241"/>
      <c r="P408" s="241"/>
      <c r="Q408" s="241"/>
      <c r="R408" s="241"/>
      <c r="S408" s="241"/>
      <c r="T408" s="242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3" t="s">
        <v>148</v>
      </c>
      <c r="AU408" s="243" t="s">
        <v>85</v>
      </c>
      <c r="AV408" s="13" t="s">
        <v>83</v>
      </c>
      <c r="AW408" s="13" t="s">
        <v>31</v>
      </c>
      <c r="AX408" s="13" t="s">
        <v>75</v>
      </c>
      <c r="AY408" s="243" t="s">
        <v>134</v>
      </c>
    </row>
    <row r="409" s="14" customFormat="1">
      <c r="A409" s="14"/>
      <c r="B409" s="244"/>
      <c r="C409" s="245"/>
      <c r="D409" s="235" t="s">
        <v>148</v>
      </c>
      <c r="E409" s="246" t="s">
        <v>1</v>
      </c>
      <c r="F409" s="247" t="s">
        <v>438</v>
      </c>
      <c r="G409" s="245"/>
      <c r="H409" s="248">
        <v>47</v>
      </c>
      <c r="I409" s="249"/>
      <c r="J409" s="245"/>
      <c r="K409" s="245"/>
      <c r="L409" s="250"/>
      <c r="M409" s="251"/>
      <c r="N409" s="252"/>
      <c r="O409" s="252"/>
      <c r="P409" s="252"/>
      <c r="Q409" s="252"/>
      <c r="R409" s="252"/>
      <c r="S409" s="252"/>
      <c r="T409" s="253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4" t="s">
        <v>148</v>
      </c>
      <c r="AU409" s="254" t="s">
        <v>85</v>
      </c>
      <c r="AV409" s="14" t="s">
        <v>85</v>
      </c>
      <c r="AW409" s="14" t="s">
        <v>31</v>
      </c>
      <c r="AX409" s="14" t="s">
        <v>75</v>
      </c>
      <c r="AY409" s="254" t="s">
        <v>134</v>
      </c>
    </row>
    <row r="410" s="13" customFormat="1">
      <c r="A410" s="13"/>
      <c r="B410" s="233"/>
      <c r="C410" s="234"/>
      <c r="D410" s="235" t="s">
        <v>148</v>
      </c>
      <c r="E410" s="236" t="s">
        <v>1</v>
      </c>
      <c r="F410" s="237" t="s">
        <v>168</v>
      </c>
      <c r="G410" s="234"/>
      <c r="H410" s="236" t="s">
        <v>1</v>
      </c>
      <c r="I410" s="238"/>
      <c r="J410" s="234"/>
      <c r="K410" s="234"/>
      <c r="L410" s="239"/>
      <c r="M410" s="240"/>
      <c r="N410" s="241"/>
      <c r="O410" s="241"/>
      <c r="P410" s="241"/>
      <c r="Q410" s="241"/>
      <c r="R410" s="241"/>
      <c r="S410" s="241"/>
      <c r="T410" s="242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3" t="s">
        <v>148</v>
      </c>
      <c r="AU410" s="243" t="s">
        <v>85</v>
      </c>
      <c r="AV410" s="13" t="s">
        <v>83</v>
      </c>
      <c r="AW410" s="13" t="s">
        <v>31</v>
      </c>
      <c r="AX410" s="13" t="s">
        <v>75</v>
      </c>
      <c r="AY410" s="243" t="s">
        <v>134</v>
      </c>
    </row>
    <row r="411" s="13" customFormat="1">
      <c r="A411" s="13"/>
      <c r="B411" s="233"/>
      <c r="C411" s="234"/>
      <c r="D411" s="235" t="s">
        <v>148</v>
      </c>
      <c r="E411" s="236" t="s">
        <v>1</v>
      </c>
      <c r="F411" s="237" t="s">
        <v>439</v>
      </c>
      <c r="G411" s="234"/>
      <c r="H411" s="236" t="s">
        <v>1</v>
      </c>
      <c r="I411" s="238"/>
      <c r="J411" s="234"/>
      <c r="K411" s="234"/>
      <c r="L411" s="239"/>
      <c r="M411" s="240"/>
      <c r="N411" s="241"/>
      <c r="O411" s="241"/>
      <c r="P411" s="241"/>
      <c r="Q411" s="241"/>
      <c r="R411" s="241"/>
      <c r="S411" s="241"/>
      <c r="T411" s="24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3" t="s">
        <v>148</v>
      </c>
      <c r="AU411" s="243" t="s">
        <v>85</v>
      </c>
      <c r="AV411" s="13" t="s">
        <v>83</v>
      </c>
      <c r="AW411" s="13" t="s">
        <v>31</v>
      </c>
      <c r="AX411" s="13" t="s">
        <v>75</v>
      </c>
      <c r="AY411" s="243" t="s">
        <v>134</v>
      </c>
    </row>
    <row r="412" s="14" customFormat="1">
      <c r="A412" s="14"/>
      <c r="B412" s="244"/>
      <c r="C412" s="245"/>
      <c r="D412" s="235" t="s">
        <v>148</v>
      </c>
      <c r="E412" s="246" t="s">
        <v>1</v>
      </c>
      <c r="F412" s="247" t="s">
        <v>440</v>
      </c>
      <c r="G412" s="245"/>
      <c r="H412" s="248">
        <v>3</v>
      </c>
      <c r="I412" s="249"/>
      <c r="J412" s="245"/>
      <c r="K412" s="245"/>
      <c r="L412" s="250"/>
      <c r="M412" s="251"/>
      <c r="N412" s="252"/>
      <c r="O412" s="252"/>
      <c r="P412" s="252"/>
      <c r="Q412" s="252"/>
      <c r="R412" s="252"/>
      <c r="S412" s="252"/>
      <c r="T412" s="253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4" t="s">
        <v>148</v>
      </c>
      <c r="AU412" s="254" t="s">
        <v>85</v>
      </c>
      <c r="AV412" s="14" t="s">
        <v>85</v>
      </c>
      <c r="AW412" s="14" t="s">
        <v>31</v>
      </c>
      <c r="AX412" s="14" t="s">
        <v>75</v>
      </c>
      <c r="AY412" s="254" t="s">
        <v>134</v>
      </c>
    </row>
    <row r="413" s="13" customFormat="1">
      <c r="A413" s="13"/>
      <c r="B413" s="233"/>
      <c r="C413" s="234"/>
      <c r="D413" s="235" t="s">
        <v>148</v>
      </c>
      <c r="E413" s="236" t="s">
        <v>1</v>
      </c>
      <c r="F413" s="237" t="s">
        <v>441</v>
      </c>
      <c r="G413" s="234"/>
      <c r="H413" s="236" t="s">
        <v>1</v>
      </c>
      <c r="I413" s="238"/>
      <c r="J413" s="234"/>
      <c r="K413" s="234"/>
      <c r="L413" s="239"/>
      <c r="M413" s="240"/>
      <c r="N413" s="241"/>
      <c r="O413" s="241"/>
      <c r="P413" s="241"/>
      <c r="Q413" s="241"/>
      <c r="R413" s="241"/>
      <c r="S413" s="241"/>
      <c r="T413" s="242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3" t="s">
        <v>148</v>
      </c>
      <c r="AU413" s="243" t="s">
        <v>85</v>
      </c>
      <c r="AV413" s="13" t="s">
        <v>83</v>
      </c>
      <c r="AW413" s="13" t="s">
        <v>31</v>
      </c>
      <c r="AX413" s="13" t="s">
        <v>75</v>
      </c>
      <c r="AY413" s="243" t="s">
        <v>134</v>
      </c>
    </row>
    <row r="414" s="14" customFormat="1">
      <c r="A414" s="14"/>
      <c r="B414" s="244"/>
      <c r="C414" s="245"/>
      <c r="D414" s="235" t="s">
        <v>148</v>
      </c>
      <c r="E414" s="246" t="s">
        <v>1</v>
      </c>
      <c r="F414" s="247" t="s">
        <v>442</v>
      </c>
      <c r="G414" s="245"/>
      <c r="H414" s="248">
        <v>5</v>
      </c>
      <c r="I414" s="249"/>
      <c r="J414" s="245"/>
      <c r="K414" s="245"/>
      <c r="L414" s="250"/>
      <c r="M414" s="251"/>
      <c r="N414" s="252"/>
      <c r="O414" s="252"/>
      <c r="P414" s="252"/>
      <c r="Q414" s="252"/>
      <c r="R414" s="252"/>
      <c r="S414" s="252"/>
      <c r="T414" s="253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4" t="s">
        <v>148</v>
      </c>
      <c r="AU414" s="254" t="s">
        <v>85</v>
      </c>
      <c r="AV414" s="14" t="s">
        <v>85</v>
      </c>
      <c r="AW414" s="14" t="s">
        <v>31</v>
      </c>
      <c r="AX414" s="14" t="s">
        <v>75</v>
      </c>
      <c r="AY414" s="254" t="s">
        <v>134</v>
      </c>
    </row>
    <row r="415" s="13" customFormat="1">
      <c r="A415" s="13"/>
      <c r="B415" s="233"/>
      <c r="C415" s="234"/>
      <c r="D415" s="235" t="s">
        <v>148</v>
      </c>
      <c r="E415" s="236" t="s">
        <v>1</v>
      </c>
      <c r="F415" s="237" t="s">
        <v>443</v>
      </c>
      <c r="G415" s="234"/>
      <c r="H415" s="236" t="s">
        <v>1</v>
      </c>
      <c r="I415" s="238"/>
      <c r="J415" s="234"/>
      <c r="K415" s="234"/>
      <c r="L415" s="239"/>
      <c r="M415" s="240"/>
      <c r="N415" s="241"/>
      <c r="O415" s="241"/>
      <c r="P415" s="241"/>
      <c r="Q415" s="241"/>
      <c r="R415" s="241"/>
      <c r="S415" s="241"/>
      <c r="T415" s="242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3" t="s">
        <v>148</v>
      </c>
      <c r="AU415" s="243" t="s">
        <v>85</v>
      </c>
      <c r="AV415" s="13" t="s">
        <v>83</v>
      </c>
      <c r="AW415" s="13" t="s">
        <v>31</v>
      </c>
      <c r="AX415" s="13" t="s">
        <v>75</v>
      </c>
      <c r="AY415" s="243" t="s">
        <v>134</v>
      </c>
    </row>
    <row r="416" s="14" customFormat="1">
      <c r="A416" s="14"/>
      <c r="B416" s="244"/>
      <c r="C416" s="245"/>
      <c r="D416" s="235" t="s">
        <v>148</v>
      </c>
      <c r="E416" s="246" t="s">
        <v>1</v>
      </c>
      <c r="F416" s="247" t="s">
        <v>444</v>
      </c>
      <c r="G416" s="245"/>
      <c r="H416" s="248">
        <v>2</v>
      </c>
      <c r="I416" s="249"/>
      <c r="J416" s="245"/>
      <c r="K416" s="245"/>
      <c r="L416" s="250"/>
      <c r="M416" s="251"/>
      <c r="N416" s="252"/>
      <c r="O416" s="252"/>
      <c r="P416" s="252"/>
      <c r="Q416" s="252"/>
      <c r="R416" s="252"/>
      <c r="S416" s="252"/>
      <c r="T416" s="253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4" t="s">
        <v>148</v>
      </c>
      <c r="AU416" s="254" t="s">
        <v>85</v>
      </c>
      <c r="AV416" s="14" t="s">
        <v>85</v>
      </c>
      <c r="AW416" s="14" t="s">
        <v>31</v>
      </c>
      <c r="AX416" s="14" t="s">
        <v>75</v>
      </c>
      <c r="AY416" s="254" t="s">
        <v>134</v>
      </c>
    </row>
    <row r="417" s="13" customFormat="1">
      <c r="A417" s="13"/>
      <c r="B417" s="233"/>
      <c r="C417" s="234"/>
      <c r="D417" s="235" t="s">
        <v>148</v>
      </c>
      <c r="E417" s="236" t="s">
        <v>1</v>
      </c>
      <c r="F417" s="237" t="s">
        <v>445</v>
      </c>
      <c r="G417" s="234"/>
      <c r="H417" s="236" t="s">
        <v>1</v>
      </c>
      <c r="I417" s="238"/>
      <c r="J417" s="234"/>
      <c r="K417" s="234"/>
      <c r="L417" s="239"/>
      <c r="M417" s="240"/>
      <c r="N417" s="241"/>
      <c r="O417" s="241"/>
      <c r="P417" s="241"/>
      <c r="Q417" s="241"/>
      <c r="R417" s="241"/>
      <c r="S417" s="241"/>
      <c r="T417" s="24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3" t="s">
        <v>148</v>
      </c>
      <c r="AU417" s="243" t="s">
        <v>85</v>
      </c>
      <c r="AV417" s="13" t="s">
        <v>83</v>
      </c>
      <c r="AW417" s="13" t="s">
        <v>31</v>
      </c>
      <c r="AX417" s="13" t="s">
        <v>75</v>
      </c>
      <c r="AY417" s="243" t="s">
        <v>134</v>
      </c>
    </row>
    <row r="418" s="13" customFormat="1">
      <c r="A418" s="13"/>
      <c r="B418" s="233"/>
      <c r="C418" s="234"/>
      <c r="D418" s="235" t="s">
        <v>148</v>
      </c>
      <c r="E418" s="236" t="s">
        <v>1</v>
      </c>
      <c r="F418" s="237" t="s">
        <v>446</v>
      </c>
      <c r="G418" s="234"/>
      <c r="H418" s="236" t="s">
        <v>1</v>
      </c>
      <c r="I418" s="238"/>
      <c r="J418" s="234"/>
      <c r="K418" s="234"/>
      <c r="L418" s="239"/>
      <c r="M418" s="240"/>
      <c r="N418" s="241"/>
      <c r="O418" s="241"/>
      <c r="P418" s="241"/>
      <c r="Q418" s="241"/>
      <c r="R418" s="241"/>
      <c r="S418" s="241"/>
      <c r="T418" s="242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3" t="s">
        <v>148</v>
      </c>
      <c r="AU418" s="243" t="s">
        <v>85</v>
      </c>
      <c r="AV418" s="13" t="s">
        <v>83</v>
      </c>
      <c r="AW418" s="13" t="s">
        <v>31</v>
      </c>
      <c r="AX418" s="13" t="s">
        <v>75</v>
      </c>
      <c r="AY418" s="243" t="s">
        <v>134</v>
      </c>
    </row>
    <row r="419" s="14" customFormat="1">
      <c r="A419" s="14"/>
      <c r="B419" s="244"/>
      <c r="C419" s="245"/>
      <c r="D419" s="235" t="s">
        <v>148</v>
      </c>
      <c r="E419" s="246" t="s">
        <v>1</v>
      </c>
      <c r="F419" s="247" t="s">
        <v>447</v>
      </c>
      <c r="G419" s="245"/>
      <c r="H419" s="248">
        <v>2</v>
      </c>
      <c r="I419" s="249"/>
      <c r="J419" s="245"/>
      <c r="K419" s="245"/>
      <c r="L419" s="250"/>
      <c r="M419" s="251"/>
      <c r="N419" s="252"/>
      <c r="O419" s="252"/>
      <c r="P419" s="252"/>
      <c r="Q419" s="252"/>
      <c r="R419" s="252"/>
      <c r="S419" s="252"/>
      <c r="T419" s="253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4" t="s">
        <v>148</v>
      </c>
      <c r="AU419" s="254" t="s">
        <v>85</v>
      </c>
      <c r="AV419" s="14" t="s">
        <v>85</v>
      </c>
      <c r="AW419" s="14" t="s">
        <v>31</v>
      </c>
      <c r="AX419" s="14" t="s">
        <v>75</v>
      </c>
      <c r="AY419" s="254" t="s">
        <v>134</v>
      </c>
    </row>
    <row r="420" s="13" customFormat="1">
      <c r="A420" s="13"/>
      <c r="B420" s="233"/>
      <c r="C420" s="234"/>
      <c r="D420" s="235" t="s">
        <v>148</v>
      </c>
      <c r="E420" s="236" t="s">
        <v>1</v>
      </c>
      <c r="F420" s="237" t="s">
        <v>448</v>
      </c>
      <c r="G420" s="234"/>
      <c r="H420" s="236" t="s">
        <v>1</v>
      </c>
      <c r="I420" s="238"/>
      <c r="J420" s="234"/>
      <c r="K420" s="234"/>
      <c r="L420" s="239"/>
      <c r="M420" s="240"/>
      <c r="N420" s="241"/>
      <c r="O420" s="241"/>
      <c r="P420" s="241"/>
      <c r="Q420" s="241"/>
      <c r="R420" s="241"/>
      <c r="S420" s="241"/>
      <c r="T420" s="242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3" t="s">
        <v>148</v>
      </c>
      <c r="AU420" s="243" t="s">
        <v>85</v>
      </c>
      <c r="AV420" s="13" t="s">
        <v>83</v>
      </c>
      <c r="AW420" s="13" t="s">
        <v>31</v>
      </c>
      <c r="AX420" s="13" t="s">
        <v>75</v>
      </c>
      <c r="AY420" s="243" t="s">
        <v>134</v>
      </c>
    </row>
    <row r="421" s="14" customFormat="1">
      <c r="A421" s="14"/>
      <c r="B421" s="244"/>
      <c r="C421" s="245"/>
      <c r="D421" s="235" t="s">
        <v>148</v>
      </c>
      <c r="E421" s="246" t="s">
        <v>1</v>
      </c>
      <c r="F421" s="247" t="s">
        <v>449</v>
      </c>
      <c r="G421" s="245"/>
      <c r="H421" s="248">
        <v>11</v>
      </c>
      <c r="I421" s="249"/>
      <c r="J421" s="245"/>
      <c r="K421" s="245"/>
      <c r="L421" s="250"/>
      <c r="M421" s="251"/>
      <c r="N421" s="252"/>
      <c r="O421" s="252"/>
      <c r="P421" s="252"/>
      <c r="Q421" s="252"/>
      <c r="R421" s="252"/>
      <c r="S421" s="252"/>
      <c r="T421" s="253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4" t="s">
        <v>148</v>
      </c>
      <c r="AU421" s="254" t="s">
        <v>85</v>
      </c>
      <c r="AV421" s="14" t="s">
        <v>85</v>
      </c>
      <c r="AW421" s="14" t="s">
        <v>31</v>
      </c>
      <c r="AX421" s="14" t="s">
        <v>75</v>
      </c>
      <c r="AY421" s="254" t="s">
        <v>134</v>
      </c>
    </row>
    <row r="422" s="13" customFormat="1">
      <c r="A422" s="13"/>
      <c r="B422" s="233"/>
      <c r="C422" s="234"/>
      <c r="D422" s="235" t="s">
        <v>148</v>
      </c>
      <c r="E422" s="236" t="s">
        <v>1</v>
      </c>
      <c r="F422" s="237" t="s">
        <v>450</v>
      </c>
      <c r="G422" s="234"/>
      <c r="H422" s="236" t="s">
        <v>1</v>
      </c>
      <c r="I422" s="238"/>
      <c r="J422" s="234"/>
      <c r="K422" s="234"/>
      <c r="L422" s="239"/>
      <c r="M422" s="240"/>
      <c r="N422" s="241"/>
      <c r="O422" s="241"/>
      <c r="P422" s="241"/>
      <c r="Q422" s="241"/>
      <c r="R422" s="241"/>
      <c r="S422" s="241"/>
      <c r="T422" s="242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3" t="s">
        <v>148</v>
      </c>
      <c r="AU422" s="243" t="s">
        <v>85</v>
      </c>
      <c r="AV422" s="13" t="s">
        <v>83</v>
      </c>
      <c r="AW422" s="13" t="s">
        <v>31</v>
      </c>
      <c r="AX422" s="13" t="s">
        <v>75</v>
      </c>
      <c r="AY422" s="243" t="s">
        <v>134</v>
      </c>
    </row>
    <row r="423" s="14" customFormat="1">
      <c r="A423" s="14"/>
      <c r="B423" s="244"/>
      <c r="C423" s="245"/>
      <c r="D423" s="235" t="s">
        <v>148</v>
      </c>
      <c r="E423" s="246" t="s">
        <v>1</v>
      </c>
      <c r="F423" s="247" t="s">
        <v>451</v>
      </c>
      <c r="G423" s="245"/>
      <c r="H423" s="248">
        <v>6</v>
      </c>
      <c r="I423" s="249"/>
      <c r="J423" s="245"/>
      <c r="K423" s="245"/>
      <c r="L423" s="250"/>
      <c r="M423" s="251"/>
      <c r="N423" s="252"/>
      <c r="O423" s="252"/>
      <c r="P423" s="252"/>
      <c r="Q423" s="252"/>
      <c r="R423" s="252"/>
      <c r="S423" s="252"/>
      <c r="T423" s="253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4" t="s">
        <v>148</v>
      </c>
      <c r="AU423" s="254" t="s">
        <v>85</v>
      </c>
      <c r="AV423" s="14" t="s">
        <v>85</v>
      </c>
      <c r="AW423" s="14" t="s">
        <v>31</v>
      </c>
      <c r="AX423" s="14" t="s">
        <v>75</v>
      </c>
      <c r="AY423" s="254" t="s">
        <v>134</v>
      </c>
    </row>
    <row r="424" s="13" customFormat="1">
      <c r="A424" s="13"/>
      <c r="B424" s="233"/>
      <c r="C424" s="234"/>
      <c r="D424" s="235" t="s">
        <v>148</v>
      </c>
      <c r="E424" s="236" t="s">
        <v>1</v>
      </c>
      <c r="F424" s="237" t="s">
        <v>452</v>
      </c>
      <c r="G424" s="234"/>
      <c r="H424" s="236" t="s">
        <v>1</v>
      </c>
      <c r="I424" s="238"/>
      <c r="J424" s="234"/>
      <c r="K424" s="234"/>
      <c r="L424" s="239"/>
      <c r="M424" s="240"/>
      <c r="N424" s="241"/>
      <c r="O424" s="241"/>
      <c r="P424" s="241"/>
      <c r="Q424" s="241"/>
      <c r="R424" s="241"/>
      <c r="S424" s="241"/>
      <c r="T424" s="242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3" t="s">
        <v>148</v>
      </c>
      <c r="AU424" s="243" t="s">
        <v>85</v>
      </c>
      <c r="AV424" s="13" t="s">
        <v>83</v>
      </c>
      <c r="AW424" s="13" t="s">
        <v>31</v>
      </c>
      <c r="AX424" s="13" t="s">
        <v>75</v>
      </c>
      <c r="AY424" s="243" t="s">
        <v>134</v>
      </c>
    </row>
    <row r="425" s="14" customFormat="1">
      <c r="A425" s="14"/>
      <c r="B425" s="244"/>
      <c r="C425" s="245"/>
      <c r="D425" s="235" t="s">
        <v>148</v>
      </c>
      <c r="E425" s="246" t="s">
        <v>1</v>
      </c>
      <c r="F425" s="247" t="s">
        <v>453</v>
      </c>
      <c r="G425" s="245"/>
      <c r="H425" s="248">
        <v>2</v>
      </c>
      <c r="I425" s="249"/>
      <c r="J425" s="245"/>
      <c r="K425" s="245"/>
      <c r="L425" s="250"/>
      <c r="M425" s="251"/>
      <c r="N425" s="252"/>
      <c r="O425" s="252"/>
      <c r="P425" s="252"/>
      <c r="Q425" s="252"/>
      <c r="R425" s="252"/>
      <c r="S425" s="252"/>
      <c r="T425" s="253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4" t="s">
        <v>148</v>
      </c>
      <c r="AU425" s="254" t="s">
        <v>85</v>
      </c>
      <c r="AV425" s="14" t="s">
        <v>85</v>
      </c>
      <c r="AW425" s="14" t="s">
        <v>31</v>
      </c>
      <c r="AX425" s="14" t="s">
        <v>75</v>
      </c>
      <c r="AY425" s="254" t="s">
        <v>134</v>
      </c>
    </row>
    <row r="426" s="13" customFormat="1">
      <c r="A426" s="13"/>
      <c r="B426" s="233"/>
      <c r="C426" s="234"/>
      <c r="D426" s="235" t="s">
        <v>148</v>
      </c>
      <c r="E426" s="236" t="s">
        <v>1</v>
      </c>
      <c r="F426" s="237" t="s">
        <v>454</v>
      </c>
      <c r="G426" s="234"/>
      <c r="H426" s="236" t="s">
        <v>1</v>
      </c>
      <c r="I426" s="238"/>
      <c r="J426" s="234"/>
      <c r="K426" s="234"/>
      <c r="L426" s="239"/>
      <c r="M426" s="240"/>
      <c r="N426" s="241"/>
      <c r="O426" s="241"/>
      <c r="P426" s="241"/>
      <c r="Q426" s="241"/>
      <c r="R426" s="241"/>
      <c r="S426" s="241"/>
      <c r="T426" s="24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3" t="s">
        <v>148</v>
      </c>
      <c r="AU426" s="243" t="s">
        <v>85</v>
      </c>
      <c r="AV426" s="13" t="s">
        <v>83</v>
      </c>
      <c r="AW426" s="13" t="s">
        <v>31</v>
      </c>
      <c r="AX426" s="13" t="s">
        <v>75</v>
      </c>
      <c r="AY426" s="243" t="s">
        <v>134</v>
      </c>
    </row>
    <row r="427" s="14" customFormat="1">
      <c r="A427" s="14"/>
      <c r="B427" s="244"/>
      <c r="C427" s="245"/>
      <c r="D427" s="235" t="s">
        <v>148</v>
      </c>
      <c r="E427" s="246" t="s">
        <v>1</v>
      </c>
      <c r="F427" s="247" t="s">
        <v>455</v>
      </c>
      <c r="G427" s="245"/>
      <c r="H427" s="248">
        <v>3</v>
      </c>
      <c r="I427" s="249"/>
      <c r="J427" s="245"/>
      <c r="K427" s="245"/>
      <c r="L427" s="250"/>
      <c r="M427" s="251"/>
      <c r="N427" s="252"/>
      <c r="O427" s="252"/>
      <c r="P427" s="252"/>
      <c r="Q427" s="252"/>
      <c r="R427" s="252"/>
      <c r="S427" s="252"/>
      <c r="T427" s="253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4" t="s">
        <v>148</v>
      </c>
      <c r="AU427" s="254" t="s">
        <v>85</v>
      </c>
      <c r="AV427" s="14" t="s">
        <v>85</v>
      </c>
      <c r="AW427" s="14" t="s">
        <v>31</v>
      </c>
      <c r="AX427" s="14" t="s">
        <v>75</v>
      </c>
      <c r="AY427" s="254" t="s">
        <v>134</v>
      </c>
    </row>
    <row r="428" s="13" customFormat="1">
      <c r="A428" s="13"/>
      <c r="B428" s="233"/>
      <c r="C428" s="234"/>
      <c r="D428" s="235" t="s">
        <v>148</v>
      </c>
      <c r="E428" s="236" t="s">
        <v>1</v>
      </c>
      <c r="F428" s="237" t="s">
        <v>456</v>
      </c>
      <c r="G428" s="234"/>
      <c r="H428" s="236" t="s">
        <v>1</v>
      </c>
      <c r="I428" s="238"/>
      <c r="J428" s="234"/>
      <c r="K428" s="234"/>
      <c r="L428" s="239"/>
      <c r="M428" s="240"/>
      <c r="N428" s="241"/>
      <c r="O428" s="241"/>
      <c r="P428" s="241"/>
      <c r="Q428" s="241"/>
      <c r="R428" s="241"/>
      <c r="S428" s="241"/>
      <c r="T428" s="24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3" t="s">
        <v>148</v>
      </c>
      <c r="AU428" s="243" t="s">
        <v>85</v>
      </c>
      <c r="AV428" s="13" t="s">
        <v>83</v>
      </c>
      <c r="AW428" s="13" t="s">
        <v>31</v>
      </c>
      <c r="AX428" s="13" t="s">
        <v>75</v>
      </c>
      <c r="AY428" s="243" t="s">
        <v>134</v>
      </c>
    </row>
    <row r="429" s="13" customFormat="1">
      <c r="A429" s="13"/>
      <c r="B429" s="233"/>
      <c r="C429" s="234"/>
      <c r="D429" s="235" t="s">
        <v>148</v>
      </c>
      <c r="E429" s="236" t="s">
        <v>1</v>
      </c>
      <c r="F429" s="237" t="s">
        <v>457</v>
      </c>
      <c r="G429" s="234"/>
      <c r="H429" s="236" t="s">
        <v>1</v>
      </c>
      <c r="I429" s="238"/>
      <c r="J429" s="234"/>
      <c r="K429" s="234"/>
      <c r="L429" s="239"/>
      <c r="M429" s="240"/>
      <c r="N429" s="241"/>
      <c r="O429" s="241"/>
      <c r="P429" s="241"/>
      <c r="Q429" s="241"/>
      <c r="R429" s="241"/>
      <c r="S429" s="241"/>
      <c r="T429" s="242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3" t="s">
        <v>148</v>
      </c>
      <c r="AU429" s="243" t="s">
        <v>85</v>
      </c>
      <c r="AV429" s="13" t="s">
        <v>83</v>
      </c>
      <c r="AW429" s="13" t="s">
        <v>31</v>
      </c>
      <c r="AX429" s="13" t="s">
        <v>75</v>
      </c>
      <c r="AY429" s="243" t="s">
        <v>134</v>
      </c>
    </row>
    <row r="430" s="14" customFormat="1">
      <c r="A430" s="14"/>
      <c r="B430" s="244"/>
      <c r="C430" s="245"/>
      <c r="D430" s="235" t="s">
        <v>148</v>
      </c>
      <c r="E430" s="246" t="s">
        <v>1</v>
      </c>
      <c r="F430" s="247" t="s">
        <v>458</v>
      </c>
      <c r="G430" s="245"/>
      <c r="H430" s="248">
        <v>112</v>
      </c>
      <c r="I430" s="249"/>
      <c r="J430" s="245"/>
      <c r="K430" s="245"/>
      <c r="L430" s="250"/>
      <c r="M430" s="251"/>
      <c r="N430" s="252"/>
      <c r="O430" s="252"/>
      <c r="P430" s="252"/>
      <c r="Q430" s="252"/>
      <c r="R430" s="252"/>
      <c r="S430" s="252"/>
      <c r="T430" s="253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4" t="s">
        <v>148</v>
      </c>
      <c r="AU430" s="254" t="s">
        <v>85</v>
      </c>
      <c r="AV430" s="14" t="s">
        <v>85</v>
      </c>
      <c r="AW430" s="14" t="s">
        <v>31</v>
      </c>
      <c r="AX430" s="14" t="s">
        <v>75</v>
      </c>
      <c r="AY430" s="254" t="s">
        <v>134</v>
      </c>
    </row>
    <row r="431" s="15" customFormat="1">
      <c r="A431" s="15"/>
      <c r="B431" s="255"/>
      <c r="C431" s="256"/>
      <c r="D431" s="235" t="s">
        <v>148</v>
      </c>
      <c r="E431" s="257" t="s">
        <v>1</v>
      </c>
      <c r="F431" s="258" t="s">
        <v>158</v>
      </c>
      <c r="G431" s="256"/>
      <c r="H431" s="259">
        <v>270</v>
      </c>
      <c r="I431" s="260"/>
      <c r="J431" s="256"/>
      <c r="K431" s="256"/>
      <c r="L431" s="261"/>
      <c r="M431" s="262"/>
      <c r="N431" s="263"/>
      <c r="O431" s="263"/>
      <c r="P431" s="263"/>
      <c r="Q431" s="263"/>
      <c r="R431" s="263"/>
      <c r="S431" s="263"/>
      <c r="T431" s="264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65" t="s">
        <v>148</v>
      </c>
      <c r="AU431" s="265" t="s">
        <v>85</v>
      </c>
      <c r="AV431" s="15" t="s">
        <v>140</v>
      </c>
      <c r="AW431" s="15" t="s">
        <v>31</v>
      </c>
      <c r="AX431" s="15" t="s">
        <v>83</v>
      </c>
      <c r="AY431" s="265" t="s">
        <v>134</v>
      </c>
    </row>
    <row r="432" s="2" customFormat="1" ht="33" customHeight="1">
      <c r="A432" s="39"/>
      <c r="B432" s="40"/>
      <c r="C432" s="220" t="s">
        <v>459</v>
      </c>
      <c r="D432" s="220" t="s">
        <v>136</v>
      </c>
      <c r="E432" s="221" t="s">
        <v>460</v>
      </c>
      <c r="F432" s="222" t="s">
        <v>461</v>
      </c>
      <c r="G432" s="223" t="s">
        <v>146</v>
      </c>
      <c r="H432" s="224">
        <v>16</v>
      </c>
      <c r="I432" s="225"/>
      <c r="J432" s="224">
        <f>ROUND(I432*H432,2)</f>
        <v>0</v>
      </c>
      <c r="K432" s="226"/>
      <c r="L432" s="45"/>
      <c r="M432" s="227" t="s">
        <v>1</v>
      </c>
      <c r="N432" s="228" t="s">
        <v>40</v>
      </c>
      <c r="O432" s="92"/>
      <c r="P432" s="229">
        <f>O432*H432</f>
        <v>0</v>
      </c>
      <c r="Q432" s="229">
        <v>3.0000000000000001E-05</v>
      </c>
      <c r="R432" s="229">
        <f>Q432*H432</f>
        <v>0.00048000000000000001</v>
      </c>
      <c r="S432" s="229">
        <v>0</v>
      </c>
      <c r="T432" s="230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31" t="s">
        <v>250</v>
      </c>
      <c r="AT432" s="231" t="s">
        <v>136</v>
      </c>
      <c r="AU432" s="231" t="s">
        <v>85</v>
      </c>
      <c r="AY432" s="18" t="s">
        <v>134</v>
      </c>
      <c r="BE432" s="232">
        <f>IF(N432="základní",J432,0)</f>
        <v>0</v>
      </c>
      <c r="BF432" s="232">
        <f>IF(N432="snížená",J432,0)</f>
        <v>0</v>
      </c>
      <c r="BG432" s="232">
        <f>IF(N432="zákl. přenesená",J432,0)</f>
        <v>0</v>
      </c>
      <c r="BH432" s="232">
        <f>IF(N432="sníž. přenesená",J432,0)</f>
        <v>0</v>
      </c>
      <c r="BI432" s="232">
        <f>IF(N432="nulová",J432,0)</f>
        <v>0</v>
      </c>
      <c r="BJ432" s="18" t="s">
        <v>83</v>
      </c>
      <c r="BK432" s="232">
        <f>ROUND(I432*H432,2)</f>
        <v>0</v>
      </c>
      <c r="BL432" s="18" t="s">
        <v>250</v>
      </c>
      <c r="BM432" s="231" t="s">
        <v>462</v>
      </c>
    </row>
    <row r="433" s="13" customFormat="1">
      <c r="A433" s="13"/>
      <c r="B433" s="233"/>
      <c r="C433" s="234"/>
      <c r="D433" s="235" t="s">
        <v>148</v>
      </c>
      <c r="E433" s="236" t="s">
        <v>1</v>
      </c>
      <c r="F433" s="237" t="s">
        <v>435</v>
      </c>
      <c r="G433" s="234"/>
      <c r="H433" s="236" t="s">
        <v>1</v>
      </c>
      <c r="I433" s="238"/>
      <c r="J433" s="234"/>
      <c r="K433" s="234"/>
      <c r="L433" s="239"/>
      <c r="M433" s="240"/>
      <c r="N433" s="241"/>
      <c r="O433" s="241"/>
      <c r="P433" s="241"/>
      <c r="Q433" s="241"/>
      <c r="R433" s="241"/>
      <c r="S433" s="241"/>
      <c r="T433" s="242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3" t="s">
        <v>148</v>
      </c>
      <c r="AU433" s="243" t="s">
        <v>85</v>
      </c>
      <c r="AV433" s="13" t="s">
        <v>83</v>
      </c>
      <c r="AW433" s="13" t="s">
        <v>31</v>
      </c>
      <c r="AX433" s="13" t="s">
        <v>75</v>
      </c>
      <c r="AY433" s="243" t="s">
        <v>134</v>
      </c>
    </row>
    <row r="434" s="13" customFormat="1">
      <c r="A434" s="13"/>
      <c r="B434" s="233"/>
      <c r="C434" s="234"/>
      <c r="D434" s="235" t="s">
        <v>148</v>
      </c>
      <c r="E434" s="236" t="s">
        <v>1</v>
      </c>
      <c r="F434" s="237" t="s">
        <v>445</v>
      </c>
      <c r="G434" s="234"/>
      <c r="H434" s="236" t="s">
        <v>1</v>
      </c>
      <c r="I434" s="238"/>
      <c r="J434" s="234"/>
      <c r="K434" s="234"/>
      <c r="L434" s="239"/>
      <c r="M434" s="240"/>
      <c r="N434" s="241"/>
      <c r="O434" s="241"/>
      <c r="P434" s="241"/>
      <c r="Q434" s="241"/>
      <c r="R434" s="241"/>
      <c r="S434" s="241"/>
      <c r="T434" s="24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3" t="s">
        <v>148</v>
      </c>
      <c r="AU434" s="243" t="s">
        <v>85</v>
      </c>
      <c r="AV434" s="13" t="s">
        <v>83</v>
      </c>
      <c r="AW434" s="13" t="s">
        <v>31</v>
      </c>
      <c r="AX434" s="13" t="s">
        <v>75</v>
      </c>
      <c r="AY434" s="243" t="s">
        <v>134</v>
      </c>
    </row>
    <row r="435" s="13" customFormat="1">
      <c r="A435" s="13"/>
      <c r="B435" s="233"/>
      <c r="C435" s="234"/>
      <c r="D435" s="235" t="s">
        <v>148</v>
      </c>
      <c r="E435" s="236" t="s">
        <v>1</v>
      </c>
      <c r="F435" s="237" t="s">
        <v>448</v>
      </c>
      <c r="G435" s="234"/>
      <c r="H435" s="236" t="s">
        <v>1</v>
      </c>
      <c r="I435" s="238"/>
      <c r="J435" s="234"/>
      <c r="K435" s="234"/>
      <c r="L435" s="239"/>
      <c r="M435" s="240"/>
      <c r="N435" s="241"/>
      <c r="O435" s="241"/>
      <c r="P435" s="241"/>
      <c r="Q435" s="241"/>
      <c r="R435" s="241"/>
      <c r="S435" s="241"/>
      <c r="T435" s="242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3" t="s">
        <v>148</v>
      </c>
      <c r="AU435" s="243" t="s">
        <v>85</v>
      </c>
      <c r="AV435" s="13" t="s">
        <v>83</v>
      </c>
      <c r="AW435" s="13" t="s">
        <v>31</v>
      </c>
      <c r="AX435" s="13" t="s">
        <v>75</v>
      </c>
      <c r="AY435" s="243" t="s">
        <v>134</v>
      </c>
    </row>
    <row r="436" s="14" customFormat="1">
      <c r="A436" s="14"/>
      <c r="B436" s="244"/>
      <c r="C436" s="245"/>
      <c r="D436" s="235" t="s">
        <v>148</v>
      </c>
      <c r="E436" s="246" t="s">
        <v>1</v>
      </c>
      <c r="F436" s="247" t="s">
        <v>449</v>
      </c>
      <c r="G436" s="245"/>
      <c r="H436" s="248">
        <v>11</v>
      </c>
      <c r="I436" s="249"/>
      <c r="J436" s="245"/>
      <c r="K436" s="245"/>
      <c r="L436" s="250"/>
      <c r="M436" s="251"/>
      <c r="N436" s="252"/>
      <c r="O436" s="252"/>
      <c r="P436" s="252"/>
      <c r="Q436" s="252"/>
      <c r="R436" s="252"/>
      <c r="S436" s="252"/>
      <c r="T436" s="253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4" t="s">
        <v>148</v>
      </c>
      <c r="AU436" s="254" t="s">
        <v>85</v>
      </c>
      <c r="AV436" s="14" t="s">
        <v>85</v>
      </c>
      <c r="AW436" s="14" t="s">
        <v>31</v>
      </c>
      <c r="AX436" s="14" t="s">
        <v>75</v>
      </c>
      <c r="AY436" s="254" t="s">
        <v>134</v>
      </c>
    </row>
    <row r="437" s="13" customFormat="1">
      <c r="A437" s="13"/>
      <c r="B437" s="233"/>
      <c r="C437" s="234"/>
      <c r="D437" s="235" t="s">
        <v>148</v>
      </c>
      <c r="E437" s="236" t="s">
        <v>1</v>
      </c>
      <c r="F437" s="237" t="s">
        <v>452</v>
      </c>
      <c r="G437" s="234"/>
      <c r="H437" s="236" t="s">
        <v>1</v>
      </c>
      <c r="I437" s="238"/>
      <c r="J437" s="234"/>
      <c r="K437" s="234"/>
      <c r="L437" s="239"/>
      <c r="M437" s="240"/>
      <c r="N437" s="241"/>
      <c r="O437" s="241"/>
      <c r="P437" s="241"/>
      <c r="Q437" s="241"/>
      <c r="R437" s="241"/>
      <c r="S437" s="241"/>
      <c r="T437" s="242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3" t="s">
        <v>148</v>
      </c>
      <c r="AU437" s="243" t="s">
        <v>85</v>
      </c>
      <c r="AV437" s="13" t="s">
        <v>83</v>
      </c>
      <c r="AW437" s="13" t="s">
        <v>31</v>
      </c>
      <c r="AX437" s="13" t="s">
        <v>75</v>
      </c>
      <c r="AY437" s="243" t="s">
        <v>134</v>
      </c>
    </row>
    <row r="438" s="14" customFormat="1">
      <c r="A438" s="14"/>
      <c r="B438" s="244"/>
      <c r="C438" s="245"/>
      <c r="D438" s="235" t="s">
        <v>148</v>
      </c>
      <c r="E438" s="246" t="s">
        <v>1</v>
      </c>
      <c r="F438" s="247" t="s">
        <v>453</v>
      </c>
      <c r="G438" s="245"/>
      <c r="H438" s="248">
        <v>2</v>
      </c>
      <c r="I438" s="249"/>
      <c r="J438" s="245"/>
      <c r="K438" s="245"/>
      <c r="L438" s="250"/>
      <c r="M438" s="251"/>
      <c r="N438" s="252"/>
      <c r="O438" s="252"/>
      <c r="P438" s="252"/>
      <c r="Q438" s="252"/>
      <c r="R438" s="252"/>
      <c r="S438" s="252"/>
      <c r="T438" s="253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4" t="s">
        <v>148</v>
      </c>
      <c r="AU438" s="254" t="s">
        <v>85</v>
      </c>
      <c r="AV438" s="14" t="s">
        <v>85</v>
      </c>
      <c r="AW438" s="14" t="s">
        <v>31</v>
      </c>
      <c r="AX438" s="14" t="s">
        <v>75</v>
      </c>
      <c r="AY438" s="254" t="s">
        <v>134</v>
      </c>
    </row>
    <row r="439" s="13" customFormat="1">
      <c r="A439" s="13"/>
      <c r="B439" s="233"/>
      <c r="C439" s="234"/>
      <c r="D439" s="235" t="s">
        <v>148</v>
      </c>
      <c r="E439" s="236" t="s">
        <v>1</v>
      </c>
      <c r="F439" s="237" t="s">
        <v>454</v>
      </c>
      <c r="G439" s="234"/>
      <c r="H439" s="236" t="s">
        <v>1</v>
      </c>
      <c r="I439" s="238"/>
      <c r="J439" s="234"/>
      <c r="K439" s="234"/>
      <c r="L439" s="239"/>
      <c r="M439" s="240"/>
      <c r="N439" s="241"/>
      <c r="O439" s="241"/>
      <c r="P439" s="241"/>
      <c r="Q439" s="241"/>
      <c r="R439" s="241"/>
      <c r="S439" s="241"/>
      <c r="T439" s="242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3" t="s">
        <v>148</v>
      </c>
      <c r="AU439" s="243" t="s">
        <v>85</v>
      </c>
      <c r="AV439" s="13" t="s">
        <v>83</v>
      </c>
      <c r="AW439" s="13" t="s">
        <v>31</v>
      </c>
      <c r="AX439" s="13" t="s">
        <v>75</v>
      </c>
      <c r="AY439" s="243" t="s">
        <v>134</v>
      </c>
    </row>
    <row r="440" s="14" customFormat="1">
      <c r="A440" s="14"/>
      <c r="B440" s="244"/>
      <c r="C440" s="245"/>
      <c r="D440" s="235" t="s">
        <v>148</v>
      </c>
      <c r="E440" s="246" t="s">
        <v>1</v>
      </c>
      <c r="F440" s="247" t="s">
        <v>455</v>
      </c>
      <c r="G440" s="245"/>
      <c r="H440" s="248">
        <v>3</v>
      </c>
      <c r="I440" s="249"/>
      <c r="J440" s="245"/>
      <c r="K440" s="245"/>
      <c r="L440" s="250"/>
      <c r="M440" s="251"/>
      <c r="N440" s="252"/>
      <c r="O440" s="252"/>
      <c r="P440" s="252"/>
      <c r="Q440" s="252"/>
      <c r="R440" s="252"/>
      <c r="S440" s="252"/>
      <c r="T440" s="253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4" t="s">
        <v>148</v>
      </c>
      <c r="AU440" s="254" t="s">
        <v>85</v>
      </c>
      <c r="AV440" s="14" t="s">
        <v>85</v>
      </c>
      <c r="AW440" s="14" t="s">
        <v>31</v>
      </c>
      <c r="AX440" s="14" t="s">
        <v>75</v>
      </c>
      <c r="AY440" s="254" t="s">
        <v>134</v>
      </c>
    </row>
    <row r="441" s="15" customFormat="1">
      <c r="A441" s="15"/>
      <c r="B441" s="255"/>
      <c r="C441" s="256"/>
      <c r="D441" s="235" t="s">
        <v>148</v>
      </c>
      <c r="E441" s="257" t="s">
        <v>1</v>
      </c>
      <c r="F441" s="258" t="s">
        <v>158</v>
      </c>
      <c r="G441" s="256"/>
      <c r="H441" s="259">
        <v>16</v>
      </c>
      <c r="I441" s="260"/>
      <c r="J441" s="256"/>
      <c r="K441" s="256"/>
      <c r="L441" s="261"/>
      <c r="M441" s="262"/>
      <c r="N441" s="263"/>
      <c r="O441" s="263"/>
      <c r="P441" s="263"/>
      <c r="Q441" s="263"/>
      <c r="R441" s="263"/>
      <c r="S441" s="263"/>
      <c r="T441" s="264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5" t="s">
        <v>148</v>
      </c>
      <c r="AU441" s="265" t="s">
        <v>85</v>
      </c>
      <c r="AV441" s="15" t="s">
        <v>140</v>
      </c>
      <c r="AW441" s="15" t="s">
        <v>31</v>
      </c>
      <c r="AX441" s="15" t="s">
        <v>83</v>
      </c>
      <c r="AY441" s="265" t="s">
        <v>134</v>
      </c>
    </row>
    <row r="442" s="2" customFormat="1" ht="37.8" customHeight="1">
      <c r="A442" s="39"/>
      <c r="B442" s="40"/>
      <c r="C442" s="220" t="s">
        <v>463</v>
      </c>
      <c r="D442" s="220" t="s">
        <v>136</v>
      </c>
      <c r="E442" s="221" t="s">
        <v>464</v>
      </c>
      <c r="F442" s="222" t="s">
        <v>465</v>
      </c>
      <c r="G442" s="223" t="s">
        <v>146</v>
      </c>
      <c r="H442" s="224">
        <v>112</v>
      </c>
      <c r="I442" s="225"/>
      <c r="J442" s="224">
        <f>ROUND(I442*H442,2)</f>
        <v>0</v>
      </c>
      <c r="K442" s="226"/>
      <c r="L442" s="45"/>
      <c r="M442" s="227" t="s">
        <v>1</v>
      </c>
      <c r="N442" s="228" t="s">
        <v>40</v>
      </c>
      <c r="O442" s="92"/>
      <c r="P442" s="229">
        <f>O442*H442</f>
        <v>0</v>
      </c>
      <c r="Q442" s="229">
        <v>6.9999999999999994E-05</v>
      </c>
      <c r="R442" s="229">
        <f>Q442*H442</f>
        <v>0.0078399999999999997</v>
      </c>
      <c r="S442" s="229">
        <v>0</v>
      </c>
      <c r="T442" s="230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31" t="s">
        <v>250</v>
      </c>
      <c r="AT442" s="231" t="s">
        <v>136</v>
      </c>
      <c r="AU442" s="231" t="s">
        <v>85</v>
      </c>
      <c r="AY442" s="18" t="s">
        <v>134</v>
      </c>
      <c r="BE442" s="232">
        <f>IF(N442="základní",J442,0)</f>
        <v>0</v>
      </c>
      <c r="BF442" s="232">
        <f>IF(N442="snížená",J442,0)</f>
        <v>0</v>
      </c>
      <c r="BG442" s="232">
        <f>IF(N442="zákl. přenesená",J442,0)</f>
        <v>0</v>
      </c>
      <c r="BH442" s="232">
        <f>IF(N442="sníž. přenesená",J442,0)</f>
        <v>0</v>
      </c>
      <c r="BI442" s="232">
        <f>IF(N442="nulová",J442,0)</f>
        <v>0</v>
      </c>
      <c r="BJ442" s="18" t="s">
        <v>83</v>
      </c>
      <c r="BK442" s="232">
        <f>ROUND(I442*H442,2)</f>
        <v>0</v>
      </c>
      <c r="BL442" s="18" t="s">
        <v>250</v>
      </c>
      <c r="BM442" s="231" t="s">
        <v>466</v>
      </c>
    </row>
    <row r="443" s="13" customFormat="1">
      <c r="A443" s="13"/>
      <c r="B443" s="233"/>
      <c r="C443" s="234"/>
      <c r="D443" s="235" t="s">
        <v>148</v>
      </c>
      <c r="E443" s="236" t="s">
        <v>1</v>
      </c>
      <c r="F443" s="237" t="s">
        <v>456</v>
      </c>
      <c r="G443" s="234"/>
      <c r="H443" s="236" t="s">
        <v>1</v>
      </c>
      <c r="I443" s="238"/>
      <c r="J443" s="234"/>
      <c r="K443" s="234"/>
      <c r="L443" s="239"/>
      <c r="M443" s="240"/>
      <c r="N443" s="241"/>
      <c r="O443" s="241"/>
      <c r="P443" s="241"/>
      <c r="Q443" s="241"/>
      <c r="R443" s="241"/>
      <c r="S443" s="241"/>
      <c r="T443" s="242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3" t="s">
        <v>148</v>
      </c>
      <c r="AU443" s="243" t="s">
        <v>85</v>
      </c>
      <c r="AV443" s="13" t="s">
        <v>83</v>
      </c>
      <c r="AW443" s="13" t="s">
        <v>31</v>
      </c>
      <c r="AX443" s="13" t="s">
        <v>75</v>
      </c>
      <c r="AY443" s="243" t="s">
        <v>134</v>
      </c>
    </row>
    <row r="444" s="13" customFormat="1">
      <c r="A444" s="13"/>
      <c r="B444" s="233"/>
      <c r="C444" s="234"/>
      <c r="D444" s="235" t="s">
        <v>148</v>
      </c>
      <c r="E444" s="236" t="s">
        <v>1</v>
      </c>
      <c r="F444" s="237" t="s">
        <v>457</v>
      </c>
      <c r="G444" s="234"/>
      <c r="H444" s="236" t="s">
        <v>1</v>
      </c>
      <c r="I444" s="238"/>
      <c r="J444" s="234"/>
      <c r="K444" s="234"/>
      <c r="L444" s="239"/>
      <c r="M444" s="240"/>
      <c r="N444" s="241"/>
      <c r="O444" s="241"/>
      <c r="P444" s="241"/>
      <c r="Q444" s="241"/>
      <c r="R444" s="241"/>
      <c r="S444" s="241"/>
      <c r="T444" s="242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3" t="s">
        <v>148</v>
      </c>
      <c r="AU444" s="243" t="s">
        <v>85</v>
      </c>
      <c r="AV444" s="13" t="s">
        <v>83</v>
      </c>
      <c r="AW444" s="13" t="s">
        <v>31</v>
      </c>
      <c r="AX444" s="13" t="s">
        <v>75</v>
      </c>
      <c r="AY444" s="243" t="s">
        <v>134</v>
      </c>
    </row>
    <row r="445" s="14" customFormat="1">
      <c r="A445" s="14"/>
      <c r="B445" s="244"/>
      <c r="C445" s="245"/>
      <c r="D445" s="235" t="s">
        <v>148</v>
      </c>
      <c r="E445" s="246" t="s">
        <v>1</v>
      </c>
      <c r="F445" s="247" t="s">
        <v>458</v>
      </c>
      <c r="G445" s="245"/>
      <c r="H445" s="248">
        <v>112</v>
      </c>
      <c r="I445" s="249"/>
      <c r="J445" s="245"/>
      <c r="K445" s="245"/>
      <c r="L445" s="250"/>
      <c r="M445" s="251"/>
      <c r="N445" s="252"/>
      <c r="O445" s="252"/>
      <c r="P445" s="252"/>
      <c r="Q445" s="252"/>
      <c r="R445" s="252"/>
      <c r="S445" s="252"/>
      <c r="T445" s="253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4" t="s">
        <v>148</v>
      </c>
      <c r="AU445" s="254" t="s">
        <v>85</v>
      </c>
      <c r="AV445" s="14" t="s">
        <v>85</v>
      </c>
      <c r="AW445" s="14" t="s">
        <v>31</v>
      </c>
      <c r="AX445" s="14" t="s">
        <v>83</v>
      </c>
      <c r="AY445" s="254" t="s">
        <v>134</v>
      </c>
    </row>
    <row r="446" s="2" customFormat="1" ht="33" customHeight="1">
      <c r="A446" s="39"/>
      <c r="B446" s="40"/>
      <c r="C446" s="220" t="s">
        <v>467</v>
      </c>
      <c r="D446" s="220" t="s">
        <v>136</v>
      </c>
      <c r="E446" s="221" t="s">
        <v>468</v>
      </c>
      <c r="F446" s="222" t="s">
        <v>469</v>
      </c>
      <c r="G446" s="223" t="s">
        <v>146</v>
      </c>
      <c r="H446" s="224">
        <v>137</v>
      </c>
      <c r="I446" s="225"/>
      <c r="J446" s="224">
        <f>ROUND(I446*H446,2)</f>
        <v>0</v>
      </c>
      <c r="K446" s="226"/>
      <c r="L446" s="45"/>
      <c r="M446" s="227" t="s">
        <v>1</v>
      </c>
      <c r="N446" s="228" t="s">
        <v>40</v>
      </c>
      <c r="O446" s="92"/>
      <c r="P446" s="229">
        <f>O446*H446</f>
        <v>0</v>
      </c>
      <c r="Q446" s="229">
        <v>5.0000000000000002E-05</v>
      </c>
      <c r="R446" s="229">
        <f>Q446*H446</f>
        <v>0.0068500000000000002</v>
      </c>
      <c r="S446" s="229">
        <v>0</v>
      </c>
      <c r="T446" s="230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31" t="s">
        <v>250</v>
      </c>
      <c r="AT446" s="231" t="s">
        <v>136</v>
      </c>
      <c r="AU446" s="231" t="s">
        <v>85</v>
      </c>
      <c r="AY446" s="18" t="s">
        <v>134</v>
      </c>
      <c r="BE446" s="232">
        <f>IF(N446="základní",J446,0)</f>
        <v>0</v>
      </c>
      <c r="BF446" s="232">
        <f>IF(N446="snížená",J446,0)</f>
        <v>0</v>
      </c>
      <c r="BG446" s="232">
        <f>IF(N446="zákl. přenesená",J446,0)</f>
        <v>0</v>
      </c>
      <c r="BH446" s="232">
        <f>IF(N446="sníž. přenesená",J446,0)</f>
        <v>0</v>
      </c>
      <c r="BI446" s="232">
        <f>IF(N446="nulová",J446,0)</f>
        <v>0</v>
      </c>
      <c r="BJ446" s="18" t="s">
        <v>83</v>
      </c>
      <c r="BK446" s="232">
        <f>ROUND(I446*H446,2)</f>
        <v>0</v>
      </c>
      <c r="BL446" s="18" t="s">
        <v>250</v>
      </c>
      <c r="BM446" s="231" t="s">
        <v>470</v>
      </c>
    </row>
    <row r="447" s="13" customFormat="1">
      <c r="A447" s="13"/>
      <c r="B447" s="233"/>
      <c r="C447" s="234"/>
      <c r="D447" s="235" t="s">
        <v>148</v>
      </c>
      <c r="E447" s="236" t="s">
        <v>1</v>
      </c>
      <c r="F447" s="237" t="s">
        <v>434</v>
      </c>
      <c r="G447" s="234"/>
      <c r="H447" s="236" t="s">
        <v>1</v>
      </c>
      <c r="I447" s="238"/>
      <c r="J447" s="234"/>
      <c r="K447" s="234"/>
      <c r="L447" s="239"/>
      <c r="M447" s="240"/>
      <c r="N447" s="241"/>
      <c r="O447" s="241"/>
      <c r="P447" s="241"/>
      <c r="Q447" s="241"/>
      <c r="R447" s="241"/>
      <c r="S447" s="241"/>
      <c r="T447" s="242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3" t="s">
        <v>148</v>
      </c>
      <c r="AU447" s="243" t="s">
        <v>85</v>
      </c>
      <c r="AV447" s="13" t="s">
        <v>83</v>
      </c>
      <c r="AW447" s="13" t="s">
        <v>31</v>
      </c>
      <c r="AX447" s="13" t="s">
        <v>75</v>
      </c>
      <c r="AY447" s="243" t="s">
        <v>134</v>
      </c>
    </row>
    <row r="448" s="13" customFormat="1">
      <c r="A448" s="13"/>
      <c r="B448" s="233"/>
      <c r="C448" s="234"/>
      <c r="D448" s="235" t="s">
        <v>148</v>
      </c>
      <c r="E448" s="236" t="s">
        <v>1</v>
      </c>
      <c r="F448" s="237" t="s">
        <v>150</v>
      </c>
      <c r="G448" s="234"/>
      <c r="H448" s="236" t="s">
        <v>1</v>
      </c>
      <c r="I448" s="238"/>
      <c r="J448" s="234"/>
      <c r="K448" s="234"/>
      <c r="L448" s="239"/>
      <c r="M448" s="240"/>
      <c r="N448" s="241"/>
      <c r="O448" s="241"/>
      <c r="P448" s="241"/>
      <c r="Q448" s="241"/>
      <c r="R448" s="241"/>
      <c r="S448" s="241"/>
      <c r="T448" s="242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3" t="s">
        <v>148</v>
      </c>
      <c r="AU448" s="243" t="s">
        <v>85</v>
      </c>
      <c r="AV448" s="13" t="s">
        <v>83</v>
      </c>
      <c r="AW448" s="13" t="s">
        <v>31</v>
      </c>
      <c r="AX448" s="13" t="s">
        <v>75</v>
      </c>
      <c r="AY448" s="243" t="s">
        <v>134</v>
      </c>
    </row>
    <row r="449" s="13" customFormat="1">
      <c r="A449" s="13"/>
      <c r="B449" s="233"/>
      <c r="C449" s="234"/>
      <c r="D449" s="235" t="s">
        <v>148</v>
      </c>
      <c r="E449" s="236" t="s">
        <v>1</v>
      </c>
      <c r="F449" s="237" t="s">
        <v>436</v>
      </c>
      <c r="G449" s="234"/>
      <c r="H449" s="236" t="s">
        <v>1</v>
      </c>
      <c r="I449" s="238"/>
      <c r="J449" s="234"/>
      <c r="K449" s="234"/>
      <c r="L449" s="239"/>
      <c r="M449" s="240"/>
      <c r="N449" s="241"/>
      <c r="O449" s="241"/>
      <c r="P449" s="241"/>
      <c r="Q449" s="241"/>
      <c r="R449" s="241"/>
      <c r="S449" s="241"/>
      <c r="T449" s="242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3" t="s">
        <v>148</v>
      </c>
      <c r="AU449" s="243" t="s">
        <v>85</v>
      </c>
      <c r="AV449" s="13" t="s">
        <v>83</v>
      </c>
      <c r="AW449" s="13" t="s">
        <v>31</v>
      </c>
      <c r="AX449" s="13" t="s">
        <v>75</v>
      </c>
      <c r="AY449" s="243" t="s">
        <v>134</v>
      </c>
    </row>
    <row r="450" s="13" customFormat="1">
      <c r="A450" s="13"/>
      <c r="B450" s="233"/>
      <c r="C450" s="234"/>
      <c r="D450" s="235" t="s">
        <v>148</v>
      </c>
      <c r="E450" s="236" t="s">
        <v>1</v>
      </c>
      <c r="F450" s="237" t="s">
        <v>151</v>
      </c>
      <c r="G450" s="234"/>
      <c r="H450" s="236" t="s">
        <v>1</v>
      </c>
      <c r="I450" s="238"/>
      <c r="J450" s="234"/>
      <c r="K450" s="234"/>
      <c r="L450" s="239"/>
      <c r="M450" s="240"/>
      <c r="N450" s="241"/>
      <c r="O450" s="241"/>
      <c r="P450" s="241"/>
      <c r="Q450" s="241"/>
      <c r="R450" s="241"/>
      <c r="S450" s="241"/>
      <c r="T450" s="242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3" t="s">
        <v>148</v>
      </c>
      <c r="AU450" s="243" t="s">
        <v>85</v>
      </c>
      <c r="AV450" s="13" t="s">
        <v>83</v>
      </c>
      <c r="AW450" s="13" t="s">
        <v>31</v>
      </c>
      <c r="AX450" s="13" t="s">
        <v>75</v>
      </c>
      <c r="AY450" s="243" t="s">
        <v>134</v>
      </c>
    </row>
    <row r="451" s="14" customFormat="1">
      <c r="A451" s="14"/>
      <c r="B451" s="244"/>
      <c r="C451" s="245"/>
      <c r="D451" s="235" t="s">
        <v>148</v>
      </c>
      <c r="E451" s="246" t="s">
        <v>1</v>
      </c>
      <c r="F451" s="247" t="s">
        <v>437</v>
      </c>
      <c r="G451" s="245"/>
      <c r="H451" s="248">
        <v>30</v>
      </c>
      <c r="I451" s="249"/>
      <c r="J451" s="245"/>
      <c r="K451" s="245"/>
      <c r="L451" s="250"/>
      <c r="M451" s="251"/>
      <c r="N451" s="252"/>
      <c r="O451" s="252"/>
      <c r="P451" s="252"/>
      <c r="Q451" s="252"/>
      <c r="R451" s="252"/>
      <c r="S451" s="252"/>
      <c r="T451" s="253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4" t="s">
        <v>148</v>
      </c>
      <c r="AU451" s="254" t="s">
        <v>85</v>
      </c>
      <c r="AV451" s="14" t="s">
        <v>85</v>
      </c>
      <c r="AW451" s="14" t="s">
        <v>31</v>
      </c>
      <c r="AX451" s="14" t="s">
        <v>75</v>
      </c>
      <c r="AY451" s="254" t="s">
        <v>134</v>
      </c>
    </row>
    <row r="452" s="13" customFormat="1">
      <c r="A452" s="13"/>
      <c r="B452" s="233"/>
      <c r="C452" s="234"/>
      <c r="D452" s="235" t="s">
        <v>148</v>
      </c>
      <c r="E452" s="236" t="s">
        <v>1</v>
      </c>
      <c r="F452" s="237" t="s">
        <v>153</v>
      </c>
      <c r="G452" s="234"/>
      <c r="H452" s="236" t="s">
        <v>1</v>
      </c>
      <c r="I452" s="238"/>
      <c r="J452" s="234"/>
      <c r="K452" s="234"/>
      <c r="L452" s="239"/>
      <c r="M452" s="240"/>
      <c r="N452" s="241"/>
      <c r="O452" s="241"/>
      <c r="P452" s="241"/>
      <c r="Q452" s="241"/>
      <c r="R452" s="241"/>
      <c r="S452" s="241"/>
      <c r="T452" s="242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3" t="s">
        <v>148</v>
      </c>
      <c r="AU452" s="243" t="s">
        <v>85</v>
      </c>
      <c r="AV452" s="13" t="s">
        <v>83</v>
      </c>
      <c r="AW452" s="13" t="s">
        <v>31</v>
      </c>
      <c r="AX452" s="13" t="s">
        <v>75</v>
      </c>
      <c r="AY452" s="243" t="s">
        <v>134</v>
      </c>
    </row>
    <row r="453" s="14" customFormat="1">
      <c r="A453" s="14"/>
      <c r="B453" s="244"/>
      <c r="C453" s="245"/>
      <c r="D453" s="235" t="s">
        <v>148</v>
      </c>
      <c r="E453" s="246" t="s">
        <v>1</v>
      </c>
      <c r="F453" s="247" t="s">
        <v>438</v>
      </c>
      <c r="G453" s="245"/>
      <c r="H453" s="248">
        <v>47</v>
      </c>
      <c r="I453" s="249"/>
      <c r="J453" s="245"/>
      <c r="K453" s="245"/>
      <c r="L453" s="250"/>
      <c r="M453" s="251"/>
      <c r="N453" s="252"/>
      <c r="O453" s="252"/>
      <c r="P453" s="252"/>
      <c r="Q453" s="252"/>
      <c r="R453" s="252"/>
      <c r="S453" s="252"/>
      <c r="T453" s="253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4" t="s">
        <v>148</v>
      </c>
      <c r="AU453" s="254" t="s">
        <v>85</v>
      </c>
      <c r="AV453" s="14" t="s">
        <v>85</v>
      </c>
      <c r="AW453" s="14" t="s">
        <v>31</v>
      </c>
      <c r="AX453" s="14" t="s">
        <v>75</v>
      </c>
      <c r="AY453" s="254" t="s">
        <v>134</v>
      </c>
    </row>
    <row r="454" s="13" customFormat="1">
      <c r="A454" s="13"/>
      <c r="B454" s="233"/>
      <c r="C454" s="234"/>
      <c r="D454" s="235" t="s">
        <v>148</v>
      </c>
      <c r="E454" s="236" t="s">
        <v>1</v>
      </c>
      <c r="F454" s="237" t="s">
        <v>155</v>
      </c>
      <c r="G454" s="234"/>
      <c r="H454" s="236" t="s">
        <v>1</v>
      </c>
      <c r="I454" s="238"/>
      <c r="J454" s="234"/>
      <c r="K454" s="234"/>
      <c r="L454" s="239"/>
      <c r="M454" s="240"/>
      <c r="N454" s="241"/>
      <c r="O454" s="241"/>
      <c r="P454" s="241"/>
      <c r="Q454" s="241"/>
      <c r="R454" s="241"/>
      <c r="S454" s="241"/>
      <c r="T454" s="242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3" t="s">
        <v>148</v>
      </c>
      <c r="AU454" s="243" t="s">
        <v>85</v>
      </c>
      <c r="AV454" s="13" t="s">
        <v>83</v>
      </c>
      <c r="AW454" s="13" t="s">
        <v>31</v>
      </c>
      <c r="AX454" s="13" t="s">
        <v>75</v>
      </c>
      <c r="AY454" s="243" t="s">
        <v>134</v>
      </c>
    </row>
    <row r="455" s="14" customFormat="1">
      <c r="A455" s="14"/>
      <c r="B455" s="244"/>
      <c r="C455" s="245"/>
      <c r="D455" s="235" t="s">
        <v>148</v>
      </c>
      <c r="E455" s="246" t="s">
        <v>1</v>
      </c>
      <c r="F455" s="247" t="s">
        <v>438</v>
      </c>
      <c r="G455" s="245"/>
      <c r="H455" s="248">
        <v>47</v>
      </c>
      <c r="I455" s="249"/>
      <c r="J455" s="245"/>
      <c r="K455" s="245"/>
      <c r="L455" s="250"/>
      <c r="M455" s="251"/>
      <c r="N455" s="252"/>
      <c r="O455" s="252"/>
      <c r="P455" s="252"/>
      <c r="Q455" s="252"/>
      <c r="R455" s="252"/>
      <c r="S455" s="252"/>
      <c r="T455" s="253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4" t="s">
        <v>148</v>
      </c>
      <c r="AU455" s="254" t="s">
        <v>85</v>
      </c>
      <c r="AV455" s="14" t="s">
        <v>85</v>
      </c>
      <c r="AW455" s="14" t="s">
        <v>31</v>
      </c>
      <c r="AX455" s="14" t="s">
        <v>75</v>
      </c>
      <c r="AY455" s="254" t="s">
        <v>134</v>
      </c>
    </row>
    <row r="456" s="13" customFormat="1">
      <c r="A456" s="13"/>
      <c r="B456" s="233"/>
      <c r="C456" s="234"/>
      <c r="D456" s="235" t="s">
        <v>148</v>
      </c>
      <c r="E456" s="236" t="s">
        <v>1</v>
      </c>
      <c r="F456" s="237" t="s">
        <v>168</v>
      </c>
      <c r="G456" s="234"/>
      <c r="H456" s="236" t="s">
        <v>1</v>
      </c>
      <c r="I456" s="238"/>
      <c r="J456" s="234"/>
      <c r="K456" s="234"/>
      <c r="L456" s="239"/>
      <c r="M456" s="240"/>
      <c r="N456" s="241"/>
      <c r="O456" s="241"/>
      <c r="P456" s="241"/>
      <c r="Q456" s="241"/>
      <c r="R456" s="241"/>
      <c r="S456" s="241"/>
      <c r="T456" s="242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3" t="s">
        <v>148</v>
      </c>
      <c r="AU456" s="243" t="s">
        <v>85</v>
      </c>
      <c r="AV456" s="13" t="s">
        <v>83</v>
      </c>
      <c r="AW456" s="13" t="s">
        <v>31</v>
      </c>
      <c r="AX456" s="13" t="s">
        <v>75</v>
      </c>
      <c r="AY456" s="243" t="s">
        <v>134</v>
      </c>
    </row>
    <row r="457" s="13" customFormat="1">
      <c r="A457" s="13"/>
      <c r="B457" s="233"/>
      <c r="C457" s="234"/>
      <c r="D457" s="235" t="s">
        <v>148</v>
      </c>
      <c r="E457" s="236" t="s">
        <v>1</v>
      </c>
      <c r="F457" s="237" t="s">
        <v>439</v>
      </c>
      <c r="G457" s="234"/>
      <c r="H457" s="236" t="s">
        <v>1</v>
      </c>
      <c r="I457" s="238"/>
      <c r="J457" s="234"/>
      <c r="K457" s="234"/>
      <c r="L457" s="239"/>
      <c r="M457" s="240"/>
      <c r="N457" s="241"/>
      <c r="O457" s="241"/>
      <c r="P457" s="241"/>
      <c r="Q457" s="241"/>
      <c r="R457" s="241"/>
      <c r="S457" s="241"/>
      <c r="T457" s="242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3" t="s">
        <v>148</v>
      </c>
      <c r="AU457" s="243" t="s">
        <v>85</v>
      </c>
      <c r="AV457" s="13" t="s">
        <v>83</v>
      </c>
      <c r="AW457" s="13" t="s">
        <v>31</v>
      </c>
      <c r="AX457" s="13" t="s">
        <v>75</v>
      </c>
      <c r="AY457" s="243" t="s">
        <v>134</v>
      </c>
    </row>
    <row r="458" s="14" customFormat="1">
      <c r="A458" s="14"/>
      <c r="B458" s="244"/>
      <c r="C458" s="245"/>
      <c r="D458" s="235" t="s">
        <v>148</v>
      </c>
      <c r="E458" s="246" t="s">
        <v>1</v>
      </c>
      <c r="F458" s="247" t="s">
        <v>471</v>
      </c>
      <c r="G458" s="245"/>
      <c r="H458" s="248">
        <v>3</v>
      </c>
      <c r="I458" s="249"/>
      <c r="J458" s="245"/>
      <c r="K458" s="245"/>
      <c r="L458" s="250"/>
      <c r="M458" s="251"/>
      <c r="N458" s="252"/>
      <c r="O458" s="252"/>
      <c r="P458" s="252"/>
      <c r="Q458" s="252"/>
      <c r="R458" s="252"/>
      <c r="S458" s="252"/>
      <c r="T458" s="253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4" t="s">
        <v>148</v>
      </c>
      <c r="AU458" s="254" t="s">
        <v>85</v>
      </c>
      <c r="AV458" s="14" t="s">
        <v>85</v>
      </c>
      <c r="AW458" s="14" t="s">
        <v>31</v>
      </c>
      <c r="AX458" s="14" t="s">
        <v>75</v>
      </c>
      <c r="AY458" s="254" t="s">
        <v>134</v>
      </c>
    </row>
    <row r="459" s="13" customFormat="1">
      <c r="A459" s="13"/>
      <c r="B459" s="233"/>
      <c r="C459" s="234"/>
      <c r="D459" s="235" t="s">
        <v>148</v>
      </c>
      <c r="E459" s="236" t="s">
        <v>1</v>
      </c>
      <c r="F459" s="237" t="s">
        <v>443</v>
      </c>
      <c r="G459" s="234"/>
      <c r="H459" s="236" t="s">
        <v>1</v>
      </c>
      <c r="I459" s="238"/>
      <c r="J459" s="234"/>
      <c r="K459" s="234"/>
      <c r="L459" s="239"/>
      <c r="M459" s="240"/>
      <c r="N459" s="241"/>
      <c r="O459" s="241"/>
      <c r="P459" s="241"/>
      <c r="Q459" s="241"/>
      <c r="R459" s="241"/>
      <c r="S459" s="241"/>
      <c r="T459" s="242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3" t="s">
        <v>148</v>
      </c>
      <c r="AU459" s="243" t="s">
        <v>85</v>
      </c>
      <c r="AV459" s="13" t="s">
        <v>83</v>
      </c>
      <c r="AW459" s="13" t="s">
        <v>31</v>
      </c>
      <c r="AX459" s="13" t="s">
        <v>75</v>
      </c>
      <c r="AY459" s="243" t="s">
        <v>134</v>
      </c>
    </row>
    <row r="460" s="14" customFormat="1">
      <c r="A460" s="14"/>
      <c r="B460" s="244"/>
      <c r="C460" s="245"/>
      <c r="D460" s="235" t="s">
        <v>148</v>
      </c>
      <c r="E460" s="246" t="s">
        <v>1</v>
      </c>
      <c r="F460" s="247" t="s">
        <v>472</v>
      </c>
      <c r="G460" s="245"/>
      <c r="H460" s="248">
        <v>2</v>
      </c>
      <c r="I460" s="249"/>
      <c r="J460" s="245"/>
      <c r="K460" s="245"/>
      <c r="L460" s="250"/>
      <c r="M460" s="251"/>
      <c r="N460" s="252"/>
      <c r="O460" s="252"/>
      <c r="P460" s="252"/>
      <c r="Q460" s="252"/>
      <c r="R460" s="252"/>
      <c r="S460" s="252"/>
      <c r="T460" s="253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4" t="s">
        <v>148</v>
      </c>
      <c r="AU460" s="254" t="s">
        <v>85</v>
      </c>
      <c r="AV460" s="14" t="s">
        <v>85</v>
      </c>
      <c r="AW460" s="14" t="s">
        <v>31</v>
      </c>
      <c r="AX460" s="14" t="s">
        <v>75</v>
      </c>
      <c r="AY460" s="254" t="s">
        <v>134</v>
      </c>
    </row>
    <row r="461" s="13" customFormat="1">
      <c r="A461" s="13"/>
      <c r="B461" s="233"/>
      <c r="C461" s="234"/>
      <c r="D461" s="235" t="s">
        <v>148</v>
      </c>
      <c r="E461" s="236" t="s">
        <v>1</v>
      </c>
      <c r="F461" s="237" t="s">
        <v>445</v>
      </c>
      <c r="G461" s="234"/>
      <c r="H461" s="236" t="s">
        <v>1</v>
      </c>
      <c r="I461" s="238"/>
      <c r="J461" s="234"/>
      <c r="K461" s="234"/>
      <c r="L461" s="239"/>
      <c r="M461" s="240"/>
      <c r="N461" s="241"/>
      <c r="O461" s="241"/>
      <c r="P461" s="241"/>
      <c r="Q461" s="241"/>
      <c r="R461" s="241"/>
      <c r="S461" s="241"/>
      <c r="T461" s="242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3" t="s">
        <v>148</v>
      </c>
      <c r="AU461" s="243" t="s">
        <v>85</v>
      </c>
      <c r="AV461" s="13" t="s">
        <v>83</v>
      </c>
      <c r="AW461" s="13" t="s">
        <v>31</v>
      </c>
      <c r="AX461" s="13" t="s">
        <v>75</v>
      </c>
      <c r="AY461" s="243" t="s">
        <v>134</v>
      </c>
    </row>
    <row r="462" s="13" customFormat="1">
      <c r="A462" s="13"/>
      <c r="B462" s="233"/>
      <c r="C462" s="234"/>
      <c r="D462" s="235" t="s">
        <v>148</v>
      </c>
      <c r="E462" s="236" t="s">
        <v>1</v>
      </c>
      <c r="F462" s="237" t="s">
        <v>473</v>
      </c>
      <c r="G462" s="234"/>
      <c r="H462" s="236" t="s">
        <v>1</v>
      </c>
      <c r="I462" s="238"/>
      <c r="J462" s="234"/>
      <c r="K462" s="234"/>
      <c r="L462" s="239"/>
      <c r="M462" s="240"/>
      <c r="N462" s="241"/>
      <c r="O462" s="241"/>
      <c r="P462" s="241"/>
      <c r="Q462" s="241"/>
      <c r="R462" s="241"/>
      <c r="S462" s="241"/>
      <c r="T462" s="242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3" t="s">
        <v>148</v>
      </c>
      <c r="AU462" s="243" t="s">
        <v>85</v>
      </c>
      <c r="AV462" s="13" t="s">
        <v>83</v>
      </c>
      <c r="AW462" s="13" t="s">
        <v>31</v>
      </c>
      <c r="AX462" s="13" t="s">
        <v>75</v>
      </c>
      <c r="AY462" s="243" t="s">
        <v>134</v>
      </c>
    </row>
    <row r="463" s="14" customFormat="1">
      <c r="A463" s="14"/>
      <c r="B463" s="244"/>
      <c r="C463" s="245"/>
      <c r="D463" s="235" t="s">
        <v>148</v>
      </c>
      <c r="E463" s="246" t="s">
        <v>1</v>
      </c>
      <c r="F463" s="247" t="s">
        <v>447</v>
      </c>
      <c r="G463" s="245"/>
      <c r="H463" s="248">
        <v>2</v>
      </c>
      <c r="I463" s="249"/>
      <c r="J463" s="245"/>
      <c r="K463" s="245"/>
      <c r="L463" s="250"/>
      <c r="M463" s="251"/>
      <c r="N463" s="252"/>
      <c r="O463" s="252"/>
      <c r="P463" s="252"/>
      <c r="Q463" s="252"/>
      <c r="R463" s="252"/>
      <c r="S463" s="252"/>
      <c r="T463" s="253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4" t="s">
        <v>148</v>
      </c>
      <c r="AU463" s="254" t="s">
        <v>85</v>
      </c>
      <c r="AV463" s="14" t="s">
        <v>85</v>
      </c>
      <c r="AW463" s="14" t="s">
        <v>31</v>
      </c>
      <c r="AX463" s="14" t="s">
        <v>75</v>
      </c>
      <c r="AY463" s="254" t="s">
        <v>134</v>
      </c>
    </row>
    <row r="464" s="13" customFormat="1">
      <c r="A464" s="13"/>
      <c r="B464" s="233"/>
      <c r="C464" s="234"/>
      <c r="D464" s="235" t="s">
        <v>148</v>
      </c>
      <c r="E464" s="236" t="s">
        <v>1</v>
      </c>
      <c r="F464" s="237" t="s">
        <v>450</v>
      </c>
      <c r="G464" s="234"/>
      <c r="H464" s="236" t="s">
        <v>1</v>
      </c>
      <c r="I464" s="238"/>
      <c r="J464" s="234"/>
      <c r="K464" s="234"/>
      <c r="L464" s="239"/>
      <c r="M464" s="240"/>
      <c r="N464" s="241"/>
      <c r="O464" s="241"/>
      <c r="P464" s="241"/>
      <c r="Q464" s="241"/>
      <c r="R464" s="241"/>
      <c r="S464" s="241"/>
      <c r="T464" s="242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3" t="s">
        <v>148</v>
      </c>
      <c r="AU464" s="243" t="s">
        <v>85</v>
      </c>
      <c r="AV464" s="13" t="s">
        <v>83</v>
      </c>
      <c r="AW464" s="13" t="s">
        <v>31</v>
      </c>
      <c r="AX464" s="13" t="s">
        <v>75</v>
      </c>
      <c r="AY464" s="243" t="s">
        <v>134</v>
      </c>
    </row>
    <row r="465" s="14" customFormat="1">
      <c r="A465" s="14"/>
      <c r="B465" s="244"/>
      <c r="C465" s="245"/>
      <c r="D465" s="235" t="s">
        <v>148</v>
      </c>
      <c r="E465" s="246" t="s">
        <v>1</v>
      </c>
      <c r="F465" s="247" t="s">
        <v>451</v>
      </c>
      <c r="G465" s="245"/>
      <c r="H465" s="248">
        <v>6</v>
      </c>
      <c r="I465" s="249"/>
      <c r="J465" s="245"/>
      <c r="K465" s="245"/>
      <c r="L465" s="250"/>
      <c r="M465" s="251"/>
      <c r="N465" s="252"/>
      <c r="O465" s="252"/>
      <c r="P465" s="252"/>
      <c r="Q465" s="252"/>
      <c r="R465" s="252"/>
      <c r="S465" s="252"/>
      <c r="T465" s="253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4" t="s">
        <v>148</v>
      </c>
      <c r="AU465" s="254" t="s">
        <v>85</v>
      </c>
      <c r="AV465" s="14" t="s">
        <v>85</v>
      </c>
      <c r="AW465" s="14" t="s">
        <v>31</v>
      </c>
      <c r="AX465" s="14" t="s">
        <v>75</v>
      </c>
      <c r="AY465" s="254" t="s">
        <v>134</v>
      </c>
    </row>
    <row r="466" s="15" customFormat="1">
      <c r="A466" s="15"/>
      <c r="B466" s="255"/>
      <c r="C466" s="256"/>
      <c r="D466" s="235" t="s">
        <v>148</v>
      </c>
      <c r="E466" s="257" t="s">
        <v>1</v>
      </c>
      <c r="F466" s="258" t="s">
        <v>158</v>
      </c>
      <c r="G466" s="256"/>
      <c r="H466" s="259">
        <v>137</v>
      </c>
      <c r="I466" s="260"/>
      <c r="J466" s="256"/>
      <c r="K466" s="256"/>
      <c r="L466" s="261"/>
      <c r="M466" s="262"/>
      <c r="N466" s="263"/>
      <c r="O466" s="263"/>
      <c r="P466" s="263"/>
      <c r="Q466" s="263"/>
      <c r="R466" s="263"/>
      <c r="S466" s="263"/>
      <c r="T466" s="264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65" t="s">
        <v>148</v>
      </c>
      <c r="AU466" s="265" t="s">
        <v>85</v>
      </c>
      <c r="AV466" s="15" t="s">
        <v>140</v>
      </c>
      <c r="AW466" s="15" t="s">
        <v>31</v>
      </c>
      <c r="AX466" s="15" t="s">
        <v>83</v>
      </c>
      <c r="AY466" s="265" t="s">
        <v>134</v>
      </c>
    </row>
    <row r="467" s="2" customFormat="1" ht="33" customHeight="1">
      <c r="A467" s="39"/>
      <c r="B467" s="40"/>
      <c r="C467" s="220" t="s">
        <v>474</v>
      </c>
      <c r="D467" s="220" t="s">
        <v>136</v>
      </c>
      <c r="E467" s="221" t="s">
        <v>475</v>
      </c>
      <c r="F467" s="222" t="s">
        <v>476</v>
      </c>
      <c r="G467" s="223" t="s">
        <v>146</v>
      </c>
      <c r="H467" s="224">
        <v>5</v>
      </c>
      <c r="I467" s="225"/>
      <c r="J467" s="224">
        <f>ROUND(I467*H467,2)</f>
        <v>0</v>
      </c>
      <c r="K467" s="226"/>
      <c r="L467" s="45"/>
      <c r="M467" s="227" t="s">
        <v>1</v>
      </c>
      <c r="N467" s="228" t="s">
        <v>40</v>
      </c>
      <c r="O467" s="92"/>
      <c r="P467" s="229">
        <f>O467*H467</f>
        <v>0</v>
      </c>
      <c r="Q467" s="229">
        <v>9.0000000000000006E-05</v>
      </c>
      <c r="R467" s="229">
        <f>Q467*H467</f>
        <v>0.00045000000000000004</v>
      </c>
      <c r="S467" s="229">
        <v>0</v>
      </c>
      <c r="T467" s="230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31" t="s">
        <v>250</v>
      </c>
      <c r="AT467" s="231" t="s">
        <v>136</v>
      </c>
      <c r="AU467" s="231" t="s">
        <v>85</v>
      </c>
      <c r="AY467" s="18" t="s">
        <v>134</v>
      </c>
      <c r="BE467" s="232">
        <f>IF(N467="základní",J467,0)</f>
        <v>0</v>
      </c>
      <c r="BF467" s="232">
        <f>IF(N467="snížená",J467,0)</f>
        <v>0</v>
      </c>
      <c r="BG467" s="232">
        <f>IF(N467="zákl. přenesená",J467,0)</f>
        <v>0</v>
      </c>
      <c r="BH467" s="232">
        <f>IF(N467="sníž. přenesená",J467,0)</f>
        <v>0</v>
      </c>
      <c r="BI467" s="232">
        <f>IF(N467="nulová",J467,0)</f>
        <v>0</v>
      </c>
      <c r="BJ467" s="18" t="s">
        <v>83</v>
      </c>
      <c r="BK467" s="232">
        <f>ROUND(I467*H467,2)</f>
        <v>0</v>
      </c>
      <c r="BL467" s="18" t="s">
        <v>250</v>
      </c>
      <c r="BM467" s="231" t="s">
        <v>477</v>
      </c>
    </row>
    <row r="468" s="13" customFormat="1">
      <c r="A468" s="13"/>
      <c r="B468" s="233"/>
      <c r="C468" s="234"/>
      <c r="D468" s="235" t="s">
        <v>148</v>
      </c>
      <c r="E468" s="236" t="s">
        <v>1</v>
      </c>
      <c r="F468" s="237" t="s">
        <v>168</v>
      </c>
      <c r="G468" s="234"/>
      <c r="H468" s="236" t="s">
        <v>1</v>
      </c>
      <c r="I468" s="238"/>
      <c r="J468" s="234"/>
      <c r="K468" s="234"/>
      <c r="L468" s="239"/>
      <c r="M468" s="240"/>
      <c r="N468" s="241"/>
      <c r="O468" s="241"/>
      <c r="P468" s="241"/>
      <c r="Q468" s="241"/>
      <c r="R468" s="241"/>
      <c r="S468" s="241"/>
      <c r="T468" s="242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3" t="s">
        <v>148</v>
      </c>
      <c r="AU468" s="243" t="s">
        <v>85</v>
      </c>
      <c r="AV468" s="13" t="s">
        <v>83</v>
      </c>
      <c r="AW468" s="13" t="s">
        <v>31</v>
      </c>
      <c r="AX468" s="13" t="s">
        <v>75</v>
      </c>
      <c r="AY468" s="243" t="s">
        <v>134</v>
      </c>
    </row>
    <row r="469" s="13" customFormat="1">
      <c r="A469" s="13"/>
      <c r="B469" s="233"/>
      <c r="C469" s="234"/>
      <c r="D469" s="235" t="s">
        <v>148</v>
      </c>
      <c r="E469" s="236" t="s">
        <v>1</v>
      </c>
      <c r="F469" s="237" t="s">
        <v>441</v>
      </c>
      <c r="G469" s="234"/>
      <c r="H469" s="236" t="s">
        <v>1</v>
      </c>
      <c r="I469" s="238"/>
      <c r="J469" s="234"/>
      <c r="K469" s="234"/>
      <c r="L469" s="239"/>
      <c r="M469" s="240"/>
      <c r="N469" s="241"/>
      <c r="O469" s="241"/>
      <c r="P469" s="241"/>
      <c r="Q469" s="241"/>
      <c r="R469" s="241"/>
      <c r="S469" s="241"/>
      <c r="T469" s="242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3" t="s">
        <v>148</v>
      </c>
      <c r="AU469" s="243" t="s">
        <v>85</v>
      </c>
      <c r="AV469" s="13" t="s">
        <v>83</v>
      </c>
      <c r="AW469" s="13" t="s">
        <v>31</v>
      </c>
      <c r="AX469" s="13" t="s">
        <v>75</v>
      </c>
      <c r="AY469" s="243" t="s">
        <v>134</v>
      </c>
    </row>
    <row r="470" s="14" customFormat="1">
      <c r="A470" s="14"/>
      <c r="B470" s="244"/>
      <c r="C470" s="245"/>
      <c r="D470" s="235" t="s">
        <v>148</v>
      </c>
      <c r="E470" s="246" t="s">
        <v>1</v>
      </c>
      <c r="F470" s="247" t="s">
        <v>442</v>
      </c>
      <c r="G470" s="245"/>
      <c r="H470" s="248">
        <v>5</v>
      </c>
      <c r="I470" s="249"/>
      <c r="J470" s="245"/>
      <c r="K470" s="245"/>
      <c r="L470" s="250"/>
      <c r="M470" s="251"/>
      <c r="N470" s="252"/>
      <c r="O470" s="252"/>
      <c r="P470" s="252"/>
      <c r="Q470" s="252"/>
      <c r="R470" s="252"/>
      <c r="S470" s="252"/>
      <c r="T470" s="253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4" t="s">
        <v>148</v>
      </c>
      <c r="AU470" s="254" t="s">
        <v>85</v>
      </c>
      <c r="AV470" s="14" t="s">
        <v>85</v>
      </c>
      <c r="AW470" s="14" t="s">
        <v>31</v>
      </c>
      <c r="AX470" s="14" t="s">
        <v>83</v>
      </c>
      <c r="AY470" s="254" t="s">
        <v>134</v>
      </c>
    </row>
    <row r="471" s="2" customFormat="1" ht="24.15" customHeight="1">
      <c r="A471" s="39"/>
      <c r="B471" s="40"/>
      <c r="C471" s="220" t="s">
        <v>478</v>
      </c>
      <c r="D471" s="220" t="s">
        <v>136</v>
      </c>
      <c r="E471" s="221" t="s">
        <v>479</v>
      </c>
      <c r="F471" s="222" t="s">
        <v>480</v>
      </c>
      <c r="G471" s="223" t="s">
        <v>146</v>
      </c>
      <c r="H471" s="224">
        <v>133</v>
      </c>
      <c r="I471" s="225"/>
      <c r="J471" s="224">
        <f>ROUND(I471*H471,2)</f>
        <v>0</v>
      </c>
      <c r="K471" s="226"/>
      <c r="L471" s="45"/>
      <c r="M471" s="227" t="s">
        <v>1</v>
      </c>
      <c r="N471" s="228" t="s">
        <v>40</v>
      </c>
      <c r="O471" s="92"/>
      <c r="P471" s="229">
        <f>O471*H471</f>
        <v>0</v>
      </c>
      <c r="Q471" s="229">
        <v>0</v>
      </c>
      <c r="R471" s="229">
        <f>Q471*H471</f>
        <v>0</v>
      </c>
      <c r="S471" s="229">
        <v>0</v>
      </c>
      <c r="T471" s="230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31" t="s">
        <v>250</v>
      </c>
      <c r="AT471" s="231" t="s">
        <v>136</v>
      </c>
      <c r="AU471" s="231" t="s">
        <v>85</v>
      </c>
      <c r="AY471" s="18" t="s">
        <v>134</v>
      </c>
      <c r="BE471" s="232">
        <f>IF(N471="základní",J471,0)</f>
        <v>0</v>
      </c>
      <c r="BF471" s="232">
        <f>IF(N471="snížená",J471,0)</f>
        <v>0</v>
      </c>
      <c r="BG471" s="232">
        <f>IF(N471="zákl. přenesená",J471,0)</f>
        <v>0</v>
      </c>
      <c r="BH471" s="232">
        <f>IF(N471="sníž. přenesená",J471,0)</f>
        <v>0</v>
      </c>
      <c r="BI471" s="232">
        <f>IF(N471="nulová",J471,0)</f>
        <v>0</v>
      </c>
      <c r="BJ471" s="18" t="s">
        <v>83</v>
      </c>
      <c r="BK471" s="232">
        <f>ROUND(I471*H471,2)</f>
        <v>0</v>
      </c>
      <c r="BL471" s="18" t="s">
        <v>250</v>
      </c>
      <c r="BM471" s="231" t="s">
        <v>481</v>
      </c>
    </row>
    <row r="472" s="13" customFormat="1">
      <c r="A472" s="13"/>
      <c r="B472" s="233"/>
      <c r="C472" s="234"/>
      <c r="D472" s="235" t="s">
        <v>148</v>
      </c>
      <c r="E472" s="236" t="s">
        <v>1</v>
      </c>
      <c r="F472" s="237" t="s">
        <v>435</v>
      </c>
      <c r="G472" s="234"/>
      <c r="H472" s="236" t="s">
        <v>1</v>
      </c>
      <c r="I472" s="238"/>
      <c r="J472" s="234"/>
      <c r="K472" s="234"/>
      <c r="L472" s="239"/>
      <c r="M472" s="240"/>
      <c r="N472" s="241"/>
      <c r="O472" s="241"/>
      <c r="P472" s="241"/>
      <c r="Q472" s="241"/>
      <c r="R472" s="241"/>
      <c r="S472" s="241"/>
      <c r="T472" s="242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3" t="s">
        <v>148</v>
      </c>
      <c r="AU472" s="243" t="s">
        <v>85</v>
      </c>
      <c r="AV472" s="13" t="s">
        <v>83</v>
      </c>
      <c r="AW472" s="13" t="s">
        <v>31</v>
      </c>
      <c r="AX472" s="13" t="s">
        <v>75</v>
      </c>
      <c r="AY472" s="243" t="s">
        <v>134</v>
      </c>
    </row>
    <row r="473" s="13" customFormat="1">
      <c r="A473" s="13"/>
      <c r="B473" s="233"/>
      <c r="C473" s="234"/>
      <c r="D473" s="235" t="s">
        <v>148</v>
      </c>
      <c r="E473" s="236" t="s">
        <v>1</v>
      </c>
      <c r="F473" s="237" t="s">
        <v>150</v>
      </c>
      <c r="G473" s="234"/>
      <c r="H473" s="236" t="s">
        <v>1</v>
      </c>
      <c r="I473" s="238"/>
      <c r="J473" s="234"/>
      <c r="K473" s="234"/>
      <c r="L473" s="239"/>
      <c r="M473" s="240"/>
      <c r="N473" s="241"/>
      <c r="O473" s="241"/>
      <c r="P473" s="241"/>
      <c r="Q473" s="241"/>
      <c r="R473" s="241"/>
      <c r="S473" s="241"/>
      <c r="T473" s="242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3" t="s">
        <v>148</v>
      </c>
      <c r="AU473" s="243" t="s">
        <v>85</v>
      </c>
      <c r="AV473" s="13" t="s">
        <v>83</v>
      </c>
      <c r="AW473" s="13" t="s">
        <v>31</v>
      </c>
      <c r="AX473" s="13" t="s">
        <v>75</v>
      </c>
      <c r="AY473" s="243" t="s">
        <v>134</v>
      </c>
    </row>
    <row r="474" s="13" customFormat="1">
      <c r="A474" s="13"/>
      <c r="B474" s="233"/>
      <c r="C474" s="234"/>
      <c r="D474" s="235" t="s">
        <v>148</v>
      </c>
      <c r="E474" s="236" t="s">
        <v>1</v>
      </c>
      <c r="F474" s="237" t="s">
        <v>436</v>
      </c>
      <c r="G474" s="234"/>
      <c r="H474" s="236" t="s">
        <v>1</v>
      </c>
      <c r="I474" s="238"/>
      <c r="J474" s="234"/>
      <c r="K474" s="234"/>
      <c r="L474" s="239"/>
      <c r="M474" s="240"/>
      <c r="N474" s="241"/>
      <c r="O474" s="241"/>
      <c r="P474" s="241"/>
      <c r="Q474" s="241"/>
      <c r="R474" s="241"/>
      <c r="S474" s="241"/>
      <c r="T474" s="242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3" t="s">
        <v>148</v>
      </c>
      <c r="AU474" s="243" t="s">
        <v>85</v>
      </c>
      <c r="AV474" s="13" t="s">
        <v>83</v>
      </c>
      <c r="AW474" s="13" t="s">
        <v>31</v>
      </c>
      <c r="AX474" s="13" t="s">
        <v>75</v>
      </c>
      <c r="AY474" s="243" t="s">
        <v>134</v>
      </c>
    </row>
    <row r="475" s="13" customFormat="1">
      <c r="A475" s="13"/>
      <c r="B475" s="233"/>
      <c r="C475" s="234"/>
      <c r="D475" s="235" t="s">
        <v>148</v>
      </c>
      <c r="E475" s="236" t="s">
        <v>1</v>
      </c>
      <c r="F475" s="237" t="s">
        <v>151</v>
      </c>
      <c r="G475" s="234"/>
      <c r="H475" s="236" t="s">
        <v>1</v>
      </c>
      <c r="I475" s="238"/>
      <c r="J475" s="234"/>
      <c r="K475" s="234"/>
      <c r="L475" s="239"/>
      <c r="M475" s="240"/>
      <c r="N475" s="241"/>
      <c r="O475" s="241"/>
      <c r="P475" s="241"/>
      <c r="Q475" s="241"/>
      <c r="R475" s="241"/>
      <c r="S475" s="241"/>
      <c r="T475" s="242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3" t="s">
        <v>148</v>
      </c>
      <c r="AU475" s="243" t="s">
        <v>85</v>
      </c>
      <c r="AV475" s="13" t="s">
        <v>83</v>
      </c>
      <c r="AW475" s="13" t="s">
        <v>31</v>
      </c>
      <c r="AX475" s="13" t="s">
        <v>75</v>
      </c>
      <c r="AY475" s="243" t="s">
        <v>134</v>
      </c>
    </row>
    <row r="476" s="14" customFormat="1">
      <c r="A476" s="14"/>
      <c r="B476" s="244"/>
      <c r="C476" s="245"/>
      <c r="D476" s="235" t="s">
        <v>148</v>
      </c>
      <c r="E476" s="246" t="s">
        <v>1</v>
      </c>
      <c r="F476" s="247" t="s">
        <v>437</v>
      </c>
      <c r="G476" s="245"/>
      <c r="H476" s="248">
        <v>30</v>
      </c>
      <c r="I476" s="249"/>
      <c r="J476" s="245"/>
      <c r="K476" s="245"/>
      <c r="L476" s="250"/>
      <c r="M476" s="251"/>
      <c r="N476" s="252"/>
      <c r="O476" s="252"/>
      <c r="P476" s="252"/>
      <c r="Q476" s="252"/>
      <c r="R476" s="252"/>
      <c r="S476" s="252"/>
      <c r="T476" s="253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4" t="s">
        <v>148</v>
      </c>
      <c r="AU476" s="254" t="s">
        <v>85</v>
      </c>
      <c r="AV476" s="14" t="s">
        <v>85</v>
      </c>
      <c r="AW476" s="14" t="s">
        <v>31</v>
      </c>
      <c r="AX476" s="14" t="s">
        <v>75</v>
      </c>
      <c r="AY476" s="254" t="s">
        <v>134</v>
      </c>
    </row>
    <row r="477" s="13" customFormat="1">
      <c r="A477" s="13"/>
      <c r="B477" s="233"/>
      <c r="C477" s="234"/>
      <c r="D477" s="235" t="s">
        <v>148</v>
      </c>
      <c r="E477" s="236" t="s">
        <v>1</v>
      </c>
      <c r="F477" s="237" t="s">
        <v>153</v>
      </c>
      <c r="G477" s="234"/>
      <c r="H477" s="236" t="s">
        <v>1</v>
      </c>
      <c r="I477" s="238"/>
      <c r="J477" s="234"/>
      <c r="K477" s="234"/>
      <c r="L477" s="239"/>
      <c r="M477" s="240"/>
      <c r="N477" s="241"/>
      <c r="O477" s="241"/>
      <c r="P477" s="241"/>
      <c r="Q477" s="241"/>
      <c r="R477" s="241"/>
      <c r="S477" s="241"/>
      <c r="T477" s="242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3" t="s">
        <v>148</v>
      </c>
      <c r="AU477" s="243" t="s">
        <v>85</v>
      </c>
      <c r="AV477" s="13" t="s">
        <v>83</v>
      </c>
      <c r="AW477" s="13" t="s">
        <v>31</v>
      </c>
      <c r="AX477" s="13" t="s">
        <v>75</v>
      </c>
      <c r="AY477" s="243" t="s">
        <v>134</v>
      </c>
    </row>
    <row r="478" s="14" customFormat="1">
      <c r="A478" s="14"/>
      <c r="B478" s="244"/>
      <c r="C478" s="245"/>
      <c r="D478" s="235" t="s">
        <v>148</v>
      </c>
      <c r="E478" s="246" t="s">
        <v>1</v>
      </c>
      <c r="F478" s="247" t="s">
        <v>438</v>
      </c>
      <c r="G478" s="245"/>
      <c r="H478" s="248">
        <v>47</v>
      </c>
      <c r="I478" s="249"/>
      <c r="J478" s="245"/>
      <c r="K478" s="245"/>
      <c r="L478" s="250"/>
      <c r="M478" s="251"/>
      <c r="N478" s="252"/>
      <c r="O478" s="252"/>
      <c r="P478" s="252"/>
      <c r="Q478" s="252"/>
      <c r="R478" s="252"/>
      <c r="S478" s="252"/>
      <c r="T478" s="253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4" t="s">
        <v>148</v>
      </c>
      <c r="AU478" s="254" t="s">
        <v>85</v>
      </c>
      <c r="AV478" s="14" t="s">
        <v>85</v>
      </c>
      <c r="AW478" s="14" t="s">
        <v>31</v>
      </c>
      <c r="AX478" s="14" t="s">
        <v>75</v>
      </c>
      <c r="AY478" s="254" t="s">
        <v>134</v>
      </c>
    </row>
    <row r="479" s="13" customFormat="1">
      <c r="A479" s="13"/>
      <c r="B479" s="233"/>
      <c r="C479" s="234"/>
      <c r="D479" s="235" t="s">
        <v>148</v>
      </c>
      <c r="E479" s="236" t="s">
        <v>1</v>
      </c>
      <c r="F479" s="237" t="s">
        <v>155</v>
      </c>
      <c r="G479" s="234"/>
      <c r="H479" s="236" t="s">
        <v>1</v>
      </c>
      <c r="I479" s="238"/>
      <c r="J479" s="234"/>
      <c r="K479" s="234"/>
      <c r="L479" s="239"/>
      <c r="M479" s="240"/>
      <c r="N479" s="241"/>
      <c r="O479" s="241"/>
      <c r="P479" s="241"/>
      <c r="Q479" s="241"/>
      <c r="R479" s="241"/>
      <c r="S479" s="241"/>
      <c r="T479" s="242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3" t="s">
        <v>148</v>
      </c>
      <c r="AU479" s="243" t="s">
        <v>85</v>
      </c>
      <c r="AV479" s="13" t="s">
        <v>83</v>
      </c>
      <c r="AW479" s="13" t="s">
        <v>31</v>
      </c>
      <c r="AX479" s="13" t="s">
        <v>75</v>
      </c>
      <c r="AY479" s="243" t="s">
        <v>134</v>
      </c>
    </row>
    <row r="480" s="14" customFormat="1">
      <c r="A480" s="14"/>
      <c r="B480" s="244"/>
      <c r="C480" s="245"/>
      <c r="D480" s="235" t="s">
        <v>148</v>
      </c>
      <c r="E480" s="246" t="s">
        <v>1</v>
      </c>
      <c r="F480" s="247" t="s">
        <v>438</v>
      </c>
      <c r="G480" s="245"/>
      <c r="H480" s="248">
        <v>47</v>
      </c>
      <c r="I480" s="249"/>
      <c r="J480" s="245"/>
      <c r="K480" s="245"/>
      <c r="L480" s="250"/>
      <c r="M480" s="251"/>
      <c r="N480" s="252"/>
      <c r="O480" s="252"/>
      <c r="P480" s="252"/>
      <c r="Q480" s="252"/>
      <c r="R480" s="252"/>
      <c r="S480" s="252"/>
      <c r="T480" s="253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4" t="s">
        <v>148</v>
      </c>
      <c r="AU480" s="254" t="s">
        <v>85</v>
      </c>
      <c r="AV480" s="14" t="s">
        <v>85</v>
      </c>
      <c r="AW480" s="14" t="s">
        <v>31</v>
      </c>
      <c r="AX480" s="14" t="s">
        <v>75</v>
      </c>
      <c r="AY480" s="254" t="s">
        <v>134</v>
      </c>
    </row>
    <row r="481" s="13" customFormat="1">
      <c r="A481" s="13"/>
      <c r="B481" s="233"/>
      <c r="C481" s="234"/>
      <c r="D481" s="235" t="s">
        <v>148</v>
      </c>
      <c r="E481" s="236" t="s">
        <v>1</v>
      </c>
      <c r="F481" s="237" t="s">
        <v>168</v>
      </c>
      <c r="G481" s="234"/>
      <c r="H481" s="236" t="s">
        <v>1</v>
      </c>
      <c r="I481" s="238"/>
      <c r="J481" s="234"/>
      <c r="K481" s="234"/>
      <c r="L481" s="239"/>
      <c r="M481" s="240"/>
      <c r="N481" s="241"/>
      <c r="O481" s="241"/>
      <c r="P481" s="241"/>
      <c r="Q481" s="241"/>
      <c r="R481" s="241"/>
      <c r="S481" s="241"/>
      <c r="T481" s="242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3" t="s">
        <v>148</v>
      </c>
      <c r="AU481" s="243" t="s">
        <v>85</v>
      </c>
      <c r="AV481" s="13" t="s">
        <v>83</v>
      </c>
      <c r="AW481" s="13" t="s">
        <v>31</v>
      </c>
      <c r="AX481" s="13" t="s">
        <v>75</v>
      </c>
      <c r="AY481" s="243" t="s">
        <v>134</v>
      </c>
    </row>
    <row r="482" s="13" customFormat="1">
      <c r="A482" s="13"/>
      <c r="B482" s="233"/>
      <c r="C482" s="234"/>
      <c r="D482" s="235" t="s">
        <v>148</v>
      </c>
      <c r="E482" s="236" t="s">
        <v>1</v>
      </c>
      <c r="F482" s="237" t="s">
        <v>439</v>
      </c>
      <c r="G482" s="234"/>
      <c r="H482" s="236" t="s">
        <v>1</v>
      </c>
      <c r="I482" s="238"/>
      <c r="J482" s="234"/>
      <c r="K482" s="234"/>
      <c r="L482" s="239"/>
      <c r="M482" s="240"/>
      <c r="N482" s="241"/>
      <c r="O482" s="241"/>
      <c r="P482" s="241"/>
      <c r="Q482" s="241"/>
      <c r="R482" s="241"/>
      <c r="S482" s="241"/>
      <c r="T482" s="242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3" t="s">
        <v>148</v>
      </c>
      <c r="AU482" s="243" t="s">
        <v>85</v>
      </c>
      <c r="AV482" s="13" t="s">
        <v>83</v>
      </c>
      <c r="AW482" s="13" t="s">
        <v>31</v>
      </c>
      <c r="AX482" s="13" t="s">
        <v>75</v>
      </c>
      <c r="AY482" s="243" t="s">
        <v>134</v>
      </c>
    </row>
    <row r="483" s="14" customFormat="1">
      <c r="A483" s="14"/>
      <c r="B483" s="244"/>
      <c r="C483" s="245"/>
      <c r="D483" s="235" t="s">
        <v>148</v>
      </c>
      <c r="E483" s="246" t="s">
        <v>1</v>
      </c>
      <c r="F483" s="247" t="s">
        <v>440</v>
      </c>
      <c r="G483" s="245"/>
      <c r="H483" s="248">
        <v>3</v>
      </c>
      <c r="I483" s="249"/>
      <c r="J483" s="245"/>
      <c r="K483" s="245"/>
      <c r="L483" s="250"/>
      <c r="M483" s="251"/>
      <c r="N483" s="252"/>
      <c r="O483" s="252"/>
      <c r="P483" s="252"/>
      <c r="Q483" s="252"/>
      <c r="R483" s="252"/>
      <c r="S483" s="252"/>
      <c r="T483" s="253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4" t="s">
        <v>148</v>
      </c>
      <c r="AU483" s="254" t="s">
        <v>85</v>
      </c>
      <c r="AV483" s="14" t="s">
        <v>85</v>
      </c>
      <c r="AW483" s="14" t="s">
        <v>31</v>
      </c>
      <c r="AX483" s="14" t="s">
        <v>75</v>
      </c>
      <c r="AY483" s="254" t="s">
        <v>134</v>
      </c>
    </row>
    <row r="484" s="13" customFormat="1">
      <c r="A484" s="13"/>
      <c r="B484" s="233"/>
      <c r="C484" s="234"/>
      <c r="D484" s="235" t="s">
        <v>148</v>
      </c>
      <c r="E484" s="236" t="s">
        <v>1</v>
      </c>
      <c r="F484" s="237" t="s">
        <v>445</v>
      </c>
      <c r="G484" s="234"/>
      <c r="H484" s="236" t="s">
        <v>1</v>
      </c>
      <c r="I484" s="238"/>
      <c r="J484" s="234"/>
      <c r="K484" s="234"/>
      <c r="L484" s="239"/>
      <c r="M484" s="240"/>
      <c r="N484" s="241"/>
      <c r="O484" s="241"/>
      <c r="P484" s="241"/>
      <c r="Q484" s="241"/>
      <c r="R484" s="241"/>
      <c r="S484" s="241"/>
      <c r="T484" s="242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3" t="s">
        <v>148</v>
      </c>
      <c r="AU484" s="243" t="s">
        <v>85</v>
      </c>
      <c r="AV484" s="13" t="s">
        <v>83</v>
      </c>
      <c r="AW484" s="13" t="s">
        <v>31</v>
      </c>
      <c r="AX484" s="13" t="s">
        <v>75</v>
      </c>
      <c r="AY484" s="243" t="s">
        <v>134</v>
      </c>
    </row>
    <row r="485" s="13" customFormat="1">
      <c r="A485" s="13"/>
      <c r="B485" s="233"/>
      <c r="C485" s="234"/>
      <c r="D485" s="235" t="s">
        <v>148</v>
      </c>
      <c r="E485" s="236" t="s">
        <v>1</v>
      </c>
      <c r="F485" s="237" t="s">
        <v>450</v>
      </c>
      <c r="G485" s="234"/>
      <c r="H485" s="236" t="s">
        <v>1</v>
      </c>
      <c r="I485" s="238"/>
      <c r="J485" s="234"/>
      <c r="K485" s="234"/>
      <c r="L485" s="239"/>
      <c r="M485" s="240"/>
      <c r="N485" s="241"/>
      <c r="O485" s="241"/>
      <c r="P485" s="241"/>
      <c r="Q485" s="241"/>
      <c r="R485" s="241"/>
      <c r="S485" s="241"/>
      <c r="T485" s="242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3" t="s">
        <v>148</v>
      </c>
      <c r="AU485" s="243" t="s">
        <v>85</v>
      </c>
      <c r="AV485" s="13" t="s">
        <v>83</v>
      </c>
      <c r="AW485" s="13" t="s">
        <v>31</v>
      </c>
      <c r="AX485" s="13" t="s">
        <v>75</v>
      </c>
      <c r="AY485" s="243" t="s">
        <v>134</v>
      </c>
    </row>
    <row r="486" s="14" customFormat="1">
      <c r="A486" s="14"/>
      <c r="B486" s="244"/>
      <c r="C486" s="245"/>
      <c r="D486" s="235" t="s">
        <v>148</v>
      </c>
      <c r="E486" s="246" t="s">
        <v>1</v>
      </c>
      <c r="F486" s="247" t="s">
        <v>451</v>
      </c>
      <c r="G486" s="245"/>
      <c r="H486" s="248">
        <v>6</v>
      </c>
      <c r="I486" s="249"/>
      <c r="J486" s="245"/>
      <c r="K486" s="245"/>
      <c r="L486" s="250"/>
      <c r="M486" s="251"/>
      <c r="N486" s="252"/>
      <c r="O486" s="252"/>
      <c r="P486" s="252"/>
      <c r="Q486" s="252"/>
      <c r="R486" s="252"/>
      <c r="S486" s="252"/>
      <c r="T486" s="253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4" t="s">
        <v>148</v>
      </c>
      <c r="AU486" s="254" t="s">
        <v>85</v>
      </c>
      <c r="AV486" s="14" t="s">
        <v>85</v>
      </c>
      <c r="AW486" s="14" t="s">
        <v>31</v>
      </c>
      <c r="AX486" s="14" t="s">
        <v>75</v>
      </c>
      <c r="AY486" s="254" t="s">
        <v>134</v>
      </c>
    </row>
    <row r="487" s="15" customFormat="1">
      <c r="A487" s="15"/>
      <c r="B487" s="255"/>
      <c r="C487" s="256"/>
      <c r="D487" s="235" t="s">
        <v>148</v>
      </c>
      <c r="E487" s="257" t="s">
        <v>1</v>
      </c>
      <c r="F487" s="258" t="s">
        <v>158</v>
      </c>
      <c r="G487" s="256"/>
      <c r="H487" s="259">
        <v>133</v>
      </c>
      <c r="I487" s="260"/>
      <c r="J487" s="256"/>
      <c r="K487" s="256"/>
      <c r="L487" s="261"/>
      <c r="M487" s="262"/>
      <c r="N487" s="263"/>
      <c r="O487" s="263"/>
      <c r="P487" s="263"/>
      <c r="Q487" s="263"/>
      <c r="R487" s="263"/>
      <c r="S487" s="263"/>
      <c r="T487" s="264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65" t="s">
        <v>148</v>
      </c>
      <c r="AU487" s="265" t="s">
        <v>85</v>
      </c>
      <c r="AV487" s="15" t="s">
        <v>140</v>
      </c>
      <c r="AW487" s="15" t="s">
        <v>31</v>
      </c>
      <c r="AX487" s="15" t="s">
        <v>83</v>
      </c>
      <c r="AY487" s="265" t="s">
        <v>134</v>
      </c>
    </row>
    <row r="488" s="2" customFormat="1" ht="24.15" customHeight="1">
      <c r="A488" s="39"/>
      <c r="B488" s="40"/>
      <c r="C488" s="266" t="s">
        <v>482</v>
      </c>
      <c r="D488" s="266" t="s">
        <v>170</v>
      </c>
      <c r="E488" s="267" t="s">
        <v>483</v>
      </c>
      <c r="F488" s="268" t="s">
        <v>484</v>
      </c>
      <c r="G488" s="269" t="s">
        <v>146</v>
      </c>
      <c r="H488" s="270">
        <v>115</v>
      </c>
      <c r="I488" s="271"/>
      <c r="J488" s="270">
        <f>ROUND(I488*H488,2)</f>
        <v>0</v>
      </c>
      <c r="K488" s="272"/>
      <c r="L488" s="273"/>
      <c r="M488" s="274" t="s">
        <v>1</v>
      </c>
      <c r="N488" s="275" t="s">
        <v>40</v>
      </c>
      <c r="O488" s="92"/>
      <c r="P488" s="229">
        <f>O488*H488</f>
        <v>0</v>
      </c>
      <c r="Q488" s="229">
        <v>0.0032000000000000002</v>
      </c>
      <c r="R488" s="229">
        <f>Q488*H488</f>
        <v>0.36799999999999999</v>
      </c>
      <c r="S488" s="229">
        <v>0</v>
      </c>
      <c r="T488" s="230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31" t="s">
        <v>314</v>
      </c>
      <c r="AT488" s="231" t="s">
        <v>170</v>
      </c>
      <c r="AU488" s="231" t="s">
        <v>85</v>
      </c>
      <c r="AY488" s="18" t="s">
        <v>134</v>
      </c>
      <c r="BE488" s="232">
        <f>IF(N488="základní",J488,0)</f>
        <v>0</v>
      </c>
      <c r="BF488" s="232">
        <f>IF(N488="snížená",J488,0)</f>
        <v>0</v>
      </c>
      <c r="BG488" s="232">
        <f>IF(N488="zákl. přenesená",J488,0)</f>
        <v>0</v>
      </c>
      <c r="BH488" s="232">
        <f>IF(N488="sníž. přenesená",J488,0)</f>
        <v>0</v>
      </c>
      <c r="BI488" s="232">
        <f>IF(N488="nulová",J488,0)</f>
        <v>0</v>
      </c>
      <c r="BJ488" s="18" t="s">
        <v>83</v>
      </c>
      <c r="BK488" s="232">
        <f>ROUND(I488*H488,2)</f>
        <v>0</v>
      </c>
      <c r="BL488" s="18" t="s">
        <v>250</v>
      </c>
      <c r="BM488" s="231" t="s">
        <v>485</v>
      </c>
    </row>
    <row r="489" s="13" customFormat="1">
      <c r="A489" s="13"/>
      <c r="B489" s="233"/>
      <c r="C489" s="234"/>
      <c r="D489" s="235" t="s">
        <v>148</v>
      </c>
      <c r="E489" s="236" t="s">
        <v>1</v>
      </c>
      <c r="F489" s="237" t="s">
        <v>456</v>
      </c>
      <c r="G489" s="234"/>
      <c r="H489" s="236" t="s">
        <v>1</v>
      </c>
      <c r="I489" s="238"/>
      <c r="J489" s="234"/>
      <c r="K489" s="234"/>
      <c r="L489" s="239"/>
      <c r="M489" s="240"/>
      <c r="N489" s="241"/>
      <c r="O489" s="241"/>
      <c r="P489" s="241"/>
      <c r="Q489" s="241"/>
      <c r="R489" s="241"/>
      <c r="S489" s="241"/>
      <c r="T489" s="242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3" t="s">
        <v>148</v>
      </c>
      <c r="AU489" s="243" t="s">
        <v>85</v>
      </c>
      <c r="AV489" s="13" t="s">
        <v>83</v>
      </c>
      <c r="AW489" s="13" t="s">
        <v>31</v>
      </c>
      <c r="AX489" s="13" t="s">
        <v>75</v>
      </c>
      <c r="AY489" s="243" t="s">
        <v>134</v>
      </c>
    </row>
    <row r="490" s="13" customFormat="1">
      <c r="A490" s="13"/>
      <c r="B490" s="233"/>
      <c r="C490" s="234"/>
      <c r="D490" s="235" t="s">
        <v>148</v>
      </c>
      <c r="E490" s="236" t="s">
        <v>1</v>
      </c>
      <c r="F490" s="237" t="s">
        <v>457</v>
      </c>
      <c r="G490" s="234"/>
      <c r="H490" s="236" t="s">
        <v>1</v>
      </c>
      <c r="I490" s="238"/>
      <c r="J490" s="234"/>
      <c r="K490" s="234"/>
      <c r="L490" s="239"/>
      <c r="M490" s="240"/>
      <c r="N490" s="241"/>
      <c r="O490" s="241"/>
      <c r="P490" s="241"/>
      <c r="Q490" s="241"/>
      <c r="R490" s="241"/>
      <c r="S490" s="241"/>
      <c r="T490" s="242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3" t="s">
        <v>148</v>
      </c>
      <c r="AU490" s="243" t="s">
        <v>85</v>
      </c>
      <c r="AV490" s="13" t="s">
        <v>83</v>
      </c>
      <c r="AW490" s="13" t="s">
        <v>31</v>
      </c>
      <c r="AX490" s="13" t="s">
        <v>75</v>
      </c>
      <c r="AY490" s="243" t="s">
        <v>134</v>
      </c>
    </row>
    <row r="491" s="14" customFormat="1">
      <c r="A491" s="14"/>
      <c r="B491" s="244"/>
      <c r="C491" s="245"/>
      <c r="D491" s="235" t="s">
        <v>148</v>
      </c>
      <c r="E491" s="246" t="s">
        <v>1</v>
      </c>
      <c r="F491" s="247" t="s">
        <v>486</v>
      </c>
      <c r="G491" s="245"/>
      <c r="H491" s="248">
        <v>115</v>
      </c>
      <c r="I491" s="249"/>
      <c r="J491" s="245"/>
      <c r="K491" s="245"/>
      <c r="L491" s="250"/>
      <c r="M491" s="251"/>
      <c r="N491" s="252"/>
      <c r="O491" s="252"/>
      <c r="P491" s="252"/>
      <c r="Q491" s="252"/>
      <c r="R491" s="252"/>
      <c r="S491" s="252"/>
      <c r="T491" s="253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4" t="s">
        <v>148</v>
      </c>
      <c r="AU491" s="254" t="s">
        <v>85</v>
      </c>
      <c r="AV491" s="14" t="s">
        <v>85</v>
      </c>
      <c r="AW491" s="14" t="s">
        <v>31</v>
      </c>
      <c r="AX491" s="14" t="s">
        <v>83</v>
      </c>
      <c r="AY491" s="254" t="s">
        <v>134</v>
      </c>
    </row>
    <row r="492" s="2" customFormat="1" ht="24.15" customHeight="1">
      <c r="A492" s="39"/>
      <c r="B492" s="40"/>
      <c r="C492" s="266" t="s">
        <v>487</v>
      </c>
      <c r="D492" s="266" t="s">
        <v>170</v>
      </c>
      <c r="E492" s="267" t="s">
        <v>488</v>
      </c>
      <c r="F492" s="268" t="s">
        <v>489</v>
      </c>
      <c r="G492" s="269" t="s">
        <v>146</v>
      </c>
      <c r="H492" s="270">
        <v>11</v>
      </c>
      <c r="I492" s="271"/>
      <c r="J492" s="270">
        <f>ROUND(I492*H492,2)</f>
        <v>0</v>
      </c>
      <c r="K492" s="272"/>
      <c r="L492" s="273"/>
      <c r="M492" s="274" t="s">
        <v>1</v>
      </c>
      <c r="N492" s="275" t="s">
        <v>40</v>
      </c>
      <c r="O492" s="92"/>
      <c r="P492" s="229">
        <f>O492*H492</f>
        <v>0</v>
      </c>
      <c r="Q492" s="229">
        <v>0.0023999999999999998</v>
      </c>
      <c r="R492" s="229">
        <f>Q492*H492</f>
        <v>0.026399999999999996</v>
      </c>
      <c r="S492" s="229">
        <v>0</v>
      </c>
      <c r="T492" s="230">
        <f>S492*H492</f>
        <v>0</v>
      </c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R492" s="231" t="s">
        <v>314</v>
      </c>
      <c r="AT492" s="231" t="s">
        <v>170</v>
      </c>
      <c r="AU492" s="231" t="s">
        <v>85</v>
      </c>
      <c r="AY492" s="18" t="s">
        <v>134</v>
      </c>
      <c r="BE492" s="232">
        <f>IF(N492="základní",J492,0)</f>
        <v>0</v>
      </c>
      <c r="BF492" s="232">
        <f>IF(N492="snížená",J492,0)</f>
        <v>0</v>
      </c>
      <c r="BG492" s="232">
        <f>IF(N492="zákl. přenesená",J492,0)</f>
        <v>0</v>
      </c>
      <c r="BH492" s="232">
        <f>IF(N492="sníž. přenesená",J492,0)</f>
        <v>0</v>
      </c>
      <c r="BI492" s="232">
        <f>IF(N492="nulová",J492,0)</f>
        <v>0</v>
      </c>
      <c r="BJ492" s="18" t="s">
        <v>83</v>
      </c>
      <c r="BK492" s="232">
        <f>ROUND(I492*H492,2)</f>
        <v>0</v>
      </c>
      <c r="BL492" s="18" t="s">
        <v>250</v>
      </c>
      <c r="BM492" s="231" t="s">
        <v>490</v>
      </c>
    </row>
    <row r="493" s="13" customFormat="1">
      <c r="A493" s="13"/>
      <c r="B493" s="233"/>
      <c r="C493" s="234"/>
      <c r="D493" s="235" t="s">
        <v>148</v>
      </c>
      <c r="E493" s="236" t="s">
        <v>1</v>
      </c>
      <c r="F493" s="237" t="s">
        <v>445</v>
      </c>
      <c r="G493" s="234"/>
      <c r="H493" s="236" t="s">
        <v>1</v>
      </c>
      <c r="I493" s="238"/>
      <c r="J493" s="234"/>
      <c r="K493" s="234"/>
      <c r="L493" s="239"/>
      <c r="M493" s="240"/>
      <c r="N493" s="241"/>
      <c r="O493" s="241"/>
      <c r="P493" s="241"/>
      <c r="Q493" s="241"/>
      <c r="R493" s="241"/>
      <c r="S493" s="241"/>
      <c r="T493" s="242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3" t="s">
        <v>148</v>
      </c>
      <c r="AU493" s="243" t="s">
        <v>85</v>
      </c>
      <c r="AV493" s="13" t="s">
        <v>83</v>
      </c>
      <c r="AW493" s="13" t="s">
        <v>31</v>
      </c>
      <c r="AX493" s="13" t="s">
        <v>75</v>
      </c>
      <c r="AY493" s="243" t="s">
        <v>134</v>
      </c>
    </row>
    <row r="494" s="13" customFormat="1">
      <c r="A494" s="13"/>
      <c r="B494" s="233"/>
      <c r="C494" s="234"/>
      <c r="D494" s="235" t="s">
        <v>148</v>
      </c>
      <c r="E494" s="236" t="s">
        <v>1</v>
      </c>
      <c r="F494" s="237" t="s">
        <v>448</v>
      </c>
      <c r="G494" s="234"/>
      <c r="H494" s="236" t="s">
        <v>1</v>
      </c>
      <c r="I494" s="238"/>
      <c r="J494" s="234"/>
      <c r="K494" s="234"/>
      <c r="L494" s="239"/>
      <c r="M494" s="240"/>
      <c r="N494" s="241"/>
      <c r="O494" s="241"/>
      <c r="P494" s="241"/>
      <c r="Q494" s="241"/>
      <c r="R494" s="241"/>
      <c r="S494" s="241"/>
      <c r="T494" s="242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3" t="s">
        <v>148</v>
      </c>
      <c r="AU494" s="243" t="s">
        <v>85</v>
      </c>
      <c r="AV494" s="13" t="s">
        <v>83</v>
      </c>
      <c r="AW494" s="13" t="s">
        <v>31</v>
      </c>
      <c r="AX494" s="13" t="s">
        <v>75</v>
      </c>
      <c r="AY494" s="243" t="s">
        <v>134</v>
      </c>
    </row>
    <row r="495" s="14" customFormat="1">
      <c r="A495" s="14"/>
      <c r="B495" s="244"/>
      <c r="C495" s="245"/>
      <c r="D495" s="235" t="s">
        <v>148</v>
      </c>
      <c r="E495" s="246" t="s">
        <v>1</v>
      </c>
      <c r="F495" s="247" t="s">
        <v>491</v>
      </c>
      <c r="G495" s="245"/>
      <c r="H495" s="248">
        <v>11</v>
      </c>
      <c r="I495" s="249"/>
      <c r="J495" s="245"/>
      <c r="K495" s="245"/>
      <c r="L495" s="250"/>
      <c r="M495" s="251"/>
      <c r="N495" s="252"/>
      <c r="O495" s="252"/>
      <c r="P495" s="252"/>
      <c r="Q495" s="252"/>
      <c r="R495" s="252"/>
      <c r="S495" s="252"/>
      <c r="T495" s="253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54" t="s">
        <v>148</v>
      </c>
      <c r="AU495" s="254" t="s">
        <v>85</v>
      </c>
      <c r="AV495" s="14" t="s">
        <v>85</v>
      </c>
      <c r="AW495" s="14" t="s">
        <v>31</v>
      </c>
      <c r="AX495" s="14" t="s">
        <v>83</v>
      </c>
      <c r="AY495" s="254" t="s">
        <v>134</v>
      </c>
    </row>
    <row r="496" s="2" customFormat="1" ht="24.15" customHeight="1">
      <c r="A496" s="39"/>
      <c r="B496" s="40"/>
      <c r="C496" s="266" t="s">
        <v>492</v>
      </c>
      <c r="D496" s="266" t="s">
        <v>170</v>
      </c>
      <c r="E496" s="267" t="s">
        <v>493</v>
      </c>
      <c r="F496" s="268" t="s">
        <v>494</v>
      </c>
      <c r="G496" s="269" t="s">
        <v>146</v>
      </c>
      <c r="H496" s="270">
        <v>4</v>
      </c>
      <c r="I496" s="271"/>
      <c r="J496" s="270">
        <f>ROUND(I496*H496,2)</f>
        <v>0</v>
      </c>
      <c r="K496" s="272"/>
      <c r="L496" s="273"/>
      <c r="M496" s="274" t="s">
        <v>1</v>
      </c>
      <c r="N496" s="275" t="s">
        <v>40</v>
      </c>
      <c r="O496" s="92"/>
      <c r="P496" s="229">
        <f>O496*H496</f>
        <v>0</v>
      </c>
      <c r="Q496" s="229">
        <v>0.0030000000000000001</v>
      </c>
      <c r="R496" s="229">
        <f>Q496*H496</f>
        <v>0.012</v>
      </c>
      <c r="S496" s="229">
        <v>0</v>
      </c>
      <c r="T496" s="230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31" t="s">
        <v>314</v>
      </c>
      <c r="AT496" s="231" t="s">
        <v>170</v>
      </c>
      <c r="AU496" s="231" t="s">
        <v>85</v>
      </c>
      <c r="AY496" s="18" t="s">
        <v>134</v>
      </c>
      <c r="BE496" s="232">
        <f>IF(N496="základní",J496,0)</f>
        <v>0</v>
      </c>
      <c r="BF496" s="232">
        <f>IF(N496="snížená",J496,0)</f>
        <v>0</v>
      </c>
      <c r="BG496" s="232">
        <f>IF(N496="zákl. přenesená",J496,0)</f>
        <v>0</v>
      </c>
      <c r="BH496" s="232">
        <f>IF(N496="sníž. přenesená",J496,0)</f>
        <v>0</v>
      </c>
      <c r="BI496" s="232">
        <f>IF(N496="nulová",J496,0)</f>
        <v>0</v>
      </c>
      <c r="BJ496" s="18" t="s">
        <v>83</v>
      </c>
      <c r="BK496" s="232">
        <f>ROUND(I496*H496,2)</f>
        <v>0</v>
      </c>
      <c r="BL496" s="18" t="s">
        <v>250</v>
      </c>
      <c r="BM496" s="231" t="s">
        <v>495</v>
      </c>
    </row>
    <row r="497" s="13" customFormat="1">
      <c r="A497" s="13"/>
      <c r="B497" s="233"/>
      <c r="C497" s="234"/>
      <c r="D497" s="235" t="s">
        <v>148</v>
      </c>
      <c r="E497" s="236" t="s">
        <v>1</v>
      </c>
      <c r="F497" s="237" t="s">
        <v>445</v>
      </c>
      <c r="G497" s="234"/>
      <c r="H497" s="236" t="s">
        <v>1</v>
      </c>
      <c r="I497" s="238"/>
      <c r="J497" s="234"/>
      <c r="K497" s="234"/>
      <c r="L497" s="239"/>
      <c r="M497" s="240"/>
      <c r="N497" s="241"/>
      <c r="O497" s="241"/>
      <c r="P497" s="241"/>
      <c r="Q497" s="241"/>
      <c r="R497" s="241"/>
      <c r="S497" s="241"/>
      <c r="T497" s="242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3" t="s">
        <v>148</v>
      </c>
      <c r="AU497" s="243" t="s">
        <v>85</v>
      </c>
      <c r="AV497" s="13" t="s">
        <v>83</v>
      </c>
      <c r="AW497" s="13" t="s">
        <v>31</v>
      </c>
      <c r="AX497" s="13" t="s">
        <v>75</v>
      </c>
      <c r="AY497" s="243" t="s">
        <v>134</v>
      </c>
    </row>
    <row r="498" s="13" customFormat="1">
      <c r="A498" s="13"/>
      <c r="B498" s="233"/>
      <c r="C498" s="234"/>
      <c r="D498" s="235" t="s">
        <v>148</v>
      </c>
      <c r="E498" s="236" t="s">
        <v>1</v>
      </c>
      <c r="F498" s="237" t="s">
        <v>452</v>
      </c>
      <c r="G498" s="234"/>
      <c r="H498" s="236" t="s">
        <v>1</v>
      </c>
      <c r="I498" s="238"/>
      <c r="J498" s="234"/>
      <c r="K498" s="234"/>
      <c r="L498" s="239"/>
      <c r="M498" s="240"/>
      <c r="N498" s="241"/>
      <c r="O498" s="241"/>
      <c r="P498" s="241"/>
      <c r="Q498" s="241"/>
      <c r="R498" s="241"/>
      <c r="S498" s="241"/>
      <c r="T498" s="242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3" t="s">
        <v>148</v>
      </c>
      <c r="AU498" s="243" t="s">
        <v>85</v>
      </c>
      <c r="AV498" s="13" t="s">
        <v>83</v>
      </c>
      <c r="AW498" s="13" t="s">
        <v>31</v>
      </c>
      <c r="AX498" s="13" t="s">
        <v>75</v>
      </c>
      <c r="AY498" s="243" t="s">
        <v>134</v>
      </c>
    </row>
    <row r="499" s="14" customFormat="1">
      <c r="A499" s="14"/>
      <c r="B499" s="244"/>
      <c r="C499" s="245"/>
      <c r="D499" s="235" t="s">
        <v>148</v>
      </c>
      <c r="E499" s="246" t="s">
        <v>1</v>
      </c>
      <c r="F499" s="247" t="s">
        <v>496</v>
      </c>
      <c r="G499" s="245"/>
      <c r="H499" s="248">
        <v>1.3799999999999999</v>
      </c>
      <c r="I499" s="249"/>
      <c r="J499" s="245"/>
      <c r="K499" s="245"/>
      <c r="L499" s="250"/>
      <c r="M499" s="251"/>
      <c r="N499" s="252"/>
      <c r="O499" s="252"/>
      <c r="P499" s="252"/>
      <c r="Q499" s="252"/>
      <c r="R499" s="252"/>
      <c r="S499" s="252"/>
      <c r="T499" s="253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4" t="s">
        <v>148</v>
      </c>
      <c r="AU499" s="254" t="s">
        <v>85</v>
      </c>
      <c r="AV499" s="14" t="s">
        <v>85</v>
      </c>
      <c r="AW499" s="14" t="s">
        <v>31</v>
      </c>
      <c r="AX499" s="14" t="s">
        <v>75</v>
      </c>
      <c r="AY499" s="254" t="s">
        <v>134</v>
      </c>
    </row>
    <row r="500" s="13" customFormat="1">
      <c r="A500" s="13"/>
      <c r="B500" s="233"/>
      <c r="C500" s="234"/>
      <c r="D500" s="235" t="s">
        <v>148</v>
      </c>
      <c r="E500" s="236" t="s">
        <v>1</v>
      </c>
      <c r="F500" s="237" t="s">
        <v>454</v>
      </c>
      <c r="G500" s="234"/>
      <c r="H500" s="236" t="s">
        <v>1</v>
      </c>
      <c r="I500" s="238"/>
      <c r="J500" s="234"/>
      <c r="K500" s="234"/>
      <c r="L500" s="239"/>
      <c r="M500" s="240"/>
      <c r="N500" s="241"/>
      <c r="O500" s="241"/>
      <c r="P500" s="241"/>
      <c r="Q500" s="241"/>
      <c r="R500" s="241"/>
      <c r="S500" s="241"/>
      <c r="T500" s="242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3" t="s">
        <v>148</v>
      </c>
      <c r="AU500" s="243" t="s">
        <v>85</v>
      </c>
      <c r="AV500" s="13" t="s">
        <v>83</v>
      </c>
      <c r="AW500" s="13" t="s">
        <v>31</v>
      </c>
      <c r="AX500" s="13" t="s">
        <v>75</v>
      </c>
      <c r="AY500" s="243" t="s">
        <v>134</v>
      </c>
    </row>
    <row r="501" s="14" customFormat="1">
      <c r="A501" s="14"/>
      <c r="B501" s="244"/>
      <c r="C501" s="245"/>
      <c r="D501" s="235" t="s">
        <v>148</v>
      </c>
      <c r="E501" s="246" t="s">
        <v>1</v>
      </c>
      <c r="F501" s="247" t="s">
        <v>497</v>
      </c>
      <c r="G501" s="245"/>
      <c r="H501" s="248">
        <v>2.6200000000000001</v>
      </c>
      <c r="I501" s="249"/>
      <c r="J501" s="245"/>
      <c r="K501" s="245"/>
      <c r="L501" s="250"/>
      <c r="M501" s="251"/>
      <c r="N501" s="252"/>
      <c r="O501" s="252"/>
      <c r="P501" s="252"/>
      <c r="Q501" s="252"/>
      <c r="R501" s="252"/>
      <c r="S501" s="252"/>
      <c r="T501" s="253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4" t="s">
        <v>148</v>
      </c>
      <c r="AU501" s="254" t="s">
        <v>85</v>
      </c>
      <c r="AV501" s="14" t="s">
        <v>85</v>
      </c>
      <c r="AW501" s="14" t="s">
        <v>31</v>
      </c>
      <c r="AX501" s="14" t="s">
        <v>75</v>
      </c>
      <c r="AY501" s="254" t="s">
        <v>134</v>
      </c>
    </row>
    <row r="502" s="15" customFormat="1">
      <c r="A502" s="15"/>
      <c r="B502" s="255"/>
      <c r="C502" s="256"/>
      <c r="D502" s="235" t="s">
        <v>148</v>
      </c>
      <c r="E502" s="257" t="s">
        <v>1</v>
      </c>
      <c r="F502" s="258" t="s">
        <v>158</v>
      </c>
      <c r="G502" s="256"/>
      <c r="H502" s="259">
        <v>4</v>
      </c>
      <c r="I502" s="260"/>
      <c r="J502" s="256"/>
      <c r="K502" s="256"/>
      <c r="L502" s="261"/>
      <c r="M502" s="262"/>
      <c r="N502" s="263"/>
      <c r="O502" s="263"/>
      <c r="P502" s="263"/>
      <c r="Q502" s="263"/>
      <c r="R502" s="263"/>
      <c r="S502" s="263"/>
      <c r="T502" s="264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T502" s="265" t="s">
        <v>148</v>
      </c>
      <c r="AU502" s="265" t="s">
        <v>85</v>
      </c>
      <c r="AV502" s="15" t="s">
        <v>140</v>
      </c>
      <c r="AW502" s="15" t="s">
        <v>31</v>
      </c>
      <c r="AX502" s="15" t="s">
        <v>83</v>
      </c>
      <c r="AY502" s="265" t="s">
        <v>134</v>
      </c>
    </row>
    <row r="503" s="2" customFormat="1" ht="24.15" customHeight="1">
      <c r="A503" s="39"/>
      <c r="B503" s="40"/>
      <c r="C503" s="266" t="s">
        <v>498</v>
      </c>
      <c r="D503" s="266" t="s">
        <v>170</v>
      </c>
      <c r="E503" s="267" t="s">
        <v>499</v>
      </c>
      <c r="F503" s="268" t="s">
        <v>500</v>
      </c>
      <c r="G503" s="269" t="s">
        <v>146</v>
      </c>
      <c r="H503" s="270">
        <v>138</v>
      </c>
      <c r="I503" s="271"/>
      <c r="J503" s="270">
        <f>ROUND(I503*H503,2)</f>
        <v>0</v>
      </c>
      <c r="K503" s="272"/>
      <c r="L503" s="273"/>
      <c r="M503" s="274" t="s">
        <v>1</v>
      </c>
      <c r="N503" s="275" t="s">
        <v>40</v>
      </c>
      <c r="O503" s="92"/>
      <c r="P503" s="229">
        <f>O503*H503</f>
        <v>0</v>
      </c>
      <c r="Q503" s="229">
        <v>0.0035999999999999999</v>
      </c>
      <c r="R503" s="229">
        <f>Q503*H503</f>
        <v>0.49679999999999996</v>
      </c>
      <c r="S503" s="229">
        <v>0</v>
      </c>
      <c r="T503" s="230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31" t="s">
        <v>314</v>
      </c>
      <c r="AT503" s="231" t="s">
        <v>170</v>
      </c>
      <c r="AU503" s="231" t="s">
        <v>85</v>
      </c>
      <c r="AY503" s="18" t="s">
        <v>134</v>
      </c>
      <c r="BE503" s="232">
        <f>IF(N503="základní",J503,0)</f>
        <v>0</v>
      </c>
      <c r="BF503" s="232">
        <f>IF(N503="snížená",J503,0)</f>
        <v>0</v>
      </c>
      <c r="BG503" s="232">
        <f>IF(N503="zákl. přenesená",J503,0)</f>
        <v>0</v>
      </c>
      <c r="BH503" s="232">
        <f>IF(N503="sníž. přenesená",J503,0)</f>
        <v>0</v>
      </c>
      <c r="BI503" s="232">
        <f>IF(N503="nulová",J503,0)</f>
        <v>0</v>
      </c>
      <c r="BJ503" s="18" t="s">
        <v>83</v>
      </c>
      <c r="BK503" s="232">
        <f>ROUND(I503*H503,2)</f>
        <v>0</v>
      </c>
      <c r="BL503" s="18" t="s">
        <v>250</v>
      </c>
      <c r="BM503" s="231" t="s">
        <v>501</v>
      </c>
    </row>
    <row r="504" s="13" customFormat="1">
      <c r="A504" s="13"/>
      <c r="B504" s="233"/>
      <c r="C504" s="234"/>
      <c r="D504" s="235" t="s">
        <v>148</v>
      </c>
      <c r="E504" s="236" t="s">
        <v>1</v>
      </c>
      <c r="F504" s="237" t="s">
        <v>434</v>
      </c>
      <c r="G504" s="234"/>
      <c r="H504" s="236" t="s">
        <v>1</v>
      </c>
      <c r="I504" s="238"/>
      <c r="J504" s="234"/>
      <c r="K504" s="234"/>
      <c r="L504" s="239"/>
      <c r="M504" s="240"/>
      <c r="N504" s="241"/>
      <c r="O504" s="241"/>
      <c r="P504" s="241"/>
      <c r="Q504" s="241"/>
      <c r="R504" s="241"/>
      <c r="S504" s="241"/>
      <c r="T504" s="242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3" t="s">
        <v>148</v>
      </c>
      <c r="AU504" s="243" t="s">
        <v>85</v>
      </c>
      <c r="AV504" s="13" t="s">
        <v>83</v>
      </c>
      <c r="AW504" s="13" t="s">
        <v>31</v>
      </c>
      <c r="AX504" s="13" t="s">
        <v>75</v>
      </c>
      <c r="AY504" s="243" t="s">
        <v>134</v>
      </c>
    </row>
    <row r="505" s="13" customFormat="1">
      <c r="A505" s="13"/>
      <c r="B505" s="233"/>
      <c r="C505" s="234"/>
      <c r="D505" s="235" t="s">
        <v>148</v>
      </c>
      <c r="E505" s="236" t="s">
        <v>1</v>
      </c>
      <c r="F505" s="237" t="s">
        <v>502</v>
      </c>
      <c r="G505" s="234"/>
      <c r="H505" s="236" t="s">
        <v>1</v>
      </c>
      <c r="I505" s="238"/>
      <c r="J505" s="234"/>
      <c r="K505" s="234"/>
      <c r="L505" s="239"/>
      <c r="M505" s="240"/>
      <c r="N505" s="241"/>
      <c r="O505" s="241"/>
      <c r="P505" s="241"/>
      <c r="Q505" s="241"/>
      <c r="R505" s="241"/>
      <c r="S505" s="241"/>
      <c r="T505" s="242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3" t="s">
        <v>148</v>
      </c>
      <c r="AU505" s="243" t="s">
        <v>85</v>
      </c>
      <c r="AV505" s="13" t="s">
        <v>83</v>
      </c>
      <c r="AW505" s="13" t="s">
        <v>31</v>
      </c>
      <c r="AX505" s="13" t="s">
        <v>75</v>
      </c>
      <c r="AY505" s="243" t="s">
        <v>134</v>
      </c>
    </row>
    <row r="506" s="14" customFormat="1">
      <c r="A506" s="14"/>
      <c r="B506" s="244"/>
      <c r="C506" s="245"/>
      <c r="D506" s="235" t="s">
        <v>148</v>
      </c>
      <c r="E506" s="246" t="s">
        <v>1</v>
      </c>
      <c r="F506" s="247" t="s">
        <v>503</v>
      </c>
      <c r="G506" s="245"/>
      <c r="H506" s="248">
        <v>127</v>
      </c>
      <c r="I506" s="249"/>
      <c r="J506" s="245"/>
      <c r="K506" s="245"/>
      <c r="L506" s="250"/>
      <c r="M506" s="251"/>
      <c r="N506" s="252"/>
      <c r="O506" s="252"/>
      <c r="P506" s="252"/>
      <c r="Q506" s="252"/>
      <c r="R506" s="252"/>
      <c r="S506" s="252"/>
      <c r="T506" s="253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4" t="s">
        <v>148</v>
      </c>
      <c r="AU506" s="254" t="s">
        <v>85</v>
      </c>
      <c r="AV506" s="14" t="s">
        <v>85</v>
      </c>
      <c r="AW506" s="14" t="s">
        <v>31</v>
      </c>
      <c r="AX506" s="14" t="s">
        <v>75</v>
      </c>
      <c r="AY506" s="254" t="s">
        <v>134</v>
      </c>
    </row>
    <row r="507" s="13" customFormat="1">
      <c r="A507" s="13"/>
      <c r="B507" s="233"/>
      <c r="C507" s="234"/>
      <c r="D507" s="235" t="s">
        <v>148</v>
      </c>
      <c r="E507" s="236" t="s">
        <v>1</v>
      </c>
      <c r="F507" s="237" t="s">
        <v>168</v>
      </c>
      <c r="G507" s="234"/>
      <c r="H507" s="236" t="s">
        <v>1</v>
      </c>
      <c r="I507" s="238"/>
      <c r="J507" s="234"/>
      <c r="K507" s="234"/>
      <c r="L507" s="239"/>
      <c r="M507" s="240"/>
      <c r="N507" s="241"/>
      <c r="O507" s="241"/>
      <c r="P507" s="241"/>
      <c r="Q507" s="241"/>
      <c r="R507" s="241"/>
      <c r="S507" s="241"/>
      <c r="T507" s="242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3" t="s">
        <v>148</v>
      </c>
      <c r="AU507" s="243" t="s">
        <v>85</v>
      </c>
      <c r="AV507" s="13" t="s">
        <v>83</v>
      </c>
      <c r="AW507" s="13" t="s">
        <v>31</v>
      </c>
      <c r="AX507" s="13" t="s">
        <v>75</v>
      </c>
      <c r="AY507" s="243" t="s">
        <v>134</v>
      </c>
    </row>
    <row r="508" s="13" customFormat="1">
      <c r="A508" s="13"/>
      <c r="B508" s="233"/>
      <c r="C508" s="234"/>
      <c r="D508" s="235" t="s">
        <v>148</v>
      </c>
      <c r="E508" s="236" t="s">
        <v>1</v>
      </c>
      <c r="F508" s="237" t="s">
        <v>439</v>
      </c>
      <c r="G508" s="234"/>
      <c r="H508" s="236" t="s">
        <v>1</v>
      </c>
      <c r="I508" s="238"/>
      <c r="J508" s="234"/>
      <c r="K508" s="234"/>
      <c r="L508" s="239"/>
      <c r="M508" s="240"/>
      <c r="N508" s="241"/>
      <c r="O508" s="241"/>
      <c r="P508" s="241"/>
      <c r="Q508" s="241"/>
      <c r="R508" s="241"/>
      <c r="S508" s="241"/>
      <c r="T508" s="242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3" t="s">
        <v>148</v>
      </c>
      <c r="AU508" s="243" t="s">
        <v>85</v>
      </c>
      <c r="AV508" s="13" t="s">
        <v>83</v>
      </c>
      <c r="AW508" s="13" t="s">
        <v>31</v>
      </c>
      <c r="AX508" s="13" t="s">
        <v>75</v>
      </c>
      <c r="AY508" s="243" t="s">
        <v>134</v>
      </c>
    </row>
    <row r="509" s="14" customFormat="1">
      <c r="A509" s="14"/>
      <c r="B509" s="244"/>
      <c r="C509" s="245"/>
      <c r="D509" s="235" t="s">
        <v>148</v>
      </c>
      <c r="E509" s="246" t="s">
        <v>1</v>
      </c>
      <c r="F509" s="247" t="s">
        <v>504</v>
      </c>
      <c r="G509" s="245"/>
      <c r="H509" s="248">
        <v>3</v>
      </c>
      <c r="I509" s="249"/>
      <c r="J509" s="245"/>
      <c r="K509" s="245"/>
      <c r="L509" s="250"/>
      <c r="M509" s="251"/>
      <c r="N509" s="252"/>
      <c r="O509" s="252"/>
      <c r="P509" s="252"/>
      <c r="Q509" s="252"/>
      <c r="R509" s="252"/>
      <c r="S509" s="252"/>
      <c r="T509" s="253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4" t="s">
        <v>148</v>
      </c>
      <c r="AU509" s="254" t="s">
        <v>85</v>
      </c>
      <c r="AV509" s="14" t="s">
        <v>85</v>
      </c>
      <c r="AW509" s="14" t="s">
        <v>31</v>
      </c>
      <c r="AX509" s="14" t="s">
        <v>75</v>
      </c>
      <c r="AY509" s="254" t="s">
        <v>134</v>
      </c>
    </row>
    <row r="510" s="13" customFormat="1">
      <c r="A510" s="13"/>
      <c r="B510" s="233"/>
      <c r="C510" s="234"/>
      <c r="D510" s="235" t="s">
        <v>148</v>
      </c>
      <c r="E510" s="236" t="s">
        <v>1</v>
      </c>
      <c r="F510" s="237" t="s">
        <v>445</v>
      </c>
      <c r="G510" s="234"/>
      <c r="H510" s="236" t="s">
        <v>1</v>
      </c>
      <c r="I510" s="238"/>
      <c r="J510" s="234"/>
      <c r="K510" s="234"/>
      <c r="L510" s="239"/>
      <c r="M510" s="240"/>
      <c r="N510" s="241"/>
      <c r="O510" s="241"/>
      <c r="P510" s="241"/>
      <c r="Q510" s="241"/>
      <c r="R510" s="241"/>
      <c r="S510" s="241"/>
      <c r="T510" s="242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3" t="s">
        <v>148</v>
      </c>
      <c r="AU510" s="243" t="s">
        <v>85</v>
      </c>
      <c r="AV510" s="13" t="s">
        <v>83</v>
      </c>
      <c r="AW510" s="13" t="s">
        <v>31</v>
      </c>
      <c r="AX510" s="13" t="s">
        <v>75</v>
      </c>
      <c r="AY510" s="243" t="s">
        <v>134</v>
      </c>
    </row>
    <row r="511" s="13" customFormat="1">
      <c r="A511" s="13"/>
      <c r="B511" s="233"/>
      <c r="C511" s="234"/>
      <c r="D511" s="235" t="s">
        <v>148</v>
      </c>
      <c r="E511" s="236" t="s">
        <v>1</v>
      </c>
      <c r="F511" s="237" t="s">
        <v>473</v>
      </c>
      <c r="G511" s="234"/>
      <c r="H511" s="236" t="s">
        <v>1</v>
      </c>
      <c r="I511" s="238"/>
      <c r="J511" s="234"/>
      <c r="K511" s="234"/>
      <c r="L511" s="239"/>
      <c r="M511" s="240"/>
      <c r="N511" s="241"/>
      <c r="O511" s="241"/>
      <c r="P511" s="241"/>
      <c r="Q511" s="241"/>
      <c r="R511" s="241"/>
      <c r="S511" s="241"/>
      <c r="T511" s="242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3" t="s">
        <v>148</v>
      </c>
      <c r="AU511" s="243" t="s">
        <v>85</v>
      </c>
      <c r="AV511" s="13" t="s">
        <v>83</v>
      </c>
      <c r="AW511" s="13" t="s">
        <v>31</v>
      </c>
      <c r="AX511" s="13" t="s">
        <v>75</v>
      </c>
      <c r="AY511" s="243" t="s">
        <v>134</v>
      </c>
    </row>
    <row r="512" s="14" customFormat="1">
      <c r="A512" s="14"/>
      <c r="B512" s="244"/>
      <c r="C512" s="245"/>
      <c r="D512" s="235" t="s">
        <v>148</v>
      </c>
      <c r="E512" s="246" t="s">
        <v>1</v>
      </c>
      <c r="F512" s="247" t="s">
        <v>505</v>
      </c>
      <c r="G512" s="245"/>
      <c r="H512" s="248">
        <v>2</v>
      </c>
      <c r="I512" s="249"/>
      <c r="J512" s="245"/>
      <c r="K512" s="245"/>
      <c r="L512" s="250"/>
      <c r="M512" s="251"/>
      <c r="N512" s="252"/>
      <c r="O512" s="252"/>
      <c r="P512" s="252"/>
      <c r="Q512" s="252"/>
      <c r="R512" s="252"/>
      <c r="S512" s="252"/>
      <c r="T512" s="253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4" t="s">
        <v>148</v>
      </c>
      <c r="AU512" s="254" t="s">
        <v>85</v>
      </c>
      <c r="AV512" s="14" t="s">
        <v>85</v>
      </c>
      <c r="AW512" s="14" t="s">
        <v>31</v>
      </c>
      <c r="AX512" s="14" t="s">
        <v>75</v>
      </c>
      <c r="AY512" s="254" t="s">
        <v>134</v>
      </c>
    </row>
    <row r="513" s="13" customFormat="1">
      <c r="A513" s="13"/>
      <c r="B513" s="233"/>
      <c r="C513" s="234"/>
      <c r="D513" s="235" t="s">
        <v>148</v>
      </c>
      <c r="E513" s="236" t="s">
        <v>1</v>
      </c>
      <c r="F513" s="237" t="s">
        <v>410</v>
      </c>
      <c r="G513" s="234"/>
      <c r="H513" s="236" t="s">
        <v>1</v>
      </c>
      <c r="I513" s="238"/>
      <c r="J513" s="234"/>
      <c r="K513" s="234"/>
      <c r="L513" s="239"/>
      <c r="M513" s="240"/>
      <c r="N513" s="241"/>
      <c r="O513" s="241"/>
      <c r="P513" s="241"/>
      <c r="Q513" s="241"/>
      <c r="R513" s="241"/>
      <c r="S513" s="241"/>
      <c r="T513" s="242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3" t="s">
        <v>148</v>
      </c>
      <c r="AU513" s="243" t="s">
        <v>85</v>
      </c>
      <c r="AV513" s="13" t="s">
        <v>83</v>
      </c>
      <c r="AW513" s="13" t="s">
        <v>31</v>
      </c>
      <c r="AX513" s="13" t="s">
        <v>75</v>
      </c>
      <c r="AY513" s="243" t="s">
        <v>134</v>
      </c>
    </row>
    <row r="514" s="14" customFormat="1">
      <c r="A514" s="14"/>
      <c r="B514" s="244"/>
      <c r="C514" s="245"/>
      <c r="D514" s="235" t="s">
        <v>148</v>
      </c>
      <c r="E514" s="246" t="s">
        <v>1</v>
      </c>
      <c r="F514" s="247" t="s">
        <v>506</v>
      </c>
      <c r="G514" s="245"/>
      <c r="H514" s="248">
        <v>6</v>
      </c>
      <c r="I514" s="249"/>
      <c r="J514" s="245"/>
      <c r="K514" s="245"/>
      <c r="L514" s="250"/>
      <c r="M514" s="251"/>
      <c r="N514" s="252"/>
      <c r="O514" s="252"/>
      <c r="P514" s="252"/>
      <c r="Q514" s="252"/>
      <c r="R514" s="252"/>
      <c r="S514" s="252"/>
      <c r="T514" s="253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4" t="s">
        <v>148</v>
      </c>
      <c r="AU514" s="254" t="s">
        <v>85</v>
      </c>
      <c r="AV514" s="14" t="s">
        <v>85</v>
      </c>
      <c r="AW514" s="14" t="s">
        <v>31</v>
      </c>
      <c r="AX514" s="14" t="s">
        <v>75</v>
      </c>
      <c r="AY514" s="254" t="s">
        <v>134</v>
      </c>
    </row>
    <row r="515" s="15" customFormat="1">
      <c r="A515" s="15"/>
      <c r="B515" s="255"/>
      <c r="C515" s="256"/>
      <c r="D515" s="235" t="s">
        <v>148</v>
      </c>
      <c r="E515" s="257" t="s">
        <v>1</v>
      </c>
      <c r="F515" s="258" t="s">
        <v>158</v>
      </c>
      <c r="G515" s="256"/>
      <c r="H515" s="259">
        <v>138</v>
      </c>
      <c r="I515" s="260"/>
      <c r="J515" s="256"/>
      <c r="K515" s="256"/>
      <c r="L515" s="261"/>
      <c r="M515" s="262"/>
      <c r="N515" s="263"/>
      <c r="O515" s="263"/>
      <c r="P515" s="263"/>
      <c r="Q515" s="263"/>
      <c r="R515" s="263"/>
      <c r="S515" s="263"/>
      <c r="T515" s="264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65" t="s">
        <v>148</v>
      </c>
      <c r="AU515" s="265" t="s">
        <v>85</v>
      </c>
      <c r="AV515" s="15" t="s">
        <v>140</v>
      </c>
      <c r="AW515" s="15" t="s">
        <v>31</v>
      </c>
      <c r="AX515" s="15" t="s">
        <v>83</v>
      </c>
      <c r="AY515" s="265" t="s">
        <v>134</v>
      </c>
    </row>
    <row r="516" s="2" customFormat="1" ht="24.15" customHeight="1">
      <c r="A516" s="39"/>
      <c r="B516" s="40"/>
      <c r="C516" s="266" t="s">
        <v>507</v>
      </c>
      <c r="D516" s="266" t="s">
        <v>170</v>
      </c>
      <c r="E516" s="267" t="s">
        <v>508</v>
      </c>
      <c r="F516" s="268" t="s">
        <v>509</v>
      </c>
      <c r="G516" s="269" t="s">
        <v>146</v>
      </c>
      <c r="H516" s="270">
        <v>2</v>
      </c>
      <c r="I516" s="271"/>
      <c r="J516" s="270">
        <f>ROUND(I516*H516,2)</f>
        <v>0</v>
      </c>
      <c r="K516" s="272"/>
      <c r="L516" s="273"/>
      <c r="M516" s="274" t="s">
        <v>1</v>
      </c>
      <c r="N516" s="275" t="s">
        <v>40</v>
      </c>
      <c r="O516" s="92"/>
      <c r="P516" s="229">
        <f>O516*H516</f>
        <v>0</v>
      </c>
      <c r="Q516" s="229">
        <v>0.0041999999999999997</v>
      </c>
      <c r="R516" s="229">
        <f>Q516*H516</f>
        <v>0.0083999999999999995</v>
      </c>
      <c r="S516" s="229">
        <v>0</v>
      </c>
      <c r="T516" s="230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31" t="s">
        <v>314</v>
      </c>
      <c r="AT516" s="231" t="s">
        <v>170</v>
      </c>
      <c r="AU516" s="231" t="s">
        <v>85</v>
      </c>
      <c r="AY516" s="18" t="s">
        <v>134</v>
      </c>
      <c r="BE516" s="232">
        <f>IF(N516="základní",J516,0)</f>
        <v>0</v>
      </c>
      <c r="BF516" s="232">
        <f>IF(N516="snížená",J516,0)</f>
        <v>0</v>
      </c>
      <c r="BG516" s="232">
        <f>IF(N516="zákl. přenesená",J516,0)</f>
        <v>0</v>
      </c>
      <c r="BH516" s="232">
        <f>IF(N516="sníž. přenesená",J516,0)</f>
        <v>0</v>
      </c>
      <c r="BI516" s="232">
        <f>IF(N516="nulová",J516,0)</f>
        <v>0</v>
      </c>
      <c r="BJ516" s="18" t="s">
        <v>83</v>
      </c>
      <c r="BK516" s="232">
        <f>ROUND(I516*H516,2)</f>
        <v>0</v>
      </c>
      <c r="BL516" s="18" t="s">
        <v>250</v>
      </c>
      <c r="BM516" s="231" t="s">
        <v>510</v>
      </c>
    </row>
    <row r="517" s="13" customFormat="1">
      <c r="A517" s="13"/>
      <c r="B517" s="233"/>
      <c r="C517" s="234"/>
      <c r="D517" s="235" t="s">
        <v>148</v>
      </c>
      <c r="E517" s="236" t="s">
        <v>1</v>
      </c>
      <c r="F517" s="237" t="s">
        <v>168</v>
      </c>
      <c r="G517" s="234"/>
      <c r="H517" s="236" t="s">
        <v>1</v>
      </c>
      <c r="I517" s="238"/>
      <c r="J517" s="234"/>
      <c r="K517" s="234"/>
      <c r="L517" s="239"/>
      <c r="M517" s="240"/>
      <c r="N517" s="241"/>
      <c r="O517" s="241"/>
      <c r="P517" s="241"/>
      <c r="Q517" s="241"/>
      <c r="R517" s="241"/>
      <c r="S517" s="241"/>
      <c r="T517" s="242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3" t="s">
        <v>148</v>
      </c>
      <c r="AU517" s="243" t="s">
        <v>85</v>
      </c>
      <c r="AV517" s="13" t="s">
        <v>83</v>
      </c>
      <c r="AW517" s="13" t="s">
        <v>31</v>
      </c>
      <c r="AX517" s="13" t="s">
        <v>75</v>
      </c>
      <c r="AY517" s="243" t="s">
        <v>134</v>
      </c>
    </row>
    <row r="518" s="13" customFormat="1">
      <c r="A518" s="13"/>
      <c r="B518" s="233"/>
      <c r="C518" s="234"/>
      <c r="D518" s="235" t="s">
        <v>148</v>
      </c>
      <c r="E518" s="236" t="s">
        <v>1</v>
      </c>
      <c r="F518" s="237" t="s">
        <v>406</v>
      </c>
      <c r="G518" s="234"/>
      <c r="H518" s="236" t="s">
        <v>1</v>
      </c>
      <c r="I518" s="238"/>
      <c r="J518" s="234"/>
      <c r="K518" s="234"/>
      <c r="L518" s="239"/>
      <c r="M518" s="240"/>
      <c r="N518" s="241"/>
      <c r="O518" s="241"/>
      <c r="P518" s="241"/>
      <c r="Q518" s="241"/>
      <c r="R518" s="241"/>
      <c r="S518" s="241"/>
      <c r="T518" s="242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3" t="s">
        <v>148</v>
      </c>
      <c r="AU518" s="243" t="s">
        <v>85</v>
      </c>
      <c r="AV518" s="13" t="s">
        <v>83</v>
      </c>
      <c r="AW518" s="13" t="s">
        <v>31</v>
      </c>
      <c r="AX518" s="13" t="s">
        <v>75</v>
      </c>
      <c r="AY518" s="243" t="s">
        <v>134</v>
      </c>
    </row>
    <row r="519" s="14" customFormat="1">
      <c r="A519" s="14"/>
      <c r="B519" s="244"/>
      <c r="C519" s="245"/>
      <c r="D519" s="235" t="s">
        <v>148</v>
      </c>
      <c r="E519" s="246" t="s">
        <v>1</v>
      </c>
      <c r="F519" s="247" t="s">
        <v>511</v>
      </c>
      <c r="G519" s="245"/>
      <c r="H519" s="248">
        <v>2</v>
      </c>
      <c r="I519" s="249"/>
      <c r="J519" s="245"/>
      <c r="K519" s="245"/>
      <c r="L519" s="250"/>
      <c r="M519" s="251"/>
      <c r="N519" s="252"/>
      <c r="O519" s="252"/>
      <c r="P519" s="252"/>
      <c r="Q519" s="252"/>
      <c r="R519" s="252"/>
      <c r="S519" s="252"/>
      <c r="T519" s="253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4" t="s">
        <v>148</v>
      </c>
      <c r="AU519" s="254" t="s">
        <v>85</v>
      </c>
      <c r="AV519" s="14" t="s">
        <v>85</v>
      </c>
      <c r="AW519" s="14" t="s">
        <v>31</v>
      </c>
      <c r="AX519" s="14" t="s">
        <v>83</v>
      </c>
      <c r="AY519" s="254" t="s">
        <v>134</v>
      </c>
    </row>
    <row r="520" s="2" customFormat="1" ht="24.15" customHeight="1">
      <c r="A520" s="39"/>
      <c r="B520" s="40"/>
      <c r="C520" s="266" t="s">
        <v>512</v>
      </c>
      <c r="D520" s="266" t="s">
        <v>170</v>
      </c>
      <c r="E520" s="267" t="s">
        <v>513</v>
      </c>
      <c r="F520" s="268" t="s">
        <v>514</v>
      </c>
      <c r="G520" s="269" t="s">
        <v>146</v>
      </c>
      <c r="H520" s="270">
        <v>5</v>
      </c>
      <c r="I520" s="271"/>
      <c r="J520" s="270">
        <f>ROUND(I520*H520,2)</f>
        <v>0</v>
      </c>
      <c r="K520" s="272"/>
      <c r="L520" s="273"/>
      <c r="M520" s="274" t="s">
        <v>1</v>
      </c>
      <c r="N520" s="275" t="s">
        <v>40</v>
      </c>
      <c r="O520" s="92"/>
      <c r="P520" s="229">
        <f>O520*H520</f>
        <v>0</v>
      </c>
      <c r="Q520" s="229">
        <v>0.0041999999999999997</v>
      </c>
      <c r="R520" s="229">
        <f>Q520*H520</f>
        <v>0.020999999999999998</v>
      </c>
      <c r="S520" s="229">
        <v>0</v>
      </c>
      <c r="T520" s="230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31" t="s">
        <v>314</v>
      </c>
      <c r="AT520" s="231" t="s">
        <v>170</v>
      </c>
      <c r="AU520" s="231" t="s">
        <v>85</v>
      </c>
      <c r="AY520" s="18" t="s">
        <v>134</v>
      </c>
      <c r="BE520" s="232">
        <f>IF(N520="základní",J520,0)</f>
        <v>0</v>
      </c>
      <c r="BF520" s="232">
        <f>IF(N520="snížená",J520,0)</f>
        <v>0</v>
      </c>
      <c r="BG520" s="232">
        <f>IF(N520="zákl. přenesená",J520,0)</f>
        <v>0</v>
      </c>
      <c r="BH520" s="232">
        <f>IF(N520="sníž. přenesená",J520,0)</f>
        <v>0</v>
      </c>
      <c r="BI520" s="232">
        <f>IF(N520="nulová",J520,0)</f>
        <v>0</v>
      </c>
      <c r="BJ520" s="18" t="s">
        <v>83</v>
      </c>
      <c r="BK520" s="232">
        <f>ROUND(I520*H520,2)</f>
        <v>0</v>
      </c>
      <c r="BL520" s="18" t="s">
        <v>250</v>
      </c>
      <c r="BM520" s="231" t="s">
        <v>515</v>
      </c>
    </row>
    <row r="521" s="13" customFormat="1">
      <c r="A521" s="13"/>
      <c r="B521" s="233"/>
      <c r="C521" s="234"/>
      <c r="D521" s="235" t="s">
        <v>148</v>
      </c>
      <c r="E521" s="236" t="s">
        <v>1</v>
      </c>
      <c r="F521" s="237" t="s">
        <v>168</v>
      </c>
      <c r="G521" s="234"/>
      <c r="H521" s="236" t="s">
        <v>1</v>
      </c>
      <c r="I521" s="238"/>
      <c r="J521" s="234"/>
      <c r="K521" s="234"/>
      <c r="L521" s="239"/>
      <c r="M521" s="240"/>
      <c r="N521" s="241"/>
      <c r="O521" s="241"/>
      <c r="P521" s="241"/>
      <c r="Q521" s="241"/>
      <c r="R521" s="241"/>
      <c r="S521" s="241"/>
      <c r="T521" s="242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3" t="s">
        <v>148</v>
      </c>
      <c r="AU521" s="243" t="s">
        <v>85</v>
      </c>
      <c r="AV521" s="13" t="s">
        <v>83</v>
      </c>
      <c r="AW521" s="13" t="s">
        <v>31</v>
      </c>
      <c r="AX521" s="13" t="s">
        <v>75</v>
      </c>
      <c r="AY521" s="243" t="s">
        <v>134</v>
      </c>
    </row>
    <row r="522" s="13" customFormat="1">
      <c r="A522" s="13"/>
      <c r="B522" s="233"/>
      <c r="C522" s="234"/>
      <c r="D522" s="235" t="s">
        <v>148</v>
      </c>
      <c r="E522" s="236" t="s">
        <v>1</v>
      </c>
      <c r="F522" s="237" t="s">
        <v>516</v>
      </c>
      <c r="G522" s="234"/>
      <c r="H522" s="236" t="s">
        <v>1</v>
      </c>
      <c r="I522" s="238"/>
      <c r="J522" s="234"/>
      <c r="K522" s="234"/>
      <c r="L522" s="239"/>
      <c r="M522" s="240"/>
      <c r="N522" s="241"/>
      <c r="O522" s="241"/>
      <c r="P522" s="241"/>
      <c r="Q522" s="241"/>
      <c r="R522" s="241"/>
      <c r="S522" s="241"/>
      <c r="T522" s="242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3" t="s">
        <v>148</v>
      </c>
      <c r="AU522" s="243" t="s">
        <v>85</v>
      </c>
      <c r="AV522" s="13" t="s">
        <v>83</v>
      </c>
      <c r="AW522" s="13" t="s">
        <v>31</v>
      </c>
      <c r="AX522" s="13" t="s">
        <v>75</v>
      </c>
      <c r="AY522" s="243" t="s">
        <v>134</v>
      </c>
    </row>
    <row r="523" s="14" customFormat="1">
      <c r="A523" s="14"/>
      <c r="B523" s="244"/>
      <c r="C523" s="245"/>
      <c r="D523" s="235" t="s">
        <v>148</v>
      </c>
      <c r="E523" s="246" t="s">
        <v>1</v>
      </c>
      <c r="F523" s="247" t="s">
        <v>517</v>
      </c>
      <c r="G523" s="245"/>
      <c r="H523" s="248">
        <v>5</v>
      </c>
      <c r="I523" s="249"/>
      <c r="J523" s="245"/>
      <c r="K523" s="245"/>
      <c r="L523" s="250"/>
      <c r="M523" s="251"/>
      <c r="N523" s="252"/>
      <c r="O523" s="252"/>
      <c r="P523" s="252"/>
      <c r="Q523" s="252"/>
      <c r="R523" s="252"/>
      <c r="S523" s="252"/>
      <c r="T523" s="253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4" t="s">
        <v>148</v>
      </c>
      <c r="AU523" s="254" t="s">
        <v>85</v>
      </c>
      <c r="AV523" s="14" t="s">
        <v>85</v>
      </c>
      <c r="AW523" s="14" t="s">
        <v>31</v>
      </c>
      <c r="AX523" s="14" t="s">
        <v>83</v>
      </c>
      <c r="AY523" s="254" t="s">
        <v>134</v>
      </c>
    </row>
    <row r="524" s="2" customFormat="1" ht="24.15" customHeight="1">
      <c r="A524" s="39"/>
      <c r="B524" s="40"/>
      <c r="C524" s="220" t="s">
        <v>518</v>
      </c>
      <c r="D524" s="220" t="s">
        <v>136</v>
      </c>
      <c r="E524" s="221" t="s">
        <v>519</v>
      </c>
      <c r="F524" s="222" t="s">
        <v>520</v>
      </c>
      <c r="G524" s="223" t="s">
        <v>146</v>
      </c>
      <c r="H524" s="224">
        <v>678</v>
      </c>
      <c r="I524" s="225"/>
      <c r="J524" s="224">
        <f>ROUND(I524*H524,2)</f>
        <v>0</v>
      </c>
      <c r="K524" s="226"/>
      <c r="L524" s="45"/>
      <c r="M524" s="227" t="s">
        <v>1</v>
      </c>
      <c r="N524" s="228" t="s">
        <v>40</v>
      </c>
      <c r="O524" s="92"/>
      <c r="P524" s="229">
        <f>O524*H524</f>
        <v>0</v>
      </c>
      <c r="Q524" s="229">
        <v>0</v>
      </c>
      <c r="R524" s="229">
        <f>Q524*H524</f>
        <v>0</v>
      </c>
      <c r="S524" s="229">
        <v>0</v>
      </c>
      <c r="T524" s="230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31" t="s">
        <v>250</v>
      </c>
      <c r="AT524" s="231" t="s">
        <v>136</v>
      </c>
      <c r="AU524" s="231" t="s">
        <v>85</v>
      </c>
      <c r="AY524" s="18" t="s">
        <v>134</v>
      </c>
      <c r="BE524" s="232">
        <f>IF(N524="základní",J524,0)</f>
        <v>0</v>
      </c>
      <c r="BF524" s="232">
        <f>IF(N524="snížená",J524,0)</f>
        <v>0</v>
      </c>
      <c r="BG524" s="232">
        <f>IF(N524="zákl. přenesená",J524,0)</f>
        <v>0</v>
      </c>
      <c r="BH524" s="232">
        <f>IF(N524="sníž. přenesená",J524,0)</f>
        <v>0</v>
      </c>
      <c r="BI524" s="232">
        <f>IF(N524="nulová",J524,0)</f>
        <v>0</v>
      </c>
      <c r="BJ524" s="18" t="s">
        <v>83</v>
      </c>
      <c r="BK524" s="232">
        <f>ROUND(I524*H524,2)</f>
        <v>0</v>
      </c>
      <c r="BL524" s="18" t="s">
        <v>250</v>
      </c>
      <c r="BM524" s="231" t="s">
        <v>521</v>
      </c>
    </row>
    <row r="525" s="13" customFormat="1">
      <c r="A525" s="13"/>
      <c r="B525" s="233"/>
      <c r="C525" s="234"/>
      <c r="D525" s="235" t="s">
        <v>148</v>
      </c>
      <c r="E525" s="236" t="s">
        <v>1</v>
      </c>
      <c r="F525" s="237" t="s">
        <v>215</v>
      </c>
      <c r="G525" s="234"/>
      <c r="H525" s="236" t="s">
        <v>1</v>
      </c>
      <c r="I525" s="238"/>
      <c r="J525" s="234"/>
      <c r="K525" s="234"/>
      <c r="L525" s="239"/>
      <c r="M525" s="240"/>
      <c r="N525" s="241"/>
      <c r="O525" s="241"/>
      <c r="P525" s="241"/>
      <c r="Q525" s="241"/>
      <c r="R525" s="241"/>
      <c r="S525" s="241"/>
      <c r="T525" s="242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3" t="s">
        <v>148</v>
      </c>
      <c r="AU525" s="243" t="s">
        <v>85</v>
      </c>
      <c r="AV525" s="13" t="s">
        <v>83</v>
      </c>
      <c r="AW525" s="13" t="s">
        <v>31</v>
      </c>
      <c r="AX525" s="13" t="s">
        <v>75</v>
      </c>
      <c r="AY525" s="243" t="s">
        <v>134</v>
      </c>
    </row>
    <row r="526" s="13" customFormat="1">
      <c r="A526" s="13"/>
      <c r="B526" s="233"/>
      <c r="C526" s="234"/>
      <c r="D526" s="235" t="s">
        <v>148</v>
      </c>
      <c r="E526" s="236" t="s">
        <v>1</v>
      </c>
      <c r="F526" s="237" t="s">
        <v>522</v>
      </c>
      <c r="G526" s="234"/>
      <c r="H526" s="236" t="s">
        <v>1</v>
      </c>
      <c r="I526" s="238"/>
      <c r="J526" s="234"/>
      <c r="K526" s="234"/>
      <c r="L526" s="239"/>
      <c r="M526" s="240"/>
      <c r="N526" s="241"/>
      <c r="O526" s="241"/>
      <c r="P526" s="241"/>
      <c r="Q526" s="241"/>
      <c r="R526" s="241"/>
      <c r="S526" s="241"/>
      <c r="T526" s="242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3" t="s">
        <v>148</v>
      </c>
      <c r="AU526" s="243" t="s">
        <v>85</v>
      </c>
      <c r="AV526" s="13" t="s">
        <v>83</v>
      </c>
      <c r="AW526" s="13" t="s">
        <v>31</v>
      </c>
      <c r="AX526" s="13" t="s">
        <v>75</v>
      </c>
      <c r="AY526" s="243" t="s">
        <v>134</v>
      </c>
    </row>
    <row r="527" s="14" customFormat="1">
      <c r="A527" s="14"/>
      <c r="B527" s="244"/>
      <c r="C527" s="245"/>
      <c r="D527" s="235" t="s">
        <v>148</v>
      </c>
      <c r="E527" s="246" t="s">
        <v>1</v>
      </c>
      <c r="F527" s="247" t="s">
        <v>216</v>
      </c>
      <c r="G527" s="245"/>
      <c r="H527" s="248">
        <v>190</v>
      </c>
      <c r="I527" s="249"/>
      <c r="J527" s="245"/>
      <c r="K527" s="245"/>
      <c r="L527" s="250"/>
      <c r="M527" s="251"/>
      <c r="N527" s="252"/>
      <c r="O527" s="252"/>
      <c r="P527" s="252"/>
      <c r="Q527" s="252"/>
      <c r="R527" s="252"/>
      <c r="S527" s="252"/>
      <c r="T527" s="253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4" t="s">
        <v>148</v>
      </c>
      <c r="AU527" s="254" t="s">
        <v>85</v>
      </c>
      <c r="AV527" s="14" t="s">
        <v>85</v>
      </c>
      <c r="AW527" s="14" t="s">
        <v>31</v>
      </c>
      <c r="AX527" s="14" t="s">
        <v>75</v>
      </c>
      <c r="AY527" s="254" t="s">
        <v>134</v>
      </c>
    </row>
    <row r="528" s="13" customFormat="1">
      <c r="A528" s="13"/>
      <c r="B528" s="233"/>
      <c r="C528" s="234"/>
      <c r="D528" s="235" t="s">
        <v>148</v>
      </c>
      <c r="E528" s="236" t="s">
        <v>1</v>
      </c>
      <c r="F528" s="237" t="s">
        <v>153</v>
      </c>
      <c r="G528" s="234"/>
      <c r="H528" s="236" t="s">
        <v>1</v>
      </c>
      <c r="I528" s="238"/>
      <c r="J528" s="234"/>
      <c r="K528" s="234"/>
      <c r="L528" s="239"/>
      <c r="M528" s="240"/>
      <c r="N528" s="241"/>
      <c r="O528" s="241"/>
      <c r="P528" s="241"/>
      <c r="Q528" s="241"/>
      <c r="R528" s="241"/>
      <c r="S528" s="241"/>
      <c r="T528" s="242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3" t="s">
        <v>148</v>
      </c>
      <c r="AU528" s="243" t="s">
        <v>85</v>
      </c>
      <c r="AV528" s="13" t="s">
        <v>83</v>
      </c>
      <c r="AW528" s="13" t="s">
        <v>31</v>
      </c>
      <c r="AX528" s="13" t="s">
        <v>75</v>
      </c>
      <c r="AY528" s="243" t="s">
        <v>134</v>
      </c>
    </row>
    <row r="529" s="14" customFormat="1">
      <c r="A529" s="14"/>
      <c r="B529" s="244"/>
      <c r="C529" s="245"/>
      <c r="D529" s="235" t="s">
        <v>148</v>
      </c>
      <c r="E529" s="246" t="s">
        <v>1</v>
      </c>
      <c r="F529" s="247" t="s">
        <v>217</v>
      </c>
      <c r="G529" s="245"/>
      <c r="H529" s="248">
        <v>222</v>
      </c>
      <c r="I529" s="249"/>
      <c r="J529" s="245"/>
      <c r="K529" s="245"/>
      <c r="L529" s="250"/>
      <c r="M529" s="251"/>
      <c r="N529" s="252"/>
      <c r="O529" s="252"/>
      <c r="P529" s="252"/>
      <c r="Q529" s="252"/>
      <c r="R529" s="252"/>
      <c r="S529" s="252"/>
      <c r="T529" s="253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4" t="s">
        <v>148</v>
      </c>
      <c r="AU529" s="254" t="s">
        <v>85</v>
      </c>
      <c r="AV529" s="14" t="s">
        <v>85</v>
      </c>
      <c r="AW529" s="14" t="s">
        <v>31</v>
      </c>
      <c r="AX529" s="14" t="s">
        <v>75</v>
      </c>
      <c r="AY529" s="254" t="s">
        <v>134</v>
      </c>
    </row>
    <row r="530" s="13" customFormat="1">
      <c r="A530" s="13"/>
      <c r="B530" s="233"/>
      <c r="C530" s="234"/>
      <c r="D530" s="235" t="s">
        <v>148</v>
      </c>
      <c r="E530" s="236" t="s">
        <v>1</v>
      </c>
      <c r="F530" s="237" t="s">
        <v>155</v>
      </c>
      <c r="G530" s="234"/>
      <c r="H530" s="236" t="s">
        <v>1</v>
      </c>
      <c r="I530" s="238"/>
      <c r="J530" s="234"/>
      <c r="K530" s="234"/>
      <c r="L530" s="239"/>
      <c r="M530" s="240"/>
      <c r="N530" s="241"/>
      <c r="O530" s="241"/>
      <c r="P530" s="241"/>
      <c r="Q530" s="241"/>
      <c r="R530" s="241"/>
      <c r="S530" s="241"/>
      <c r="T530" s="242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3" t="s">
        <v>148</v>
      </c>
      <c r="AU530" s="243" t="s">
        <v>85</v>
      </c>
      <c r="AV530" s="13" t="s">
        <v>83</v>
      </c>
      <c r="AW530" s="13" t="s">
        <v>31</v>
      </c>
      <c r="AX530" s="13" t="s">
        <v>75</v>
      </c>
      <c r="AY530" s="243" t="s">
        <v>134</v>
      </c>
    </row>
    <row r="531" s="14" customFormat="1">
      <c r="A531" s="14"/>
      <c r="B531" s="244"/>
      <c r="C531" s="245"/>
      <c r="D531" s="235" t="s">
        <v>148</v>
      </c>
      <c r="E531" s="246" t="s">
        <v>1</v>
      </c>
      <c r="F531" s="247" t="s">
        <v>217</v>
      </c>
      <c r="G531" s="245"/>
      <c r="H531" s="248">
        <v>222</v>
      </c>
      <c r="I531" s="249"/>
      <c r="J531" s="245"/>
      <c r="K531" s="245"/>
      <c r="L531" s="250"/>
      <c r="M531" s="251"/>
      <c r="N531" s="252"/>
      <c r="O531" s="252"/>
      <c r="P531" s="252"/>
      <c r="Q531" s="252"/>
      <c r="R531" s="252"/>
      <c r="S531" s="252"/>
      <c r="T531" s="253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4" t="s">
        <v>148</v>
      </c>
      <c r="AU531" s="254" t="s">
        <v>85</v>
      </c>
      <c r="AV531" s="14" t="s">
        <v>85</v>
      </c>
      <c r="AW531" s="14" t="s">
        <v>31</v>
      </c>
      <c r="AX531" s="14" t="s">
        <v>75</v>
      </c>
      <c r="AY531" s="254" t="s">
        <v>134</v>
      </c>
    </row>
    <row r="532" s="13" customFormat="1">
      <c r="A532" s="13"/>
      <c r="B532" s="233"/>
      <c r="C532" s="234"/>
      <c r="D532" s="235" t="s">
        <v>148</v>
      </c>
      <c r="E532" s="236" t="s">
        <v>1</v>
      </c>
      <c r="F532" s="237" t="s">
        <v>307</v>
      </c>
      <c r="G532" s="234"/>
      <c r="H532" s="236" t="s">
        <v>1</v>
      </c>
      <c r="I532" s="238"/>
      <c r="J532" s="234"/>
      <c r="K532" s="234"/>
      <c r="L532" s="239"/>
      <c r="M532" s="240"/>
      <c r="N532" s="241"/>
      <c r="O532" s="241"/>
      <c r="P532" s="241"/>
      <c r="Q532" s="241"/>
      <c r="R532" s="241"/>
      <c r="S532" s="241"/>
      <c r="T532" s="242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3" t="s">
        <v>148</v>
      </c>
      <c r="AU532" s="243" t="s">
        <v>85</v>
      </c>
      <c r="AV532" s="13" t="s">
        <v>83</v>
      </c>
      <c r="AW532" s="13" t="s">
        <v>31</v>
      </c>
      <c r="AX532" s="13" t="s">
        <v>75</v>
      </c>
      <c r="AY532" s="243" t="s">
        <v>134</v>
      </c>
    </row>
    <row r="533" s="14" customFormat="1">
      <c r="A533" s="14"/>
      <c r="B533" s="244"/>
      <c r="C533" s="245"/>
      <c r="D533" s="235" t="s">
        <v>148</v>
      </c>
      <c r="E533" s="246" t="s">
        <v>1</v>
      </c>
      <c r="F533" s="247" t="s">
        <v>523</v>
      </c>
      <c r="G533" s="245"/>
      <c r="H533" s="248">
        <v>44</v>
      </c>
      <c r="I533" s="249"/>
      <c r="J533" s="245"/>
      <c r="K533" s="245"/>
      <c r="L533" s="250"/>
      <c r="M533" s="251"/>
      <c r="N533" s="252"/>
      <c r="O533" s="252"/>
      <c r="P533" s="252"/>
      <c r="Q533" s="252"/>
      <c r="R533" s="252"/>
      <c r="S533" s="252"/>
      <c r="T533" s="253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54" t="s">
        <v>148</v>
      </c>
      <c r="AU533" s="254" t="s">
        <v>85</v>
      </c>
      <c r="AV533" s="14" t="s">
        <v>85</v>
      </c>
      <c r="AW533" s="14" t="s">
        <v>31</v>
      </c>
      <c r="AX533" s="14" t="s">
        <v>75</v>
      </c>
      <c r="AY533" s="254" t="s">
        <v>134</v>
      </c>
    </row>
    <row r="534" s="15" customFormat="1">
      <c r="A534" s="15"/>
      <c r="B534" s="255"/>
      <c r="C534" s="256"/>
      <c r="D534" s="235" t="s">
        <v>148</v>
      </c>
      <c r="E534" s="257" t="s">
        <v>1</v>
      </c>
      <c r="F534" s="258" t="s">
        <v>158</v>
      </c>
      <c r="G534" s="256"/>
      <c r="H534" s="259">
        <v>678</v>
      </c>
      <c r="I534" s="260"/>
      <c r="J534" s="256"/>
      <c r="K534" s="256"/>
      <c r="L534" s="261"/>
      <c r="M534" s="262"/>
      <c r="N534" s="263"/>
      <c r="O534" s="263"/>
      <c r="P534" s="263"/>
      <c r="Q534" s="263"/>
      <c r="R534" s="263"/>
      <c r="S534" s="263"/>
      <c r="T534" s="264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T534" s="265" t="s">
        <v>148</v>
      </c>
      <c r="AU534" s="265" t="s">
        <v>85</v>
      </c>
      <c r="AV534" s="15" t="s">
        <v>140</v>
      </c>
      <c r="AW534" s="15" t="s">
        <v>31</v>
      </c>
      <c r="AX534" s="15" t="s">
        <v>83</v>
      </c>
      <c r="AY534" s="265" t="s">
        <v>134</v>
      </c>
    </row>
    <row r="535" s="2" customFormat="1" ht="33" customHeight="1">
      <c r="A535" s="39"/>
      <c r="B535" s="40"/>
      <c r="C535" s="220" t="s">
        <v>524</v>
      </c>
      <c r="D535" s="220" t="s">
        <v>136</v>
      </c>
      <c r="E535" s="221" t="s">
        <v>525</v>
      </c>
      <c r="F535" s="222" t="s">
        <v>526</v>
      </c>
      <c r="G535" s="223" t="s">
        <v>146</v>
      </c>
      <c r="H535" s="224">
        <v>44</v>
      </c>
      <c r="I535" s="225"/>
      <c r="J535" s="224">
        <f>ROUND(I535*H535,2)</f>
        <v>0</v>
      </c>
      <c r="K535" s="226"/>
      <c r="L535" s="45"/>
      <c r="M535" s="227" t="s">
        <v>1</v>
      </c>
      <c r="N535" s="228" t="s">
        <v>40</v>
      </c>
      <c r="O535" s="92"/>
      <c r="P535" s="229">
        <f>O535*H535</f>
        <v>0</v>
      </c>
      <c r="Q535" s="229">
        <v>8.0000000000000007E-05</v>
      </c>
      <c r="R535" s="229">
        <f>Q535*H535</f>
        <v>0.0035200000000000001</v>
      </c>
      <c r="S535" s="229">
        <v>0</v>
      </c>
      <c r="T535" s="230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31" t="s">
        <v>250</v>
      </c>
      <c r="AT535" s="231" t="s">
        <v>136</v>
      </c>
      <c r="AU535" s="231" t="s">
        <v>85</v>
      </c>
      <c r="AY535" s="18" t="s">
        <v>134</v>
      </c>
      <c r="BE535" s="232">
        <f>IF(N535="základní",J535,0)</f>
        <v>0</v>
      </c>
      <c r="BF535" s="232">
        <f>IF(N535="snížená",J535,0)</f>
        <v>0</v>
      </c>
      <c r="BG535" s="232">
        <f>IF(N535="zákl. přenesená",J535,0)</f>
        <v>0</v>
      </c>
      <c r="BH535" s="232">
        <f>IF(N535="sníž. přenesená",J535,0)</f>
        <v>0</v>
      </c>
      <c r="BI535" s="232">
        <f>IF(N535="nulová",J535,0)</f>
        <v>0</v>
      </c>
      <c r="BJ535" s="18" t="s">
        <v>83</v>
      </c>
      <c r="BK535" s="232">
        <f>ROUND(I535*H535,2)</f>
        <v>0</v>
      </c>
      <c r="BL535" s="18" t="s">
        <v>250</v>
      </c>
      <c r="BM535" s="231" t="s">
        <v>527</v>
      </c>
    </row>
    <row r="536" s="13" customFormat="1">
      <c r="A536" s="13"/>
      <c r="B536" s="233"/>
      <c r="C536" s="234"/>
      <c r="D536" s="235" t="s">
        <v>148</v>
      </c>
      <c r="E536" s="236" t="s">
        <v>1</v>
      </c>
      <c r="F536" s="237" t="s">
        <v>307</v>
      </c>
      <c r="G536" s="234"/>
      <c r="H536" s="236" t="s">
        <v>1</v>
      </c>
      <c r="I536" s="238"/>
      <c r="J536" s="234"/>
      <c r="K536" s="234"/>
      <c r="L536" s="239"/>
      <c r="M536" s="240"/>
      <c r="N536" s="241"/>
      <c r="O536" s="241"/>
      <c r="P536" s="241"/>
      <c r="Q536" s="241"/>
      <c r="R536" s="241"/>
      <c r="S536" s="241"/>
      <c r="T536" s="242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3" t="s">
        <v>148</v>
      </c>
      <c r="AU536" s="243" t="s">
        <v>85</v>
      </c>
      <c r="AV536" s="13" t="s">
        <v>83</v>
      </c>
      <c r="AW536" s="13" t="s">
        <v>31</v>
      </c>
      <c r="AX536" s="13" t="s">
        <v>75</v>
      </c>
      <c r="AY536" s="243" t="s">
        <v>134</v>
      </c>
    </row>
    <row r="537" s="14" customFormat="1">
      <c r="A537" s="14"/>
      <c r="B537" s="244"/>
      <c r="C537" s="245"/>
      <c r="D537" s="235" t="s">
        <v>148</v>
      </c>
      <c r="E537" s="246" t="s">
        <v>1</v>
      </c>
      <c r="F537" s="247" t="s">
        <v>523</v>
      </c>
      <c r="G537" s="245"/>
      <c r="H537" s="248">
        <v>44</v>
      </c>
      <c r="I537" s="249"/>
      <c r="J537" s="245"/>
      <c r="K537" s="245"/>
      <c r="L537" s="250"/>
      <c r="M537" s="251"/>
      <c r="N537" s="252"/>
      <c r="O537" s="252"/>
      <c r="P537" s="252"/>
      <c r="Q537" s="252"/>
      <c r="R537" s="252"/>
      <c r="S537" s="252"/>
      <c r="T537" s="253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54" t="s">
        <v>148</v>
      </c>
      <c r="AU537" s="254" t="s">
        <v>85</v>
      </c>
      <c r="AV537" s="14" t="s">
        <v>85</v>
      </c>
      <c r="AW537" s="14" t="s">
        <v>31</v>
      </c>
      <c r="AX537" s="14" t="s">
        <v>83</v>
      </c>
      <c r="AY537" s="254" t="s">
        <v>134</v>
      </c>
    </row>
    <row r="538" s="2" customFormat="1" ht="24.15" customHeight="1">
      <c r="A538" s="39"/>
      <c r="B538" s="40"/>
      <c r="C538" s="220" t="s">
        <v>528</v>
      </c>
      <c r="D538" s="220" t="s">
        <v>136</v>
      </c>
      <c r="E538" s="221" t="s">
        <v>529</v>
      </c>
      <c r="F538" s="222" t="s">
        <v>530</v>
      </c>
      <c r="G538" s="223" t="s">
        <v>146</v>
      </c>
      <c r="H538" s="224">
        <v>634</v>
      </c>
      <c r="I538" s="225"/>
      <c r="J538" s="224">
        <f>ROUND(I538*H538,2)</f>
        <v>0</v>
      </c>
      <c r="K538" s="226"/>
      <c r="L538" s="45"/>
      <c r="M538" s="227" t="s">
        <v>1</v>
      </c>
      <c r="N538" s="228" t="s">
        <v>40</v>
      </c>
      <c r="O538" s="92"/>
      <c r="P538" s="229">
        <f>O538*H538</f>
        <v>0</v>
      </c>
      <c r="Q538" s="229">
        <v>0.00010000000000000001</v>
      </c>
      <c r="R538" s="229">
        <f>Q538*H538</f>
        <v>0.063399999999999998</v>
      </c>
      <c r="S538" s="229">
        <v>0</v>
      </c>
      <c r="T538" s="230">
        <f>S538*H538</f>
        <v>0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31" t="s">
        <v>250</v>
      </c>
      <c r="AT538" s="231" t="s">
        <v>136</v>
      </c>
      <c r="AU538" s="231" t="s">
        <v>85</v>
      </c>
      <c r="AY538" s="18" t="s">
        <v>134</v>
      </c>
      <c r="BE538" s="232">
        <f>IF(N538="základní",J538,0)</f>
        <v>0</v>
      </c>
      <c r="BF538" s="232">
        <f>IF(N538="snížená",J538,0)</f>
        <v>0</v>
      </c>
      <c r="BG538" s="232">
        <f>IF(N538="zákl. přenesená",J538,0)</f>
        <v>0</v>
      </c>
      <c r="BH538" s="232">
        <f>IF(N538="sníž. přenesená",J538,0)</f>
        <v>0</v>
      </c>
      <c r="BI538" s="232">
        <f>IF(N538="nulová",J538,0)</f>
        <v>0</v>
      </c>
      <c r="BJ538" s="18" t="s">
        <v>83</v>
      </c>
      <c r="BK538" s="232">
        <f>ROUND(I538*H538,2)</f>
        <v>0</v>
      </c>
      <c r="BL538" s="18" t="s">
        <v>250</v>
      </c>
      <c r="BM538" s="231" t="s">
        <v>531</v>
      </c>
    </row>
    <row r="539" s="13" customFormat="1">
      <c r="A539" s="13"/>
      <c r="B539" s="233"/>
      <c r="C539" s="234"/>
      <c r="D539" s="235" t="s">
        <v>148</v>
      </c>
      <c r="E539" s="236" t="s">
        <v>1</v>
      </c>
      <c r="F539" s="237" t="s">
        <v>215</v>
      </c>
      <c r="G539" s="234"/>
      <c r="H539" s="236" t="s">
        <v>1</v>
      </c>
      <c r="I539" s="238"/>
      <c r="J539" s="234"/>
      <c r="K539" s="234"/>
      <c r="L539" s="239"/>
      <c r="M539" s="240"/>
      <c r="N539" s="241"/>
      <c r="O539" s="241"/>
      <c r="P539" s="241"/>
      <c r="Q539" s="241"/>
      <c r="R539" s="241"/>
      <c r="S539" s="241"/>
      <c r="T539" s="242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3" t="s">
        <v>148</v>
      </c>
      <c r="AU539" s="243" t="s">
        <v>85</v>
      </c>
      <c r="AV539" s="13" t="s">
        <v>83</v>
      </c>
      <c r="AW539" s="13" t="s">
        <v>31</v>
      </c>
      <c r="AX539" s="13" t="s">
        <v>75</v>
      </c>
      <c r="AY539" s="243" t="s">
        <v>134</v>
      </c>
    </row>
    <row r="540" s="14" customFormat="1">
      <c r="A540" s="14"/>
      <c r="B540" s="244"/>
      <c r="C540" s="245"/>
      <c r="D540" s="235" t="s">
        <v>148</v>
      </c>
      <c r="E540" s="246" t="s">
        <v>1</v>
      </c>
      <c r="F540" s="247" t="s">
        <v>216</v>
      </c>
      <c r="G540" s="245"/>
      <c r="H540" s="248">
        <v>190</v>
      </c>
      <c r="I540" s="249"/>
      <c r="J540" s="245"/>
      <c r="K540" s="245"/>
      <c r="L540" s="250"/>
      <c r="M540" s="251"/>
      <c r="N540" s="252"/>
      <c r="O540" s="252"/>
      <c r="P540" s="252"/>
      <c r="Q540" s="252"/>
      <c r="R540" s="252"/>
      <c r="S540" s="252"/>
      <c r="T540" s="253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4" t="s">
        <v>148</v>
      </c>
      <c r="AU540" s="254" t="s">
        <v>85</v>
      </c>
      <c r="AV540" s="14" t="s">
        <v>85</v>
      </c>
      <c r="AW540" s="14" t="s">
        <v>31</v>
      </c>
      <c r="AX540" s="14" t="s">
        <v>75</v>
      </c>
      <c r="AY540" s="254" t="s">
        <v>134</v>
      </c>
    </row>
    <row r="541" s="13" customFormat="1">
      <c r="A541" s="13"/>
      <c r="B541" s="233"/>
      <c r="C541" s="234"/>
      <c r="D541" s="235" t="s">
        <v>148</v>
      </c>
      <c r="E541" s="236" t="s">
        <v>1</v>
      </c>
      <c r="F541" s="237" t="s">
        <v>153</v>
      </c>
      <c r="G541" s="234"/>
      <c r="H541" s="236" t="s">
        <v>1</v>
      </c>
      <c r="I541" s="238"/>
      <c r="J541" s="234"/>
      <c r="K541" s="234"/>
      <c r="L541" s="239"/>
      <c r="M541" s="240"/>
      <c r="N541" s="241"/>
      <c r="O541" s="241"/>
      <c r="P541" s="241"/>
      <c r="Q541" s="241"/>
      <c r="R541" s="241"/>
      <c r="S541" s="241"/>
      <c r="T541" s="242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3" t="s">
        <v>148</v>
      </c>
      <c r="AU541" s="243" t="s">
        <v>85</v>
      </c>
      <c r="AV541" s="13" t="s">
        <v>83</v>
      </c>
      <c r="AW541" s="13" t="s">
        <v>31</v>
      </c>
      <c r="AX541" s="13" t="s">
        <v>75</v>
      </c>
      <c r="AY541" s="243" t="s">
        <v>134</v>
      </c>
    </row>
    <row r="542" s="14" customFormat="1">
      <c r="A542" s="14"/>
      <c r="B542" s="244"/>
      <c r="C542" s="245"/>
      <c r="D542" s="235" t="s">
        <v>148</v>
      </c>
      <c r="E542" s="246" t="s">
        <v>1</v>
      </c>
      <c r="F542" s="247" t="s">
        <v>217</v>
      </c>
      <c r="G542" s="245"/>
      <c r="H542" s="248">
        <v>222</v>
      </c>
      <c r="I542" s="249"/>
      <c r="J542" s="245"/>
      <c r="K542" s="245"/>
      <c r="L542" s="250"/>
      <c r="M542" s="251"/>
      <c r="N542" s="252"/>
      <c r="O542" s="252"/>
      <c r="P542" s="252"/>
      <c r="Q542" s="252"/>
      <c r="R542" s="252"/>
      <c r="S542" s="252"/>
      <c r="T542" s="253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54" t="s">
        <v>148</v>
      </c>
      <c r="AU542" s="254" t="s">
        <v>85</v>
      </c>
      <c r="AV542" s="14" t="s">
        <v>85</v>
      </c>
      <c r="AW542" s="14" t="s">
        <v>31</v>
      </c>
      <c r="AX542" s="14" t="s">
        <v>75</v>
      </c>
      <c r="AY542" s="254" t="s">
        <v>134</v>
      </c>
    </row>
    <row r="543" s="13" customFormat="1">
      <c r="A543" s="13"/>
      <c r="B543" s="233"/>
      <c r="C543" s="234"/>
      <c r="D543" s="235" t="s">
        <v>148</v>
      </c>
      <c r="E543" s="236" t="s">
        <v>1</v>
      </c>
      <c r="F543" s="237" t="s">
        <v>155</v>
      </c>
      <c r="G543" s="234"/>
      <c r="H543" s="236" t="s">
        <v>1</v>
      </c>
      <c r="I543" s="238"/>
      <c r="J543" s="234"/>
      <c r="K543" s="234"/>
      <c r="L543" s="239"/>
      <c r="M543" s="240"/>
      <c r="N543" s="241"/>
      <c r="O543" s="241"/>
      <c r="P543" s="241"/>
      <c r="Q543" s="241"/>
      <c r="R543" s="241"/>
      <c r="S543" s="241"/>
      <c r="T543" s="242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3" t="s">
        <v>148</v>
      </c>
      <c r="AU543" s="243" t="s">
        <v>85</v>
      </c>
      <c r="AV543" s="13" t="s">
        <v>83</v>
      </c>
      <c r="AW543" s="13" t="s">
        <v>31</v>
      </c>
      <c r="AX543" s="13" t="s">
        <v>75</v>
      </c>
      <c r="AY543" s="243" t="s">
        <v>134</v>
      </c>
    </row>
    <row r="544" s="14" customFormat="1">
      <c r="A544" s="14"/>
      <c r="B544" s="244"/>
      <c r="C544" s="245"/>
      <c r="D544" s="235" t="s">
        <v>148</v>
      </c>
      <c r="E544" s="246" t="s">
        <v>1</v>
      </c>
      <c r="F544" s="247" t="s">
        <v>217</v>
      </c>
      <c r="G544" s="245"/>
      <c r="H544" s="248">
        <v>222</v>
      </c>
      <c r="I544" s="249"/>
      <c r="J544" s="245"/>
      <c r="K544" s="245"/>
      <c r="L544" s="250"/>
      <c r="M544" s="251"/>
      <c r="N544" s="252"/>
      <c r="O544" s="252"/>
      <c r="P544" s="252"/>
      <c r="Q544" s="252"/>
      <c r="R544" s="252"/>
      <c r="S544" s="252"/>
      <c r="T544" s="253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4" t="s">
        <v>148</v>
      </c>
      <c r="AU544" s="254" t="s">
        <v>85</v>
      </c>
      <c r="AV544" s="14" t="s">
        <v>85</v>
      </c>
      <c r="AW544" s="14" t="s">
        <v>31</v>
      </c>
      <c r="AX544" s="14" t="s">
        <v>75</v>
      </c>
      <c r="AY544" s="254" t="s">
        <v>134</v>
      </c>
    </row>
    <row r="545" s="15" customFormat="1">
      <c r="A545" s="15"/>
      <c r="B545" s="255"/>
      <c r="C545" s="256"/>
      <c r="D545" s="235" t="s">
        <v>148</v>
      </c>
      <c r="E545" s="257" t="s">
        <v>1</v>
      </c>
      <c r="F545" s="258" t="s">
        <v>158</v>
      </c>
      <c r="G545" s="256"/>
      <c r="H545" s="259">
        <v>634</v>
      </c>
      <c r="I545" s="260"/>
      <c r="J545" s="256"/>
      <c r="K545" s="256"/>
      <c r="L545" s="261"/>
      <c r="M545" s="262"/>
      <c r="N545" s="263"/>
      <c r="O545" s="263"/>
      <c r="P545" s="263"/>
      <c r="Q545" s="263"/>
      <c r="R545" s="263"/>
      <c r="S545" s="263"/>
      <c r="T545" s="264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T545" s="265" t="s">
        <v>148</v>
      </c>
      <c r="AU545" s="265" t="s">
        <v>85</v>
      </c>
      <c r="AV545" s="15" t="s">
        <v>140</v>
      </c>
      <c r="AW545" s="15" t="s">
        <v>31</v>
      </c>
      <c r="AX545" s="15" t="s">
        <v>83</v>
      </c>
      <c r="AY545" s="265" t="s">
        <v>134</v>
      </c>
    </row>
    <row r="546" s="2" customFormat="1" ht="24.15" customHeight="1">
      <c r="A546" s="39"/>
      <c r="B546" s="40"/>
      <c r="C546" s="266" t="s">
        <v>532</v>
      </c>
      <c r="D546" s="266" t="s">
        <v>170</v>
      </c>
      <c r="E546" s="267" t="s">
        <v>533</v>
      </c>
      <c r="F546" s="268" t="s">
        <v>534</v>
      </c>
      <c r="G546" s="269" t="s">
        <v>146</v>
      </c>
      <c r="H546" s="270">
        <v>1384</v>
      </c>
      <c r="I546" s="271"/>
      <c r="J546" s="270">
        <f>ROUND(I546*H546,2)</f>
        <v>0</v>
      </c>
      <c r="K546" s="272"/>
      <c r="L546" s="273"/>
      <c r="M546" s="274" t="s">
        <v>1</v>
      </c>
      <c r="N546" s="275" t="s">
        <v>40</v>
      </c>
      <c r="O546" s="92"/>
      <c r="P546" s="229">
        <f>O546*H546</f>
        <v>0</v>
      </c>
      <c r="Q546" s="229">
        <v>0.0038999999999999998</v>
      </c>
      <c r="R546" s="229">
        <f>Q546*H546</f>
        <v>5.3975999999999997</v>
      </c>
      <c r="S546" s="229">
        <v>0</v>
      </c>
      <c r="T546" s="230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31" t="s">
        <v>314</v>
      </c>
      <c r="AT546" s="231" t="s">
        <v>170</v>
      </c>
      <c r="AU546" s="231" t="s">
        <v>85</v>
      </c>
      <c r="AY546" s="18" t="s">
        <v>134</v>
      </c>
      <c r="BE546" s="232">
        <f>IF(N546="základní",J546,0)</f>
        <v>0</v>
      </c>
      <c r="BF546" s="232">
        <f>IF(N546="snížená",J546,0)</f>
        <v>0</v>
      </c>
      <c r="BG546" s="232">
        <f>IF(N546="zákl. přenesená",J546,0)</f>
        <v>0</v>
      </c>
      <c r="BH546" s="232">
        <f>IF(N546="sníž. přenesená",J546,0)</f>
        <v>0</v>
      </c>
      <c r="BI546" s="232">
        <f>IF(N546="nulová",J546,0)</f>
        <v>0</v>
      </c>
      <c r="BJ546" s="18" t="s">
        <v>83</v>
      </c>
      <c r="BK546" s="232">
        <f>ROUND(I546*H546,2)</f>
        <v>0</v>
      </c>
      <c r="BL546" s="18" t="s">
        <v>250</v>
      </c>
      <c r="BM546" s="231" t="s">
        <v>535</v>
      </c>
    </row>
    <row r="547" s="13" customFormat="1">
      <c r="A547" s="13"/>
      <c r="B547" s="233"/>
      <c r="C547" s="234"/>
      <c r="D547" s="235" t="s">
        <v>148</v>
      </c>
      <c r="E547" s="236" t="s">
        <v>1</v>
      </c>
      <c r="F547" s="237" t="s">
        <v>536</v>
      </c>
      <c r="G547" s="234"/>
      <c r="H547" s="236" t="s">
        <v>1</v>
      </c>
      <c r="I547" s="238"/>
      <c r="J547" s="234"/>
      <c r="K547" s="234"/>
      <c r="L547" s="239"/>
      <c r="M547" s="240"/>
      <c r="N547" s="241"/>
      <c r="O547" s="241"/>
      <c r="P547" s="241"/>
      <c r="Q547" s="241"/>
      <c r="R547" s="241"/>
      <c r="S547" s="241"/>
      <c r="T547" s="242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3" t="s">
        <v>148</v>
      </c>
      <c r="AU547" s="243" t="s">
        <v>85</v>
      </c>
      <c r="AV547" s="13" t="s">
        <v>83</v>
      </c>
      <c r="AW547" s="13" t="s">
        <v>31</v>
      </c>
      <c r="AX547" s="13" t="s">
        <v>75</v>
      </c>
      <c r="AY547" s="243" t="s">
        <v>134</v>
      </c>
    </row>
    <row r="548" s="13" customFormat="1">
      <c r="A548" s="13"/>
      <c r="B548" s="233"/>
      <c r="C548" s="234"/>
      <c r="D548" s="235" t="s">
        <v>148</v>
      </c>
      <c r="E548" s="236" t="s">
        <v>1</v>
      </c>
      <c r="F548" s="237" t="s">
        <v>537</v>
      </c>
      <c r="G548" s="234"/>
      <c r="H548" s="236" t="s">
        <v>1</v>
      </c>
      <c r="I548" s="238"/>
      <c r="J548" s="234"/>
      <c r="K548" s="234"/>
      <c r="L548" s="239"/>
      <c r="M548" s="240"/>
      <c r="N548" s="241"/>
      <c r="O548" s="241"/>
      <c r="P548" s="241"/>
      <c r="Q548" s="241"/>
      <c r="R548" s="241"/>
      <c r="S548" s="241"/>
      <c r="T548" s="242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3" t="s">
        <v>148</v>
      </c>
      <c r="AU548" s="243" t="s">
        <v>85</v>
      </c>
      <c r="AV548" s="13" t="s">
        <v>83</v>
      </c>
      <c r="AW548" s="13" t="s">
        <v>31</v>
      </c>
      <c r="AX548" s="13" t="s">
        <v>75</v>
      </c>
      <c r="AY548" s="243" t="s">
        <v>134</v>
      </c>
    </row>
    <row r="549" s="14" customFormat="1">
      <c r="A549" s="14"/>
      <c r="B549" s="244"/>
      <c r="C549" s="245"/>
      <c r="D549" s="235" t="s">
        <v>148</v>
      </c>
      <c r="E549" s="246" t="s">
        <v>1</v>
      </c>
      <c r="F549" s="247" t="s">
        <v>538</v>
      </c>
      <c r="G549" s="245"/>
      <c r="H549" s="248">
        <v>1384</v>
      </c>
      <c r="I549" s="249"/>
      <c r="J549" s="245"/>
      <c r="K549" s="245"/>
      <c r="L549" s="250"/>
      <c r="M549" s="251"/>
      <c r="N549" s="252"/>
      <c r="O549" s="252"/>
      <c r="P549" s="252"/>
      <c r="Q549" s="252"/>
      <c r="R549" s="252"/>
      <c r="S549" s="252"/>
      <c r="T549" s="253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54" t="s">
        <v>148</v>
      </c>
      <c r="AU549" s="254" t="s">
        <v>85</v>
      </c>
      <c r="AV549" s="14" t="s">
        <v>85</v>
      </c>
      <c r="AW549" s="14" t="s">
        <v>31</v>
      </c>
      <c r="AX549" s="14" t="s">
        <v>83</v>
      </c>
      <c r="AY549" s="254" t="s">
        <v>134</v>
      </c>
    </row>
    <row r="550" s="2" customFormat="1" ht="24.15" customHeight="1">
      <c r="A550" s="39"/>
      <c r="B550" s="40"/>
      <c r="C550" s="220" t="s">
        <v>539</v>
      </c>
      <c r="D550" s="220" t="s">
        <v>136</v>
      </c>
      <c r="E550" s="221" t="s">
        <v>540</v>
      </c>
      <c r="F550" s="222" t="s">
        <v>541</v>
      </c>
      <c r="G550" s="223" t="s">
        <v>146</v>
      </c>
      <c r="H550" s="224">
        <v>790</v>
      </c>
      <c r="I550" s="225"/>
      <c r="J550" s="224">
        <f>ROUND(I550*H550,2)</f>
        <v>0</v>
      </c>
      <c r="K550" s="226"/>
      <c r="L550" s="45"/>
      <c r="M550" s="227" t="s">
        <v>1</v>
      </c>
      <c r="N550" s="228" t="s">
        <v>40</v>
      </c>
      <c r="O550" s="92"/>
      <c r="P550" s="229">
        <f>O550*H550</f>
        <v>0</v>
      </c>
      <c r="Q550" s="229">
        <v>0</v>
      </c>
      <c r="R550" s="229">
        <f>Q550*H550</f>
        <v>0</v>
      </c>
      <c r="S550" s="229">
        <v>0</v>
      </c>
      <c r="T550" s="230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31" t="s">
        <v>250</v>
      </c>
      <c r="AT550" s="231" t="s">
        <v>136</v>
      </c>
      <c r="AU550" s="231" t="s">
        <v>85</v>
      </c>
      <c r="AY550" s="18" t="s">
        <v>134</v>
      </c>
      <c r="BE550" s="232">
        <f>IF(N550="základní",J550,0)</f>
        <v>0</v>
      </c>
      <c r="BF550" s="232">
        <f>IF(N550="snížená",J550,0)</f>
        <v>0</v>
      </c>
      <c r="BG550" s="232">
        <f>IF(N550="zákl. přenesená",J550,0)</f>
        <v>0</v>
      </c>
      <c r="BH550" s="232">
        <f>IF(N550="sníž. přenesená",J550,0)</f>
        <v>0</v>
      </c>
      <c r="BI550" s="232">
        <f>IF(N550="nulová",J550,0)</f>
        <v>0</v>
      </c>
      <c r="BJ550" s="18" t="s">
        <v>83</v>
      </c>
      <c r="BK550" s="232">
        <f>ROUND(I550*H550,2)</f>
        <v>0</v>
      </c>
      <c r="BL550" s="18" t="s">
        <v>250</v>
      </c>
      <c r="BM550" s="231" t="s">
        <v>542</v>
      </c>
    </row>
    <row r="551" s="13" customFormat="1">
      <c r="A551" s="13"/>
      <c r="B551" s="233"/>
      <c r="C551" s="234"/>
      <c r="D551" s="235" t="s">
        <v>148</v>
      </c>
      <c r="E551" s="236" t="s">
        <v>1</v>
      </c>
      <c r="F551" s="237" t="s">
        <v>536</v>
      </c>
      <c r="G551" s="234"/>
      <c r="H551" s="236" t="s">
        <v>1</v>
      </c>
      <c r="I551" s="238"/>
      <c r="J551" s="234"/>
      <c r="K551" s="234"/>
      <c r="L551" s="239"/>
      <c r="M551" s="240"/>
      <c r="N551" s="241"/>
      <c r="O551" s="241"/>
      <c r="P551" s="241"/>
      <c r="Q551" s="241"/>
      <c r="R551" s="241"/>
      <c r="S551" s="241"/>
      <c r="T551" s="242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3" t="s">
        <v>148</v>
      </c>
      <c r="AU551" s="243" t="s">
        <v>85</v>
      </c>
      <c r="AV551" s="13" t="s">
        <v>83</v>
      </c>
      <c r="AW551" s="13" t="s">
        <v>31</v>
      </c>
      <c r="AX551" s="13" t="s">
        <v>75</v>
      </c>
      <c r="AY551" s="243" t="s">
        <v>134</v>
      </c>
    </row>
    <row r="552" s="13" customFormat="1">
      <c r="A552" s="13"/>
      <c r="B552" s="233"/>
      <c r="C552" s="234"/>
      <c r="D552" s="235" t="s">
        <v>148</v>
      </c>
      <c r="E552" s="236" t="s">
        <v>1</v>
      </c>
      <c r="F552" s="237" t="s">
        <v>543</v>
      </c>
      <c r="G552" s="234"/>
      <c r="H552" s="236" t="s">
        <v>1</v>
      </c>
      <c r="I552" s="238"/>
      <c r="J552" s="234"/>
      <c r="K552" s="234"/>
      <c r="L552" s="239"/>
      <c r="M552" s="240"/>
      <c r="N552" s="241"/>
      <c r="O552" s="241"/>
      <c r="P552" s="241"/>
      <c r="Q552" s="241"/>
      <c r="R552" s="241"/>
      <c r="S552" s="241"/>
      <c r="T552" s="242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3" t="s">
        <v>148</v>
      </c>
      <c r="AU552" s="243" t="s">
        <v>85</v>
      </c>
      <c r="AV552" s="13" t="s">
        <v>83</v>
      </c>
      <c r="AW552" s="13" t="s">
        <v>31</v>
      </c>
      <c r="AX552" s="13" t="s">
        <v>75</v>
      </c>
      <c r="AY552" s="243" t="s">
        <v>134</v>
      </c>
    </row>
    <row r="553" s="14" customFormat="1">
      <c r="A553" s="14"/>
      <c r="B553" s="244"/>
      <c r="C553" s="245"/>
      <c r="D553" s="235" t="s">
        <v>148</v>
      </c>
      <c r="E553" s="246" t="s">
        <v>1</v>
      </c>
      <c r="F553" s="247" t="s">
        <v>544</v>
      </c>
      <c r="G553" s="245"/>
      <c r="H553" s="248">
        <v>678</v>
      </c>
      <c r="I553" s="249"/>
      <c r="J553" s="245"/>
      <c r="K553" s="245"/>
      <c r="L553" s="250"/>
      <c r="M553" s="251"/>
      <c r="N553" s="252"/>
      <c r="O553" s="252"/>
      <c r="P553" s="252"/>
      <c r="Q553" s="252"/>
      <c r="R553" s="252"/>
      <c r="S553" s="252"/>
      <c r="T553" s="253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54" t="s">
        <v>148</v>
      </c>
      <c r="AU553" s="254" t="s">
        <v>85</v>
      </c>
      <c r="AV553" s="14" t="s">
        <v>85</v>
      </c>
      <c r="AW553" s="14" t="s">
        <v>31</v>
      </c>
      <c r="AX553" s="14" t="s">
        <v>75</v>
      </c>
      <c r="AY553" s="254" t="s">
        <v>134</v>
      </c>
    </row>
    <row r="554" s="13" customFormat="1">
      <c r="A554" s="13"/>
      <c r="B554" s="233"/>
      <c r="C554" s="234"/>
      <c r="D554" s="235" t="s">
        <v>148</v>
      </c>
      <c r="E554" s="236" t="s">
        <v>1</v>
      </c>
      <c r="F554" s="237" t="s">
        <v>545</v>
      </c>
      <c r="G554" s="234"/>
      <c r="H554" s="236" t="s">
        <v>1</v>
      </c>
      <c r="I554" s="238"/>
      <c r="J554" s="234"/>
      <c r="K554" s="234"/>
      <c r="L554" s="239"/>
      <c r="M554" s="240"/>
      <c r="N554" s="241"/>
      <c r="O554" s="241"/>
      <c r="P554" s="241"/>
      <c r="Q554" s="241"/>
      <c r="R554" s="241"/>
      <c r="S554" s="241"/>
      <c r="T554" s="242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3" t="s">
        <v>148</v>
      </c>
      <c r="AU554" s="243" t="s">
        <v>85</v>
      </c>
      <c r="AV554" s="13" t="s">
        <v>83</v>
      </c>
      <c r="AW554" s="13" t="s">
        <v>31</v>
      </c>
      <c r="AX554" s="13" t="s">
        <v>75</v>
      </c>
      <c r="AY554" s="243" t="s">
        <v>134</v>
      </c>
    </row>
    <row r="555" s="13" customFormat="1">
      <c r="A555" s="13"/>
      <c r="B555" s="233"/>
      <c r="C555" s="234"/>
      <c r="D555" s="235" t="s">
        <v>148</v>
      </c>
      <c r="E555" s="236" t="s">
        <v>1</v>
      </c>
      <c r="F555" s="237" t="s">
        <v>546</v>
      </c>
      <c r="G555" s="234"/>
      <c r="H555" s="236" t="s">
        <v>1</v>
      </c>
      <c r="I555" s="238"/>
      <c r="J555" s="234"/>
      <c r="K555" s="234"/>
      <c r="L555" s="239"/>
      <c r="M555" s="240"/>
      <c r="N555" s="241"/>
      <c r="O555" s="241"/>
      <c r="P555" s="241"/>
      <c r="Q555" s="241"/>
      <c r="R555" s="241"/>
      <c r="S555" s="241"/>
      <c r="T555" s="242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3" t="s">
        <v>148</v>
      </c>
      <c r="AU555" s="243" t="s">
        <v>85</v>
      </c>
      <c r="AV555" s="13" t="s">
        <v>83</v>
      </c>
      <c r="AW555" s="13" t="s">
        <v>31</v>
      </c>
      <c r="AX555" s="13" t="s">
        <v>75</v>
      </c>
      <c r="AY555" s="243" t="s">
        <v>134</v>
      </c>
    </row>
    <row r="556" s="14" customFormat="1">
      <c r="A556" s="14"/>
      <c r="B556" s="244"/>
      <c r="C556" s="245"/>
      <c r="D556" s="235" t="s">
        <v>148</v>
      </c>
      <c r="E556" s="246" t="s">
        <v>1</v>
      </c>
      <c r="F556" s="247" t="s">
        <v>547</v>
      </c>
      <c r="G556" s="245"/>
      <c r="H556" s="248">
        <v>112</v>
      </c>
      <c r="I556" s="249"/>
      <c r="J556" s="245"/>
      <c r="K556" s="245"/>
      <c r="L556" s="250"/>
      <c r="M556" s="251"/>
      <c r="N556" s="252"/>
      <c r="O556" s="252"/>
      <c r="P556" s="252"/>
      <c r="Q556" s="252"/>
      <c r="R556" s="252"/>
      <c r="S556" s="252"/>
      <c r="T556" s="253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4" t="s">
        <v>148</v>
      </c>
      <c r="AU556" s="254" t="s">
        <v>85</v>
      </c>
      <c r="AV556" s="14" t="s">
        <v>85</v>
      </c>
      <c r="AW556" s="14" t="s">
        <v>31</v>
      </c>
      <c r="AX556" s="14" t="s">
        <v>75</v>
      </c>
      <c r="AY556" s="254" t="s">
        <v>134</v>
      </c>
    </row>
    <row r="557" s="15" customFormat="1">
      <c r="A557" s="15"/>
      <c r="B557" s="255"/>
      <c r="C557" s="256"/>
      <c r="D557" s="235" t="s">
        <v>148</v>
      </c>
      <c r="E557" s="257" t="s">
        <v>1</v>
      </c>
      <c r="F557" s="258" t="s">
        <v>158</v>
      </c>
      <c r="G557" s="256"/>
      <c r="H557" s="259">
        <v>790</v>
      </c>
      <c r="I557" s="260"/>
      <c r="J557" s="256"/>
      <c r="K557" s="256"/>
      <c r="L557" s="261"/>
      <c r="M557" s="262"/>
      <c r="N557" s="263"/>
      <c r="O557" s="263"/>
      <c r="P557" s="263"/>
      <c r="Q557" s="263"/>
      <c r="R557" s="263"/>
      <c r="S557" s="263"/>
      <c r="T557" s="264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T557" s="265" t="s">
        <v>148</v>
      </c>
      <c r="AU557" s="265" t="s">
        <v>85</v>
      </c>
      <c r="AV557" s="15" t="s">
        <v>140</v>
      </c>
      <c r="AW557" s="15" t="s">
        <v>31</v>
      </c>
      <c r="AX557" s="15" t="s">
        <v>83</v>
      </c>
      <c r="AY557" s="265" t="s">
        <v>134</v>
      </c>
    </row>
    <row r="558" s="2" customFormat="1" ht="21.75" customHeight="1">
      <c r="A558" s="39"/>
      <c r="B558" s="40"/>
      <c r="C558" s="266" t="s">
        <v>204</v>
      </c>
      <c r="D558" s="266" t="s">
        <v>170</v>
      </c>
      <c r="E558" s="267" t="s">
        <v>548</v>
      </c>
      <c r="F558" s="268" t="s">
        <v>549</v>
      </c>
      <c r="G558" s="269" t="s">
        <v>146</v>
      </c>
      <c r="H558" s="270">
        <v>806</v>
      </c>
      <c r="I558" s="271"/>
      <c r="J558" s="270">
        <f>ROUND(I558*H558,2)</f>
        <v>0</v>
      </c>
      <c r="K558" s="272"/>
      <c r="L558" s="273"/>
      <c r="M558" s="274" t="s">
        <v>1</v>
      </c>
      <c r="N558" s="275" t="s">
        <v>40</v>
      </c>
      <c r="O558" s="92"/>
      <c r="P558" s="229">
        <f>O558*H558</f>
        <v>0</v>
      </c>
      <c r="Q558" s="229">
        <v>0.00050000000000000001</v>
      </c>
      <c r="R558" s="229">
        <f>Q558*H558</f>
        <v>0.40300000000000002</v>
      </c>
      <c r="S558" s="229">
        <v>0</v>
      </c>
      <c r="T558" s="230">
        <f>S558*H558</f>
        <v>0</v>
      </c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R558" s="231" t="s">
        <v>314</v>
      </c>
      <c r="AT558" s="231" t="s">
        <v>170</v>
      </c>
      <c r="AU558" s="231" t="s">
        <v>85</v>
      </c>
      <c r="AY558" s="18" t="s">
        <v>134</v>
      </c>
      <c r="BE558" s="232">
        <f>IF(N558="základní",J558,0)</f>
        <v>0</v>
      </c>
      <c r="BF558" s="232">
        <f>IF(N558="snížená",J558,0)</f>
        <v>0</v>
      </c>
      <c r="BG558" s="232">
        <f>IF(N558="zákl. přenesená",J558,0)</f>
        <v>0</v>
      </c>
      <c r="BH558" s="232">
        <f>IF(N558="sníž. přenesená",J558,0)</f>
        <v>0</v>
      </c>
      <c r="BI558" s="232">
        <f>IF(N558="nulová",J558,0)</f>
        <v>0</v>
      </c>
      <c r="BJ558" s="18" t="s">
        <v>83</v>
      </c>
      <c r="BK558" s="232">
        <f>ROUND(I558*H558,2)</f>
        <v>0</v>
      </c>
      <c r="BL558" s="18" t="s">
        <v>250</v>
      </c>
      <c r="BM558" s="231" t="s">
        <v>550</v>
      </c>
    </row>
    <row r="559" s="14" customFormat="1">
      <c r="A559" s="14"/>
      <c r="B559" s="244"/>
      <c r="C559" s="245"/>
      <c r="D559" s="235" t="s">
        <v>148</v>
      </c>
      <c r="E559" s="246" t="s">
        <v>1</v>
      </c>
      <c r="F559" s="247" t="s">
        <v>551</v>
      </c>
      <c r="G559" s="245"/>
      <c r="H559" s="248">
        <v>806</v>
      </c>
      <c r="I559" s="249"/>
      <c r="J559" s="245"/>
      <c r="K559" s="245"/>
      <c r="L559" s="250"/>
      <c r="M559" s="251"/>
      <c r="N559" s="252"/>
      <c r="O559" s="252"/>
      <c r="P559" s="252"/>
      <c r="Q559" s="252"/>
      <c r="R559" s="252"/>
      <c r="S559" s="252"/>
      <c r="T559" s="253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4" t="s">
        <v>148</v>
      </c>
      <c r="AU559" s="254" t="s">
        <v>85</v>
      </c>
      <c r="AV559" s="14" t="s">
        <v>85</v>
      </c>
      <c r="AW559" s="14" t="s">
        <v>31</v>
      </c>
      <c r="AX559" s="14" t="s">
        <v>83</v>
      </c>
      <c r="AY559" s="254" t="s">
        <v>134</v>
      </c>
    </row>
    <row r="560" s="2" customFormat="1" ht="24.15" customHeight="1">
      <c r="A560" s="39"/>
      <c r="B560" s="40"/>
      <c r="C560" s="220" t="s">
        <v>552</v>
      </c>
      <c r="D560" s="220" t="s">
        <v>136</v>
      </c>
      <c r="E560" s="221" t="s">
        <v>553</v>
      </c>
      <c r="F560" s="222" t="s">
        <v>554</v>
      </c>
      <c r="G560" s="223" t="s">
        <v>274</v>
      </c>
      <c r="H560" s="224">
        <v>6.8200000000000003</v>
      </c>
      <c r="I560" s="225"/>
      <c r="J560" s="224">
        <f>ROUND(I560*H560,2)</f>
        <v>0</v>
      </c>
      <c r="K560" s="226"/>
      <c r="L560" s="45"/>
      <c r="M560" s="227" t="s">
        <v>1</v>
      </c>
      <c r="N560" s="228" t="s">
        <v>40</v>
      </c>
      <c r="O560" s="92"/>
      <c r="P560" s="229">
        <f>O560*H560</f>
        <v>0</v>
      </c>
      <c r="Q560" s="229">
        <v>0</v>
      </c>
      <c r="R560" s="229">
        <f>Q560*H560</f>
        <v>0</v>
      </c>
      <c r="S560" s="229">
        <v>0</v>
      </c>
      <c r="T560" s="230">
        <f>S560*H560</f>
        <v>0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31" t="s">
        <v>250</v>
      </c>
      <c r="AT560" s="231" t="s">
        <v>136</v>
      </c>
      <c r="AU560" s="231" t="s">
        <v>85</v>
      </c>
      <c r="AY560" s="18" t="s">
        <v>134</v>
      </c>
      <c r="BE560" s="232">
        <f>IF(N560="základní",J560,0)</f>
        <v>0</v>
      </c>
      <c r="BF560" s="232">
        <f>IF(N560="snížená",J560,0)</f>
        <v>0</v>
      </c>
      <c r="BG560" s="232">
        <f>IF(N560="zákl. přenesená",J560,0)</f>
        <v>0</v>
      </c>
      <c r="BH560" s="232">
        <f>IF(N560="sníž. přenesená",J560,0)</f>
        <v>0</v>
      </c>
      <c r="BI560" s="232">
        <f>IF(N560="nulová",J560,0)</f>
        <v>0</v>
      </c>
      <c r="BJ560" s="18" t="s">
        <v>83</v>
      </c>
      <c r="BK560" s="232">
        <f>ROUND(I560*H560,2)</f>
        <v>0</v>
      </c>
      <c r="BL560" s="18" t="s">
        <v>250</v>
      </c>
      <c r="BM560" s="231" t="s">
        <v>555</v>
      </c>
    </row>
    <row r="561" s="12" customFormat="1" ht="22.8" customHeight="1">
      <c r="A561" s="12"/>
      <c r="B561" s="204"/>
      <c r="C561" s="205"/>
      <c r="D561" s="206" t="s">
        <v>74</v>
      </c>
      <c r="E561" s="218" t="s">
        <v>556</v>
      </c>
      <c r="F561" s="218" t="s">
        <v>557</v>
      </c>
      <c r="G561" s="205"/>
      <c r="H561" s="205"/>
      <c r="I561" s="208"/>
      <c r="J561" s="219">
        <f>BK561</f>
        <v>0</v>
      </c>
      <c r="K561" s="205"/>
      <c r="L561" s="210"/>
      <c r="M561" s="211"/>
      <c r="N561" s="212"/>
      <c r="O561" s="212"/>
      <c r="P561" s="213">
        <f>SUM(P562:P569)</f>
        <v>0</v>
      </c>
      <c r="Q561" s="212"/>
      <c r="R561" s="213">
        <f>SUM(R562:R569)</f>
        <v>0.016959999999999999</v>
      </c>
      <c r="S561" s="212"/>
      <c r="T561" s="214">
        <f>SUM(T562:T569)</f>
        <v>0</v>
      </c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R561" s="215" t="s">
        <v>85</v>
      </c>
      <c r="AT561" s="216" t="s">
        <v>74</v>
      </c>
      <c r="AU561" s="216" t="s">
        <v>83</v>
      </c>
      <c r="AY561" s="215" t="s">
        <v>134</v>
      </c>
      <c r="BK561" s="217">
        <f>SUM(BK562:BK569)</f>
        <v>0</v>
      </c>
    </row>
    <row r="562" s="2" customFormat="1" ht="24.15" customHeight="1">
      <c r="A562" s="39"/>
      <c r="B562" s="40"/>
      <c r="C562" s="220" t="s">
        <v>159</v>
      </c>
      <c r="D562" s="220" t="s">
        <v>136</v>
      </c>
      <c r="E562" s="221" t="s">
        <v>558</v>
      </c>
      <c r="F562" s="222" t="s">
        <v>559</v>
      </c>
      <c r="G562" s="223" t="s">
        <v>222</v>
      </c>
      <c r="H562" s="224">
        <v>8</v>
      </c>
      <c r="I562" s="225"/>
      <c r="J562" s="224">
        <f>ROUND(I562*H562,2)</f>
        <v>0</v>
      </c>
      <c r="K562" s="226"/>
      <c r="L562" s="45"/>
      <c r="M562" s="227" t="s">
        <v>1</v>
      </c>
      <c r="N562" s="228" t="s">
        <v>40</v>
      </c>
      <c r="O562" s="92"/>
      <c r="P562" s="229">
        <f>O562*H562</f>
        <v>0</v>
      </c>
      <c r="Q562" s="229">
        <v>0.0021199999999999999</v>
      </c>
      <c r="R562" s="229">
        <f>Q562*H562</f>
        <v>0.016959999999999999</v>
      </c>
      <c r="S562" s="229">
        <v>0</v>
      </c>
      <c r="T562" s="230">
        <f>S562*H562</f>
        <v>0</v>
      </c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R562" s="231" t="s">
        <v>250</v>
      </c>
      <c r="AT562" s="231" t="s">
        <v>136</v>
      </c>
      <c r="AU562" s="231" t="s">
        <v>85</v>
      </c>
      <c r="AY562" s="18" t="s">
        <v>134</v>
      </c>
      <c r="BE562" s="232">
        <f>IF(N562="základní",J562,0)</f>
        <v>0</v>
      </c>
      <c r="BF562" s="232">
        <f>IF(N562="snížená",J562,0)</f>
        <v>0</v>
      </c>
      <c r="BG562" s="232">
        <f>IF(N562="zákl. přenesená",J562,0)</f>
        <v>0</v>
      </c>
      <c r="BH562" s="232">
        <f>IF(N562="sníž. přenesená",J562,0)</f>
        <v>0</v>
      </c>
      <c r="BI562" s="232">
        <f>IF(N562="nulová",J562,0)</f>
        <v>0</v>
      </c>
      <c r="BJ562" s="18" t="s">
        <v>83</v>
      </c>
      <c r="BK562" s="232">
        <f>ROUND(I562*H562,2)</f>
        <v>0</v>
      </c>
      <c r="BL562" s="18" t="s">
        <v>250</v>
      </c>
      <c r="BM562" s="231" t="s">
        <v>560</v>
      </c>
    </row>
    <row r="563" s="13" customFormat="1">
      <c r="A563" s="13"/>
      <c r="B563" s="233"/>
      <c r="C563" s="234"/>
      <c r="D563" s="235" t="s">
        <v>148</v>
      </c>
      <c r="E563" s="236" t="s">
        <v>1</v>
      </c>
      <c r="F563" s="237" t="s">
        <v>151</v>
      </c>
      <c r="G563" s="234"/>
      <c r="H563" s="236" t="s">
        <v>1</v>
      </c>
      <c r="I563" s="238"/>
      <c r="J563" s="234"/>
      <c r="K563" s="234"/>
      <c r="L563" s="239"/>
      <c r="M563" s="240"/>
      <c r="N563" s="241"/>
      <c r="O563" s="241"/>
      <c r="P563" s="241"/>
      <c r="Q563" s="241"/>
      <c r="R563" s="241"/>
      <c r="S563" s="241"/>
      <c r="T563" s="242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3" t="s">
        <v>148</v>
      </c>
      <c r="AU563" s="243" t="s">
        <v>85</v>
      </c>
      <c r="AV563" s="13" t="s">
        <v>83</v>
      </c>
      <c r="AW563" s="13" t="s">
        <v>31</v>
      </c>
      <c r="AX563" s="13" t="s">
        <v>75</v>
      </c>
      <c r="AY563" s="243" t="s">
        <v>134</v>
      </c>
    </row>
    <row r="564" s="14" customFormat="1">
      <c r="A564" s="14"/>
      <c r="B564" s="244"/>
      <c r="C564" s="245"/>
      <c r="D564" s="235" t="s">
        <v>148</v>
      </c>
      <c r="E564" s="246" t="s">
        <v>1</v>
      </c>
      <c r="F564" s="247" t="s">
        <v>85</v>
      </c>
      <c r="G564" s="245"/>
      <c r="H564" s="248">
        <v>2</v>
      </c>
      <c r="I564" s="249"/>
      <c r="J564" s="245"/>
      <c r="K564" s="245"/>
      <c r="L564" s="250"/>
      <c r="M564" s="251"/>
      <c r="N564" s="252"/>
      <c r="O564" s="252"/>
      <c r="P564" s="252"/>
      <c r="Q564" s="252"/>
      <c r="R564" s="252"/>
      <c r="S564" s="252"/>
      <c r="T564" s="253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4" t="s">
        <v>148</v>
      </c>
      <c r="AU564" s="254" t="s">
        <v>85</v>
      </c>
      <c r="AV564" s="14" t="s">
        <v>85</v>
      </c>
      <c r="AW564" s="14" t="s">
        <v>31</v>
      </c>
      <c r="AX564" s="14" t="s">
        <v>75</v>
      </c>
      <c r="AY564" s="254" t="s">
        <v>134</v>
      </c>
    </row>
    <row r="565" s="13" customFormat="1">
      <c r="A565" s="13"/>
      <c r="B565" s="233"/>
      <c r="C565" s="234"/>
      <c r="D565" s="235" t="s">
        <v>148</v>
      </c>
      <c r="E565" s="236" t="s">
        <v>1</v>
      </c>
      <c r="F565" s="237" t="s">
        <v>153</v>
      </c>
      <c r="G565" s="234"/>
      <c r="H565" s="236" t="s">
        <v>1</v>
      </c>
      <c r="I565" s="238"/>
      <c r="J565" s="234"/>
      <c r="K565" s="234"/>
      <c r="L565" s="239"/>
      <c r="M565" s="240"/>
      <c r="N565" s="241"/>
      <c r="O565" s="241"/>
      <c r="P565" s="241"/>
      <c r="Q565" s="241"/>
      <c r="R565" s="241"/>
      <c r="S565" s="241"/>
      <c r="T565" s="242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3" t="s">
        <v>148</v>
      </c>
      <c r="AU565" s="243" t="s">
        <v>85</v>
      </c>
      <c r="AV565" s="13" t="s">
        <v>83</v>
      </c>
      <c r="AW565" s="13" t="s">
        <v>31</v>
      </c>
      <c r="AX565" s="13" t="s">
        <v>75</v>
      </c>
      <c r="AY565" s="243" t="s">
        <v>134</v>
      </c>
    </row>
    <row r="566" s="14" customFormat="1">
      <c r="A566" s="14"/>
      <c r="B566" s="244"/>
      <c r="C566" s="245"/>
      <c r="D566" s="235" t="s">
        <v>148</v>
      </c>
      <c r="E566" s="246" t="s">
        <v>1</v>
      </c>
      <c r="F566" s="247" t="s">
        <v>142</v>
      </c>
      <c r="G566" s="245"/>
      <c r="H566" s="248">
        <v>3</v>
      </c>
      <c r="I566" s="249"/>
      <c r="J566" s="245"/>
      <c r="K566" s="245"/>
      <c r="L566" s="250"/>
      <c r="M566" s="251"/>
      <c r="N566" s="252"/>
      <c r="O566" s="252"/>
      <c r="P566" s="252"/>
      <c r="Q566" s="252"/>
      <c r="R566" s="252"/>
      <c r="S566" s="252"/>
      <c r="T566" s="253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4" t="s">
        <v>148</v>
      </c>
      <c r="AU566" s="254" t="s">
        <v>85</v>
      </c>
      <c r="AV566" s="14" t="s">
        <v>85</v>
      </c>
      <c r="AW566" s="14" t="s">
        <v>31</v>
      </c>
      <c r="AX566" s="14" t="s">
        <v>75</v>
      </c>
      <c r="AY566" s="254" t="s">
        <v>134</v>
      </c>
    </row>
    <row r="567" s="13" customFormat="1">
      <c r="A567" s="13"/>
      <c r="B567" s="233"/>
      <c r="C567" s="234"/>
      <c r="D567" s="235" t="s">
        <v>148</v>
      </c>
      <c r="E567" s="236" t="s">
        <v>1</v>
      </c>
      <c r="F567" s="237" t="s">
        <v>155</v>
      </c>
      <c r="G567" s="234"/>
      <c r="H567" s="236" t="s">
        <v>1</v>
      </c>
      <c r="I567" s="238"/>
      <c r="J567" s="234"/>
      <c r="K567" s="234"/>
      <c r="L567" s="239"/>
      <c r="M567" s="240"/>
      <c r="N567" s="241"/>
      <c r="O567" s="241"/>
      <c r="P567" s="241"/>
      <c r="Q567" s="241"/>
      <c r="R567" s="241"/>
      <c r="S567" s="241"/>
      <c r="T567" s="242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3" t="s">
        <v>148</v>
      </c>
      <c r="AU567" s="243" t="s">
        <v>85</v>
      </c>
      <c r="AV567" s="13" t="s">
        <v>83</v>
      </c>
      <c r="AW567" s="13" t="s">
        <v>31</v>
      </c>
      <c r="AX567" s="13" t="s">
        <v>75</v>
      </c>
      <c r="AY567" s="243" t="s">
        <v>134</v>
      </c>
    </row>
    <row r="568" s="14" customFormat="1">
      <c r="A568" s="14"/>
      <c r="B568" s="244"/>
      <c r="C568" s="245"/>
      <c r="D568" s="235" t="s">
        <v>148</v>
      </c>
      <c r="E568" s="246" t="s">
        <v>1</v>
      </c>
      <c r="F568" s="247" t="s">
        <v>142</v>
      </c>
      <c r="G568" s="245"/>
      <c r="H568" s="248">
        <v>3</v>
      </c>
      <c r="I568" s="249"/>
      <c r="J568" s="245"/>
      <c r="K568" s="245"/>
      <c r="L568" s="250"/>
      <c r="M568" s="251"/>
      <c r="N568" s="252"/>
      <c r="O568" s="252"/>
      <c r="P568" s="252"/>
      <c r="Q568" s="252"/>
      <c r="R568" s="252"/>
      <c r="S568" s="252"/>
      <c r="T568" s="253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54" t="s">
        <v>148</v>
      </c>
      <c r="AU568" s="254" t="s">
        <v>85</v>
      </c>
      <c r="AV568" s="14" t="s">
        <v>85</v>
      </c>
      <c r="AW568" s="14" t="s">
        <v>31</v>
      </c>
      <c r="AX568" s="14" t="s">
        <v>75</v>
      </c>
      <c r="AY568" s="254" t="s">
        <v>134</v>
      </c>
    </row>
    <row r="569" s="15" customFormat="1">
      <c r="A569" s="15"/>
      <c r="B569" s="255"/>
      <c r="C569" s="256"/>
      <c r="D569" s="235" t="s">
        <v>148</v>
      </c>
      <c r="E569" s="257" t="s">
        <v>1</v>
      </c>
      <c r="F569" s="258" t="s">
        <v>158</v>
      </c>
      <c r="G569" s="256"/>
      <c r="H569" s="259">
        <v>8</v>
      </c>
      <c r="I569" s="260"/>
      <c r="J569" s="256"/>
      <c r="K569" s="256"/>
      <c r="L569" s="261"/>
      <c r="M569" s="262"/>
      <c r="N569" s="263"/>
      <c r="O569" s="263"/>
      <c r="P569" s="263"/>
      <c r="Q569" s="263"/>
      <c r="R569" s="263"/>
      <c r="S569" s="263"/>
      <c r="T569" s="264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T569" s="265" t="s">
        <v>148</v>
      </c>
      <c r="AU569" s="265" t="s">
        <v>85</v>
      </c>
      <c r="AV569" s="15" t="s">
        <v>140</v>
      </c>
      <c r="AW569" s="15" t="s">
        <v>31</v>
      </c>
      <c r="AX569" s="15" t="s">
        <v>83</v>
      </c>
      <c r="AY569" s="265" t="s">
        <v>134</v>
      </c>
    </row>
    <row r="570" s="12" customFormat="1" ht="22.8" customHeight="1">
      <c r="A570" s="12"/>
      <c r="B570" s="204"/>
      <c r="C570" s="205"/>
      <c r="D570" s="206" t="s">
        <v>74</v>
      </c>
      <c r="E570" s="218" t="s">
        <v>561</v>
      </c>
      <c r="F570" s="218" t="s">
        <v>562</v>
      </c>
      <c r="G570" s="205"/>
      <c r="H570" s="205"/>
      <c r="I570" s="208"/>
      <c r="J570" s="219">
        <f>BK570</f>
        <v>0</v>
      </c>
      <c r="K570" s="205"/>
      <c r="L570" s="210"/>
      <c r="M570" s="211"/>
      <c r="N570" s="212"/>
      <c r="O570" s="212"/>
      <c r="P570" s="213">
        <f>SUM(P571:P572)</f>
        <v>0</v>
      </c>
      <c r="Q570" s="212"/>
      <c r="R570" s="213">
        <f>SUM(R571:R572)</f>
        <v>0</v>
      </c>
      <c r="S570" s="212"/>
      <c r="T570" s="214">
        <f>SUM(T571:T572)</f>
        <v>0</v>
      </c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R570" s="215" t="s">
        <v>85</v>
      </c>
      <c r="AT570" s="216" t="s">
        <v>74</v>
      </c>
      <c r="AU570" s="216" t="s">
        <v>83</v>
      </c>
      <c r="AY570" s="215" t="s">
        <v>134</v>
      </c>
      <c r="BK570" s="217">
        <f>SUM(BK571:BK572)</f>
        <v>0</v>
      </c>
    </row>
    <row r="571" s="2" customFormat="1" ht="24.15" customHeight="1">
      <c r="A571" s="39"/>
      <c r="B571" s="40"/>
      <c r="C571" s="220" t="s">
        <v>209</v>
      </c>
      <c r="D571" s="220" t="s">
        <v>136</v>
      </c>
      <c r="E571" s="221" t="s">
        <v>563</v>
      </c>
      <c r="F571" s="222" t="s">
        <v>564</v>
      </c>
      <c r="G571" s="223" t="s">
        <v>222</v>
      </c>
      <c r="H571" s="224">
        <v>1</v>
      </c>
      <c r="I571" s="225"/>
      <c r="J571" s="224">
        <f>ROUND(I571*H571,2)</f>
        <v>0</v>
      </c>
      <c r="K571" s="226"/>
      <c r="L571" s="45"/>
      <c r="M571" s="227" t="s">
        <v>1</v>
      </c>
      <c r="N571" s="228" t="s">
        <v>40</v>
      </c>
      <c r="O571" s="92"/>
      <c r="P571" s="229">
        <f>O571*H571</f>
        <v>0</v>
      </c>
      <c r="Q571" s="229">
        <v>0</v>
      </c>
      <c r="R571" s="229">
        <f>Q571*H571</f>
        <v>0</v>
      </c>
      <c r="S571" s="229">
        <v>0</v>
      </c>
      <c r="T571" s="230">
        <f>S571*H571</f>
        <v>0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31" t="s">
        <v>250</v>
      </c>
      <c r="AT571" s="231" t="s">
        <v>136</v>
      </c>
      <c r="AU571" s="231" t="s">
        <v>85</v>
      </c>
      <c r="AY571" s="18" t="s">
        <v>134</v>
      </c>
      <c r="BE571" s="232">
        <f>IF(N571="základní",J571,0)</f>
        <v>0</v>
      </c>
      <c r="BF571" s="232">
        <f>IF(N571="snížená",J571,0)</f>
        <v>0</v>
      </c>
      <c r="BG571" s="232">
        <f>IF(N571="zákl. přenesená",J571,0)</f>
        <v>0</v>
      </c>
      <c r="BH571" s="232">
        <f>IF(N571="sníž. přenesená",J571,0)</f>
        <v>0</v>
      </c>
      <c r="BI571" s="232">
        <f>IF(N571="nulová",J571,0)</f>
        <v>0</v>
      </c>
      <c r="BJ571" s="18" t="s">
        <v>83</v>
      </c>
      <c r="BK571" s="232">
        <f>ROUND(I571*H571,2)</f>
        <v>0</v>
      </c>
      <c r="BL571" s="18" t="s">
        <v>250</v>
      </c>
      <c r="BM571" s="231" t="s">
        <v>565</v>
      </c>
    </row>
    <row r="572" s="2" customFormat="1" ht="24.15" customHeight="1">
      <c r="A572" s="39"/>
      <c r="B572" s="40"/>
      <c r="C572" s="220" t="s">
        <v>218</v>
      </c>
      <c r="D572" s="220" t="s">
        <v>136</v>
      </c>
      <c r="E572" s="221" t="s">
        <v>566</v>
      </c>
      <c r="F572" s="222" t="s">
        <v>567</v>
      </c>
      <c r="G572" s="223" t="s">
        <v>222</v>
      </c>
      <c r="H572" s="224">
        <v>1</v>
      </c>
      <c r="I572" s="225"/>
      <c r="J572" s="224">
        <f>ROUND(I572*H572,2)</f>
        <v>0</v>
      </c>
      <c r="K572" s="226"/>
      <c r="L572" s="45"/>
      <c r="M572" s="227" t="s">
        <v>1</v>
      </c>
      <c r="N572" s="228" t="s">
        <v>40</v>
      </c>
      <c r="O572" s="92"/>
      <c r="P572" s="229">
        <f>O572*H572</f>
        <v>0</v>
      </c>
      <c r="Q572" s="229">
        <v>0</v>
      </c>
      <c r="R572" s="229">
        <f>Q572*H572</f>
        <v>0</v>
      </c>
      <c r="S572" s="229">
        <v>0</v>
      </c>
      <c r="T572" s="230">
        <f>S572*H572</f>
        <v>0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231" t="s">
        <v>250</v>
      </c>
      <c r="AT572" s="231" t="s">
        <v>136</v>
      </c>
      <c r="AU572" s="231" t="s">
        <v>85</v>
      </c>
      <c r="AY572" s="18" t="s">
        <v>134</v>
      </c>
      <c r="BE572" s="232">
        <f>IF(N572="základní",J572,0)</f>
        <v>0</v>
      </c>
      <c r="BF572" s="232">
        <f>IF(N572="snížená",J572,0)</f>
        <v>0</v>
      </c>
      <c r="BG572" s="232">
        <f>IF(N572="zákl. přenesená",J572,0)</f>
        <v>0</v>
      </c>
      <c r="BH572" s="232">
        <f>IF(N572="sníž. přenesená",J572,0)</f>
        <v>0</v>
      </c>
      <c r="BI572" s="232">
        <f>IF(N572="nulová",J572,0)</f>
        <v>0</v>
      </c>
      <c r="BJ572" s="18" t="s">
        <v>83</v>
      </c>
      <c r="BK572" s="232">
        <f>ROUND(I572*H572,2)</f>
        <v>0</v>
      </c>
      <c r="BL572" s="18" t="s">
        <v>250</v>
      </c>
      <c r="BM572" s="231" t="s">
        <v>568</v>
      </c>
    </row>
    <row r="573" s="12" customFormat="1" ht="22.8" customHeight="1">
      <c r="A573" s="12"/>
      <c r="B573" s="204"/>
      <c r="C573" s="205"/>
      <c r="D573" s="206" t="s">
        <v>74</v>
      </c>
      <c r="E573" s="218" t="s">
        <v>569</v>
      </c>
      <c r="F573" s="218" t="s">
        <v>570</v>
      </c>
      <c r="G573" s="205"/>
      <c r="H573" s="205"/>
      <c r="I573" s="208"/>
      <c r="J573" s="219">
        <f>BK573</f>
        <v>0</v>
      </c>
      <c r="K573" s="205"/>
      <c r="L573" s="210"/>
      <c r="M573" s="211"/>
      <c r="N573" s="212"/>
      <c r="O573" s="212"/>
      <c r="P573" s="213">
        <f>SUM(P574:P618)</f>
        <v>0</v>
      </c>
      <c r="Q573" s="212"/>
      <c r="R573" s="213">
        <f>SUM(R574:R618)</f>
        <v>6.0666437000000002</v>
      </c>
      <c r="S573" s="212"/>
      <c r="T573" s="214">
        <f>SUM(T574:T618)</f>
        <v>0</v>
      </c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R573" s="215" t="s">
        <v>85</v>
      </c>
      <c r="AT573" s="216" t="s">
        <v>74</v>
      </c>
      <c r="AU573" s="216" t="s">
        <v>83</v>
      </c>
      <c r="AY573" s="215" t="s">
        <v>134</v>
      </c>
      <c r="BK573" s="217">
        <f>SUM(BK574:BK618)</f>
        <v>0</v>
      </c>
    </row>
    <row r="574" s="2" customFormat="1" ht="24.15" customHeight="1">
      <c r="A574" s="39"/>
      <c r="B574" s="40"/>
      <c r="C574" s="220" t="s">
        <v>571</v>
      </c>
      <c r="D574" s="220" t="s">
        <v>136</v>
      </c>
      <c r="E574" s="221" t="s">
        <v>572</v>
      </c>
      <c r="F574" s="222" t="s">
        <v>573</v>
      </c>
      <c r="G574" s="223" t="s">
        <v>146</v>
      </c>
      <c r="H574" s="224">
        <v>155</v>
      </c>
      <c r="I574" s="225"/>
      <c r="J574" s="224">
        <f>ROUND(I574*H574,2)</f>
        <v>0</v>
      </c>
      <c r="K574" s="226"/>
      <c r="L574" s="45"/>
      <c r="M574" s="227" t="s">
        <v>1</v>
      </c>
      <c r="N574" s="228" t="s">
        <v>40</v>
      </c>
      <c r="O574" s="92"/>
      <c r="P574" s="229">
        <f>O574*H574</f>
        <v>0</v>
      </c>
      <c r="Q574" s="229">
        <v>0</v>
      </c>
      <c r="R574" s="229">
        <f>Q574*H574</f>
        <v>0</v>
      </c>
      <c r="S574" s="229">
        <v>0</v>
      </c>
      <c r="T574" s="230">
        <f>S574*H574</f>
        <v>0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231" t="s">
        <v>250</v>
      </c>
      <c r="AT574" s="231" t="s">
        <v>136</v>
      </c>
      <c r="AU574" s="231" t="s">
        <v>85</v>
      </c>
      <c r="AY574" s="18" t="s">
        <v>134</v>
      </c>
      <c r="BE574" s="232">
        <f>IF(N574="základní",J574,0)</f>
        <v>0</v>
      </c>
      <c r="BF574" s="232">
        <f>IF(N574="snížená",J574,0)</f>
        <v>0</v>
      </c>
      <c r="BG574" s="232">
        <f>IF(N574="zákl. přenesená",J574,0)</f>
        <v>0</v>
      </c>
      <c r="BH574" s="232">
        <f>IF(N574="sníž. přenesená",J574,0)</f>
        <v>0</v>
      </c>
      <c r="BI574" s="232">
        <f>IF(N574="nulová",J574,0)</f>
        <v>0</v>
      </c>
      <c r="BJ574" s="18" t="s">
        <v>83</v>
      </c>
      <c r="BK574" s="232">
        <f>ROUND(I574*H574,2)</f>
        <v>0</v>
      </c>
      <c r="BL574" s="18" t="s">
        <v>250</v>
      </c>
      <c r="BM574" s="231" t="s">
        <v>574</v>
      </c>
    </row>
    <row r="575" s="13" customFormat="1">
      <c r="A575" s="13"/>
      <c r="B575" s="233"/>
      <c r="C575" s="234"/>
      <c r="D575" s="235" t="s">
        <v>148</v>
      </c>
      <c r="E575" s="236" t="s">
        <v>1</v>
      </c>
      <c r="F575" s="237" t="s">
        <v>434</v>
      </c>
      <c r="G575" s="234"/>
      <c r="H575" s="236" t="s">
        <v>1</v>
      </c>
      <c r="I575" s="238"/>
      <c r="J575" s="234"/>
      <c r="K575" s="234"/>
      <c r="L575" s="239"/>
      <c r="M575" s="240"/>
      <c r="N575" s="241"/>
      <c r="O575" s="241"/>
      <c r="P575" s="241"/>
      <c r="Q575" s="241"/>
      <c r="R575" s="241"/>
      <c r="S575" s="241"/>
      <c r="T575" s="242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3" t="s">
        <v>148</v>
      </c>
      <c r="AU575" s="243" t="s">
        <v>85</v>
      </c>
      <c r="AV575" s="13" t="s">
        <v>83</v>
      </c>
      <c r="AW575" s="13" t="s">
        <v>31</v>
      </c>
      <c r="AX575" s="13" t="s">
        <v>75</v>
      </c>
      <c r="AY575" s="243" t="s">
        <v>134</v>
      </c>
    </row>
    <row r="576" s="13" customFormat="1">
      <c r="A576" s="13"/>
      <c r="B576" s="233"/>
      <c r="C576" s="234"/>
      <c r="D576" s="235" t="s">
        <v>148</v>
      </c>
      <c r="E576" s="236" t="s">
        <v>1</v>
      </c>
      <c r="F576" s="237" t="s">
        <v>150</v>
      </c>
      <c r="G576" s="234"/>
      <c r="H576" s="236" t="s">
        <v>1</v>
      </c>
      <c r="I576" s="238"/>
      <c r="J576" s="234"/>
      <c r="K576" s="234"/>
      <c r="L576" s="239"/>
      <c r="M576" s="240"/>
      <c r="N576" s="241"/>
      <c r="O576" s="241"/>
      <c r="P576" s="241"/>
      <c r="Q576" s="241"/>
      <c r="R576" s="241"/>
      <c r="S576" s="241"/>
      <c r="T576" s="242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3" t="s">
        <v>148</v>
      </c>
      <c r="AU576" s="243" t="s">
        <v>85</v>
      </c>
      <c r="AV576" s="13" t="s">
        <v>83</v>
      </c>
      <c r="AW576" s="13" t="s">
        <v>31</v>
      </c>
      <c r="AX576" s="13" t="s">
        <v>75</v>
      </c>
      <c r="AY576" s="243" t="s">
        <v>134</v>
      </c>
    </row>
    <row r="577" s="13" customFormat="1">
      <c r="A577" s="13"/>
      <c r="B577" s="233"/>
      <c r="C577" s="234"/>
      <c r="D577" s="235" t="s">
        <v>148</v>
      </c>
      <c r="E577" s="236" t="s">
        <v>1</v>
      </c>
      <c r="F577" s="237" t="s">
        <v>151</v>
      </c>
      <c r="G577" s="234"/>
      <c r="H577" s="236" t="s">
        <v>1</v>
      </c>
      <c r="I577" s="238"/>
      <c r="J577" s="234"/>
      <c r="K577" s="234"/>
      <c r="L577" s="239"/>
      <c r="M577" s="240"/>
      <c r="N577" s="241"/>
      <c r="O577" s="241"/>
      <c r="P577" s="241"/>
      <c r="Q577" s="241"/>
      <c r="R577" s="241"/>
      <c r="S577" s="241"/>
      <c r="T577" s="242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3" t="s">
        <v>148</v>
      </c>
      <c r="AU577" s="243" t="s">
        <v>85</v>
      </c>
      <c r="AV577" s="13" t="s">
        <v>83</v>
      </c>
      <c r="AW577" s="13" t="s">
        <v>31</v>
      </c>
      <c r="AX577" s="13" t="s">
        <v>75</v>
      </c>
      <c r="AY577" s="243" t="s">
        <v>134</v>
      </c>
    </row>
    <row r="578" s="14" customFormat="1">
      <c r="A578" s="14"/>
      <c r="B578" s="244"/>
      <c r="C578" s="245"/>
      <c r="D578" s="235" t="s">
        <v>148</v>
      </c>
      <c r="E578" s="246" t="s">
        <v>1</v>
      </c>
      <c r="F578" s="247" t="s">
        <v>437</v>
      </c>
      <c r="G578" s="245"/>
      <c r="H578" s="248">
        <v>30</v>
      </c>
      <c r="I578" s="249"/>
      <c r="J578" s="245"/>
      <c r="K578" s="245"/>
      <c r="L578" s="250"/>
      <c r="M578" s="251"/>
      <c r="N578" s="252"/>
      <c r="O578" s="252"/>
      <c r="P578" s="252"/>
      <c r="Q578" s="252"/>
      <c r="R578" s="252"/>
      <c r="S578" s="252"/>
      <c r="T578" s="253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4" t="s">
        <v>148</v>
      </c>
      <c r="AU578" s="254" t="s">
        <v>85</v>
      </c>
      <c r="AV578" s="14" t="s">
        <v>85</v>
      </c>
      <c r="AW578" s="14" t="s">
        <v>31</v>
      </c>
      <c r="AX578" s="14" t="s">
        <v>75</v>
      </c>
      <c r="AY578" s="254" t="s">
        <v>134</v>
      </c>
    </row>
    <row r="579" s="13" customFormat="1">
      <c r="A579" s="13"/>
      <c r="B579" s="233"/>
      <c r="C579" s="234"/>
      <c r="D579" s="235" t="s">
        <v>148</v>
      </c>
      <c r="E579" s="236" t="s">
        <v>1</v>
      </c>
      <c r="F579" s="237" t="s">
        <v>153</v>
      </c>
      <c r="G579" s="234"/>
      <c r="H579" s="236" t="s">
        <v>1</v>
      </c>
      <c r="I579" s="238"/>
      <c r="J579" s="234"/>
      <c r="K579" s="234"/>
      <c r="L579" s="239"/>
      <c r="M579" s="240"/>
      <c r="N579" s="241"/>
      <c r="O579" s="241"/>
      <c r="P579" s="241"/>
      <c r="Q579" s="241"/>
      <c r="R579" s="241"/>
      <c r="S579" s="241"/>
      <c r="T579" s="242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3" t="s">
        <v>148</v>
      </c>
      <c r="AU579" s="243" t="s">
        <v>85</v>
      </c>
      <c r="AV579" s="13" t="s">
        <v>83</v>
      </c>
      <c r="AW579" s="13" t="s">
        <v>31</v>
      </c>
      <c r="AX579" s="13" t="s">
        <v>75</v>
      </c>
      <c r="AY579" s="243" t="s">
        <v>134</v>
      </c>
    </row>
    <row r="580" s="14" customFormat="1">
      <c r="A580" s="14"/>
      <c r="B580" s="244"/>
      <c r="C580" s="245"/>
      <c r="D580" s="235" t="s">
        <v>148</v>
      </c>
      <c r="E580" s="246" t="s">
        <v>1</v>
      </c>
      <c r="F580" s="247" t="s">
        <v>438</v>
      </c>
      <c r="G580" s="245"/>
      <c r="H580" s="248">
        <v>47</v>
      </c>
      <c r="I580" s="249"/>
      <c r="J580" s="245"/>
      <c r="K580" s="245"/>
      <c r="L580" s="250"/>
      <c r="M580" s="251"/>
      <c r="N580" s="252"/>
      <c r="O580" s="252"/>
      <c r="P580" s="252"/>
      <c r="Q580" s="252"/>
      <c r="R580" s="252"/>
      <c r="S580" s="252"/>
      <c r="T580" s="253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4" t="s">
        <v>148</v>
      </c>
      <c r="AU580" s="254" t="s">
        <v>85</v>
      </c>
      <c r="AV580" s="14" t="s">
        <v>85</v>
      </c>
      <c r="AW580" s="14" t="s">
        <v>31</v>
      </c>
      <c r="AX580" s="14" t="s">
        <v>75</v>
      </c>
      <c r="AY580" s="254" t="s">
        <v>134</v>
      </c>
    </row>
    <row r="581" s="13" customFormat="1">
      <c r="A581" s="13"/>
      <c r="B581" s="233"/>
      <c r="C581" s="234"/>
      <c r="D581" s="235" t="s">
        <v>148</v>
      </c>
      <c r="E581" s="236" t="s">
        <v>1</v>
      </c>
      <c r="F581" s="237" t="s">
        <v>155</v>
      </c>
      <c r="G581" s="234"/>
      <c r="H581" s="236" t="s">
        <v>1</v>
      </c>
      <c r="I581" s="238"/>
      <c r="J581" s="234"/>
      <c r="K581" s="234"/>
      <c r="L581" s="239"/>
      <c r="M581" s="240"/>
      <c r="N581" s="241"/>
      <c r="O581" s="241"/>
      <c r="P581" s="241"/>
      <c r="Q581" s="241"/>
      <c r="R581" s="241"/>
      <c r="S581" s="241"/>
      <c r="T581" s="242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3" t="s">
        <v>148</v>
      </c>
      <c r="AU581" s="243" t="s">
        <v>85</v>
      </c>
      <c r="AV581" s="13" t="s">
        <v>83</v>
      </c>
      <c r="AW581" s="13" t="s">
        <v>31</v>
      </c>
      <c r="AX581" s="13" t="s">
        <v>75</v>
      </c>
      <c r="AY581" s="243" t="s">
        <v>134</v>
      </c>
    </row>
    <row r="582" s="14" customFormat="1">
      <c r="A582" s="14"/>
      <c r="B582" s="244"/>
      <c r="C582" s="245"/>
      <c r="D582" s="235" t="s">
        <v>148</v>
      </c>
      <c r="E582" s="246" t="s">
        <v>1</v>
      </c>
      <c r="F582" s="247" t="s">
        <v>438</v>
      </c>
      <c r="G582" s="245"/>
      <c r="H582" s="248">
        <v>47</v>
      </c>
      <c r="I582" s="249"/>
      <c r="J582" s="245"/>
      <c r="K582" s="245"/>
      <c r="L582" s="250"/>
      <c r="M582" s="251"/>
      <c r="N582" s="252"/>
      <c r="O582" s="252"/>
      <c r="P582" s="252"/>
      <c r="Q582" s="252"/>
      <c r="R582" s="252"/>
      <c r="S582" s="252"/>
      <c r="T582" s="253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54" t="s">
        <v>148</v>
      </c>
      <c r="AU582" s="254" t="s">
        <v>85</v>
      </c>
      <c r="AV582" s="14" t="s">
        <v>85</v>
      </c>
      <c r="AW582" s="14" t="s">
        <v>31</v>
      </c>
      <c r="AX582" s="14" t="s">
        <v>75</v>
      </c>
      <c r="AY582" s="254" t="s">
        <v>134</v>
      </c>
    </row>
    <row r="583" s="13" customFormat="1">
      <c r="A583" s="13"/>
      <c r="B583" s="233"/>
      <c r="C583" s="234"/>
      <c r="D583" s="235" t="s">
        <v>148</v>
      </c>
      <c r="E583" s="236" t="s">
        <v>1</v>
      </c>
      <c r="F583" s="237" t="s">
        <v>168</v>
      </c>
      <c r="G583" s="234"/>
      <c r="H583" s="236" t="s">
        <v>1</v>
      </c>
      <c r="I583" s="238"/>
      <c r="J583" s="234"/>
      <c r="K583" s="234"/>
      <c r="L583" s="239"/>
      <c r="M583" s="240"/>
      <c r="N583" s="241"/>
      <c r="O583" s="241"/>
      <c r="P583" s="241"/>
      <c r="Q583" s="241"/>
      <c r="R583" s="241"/>
      <c r="S583" s="241"/>
      <c r="T583" s="242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43" t="s">
        <v>148</v>
      </c>
      <c r="AU583" s="243" t="s">
        <v>85</v>
      </c>
      <c r="AV583" s="13" t="s">
        <v>83</v>
      </c>
      <c r="AW583" s="13" t="s">
        <v>31</v>
      </c>
      <c r="AX583" s="13" t="s">
        <v>75</v>
      </c>
      <c r="AY583" s="243" t="s">
        <v>134</v>
      </c>
    </row>
    <row r="584" s="13" customFormat="1">
      <c r="A584" s="13"/>
      <c r="B584" s="233"/>
      <c r="C584" s="234"/>
      <c r="D584" s="235" t="s">
        <v>148</v>
      </c>
      <c r="E584" s="236" t="s">
        <v>1</v>
      </c>
      <c r="F584" s="237" t="s">
        <v>575</v>
      </c>
      <c r="G584" s="234"/>
      <c r="H584" s="236" t="s">
        <v>1</v>
      </c>
      <c r="I584" s="238"/>
      <c r="J584" s="234"/>
      <c r="K584" s="234"/>
      <c r="L584" s="239"/>
      <c r="M584" s="240"/>
      <c r="N584" s="241"/>
      <c r="O584" s="241"/>
      <c r="P584" s="241"/>
      <c r="Q584" s="241"/>
      <c r="R584" s="241"/>
      <c r="S584" s="241"/>
      <c r="T584" s="242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3" t="s">
        <v>148</v>
      </c>
      <c r="AU584" s="243" t="s">
        <v>85</v>
      </c>
      <c r="AV584" s="13" t="s">
        <v>83</v>
      </c>
      <c r="AW584" s="13" t="s">
        <v>31</v>
      </c>
      <c r="AX584" s="13" t="s">
        <v>75</v>
      </c>
      <c r="AY584" s="243" t="s">
        <v>134</v>
      </c>
    </row>
    <row r="585" s="14" customFormat="1">
      <c r="A585" s="14"/>
      <c r="B585" s="244"/>
      <c r="C585" s="245"/>
      <c r="D585" s="235" t="s">
        <v>148</v>
      </c>
      <c r="E585" s="246" t="s">
        <v>1</v>
      </c>
      <c r="F585" s="247" t="s">
        <v>576</v>
      </c>
      <c r="G585" s="245"/>
      <c r="H585" s="248">
        <v>9</v>
      </c>
      <c r="I585" s="249"/>
      <c r="J585" s="245"/>
      <c r="K585" s="245"/>
      <c r="L585" s="250"/>
      <c r="M585" s="251"/>
      <c r="N585" s="252"/>
      <c r="O585" s="252"/>
      <c r="P585" s="252"/>
      <c r="Q585" s="252"/>
      <c r="R585" s="252"/>
      <c r="S585" s="252"/>
      <c r="T585" s="253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4" t="s">
        <v>148</v>
      </c>
      <c r="AU585" s="254" t="s">
        <v>85</v>
      </c>
      <c r="AV585" s="14" t="s">
        <v>85</v>
      </c>
      <c r="AW585" s="14" t="s">
        <v>31</v>
      </c>
      <c r="AX585" s="14" t="s">
        <v>75</v>
      </c>
      <c r="AY585" s="254" t="s">
        <v>134</v>
      </c>
    </row>
    <row r="586" s="13" customFormat="1">
      <c r="A586" s="13"/>
      <c r="B586" s="233"/>
      <c r="C586" s="234"/>
      <c r="D586" s="235" t="s">
        <v>148</v>
      </c>
      <c r="E586" s="236" t="s">
        <v>1</v>
      </c>
      <c r="F586" s="237" t="s">
        <v>445</v>
      </c>
      <c r="G586" s="234"/>
      <c r="H586" s="236" t="s">
        <v>1</v>
      </c>
      <c r="I586" s="238"/>
      <c r="J586" s="234"/>
      <c r="K586" s="234"/>
      <c r="L586" s="239"/>
      <c r="M586" s="240"/>
      <c r="N586" s="241"/>
      <c r="O586" s="241"/>
      <c r="P586" s="241"/>
      <c r="Q586" s="241"/>
      <c r="R586" s="241"/>
      <c r="S586" s="241"/>
      <c r="T586" s="242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3" t="s">
        <v>148</v>
      </c>
      <c r="AU586" s="243" t="s">
        <v>85</v>
      </c>
      <c r="AV586" s="13" t="s">
        <v>83</v>
      </c>
      <c r="AW586" s="13" t="s">
        <v>31</v>
      </c>
      <c r="AX586" s="13" t="s">
        <v>75</v>
      </c>
      <c r="AY586" s="243" t="s">
        <v>134</v>
      </c>
    </row>
    <row r="587" s="13" customFormat="1">
      <c r="A587" s="13"/>
      <c r="B587" s="233"/>
      <c r="C587" s="234"/>
      <c r="D587" s="235" t="s">
        <v>148</v>
      </c>
      <c r="E587" s="236" t="s">
        <v>1</v>
      </c>
      <c r="F587" s="237" t="s">
        <v>577</v>
      </c>
      <c r="G587" s="234"/>
      <c r="H587" s="236" t="s">
        <v>1</v>
      </c>
      <c r="I587" s="238"/>
      <c r="J587" s="234"/>
      <c r="K587" s="234"/>
      <c r="L587" s="239"/>
      <c r="M587" s="240"/>
      <c r="N587" s="241"/>
      <c r="O587" s="241"/>
      <c r="P587" s="241"/>
      <c r="Q587" s="241"/>
      <c r="R587" s="241"/>
      <c r="S587" s="241"/>
      <c r="T587" s="242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43" t="s">
        <v>148</v>
      </c>
      <c r="AU587" s="243" t="s">
        <v>85</v>
      </c>
      <c r="AV587" s="13" t="s">
        <v>83</v>
      </c>
      <c r="AW587" s="13" t="s">
        <v>31</v>
      </c>
      <c r="AX587" s="13" t="s">
        <v>75</v>
      </c>
      <c r="AY587" s="243" t="s">
        <v>134</v>
      </c>
    </row>
    <row r="588" s="14" customFormat="1">
      <c r="A588" s="14"/>
      <c r="B588" s="244"/>
      <c r="C588" s="245"/>
      <c r="D588" s="235" t="s">
        <v>148</v>
      </c>
      <c r="E588" s="246" t="s">
        <v>1</v>
      </c>
      <c r="F588" s="247" t="s">
        <v>447</v>
      </c>
      <c r="G588" s="245"/>
      <c r="H588" s="248">
        <v>2</v>
      </c>
      <c r="I588" s="249"/>
      <c r="J588" s="245"/>
      <c r="K588" s="245"/>
      <c r="L588" s="250"/>
      <c r="M588" s="251"/>
      <c r="N588" s="252"/>
      <c r="O588" s="252"/>
      <c r="P588" s="252"/>
      <c r="Q588" s="252"/>
      <c r="R588" s="252"/>
      <c r="S588" s="252"/>
      <c r="T588" s="253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54" t="s">
        <v>148</v>
      </c>
      <c r="AU588" s="254" t="s">
        <v>85</v>
      </c>
      <c r="AV588" s="14" t="s">
        <v>85</v>
      </c>
      <c r="AW588" s="14" t="s">
        <v>31</v>
      </c>
      <c r="AX588" s="14" t="s">
        <v>75</v>
      </c>
      <c r="AY588" s="254" t="s">
        <v>134</v>
      </c>
    </row>
    <row r="589" s="13" customFormat="1">
      <c r="A589" s="13"/>
      <c r="B589" s="233"/>
      <c r="C589" s="234"/>
      <c r="D589" s="235" t="s">
        <v>148</v>
      </c>
      <c r="E589" s="236" t="s">
        <v>1</v>
      </c>
      <c r="F589" s="237" t="s">
        <v>578</v>
      </c>
      <c r="G589" s="234"/>
      <c r="H589" s="236" t="s">
        <v>1</v>
      </c>
      <c r="I589" s="238"/>
      <c r="J589" s="234"/>
      <c r="K589" s="234"/>
      <c r="L589" s="239"/>
      <c r="M589" s="240"/>
      <c r="N589" s="241"/>
      <c r="O589" s="241"/>
      <c r="P589" s="241"/>
      <c r="Q589" s="241"/>
      <c r="R589" s="241"/>
      <c r="S589" s="241"/>
      <c r="T589" s="242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3" t="s">
        <v>148</v>
      </c>
      <c r="AU589" s="243" t="s">
        <v>85</v>
      </c>
      <c r="AV589" s="13" t="s">
        <v>83</v>
      </c>
      <c r="AW589" s="13" t="s">
        <v>31</v>
      </c>
      <c r="AX589" s="13" t="s">
        <v>75</v>
      </c>
      <c r="AY589" s="243" t="s">
        <v>134</v>
      </c>
    </row>
    <row r="590" s="14" customFormat="1">
      <c r="A590" s="14"/>
      <c r="B590" s="244"/>
      <c r="C590" s="245"/>
      <c r="D590" s="235" t="s">
        <v>148</v>
      </c>
      <c r="E590" s="246" t="s">
        <v>1</v>
      </c>
      <c r="F590" s="247" t="s">
        <v>579</v>
      </c>
      <c r="G590" s="245"/>
      <c r="H590" s="248">
        <v>20</v>
      </c>
      <c r="I590" s="249"/>
      <c r="J590" s="245"/>
      <c r="K590" s="245"/>
      <c r="L590" s="250"/>
      <c r="M590" s="251"/>
      <c r="N590" s="252"/>
      <c r="O590" s="252"/>
      <c r="P590" s="252"/>
      <c r="Q590" s="252"/>
      <c r="R590" s="252"/>
      <c r="S590" s="252"/>
      <c r="T590" s="253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54" t="s">
        <v>148</v>
      </c>
      <c r="AU590" s="254" t="s">
        <v>85</v>
      </c>
      <c r="AV590" s="14" t="s">
        <v>85</v>
      </c>
      <c r="AW590" s="14" t="s">
        <v>31</v>
      </c>
      <c r="AX590" s="14" t="s">
        <v>75</v>
      </c>
      <c r="AY590" s="254" t="s">
        <v>134</v>
      </c>
    </row>
    <row r="591" s="15" customFormat="1">
      <c r="A591" s="15"/>
      <c r="B591" s="255"/>
      <c r="C591" s="256"/>
      <c r="D591" s="235" t="s">
        <v>148</v>
      </c>
      <c r="E591" s="257" t="s">
        <v>1</v>
      </c>
      <c r="F591" s="258" t="s">
        <v>158</v>
      </c>
      <c r="G591" s="256"/>
      <c r="H591" s="259">
        <v>155</v>
      </c>
      <c r="I591" s="260"/>
      <c r="J591" s="256"/>
      <c r="K591" s="256"/>
      <c r="L591" s="261"/>
      <c r="M591" s="262"/>
      <c r="N591" s="263"/>
      <c r="O591" s="263"/>
      <c r="P591" s="263"/>
      <c r="Q591" s="263"/>
      <c r="R591" s="263"/>
      <c r="S591" s="263"/>
      <c r="T591" s="264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T591" s="265" t="s">
        <v>148</v>
      </c>
      <c r="AU591" s="265" t="s">
        <v>85</v>
      </c>
      <c r="AV591" s="15" t="s">
        <v>140</v>
      </c>
      <c r="AW591" s="15" t="s">
        <v>31</v>
      </c>
      <c r="AX591" s="15" t="s">
        <v>83</v>
      </c>
      <c r="AY591" s="265" t="s">
        <v>134</v>
      </c>
    </row>
    <row r="592" s="2" customFormat="1" ht="21.75" customHeight="1">
      <c r="A592" s="39"/>
      <c r="B592" s="40"/>
      <c r="C592" s="266" t="s">
        <v>580</v>
      </c>
      <c r="D592" s="266" t="s">
        <v>170</v>
      </c>
      <c r="E592" s="267" t="s">
        <v>581</v>
      </c>
      <c r="F592" s="268" t="s">
        <v>582</v>
      </c>
      <c r="G592" s="269" t="s">
        <v>146</v>
      </c>
      <c r="H592" s="270">
        <v>171</v>
      </c>
      <c r="I592" s="271"/>
      <c r="J592" s="270">
        <f>ROUND(I592*H592,2)</f>
        <v>0</v>
      </c>
      <c r="K592" s="272"/>
      <c r="L592" s="273"/>
      <c r="M592" s="274" t="s">
        <v>1</v>
      </c>
      <c r="N592" s="275" t="s">
        <v>40</v>
      </c>
      <c r="O592" s="92"/>
      <c r="P592" s="229">
        <f>O592*H592</f>
        <v>0</v>
      </c>
      <c r="Q592" s="229">
        <v>0.0149</v>
      </c>
      <c r="R592" s="229">
        <f>Q592*H592</f>
        <v>2.5478999999999998</v>
      </c>
      <c r="S592" s="229">
        <v>0</v>
      </c>
      <c r="T592" s="230">
        <f>S592*H592</f>
        <v>0</v>
      </c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R592" s="231" t="s">
        <v>314</v>
      </c>
      <c r="AT592" s="231" t="s">
        <v>170</v>
      </c>
      <c r="AU592" s="231" t="s">
        <v>85</v>
      </c>
      <c r="AY592" s="18" t="s">
        <v>134</v>
      </c>
      <c r="BE592" s="232">
        <f>IF(N592="základní",J592,0)</f>
        <v>0</v>
      </c>
      <c r="BF592" s="232">
        <f>IF(N592="snížená",J592,0)</f>
        <v>0</v>
      </c>
      <c r="BG592" s="232">
        <f>IF(N592="zákl. přenesená",J592,0)</f>
        <v>0</v>
      </c>
      <c r="BH592" s="232">
        <f>IF(N592="sníž. přenesená",J592,0)</f>
        <v>0</v>
      </c>
      <c r="BI592" s="232">
        <f>IF(N592="nulová",J592,0)</f>
        <v>0</v>
      </c>
      <c r="BJ592" s="18" t="s">
        <v>83</v>
      </c>
      <c r="BK592" s="232">
        <f>ROUND(I592*H592,2)</f>
        <v>0</v>
      </c>
      <c r="BL592" s="18" t="s">
        <v>250</v>
      </c>
      <c r="BM592" s="231" t="s">
        <v>583</v>
      </c>
    </row>
    <row r="593" s="13" customFormat="1">
      <c r="A593" s="13"/>
      <c r="B593" s="233"/>
      <c r="C593" s="234"/>
      <c r="D593" s="235" t="s">
        <v>148</v>
      </c>
      <c r="E593" s="236" t="s">
        <v>1</v>
      </c>
      <c r="F593" s="237" t="s">
        <v>584</v>
      </c>
      <c r="G593" s="234"/>
      <c r="H593" s="236" t="s">
        <v>1</v>
      </c>
      <c r="I593" s="238"/>
      <c r="J593" s="234"/>
      <c r="K593" s="234"/>
      <c r="L593" s="239"/>
      <c r="M593" s="240"/>
      <c r="N593" s="241"/>
      <c r="O593" s="241"/>
      <c r="P593" s="241"/>
      <c r="Q593" s="241"/>
      <c r="R593" s="241"/>
      <c r="S593" s="241"/>
      <c r="T593" s="242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43" t="s">
        <v>148</v>
      </c>
      <c r="AU593" s="243" t="s">
        <v>85</v>
      </c>
      <c r="AV593" s="13" t="s">
        <v>83</v>
      </c>
      <c r="AW593" s="13" t="s">
        <v>31</v>
      </c>
      <c r="AX593" s="13" t="s">
        <v>75</v>
      </c>
      <c r="AY593" s="243" t="s">
        <v>134</v>
      </c>
    </row>
    <row r="594" s="14" customFormat="1">
      <c r="A594" s="14"/>
      <c r="B594" s="244"/>
      <c r="C594" s="245"/>
      <c r="D594" s="235" t="s">
        <v>148</v>
      </c>
      <c r="E594" s="246" t="s">
        <v>1</v>
      </c>
      <c r="F594" s="247" t="s">
        <v>585</v>
      </c>
      <c r="G594" s="245"/>
      <c r="H594" s="248">
        <v>171</v>
      </c>
      <c r="I594" s="249"/>
      <c r="J594" s="245"/>
      <c r="K594" s="245"/>
      <c r="L594" s="250"/>
      <c r="M594" s="251"/>
      <c r="N594" s="252"/>
      <c r="O594" s="252"/>
      <c r="P594" s="252"/>
      <c r="Q594" s="252"/>
      <c r="R594" s="252"/>
      <c r="S594" s="252"/>
      <c r="T594" s="253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54" t="s">
        <v>148</v>
      </c>
      <c r="AU594" s="254" t="s">
        <v>85</v>
      </c>
      <c r="AV594" s="14" t="s">
        <v>85</v>
      </c>
      <c r="AW594" s="14" t="s">
        <v>31</v>
      </c>
      <c r="AX594" s="14" t="s">
        <v>83</v>
      </c>
      <c r="AY594" s="254" t="s">
        <v>134</v>
      </c>
    </row>
    <row r="595" s="2" customFormat="1" ht="24.15" customHeight="1">
      <c r="A595" s="39"/>
      <c r="B595" s="40"/>
      <c r="C595" s="220" t="s">
        <v>586</v>
      </c>
      <c r="D595" s="220" t="s">
        <v>136</v>
      </c>
      <c r="E595" s="221" t="s">
        <v>587</v>
      </c>
      <c r="F595" s="222" t="s">
        <v>588</v>
      </c>
      <c r="G595" s="223" t="s">
        <v>146</v>
      </c>
      <c r="H595" s="224">
        <v>156</v>
      </c>
      <c r="I595" s="225"/>
      <c r="J595" s="224">
        <f>ROUND(I595*H595,2)</f>
        <v>0</v>
      </c>
      <c r="K595" s="226"/>
      <c r="L595" s="45"/>
      <c r="M595" s="227" t="s">
        <v>1</v>
      </c>
      <c r="N595" s="228" t="s">
        <v>40</v>
      </c>
      <c r="O595" s="92"/>
      <c r="P595" s="229">
        <f>O595*H595</f>
        <v>0</v>
      </c>
      <c r="Q595" s="229">
        <v>0.01423</v>
      </c>
      <c r="R595" s="229">
        <f>Q595*H595</f>
        <v>2.2198799999999999</v>
      </c>
      <c r="S595" s="229">
        <v>0</v>
      </c>
      <c r="T595" s="230">
        <f>S595*H595</f>
        <v>0</v>
      </c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R595" s="231" t="s">
        <v>250</v>
      </c>
      <c r="AT595" s="231" t="s">
        <v>136</v>
      </c>
      <c r="AU595" s="231" t="s">
        <v>85</v>
      </c>
      <c r="AY595" s="18" t="s">
        <v>134</v>
      </c>
      <c r="BE595" s="232">
        <f>IF(N595="základní",J595,0)</f>
        <v>0</v>
      </c>
      <c r="BF595" s="232">
        <f>IF(N595="snížená",J595,0)</f>
        <v>0</v>
      </c>
      <c r="BG595" s="232">
        <f>IF(N595="zákl. přenesená",J595,0)</f>
        <v>0</v>
      </c>
      <c r="BH595" s="232">
        <f>IF(N595="sníž. přenesená",J595,0)</f>
        <v>0</v>
      </c>
      <c r="BI595" s="232">
        <f>IF(N595="nulová",J595,0)</f>
        <v>0</v>
      </c>
      <c r="BJ595" s="18" t="s">
        <v>83</v>
      </c>
      <c r="BK595" s="232">
        <f>ROUND(I595*H595,2)</f>
        <v>0</v>
      </c>
      <c r="BL595" s="18" t="s">
        <v>250</v>
      </c>
      <c r="BM595" s="231" t="s">
        <v>589</v>
      </c>
    </row>
    <row r="596" s="13" customFormat="1">
      <c r="A596" s="13"/>
      <c r="B596" s="233"/>
      <c r="C596" s="234"/>
      <c r="D596" s="235" t="s">
        <v>148</v>
      </c>
      <c r="E596" s="236" t="s">
        <v>1</v>
      </c>
      <c r="F596" s="237" t="s">
        <v>307</v>
      </c>
      <c r="G596" s="234"/>
      <c r="H596" s="236" t="s">
        <v>1</v>
      </c>
      <c r="I596" s="238"/>
      <c r="J596" s="234"/>
      <c r="K596" s="234"/>
      <c r="L596" s="239"/>
      <c r="M596" s="240"/>
      <c r="N596" s="241"/>
      <c r="O596" s="241"/>
      <c r="P596" s="241"/>
      <c r="Q596" s="241"/>
      <c r="R596" s="241"/>
      <c r="S596" s="241"/>
      <c r="T596" s="242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3" t="s">
        <v>148</v>
      </c>
      <c r="AU596" s="243" t="s">
        <v>85</v>
      </c>
      <c r="AV596" s="13" t="s">
        <v>83</v>
      </c>
      <c r="AW596" s="13" t="s">
        <v>31</v>
      </c>
      <c r="AX596" s="13" t="s">
        <v>75</v>
      </c>
      <c r="AY596" s="243" t="s">
        <v>134</v>
      </c>
    </row>
    <row r="597" s="14" customFormat="1">
      <c r="A597" s="14"/>
      <c r="B597" s="244"/>
      <c r="C597" s="245"/>
      <c r="D597" s="235" t="s">
        <v>148</v>
      </c>
      <c r="E597" s="246" t="s">
        <v>1</v>
      </c>
      <c r="F597" s="247" t="s">
        <v>523</v>
      </c>
      <c r="G597" s="245"/>
      <c r="H597" s="248">
        <v>44</v>
      </c>
      <c r="I597" s="249"/>
      <c r="J597" s="245"/>
      <c r="K597" s="245"/>
      <c r="L597" s="250"/>
      <c r="M597" s="251"/>
      <c r="N597" s="252"/>
      <c r="O597" s="252"/>
      <c r="P597" s="252"/>
      <c r="Q597" s="252"/>
      <c r="R597" s="252"/>
      <c r="S597" s="252"/>
      <c r="T597" s="253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4" t="s">
        <v>148</v>
      </c>
      <c r="AU597" s="254" t="s">
        <v>85</v>
      </c>
      <c r="AV597" s="14" t="s">
        <v>85</v>
      </c>
      <c r="AW597" s="14" t="s">
        <v>31</v>
      </c>
      <c r="AX597" s="14" t="s">
        <v>75</v>
      </c>
      <c r="AY597" s="254" t="s">
        <v>134</v>
      </c>
    </row>
    <row r="598" s="13" customFormat="1">
      <c r="A598" s="13"/>
      <c r="B598" s="233"/>
      <c r="C598" s="234"/>
      <c r="D598" s="235" t="s">
        <v>148</v>
      </c>
      <c r="E598" s="236" t="s">
        <v>1</v>
      </c>
      <c r="F598" s="237" t="s">
        <v>590</v>
      </c>
      <c r="G598" s="234"/>
      <c r="H598" s="236" t="s">
        <v>1</v>
      </c>
      <c r="I598" s="238"/>
      <c r="J598" s="234"/>
      <c r="K598" s="234"/>
      <c r="L598" s="239"/>
      <c r="M598" s="240"/>
      <c r="N598" s="241"/>
      <c r="O598" s="241"/>
      <c r="P598" s="241"/>
      <c r="Q598" s="241"/>
      <c r="R598" s="241"/>
      <c r="S598" s="241"/>
      <c r="T598" s="242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3" t="s">
        <v>148</v>
      </c>
      <c r="AU598" s="243" t="s">
        <v>85</v>
      </c>
      <c r="AV598" s="13" t="s">
        <v>83</v>
      </c>
      <c r="AW598" s="13" t="s">
        <v>31</v>
      </c>
      <c r="AX598" s="13" t="s">
        <v>75</v>
      </c>
      <c r="AY598" s="243" t="s">
        <v>134</v>
      </c>
    </row>
    <row r="599" s="13" customFormat="1">
      <c r="A599" s="13"/>
      <c r="B599" s="233"/>
      <c r="C599" s="234"/>
      <c r="D599" s="235" t="s">
        <v>148</v>
      </c>
      <c r="E599" s="236" t="s">
        <v>1</v>
      </c>
      <c r="F599" s="237" t="s">
        <v>546</v>
      </c>
      <c r="G599" s="234"/>
      <c r="H599" s="236" t="s">
        <v>1</v>
      </c>
      <c r="I599" s="238"/>
      <c r="J599" s="234"/>
      <c r="K599" s="234"/>
      <c r="L599" s="239"/>
      <c r="M599" s="240"/>
      <c r="N599" s="241"/>
      <c r="O599" s="241"/>
      <c r="P599" s="241"/>
      <c r="Q599" s="241"/>
      <c r="R599" s="241"/>
      <c r="S599" s="241"/>
      <c r="T599" s="242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3" t="s">
        <v>148</v>
      </c>
      <c r="AU599" s="243" t="s">
        <v>85</v>
      </c>
      <c r="AV599" s="13" t="s">
        <v>83</v>
      </c>
      <c r="AW599" s="13" t="s">
        <v>31</v>
      </c>
      <c r="AX599" s="13" t="s">
        <v>75</v>
      </c>
      <c r="AY599" s="243" t="s">
        <v>134</v>
      </c>
    </row>
    <row r="600" s="14" customFormat="1">
      <c r="A600" s="14"/>
      <c r="B600" s="244"/>
      <c r="C600" s="245"/>
      <c r="D600" s="235" t="s">
        <v>148</v>
      </c>
      <c r="E600" s="246" t="s">
        <v>1</v>
      </c>
      <c r="F600" s="247" t="s">
        <v>547</v>
      </c>
      <c r="G600" s="245"/>
      <c r="H600" s="248">
        <v>112</v>
      </c>
      <c r="I600" s="249"/>
      <c r="J600" s="245"/>
      <c r="K600" s="245"/>
      <c r="L600" s="250"/>
      <c r="M600" s="251"/>
      <c r="N600" s="252"/>
      <c r="O600" s="252"/>
      <c r="P600" s="252"/>
      <c r="Q600" s="252"/>
      <c r="R600" s="252"/>
      <c r="S600" s="252"/>
      <c r="T600" s="253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54" t="s">
        <v>148</v>
      </c>
      <c r="AU600" s="254" t="s">
        <v>85</v>
      </c>
      <c r="AV600" s="14" t="s">
        <v>85</v>
      </c>
      <c r="AW600" s="14" t="s">
        <v>31</v>
      </c>
      <c r="AX600" s="14" t="s">
        <v>75</v>
      </c>
      <c r="AY600" s="254" t="s">
        <v>134</v>
      </c>
    </row>
    <row r="601" s="15" customFormat="1">
      <c r="A601" s="15"/>
      <c r="B601" s="255"/>
      <c r="C601" s="256"/>
      <c r="D601" s="235" t="s">
        <v>148</v>
      </c>
      <c r="E601" s="257" t="s">
        <v>1</v>
      </c>
      <c r="F601" s="258" t="s">
        <v>158</v>
      </c>
      <c r="G601" s="256"/>
      <c r="H601" s="259">
        <v>156</v>
      </c>
      <c r="I601" s="260"/>
      <c r="J601" s="256"/>
      <c r="K601" s="256"/>
      <c r="L601" s="261"/>
      <c r="M601" s="262"/>
      <c r="N601" s="263"/>
      <c r="O601" s="263"/>
      <c r="P601" s="263"/>
      <c r="Q601" s="263"/>
      <c r="R601" s="263"/>
      <c r="S601" s="263"/>
      <c r="T601" s="264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T601" s="265" t="s">
        <v>148</v>
      </c>
      <c r="AU601" s="265" t="s">
        <v>85</v>
      </c>
      <c r="AV601" s="15" t="s">
        <v>140</v>
      </c>
      <c r="AW601" s="15" t="s">
        <v>31</v>
      </c>
      <c r="AX601" s="15" t="s">
        <v>83</v>
      </c>
      <c r="AY601" s="265" t="s">
        <v>134</v>
      </c>
    </row>
    <row r="602" s="2" customFormat="1" ht="24.15" customHeight="1">
      <c r="A602" s="39"/>
      <c r="B602" s="40"/>
      <c r="C602" s="220" t="s">
        <v>591</v>
      </c>
      <c r="D602" s="220" t="s">
        <v>136</v>
      </c>
      <c r="E602" s="221" t="s">
        <v>592</v>
      </c>
      <c r="F602" s="222" t="s">
        <v>593</v>
      </c>
      <c r="G602" s="223" t="s">
        <v>190</v>
      </c>
      <c r="H602" s="224">
        <v>216</v>
      </c>
      <c r="I602" s="225"/>
      <c r="J602" s="224">
        <f>ROUND(I602*H602,2)</f>
        <v>0</v>
      </c>
      <c r="K602" s="226"/>
      <c r="L602" s="45"/>
      <c r="M602" s="227" t="s">
        <v>1</v>
      </c>
      <c r="N602" s="228" t="s">
        <v>40</v>
      </c>
      <c r="O602" s="92"/>
      <c r="P602" s="229">
        <f>O602*H602</f>
        <v>0</v>
      </c>
      <c r="Q602" s="229">
        <v>6.0000000000000002E-05</v>
      </c>
      <c r="R602" s="229">
        <f>Q602*H602</f>
        <v>0.012960000000000001</v>
      </c>
      <c r="S602" s="229">
        <v>0</v>
      </c>
      <c r="T602" s="230">
        <f>S602*H602</f>
        <v>0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231" t="s">
        <v>250</v>
      </c>
      <c r="AT602" s="231" t="s">
        <v>136</v>
      </c>
      <c r="AU602" s="231" t="s">
        <v>85</v>
      </c>
      <c r="AY602" s="18" t="s">
        <v>134</v>
      </c>
      <c r="BE602" s="232">
        <f>IF(N602="základní",J602,0)</f>
        <v>0</v>
      </c>
      <c r="BF602" s="232">
        <f>IF(N602="snížená",J602,0)</f>
        <v>0</v>
      </c>
      <c r="BG602" s="232">
        <f>IF(N602="zákl. přenesená",J602,0)</f>
        <v>0</v>
      </c>
      <c r="BH602" s="232">
        <f>IF(N602="sníž. přenesená",J602,0)</f>
        <v>0</v>
      </c>
      <c r="BI602" s="232">
        <f>IF(N602="nulová",J602,0)</f>
        <v>0</v>
      </c>
      <c r="BJ602" s="18" t="s">
        <v>83</v>
      </c>
      <c r="BK602" s="232">
        <f>ROUND(I602*H602,2)</f>
        <v>0</v>
      </c>
      <c r="BL602" s="18" t="s">
        <v>250</v>
      </c>
      <c r="BM602" s="231" t="s">
        <v>594</v>
      </c>
    </row>
    <row r="603" s="2" customFormat="1">
      <c r="A603" s="39"/>
      <c r="B603" s="40"/>
      <c r="C603" s="41"/>
      <c r="D603" s="235" t="s">
        <v>358</v>
      </c>
      <c r="E603" s="41"/>
      <c r="F603" s="287" t="s">
        <v>595</v>
      </c>
      <c r="G603" s="41"/>
      <c r="H603" s="41"/>
      <c r="I603" s="288"/>
      <c r="J603" s="41"/>
      <c r="K603" s="41"/>
      <c r="L603" s="45"/>
      <c r="M603" s="289"/>
      <c r="N603" s="290"/>
      <c r="O603" s="92"/>
      <c r="P603" s="92"/>
      <c r="Q603" s="92"/>
      <c r="R603" s="92"/>
      <c r="S603" s="92"/>
      <c r="T603" s="93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T603" s="18" t="s">
        <v>358</v>
      </c>
      <c r="AU603" s="18" t="s">
        <v>85</v>
      </c>
    </row>
    <row r="604" s="13" customFormat="1">
      <c r="A604" s="13"/>
      <c r="B604" s="233"/>
      <c r="C604" s="234"/>
      <c r="D604" s="235" t="s">
        <v>148</v>
      </c>
      <c r="E604" s="236" t="s">
        <v>1</v>
      </c>
      <c r="F604" s="237" t="s">
        <v>596</v>
      </c>
      <c r="G604" s="234"/>
      <c r="H604" s="236" t="s">
        <v>1</v>
      </c>
      <c r="I604" s="238"/>
      <c r="J604" s="234"/>
      <c r="K604" s="234"/>
      <c r="L604" s="239"/>
      <c r="M604" s="240"/>
      <c r="N604" s="241"/>
      <c r="O604" s="241"/>
      <c r="P604" s="241"/>
      <c r="Q604" s="241"/>
      <c r="R604" s="241"/>
      <c r="S604" s="241"/>
      <c r="T604" s="242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3" t="s">
        <v>148</v>
      </c>
      <c r="AU604" s="243" t="s">
        <v>85</v>
      </c>
      <c r="AV604" s="13" t="s">
        <v>83</v>
      </c>
      <c r="AW604" s="13" t="s">
        <v>31</v>
      </c>
      <c r="AX604" s="13" t="s">
        <v>75</v>
      </c>
      <c r="AY604" s="243" t="s">
        <v>134</v>
      </c>
    </row>
    <row r="605" s="14" customFormat="1">
      <c r="A605" s="14"/>
      <c r="B605" s="244"/>
      <c r="C605" s="245"/>
      <c r="D605" s="235" t="s">
        <v>148</v>
      </c>
      <c r="E605" s="246" t="s">
        <v>1</v>
      </c>
      <c r="F605" s="247" t="s">
        <v>597</v>
      </c>
      <c r="G605" s="245"/>
      <c r="H605" s="248">
        <v>66</v>
      </c>
      <c r="I605" s="249"/>
      <c r="J605" s="245"/>
      <c r="K605" s="245"/>
      <c r="L605" s="250"/>
      <c r="M605" s="251"/>
      <c r="N605" s="252"/>
      <c r="O605" s="252"/>
      <c r="P605" s="252"/>
      <c r="Q605" s="252"/>
      <c r="R605" s="252"/>
      <c r="S605" s="252"/>
      <c r="T605" s="253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54" t="s">
        <v>148</v>
      </c>
      <c r="AU605" s="254" t="s">
        <v>85</v>
      </c>
      <c r="AV605" s="14" t="s">
        <v>85</v>
      </c>
      <c r="AW605" s="14" t="s">
        <v>31</v>
      </c>
      <c r="AX605" s="14" t="s">
        <v>75</v>
      </c>
      <c r="AY605" s="254" t="s">
        <v>134</v>
      </c>
    </row>
    <row r="606" s="13" customFormat="1">
      <c r="A606" s="13"/>
      <c r="B606" s="233"/>
      <c r="C606" s="234"/>
      <c r="D606" s="235" t="s">
        <v>148</v>
      </c>
      <c r="E606" s="236" t="s">
        <v>1</v>
      </c>
      <c r="F606" s="237" t="s">
        <v>598</v>
      </c>
      <c r="G606" s="234"/>
      <c r="H606" s="236" t="s">
        <v>1</v>
      </c>
      <c r="I606" s="238"/>
      <c r="J606" s="234"/>
      <c r="K606" s="234"/>
      <c r="L606" s="239"/>
      <c r="M606" s="240"/>
      <c r="N606" s="241"/>
      <c r="O606" s="241"/>
      <c r="P606" s="241"/>
      <c r="Q606" s="241"/>
      <c r="R606" s="241"/>
      <c r="S606" s="241"/>
      <c r="T606" s="242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3" t="s">
        <v>148</v>
      </c>
      <c r="AU606" s="243" t="s">
        <v>85</v>
      </c>
      <c r="AV606" s="13" t="s">
        <v>83</v>
      </c>
      <c r="AW606" s="13" t="s">
        <v>31</v>
      </c>
      <c r="AX606" s="13" t="s">
        <v>75</v>
      </c>
      <c r="AY606" s="243" t="s">
        <v>134</v>
      </c>
    </row>
    <row r="607" s="14" customFormat="1">
      <c r="A607" s="14"/>
      <c r="B607" s="244"/>
      <c r="C607" s="245"/>
      <c r="D607" s="235" t="s">
        <v>148</v>
      </c>
      <c r="E607" s="246" t="s">
        <v>1</v>
      </c>
      <c r="F607" s="247" t="s">
        <v>599</v>
      </c>
      <c r="G607" s="245"/>
      <c r="H607" s="248">
        <v>47.25</v>
      </c>
      <c r="I607" s="249"/>
      <c r="J607" s="245"/>
      <c r="K607" s="245"/>
      <c r="L607" s="250"/>
      <c r="M607" s="251"/>
      <c r="N607" s="252"/>
      <c r="O607" s="252"/>
      <c r="P607" s="252"/>
      <c r="Q607" s="252"/>
      <c r="R607" s="252"/>
      <c r="S607" s="252"/>
      <c r="T607" s="253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4" t="s">
        <v>148</v>
      </c>
      <c r="AU607" s="254" t="s">
        <v>85</v>
      </c>
      <c r="AV607" s="14" t="s">
        <v>85</v>
      </c>
      <c r="AW607" s="14" t="s">
        <v>31</v>
      </c>
      <c r="AX607" s="14" t="s">
        <v>75</v>
      </c>
      <c r="AY607" s="254" t="s">
        <v>134</v>
      </c>
    </row>
    <row r="608" s="14" customFormat="1">
      <c r="A608" s="14"/>
      <c r="B608" s="244"/>
      <c r="C608" s="245"/>
      <c r="D608" s="235" t="s">
        <v>148</v>
      </c>
      <c r="E608" s="246" t="s">
        <v>1</v>
      </c>
      <c r="F608" s="247" t="s">
        <v>600</v>
      </c>
      <c r="G608" s="245"/>
      <c r="H608" s="248">
        <v>52.799999999999997</v>
      </c>
      <c r="I608" s="249"/>
      <c r="J608" s="245"/>
      <c r="K608" s="245"/>
      <c r="L608" s="250"/>
      <c r="M608" s="251"/>
      <c r="N608" s="252"/>
      <c r="O608" s="252"/>
      <c r="P608" s="252"/>
      <c r="Q608" s="252"/>
      <c r="R608" s="252"/>
      <c r="S608" s="252"/>
      <c r="T608" s="253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4" t="s">
        <v>148</v>
      </c>
      <c r="AU608" s="254" t="s">
        <v>85</v>
      </c>
      <c r="AV608" s="14" t="s">
        <v>85</v>
      </c>
      <c r="AW608" s="14" t="s">
        <v>31</v>
      </c>
      <c r="AX608" s="14" t="s">
        <v>75</v>
      </c>
      <c r="AY608" s="254" t="s">
        <v>134</v>
      </c>
    </row>
    <row r="609" s="14" customFormat="1">
      <c r="A609" s="14"/>
      <c r="B609" s="244"/>
      <c r="C609" s="245"/>
      <c r="D609" s="235" t="s">
        <v>148</v>
      </c>
      <c r="E609" s="246" t="s">
        <v>1</v>
      </c>
      <c r="F609" s="247" t="s">
        <v>601</v>
      </c>
      <c r="G609" s="245"/>
      <c r="H609" s="248">
        <v>49.950000000000003</v>
      </c>
      <c r="I609" s="249"/>
      <c r="J609" s="245"/>
      <c r="K609" s="245"/>
      <c r="L609" s="250"/>
      <c r="M609" s="251"/>
      <c r="N609" s="252"/>
      <c r="O609" s="252"/>
      <c r="P609" s="252"/>
      <c r="Q609" s="252"/>
      <c r="R609" s="252"/>
      <c r="S609" s="252"/>
      <c r="T609" s="253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4" t="s">
        <v>148</v>
      </c>
      <c r="AU609" s="254" t="s">
        <v>85</v>
      </c>
      <c r="AV609" s="14" t="s">
        <v>85</v>
      </c>
      <c r="AW609" s="14" t="s">
        <v>31</v>
      </c>
      <c r="AX609" s="14" t="s">
        <v>75</v>
      </c>
      <c r="AY609" s="254" t="s">
        <v>134</v>
      </c>
    </row>
    <row r="610" s="15" customFormat="1">
      <c r="A610" s="15"/>
      <c r="B610" s="255"/>
      <c r="C610" s="256"/>
      <c r="D610" s="235" t="s">
        <v>148</v>
      </c>
      <c r="E610" s="257" t="s">
        <v>1</v>
      </c>
      <c r="F610" s="258" t="s">
        <v>158</v>
      </c>
      <c r="G610" s="256"/>
      <c r="H610" s="259">
        <v>216</v>
      </c>
      <c r="I610" s="260"/>
      <c r="J610" s="256"/>
      <c r="K610" s="256"/>
      <c r="L610" s="261"/>
      <c r="M610" s="262"/>
      <c r="N610" s="263"/>
      <c r="O610" s="263"/>
      <c r="P610" s="263"/>
      <c r="Q610" s="263"/>
      <c r="R610" s="263"/>
      <c r="S610" s="263"/>
      <c r="T610" s="264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T610" s="265" t="s">
        <v>148</v>
      </c>
      <c r="AU610" s="265" t="s">
        <v>85</v>
      </c>
      <c r="AV610" s="15" t="s">
        <v>140</v>
      </c>
      <c r="AW610" s="15" t="s">
        <v>31</v>
      </c>
      <c r="AX610" s="15" t="s">
        <v>83</v>
      </c>
      <c r="AY610" s="265" t="s">
        <v>134</v>
      </c>
    </row>
    <row r="611" s="2" customFormat="1" ht="33" customHeight="1">
      <c r="A611" s="39"/>
      <c r="B611" s="40"/>
      <c r="C611" s="220" t="s">
        <v>602</v>
      </c>
      <c r="D611" s="220" t="s">
        <v>136</v>
      </c>
      <c r="E611" s="221" t="s">
        <v>603</v>
      </c>
      <c r="F611" s="222" t="s">
        <v>604</v>
      </c>
      <c r="G611" s="223" t="s">
        <v>605</v>
      </c>
      <c r="H611" s="224">
        <v>2.3300000000000001</v>
      </c>
      <c r="I611" s="225"/>
      <c r="J611" s="224">
        <f>ROUND(I611*H611,2)</f>
        <v>0</v>
      </c>
      <c r="K611" s="226"/>
      <c r="L611" s="45"/>
      <c r="M611" s="227" t="s">
        <v>1</v>
      </c>
      <c r="N611" s="228" t="s">
        <v>40</v>
      </c>
      <c r="O611" s="92"/>
      <c r="P611" s="229">
        <f>O611*H611</f>
        <v>0</v>
      </c>
      <c r="Q611" s="229">
        <v>0.00189</v>
      </c>
      <c r="R611" s="229">
        <f>Q611*H611</f>
        <v>0.0044037</v>
      </c>
      <c r="S611" s="229">
        <v>0</v>
      </c>
      <c r="T611" s="230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231" t="s">
        <v>250</v>
      </c>
      <c r="AT611" s="231" t="s">
        <v>136</v>
      </c>
      <c r="AU611" s="231" t="s">
        <v>85</v>
      </c>
      <c r="AY611" s="18" t="s">
        <v>134</v>
      </c>
      <c r="BE611" s="232">
        <f>IF(N611="základní",J611,0)</f>
        <v>0</v>
      </c>
      <c r="BF611" s="232">
        <f>IF(N611="snížená",J611,0)</f>
        <v>0</v>
      </c>
      <c r="BG611" s="232">
        <f>IF(N611="zákl. přenesená",J611,0)</f>
        <v>0</v>
      </c>
      <c r="BH611" s="232">
        <f>IF(N611="sníž. přenesená",J611,0)</f>
        <v>0</v>
      </c>
      <c r="BI611" s="232">
        <f>IF(N611="nulová",J611,0)</f>
        <v>0</v>
      </c>
      <c r="BJ611" s="18" t="s">
        <v>83</v>
      </c>
      <c r="BK611" s="232">
        <f>ROUND(I611*H611,2)</f>
        <v>0</v>
      </c>
      <c r="BL611" s="18" t="s">
        <v>250</v>
      </c>
      <c r="BM611" s="231" t="s">
        <v>606</v>
      </c>
    </row>
    <row r="612" s="13" customFormat="1">
      <c r="A612" s="13"/>
      <c r="B612" s="233"/>
      <c r="C612" s="234"/>
      <c r="D612" s="235" t="s">
        <v>148</v>
      </c>
      <c r="E612" s="236" t="s">
        <v>1</v>
      </c>
      <c r="F612" s="237" t="s">
        <v>607</v>
      </c>
      <c r="G612" s="234"/>
      <c r="H612" s="236" t="s">
        <v>1</v>
      </c>
      <c r="I612" s="238"/>
      <c r="J612" s="234"/>
      <c r="K612" s="234"/>
      <c r="L612" s="239"/>
      <c r="M612" s="240"/>
      <c r="N612" s="241"/>
      <c r="O612" s="241"/>
      <c r="P612" s="241"/>
      <c r="Q612" s="241"/>
      <c r="R612" s="241"/>
      <c r="S612" s="241"/>
      <c r="T612" s="242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3" t="s">
        <v>148</v>
      </c>
      <c r="AU612" s="243" t="s">
        <v>85</v>
      </c>
      <c r="AV612" s="13" t="s">
        <v>83</v>
      </c>
      <c r="AW612" s="13" t="s">
        <v>31</v>
      </c>
      <c r="AX612" s="13" t="s">
        <v>75</v>
      </c>
      <c r="AY612" s="243" t="s">
        <v>134</v>
      </c>
    </row>
    <row r="613" s="14" customFormat="1">
      <c r="A613" s="14"/>
      <c r="B613" s="244"/>
      <c r="C613" s="245"/>
      <c r="D613" s="235" t="s">
        <v>148</v>
      </c>
      <c r="E613" s="246" t="s">
        <v>1</v>
      </c>
      <c r="F613" s="247" t="s">
        <v>608</v>
      </c>
      <c r="G613" s="245"/>
      <c r="H613" s="248">
        <v>2.3300000000000001</v>
      </c>
      <c r="I613" s="249"/>
      <c r="J613" s="245"/>
      <c r="K613" s="245"/>
      <c r="L613" s="250"/>
      <c r="M613" s="251"/>
      <c r="N613" s="252"/>
      <c r="O613" s="252"/>
      <c r="P613" s="252"/>
      <c r="Q613" s="252"/>
      <c r="R613" s="252"/>
      <c r="S613" s="252"/>
      <c r="T613" s="253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4" t="s">
        <v>148</v>
      </c>
      <c r="AU613" s="254" t="s">
        <v>85</v>
      </c>
      <c r="AV613" s="14" t="s">
        <v>85</v>
      </c>
      <c r="AW613" s="14" t="s">
        <v>31</v>
      </c>
      <c r="AX613" s="14" t="s">
        <v>83</v>
      </c>
      <c r="AY613" s="254" t="s">
        <v>134</v>
      </c>
    </row>
    <row r="614" s="2" customFormat="1" ht="16.5" customHeight="1">
      <c r="A614" s="39"/>
      <c r="B614" s="40"/>
      <c r="C614" s="220" t="s">
        <v>609</v>
      </c>
      <c r="D614" s="220" t="s">
        <v>136</v>
      </c>
      <c r="E614" s="221" t="s">
        <v>610</v>
      </c>
      <c r="F614" s="222" t="s">
        <v>611</v>
      </c>
      <c r="G614" s="223" t="s">
        <v>605</v>
      </c>
      <c r="H614" s="224">
        <v>2.3300000000000001</v>
      </c>
      <c r="I614" s="225"/>
      <c r="J614" s="224">
        <f>ROUND(I614*H614,2)</f>
        <v>0</v>
      </c>
      <c r="K614" s="226"/>
      <c r="L614" s="45"/>
      <c r="M614" s="227" t="s">
        <v>1</v>
      </c>
      <c r="N614" s="228" t="s">
        <v>40</v>
      </c>
      <c r="O614" s="92"/>
      <c r="P614" s="229">
        <f>O614*H614</f>
        <v>0</v>
      </c>
      <c r="Q614" s="229">
        <v>0</v>
      </c>
      <c r="R614" s="229">
        <f>Q614*H614</f>
        <v>0</v>
      </c>
      <c r="S614" s="229">
        <v>0</v>
      </c>
      <c r="T614" s="230">
        <f>S614*H614</f>
        <v>0</v>
      </c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R614" s="231" t="s">
        <v>250</v>
      </c>
      <c r="AT614" s="231" t="s">
        <v>136</v>
      </c>
      <c r="AU614" s="231" t="s">
        <v>85</v>
      </c>
      <c r="AY614" s="18" t="s">
        <v>134</v>
      </c>
      <c r="BE614" s="232">
        <f>IF(N614="základní",J614,0)</f>
        <v>0</v>
      </c>
      <c r="BF614" s="232">
        <f>IF(N614="snížená",J614,0)</f>
        <v>0</v>
      </c>
      <c r="BG614" s="232">
        <f>IF(N614="zákl. přenesená",J614,0)</f>
        <v>0</v>
      </c>
      <c r="BH614" s="232">
        <f>IF(N614="sníž. přenesená",J614,0)</f>
        <v>0</v>
      </c>
      <c r="BI614" s="232">
        <f>IF(N614="nulová",J614,0)</f>
        <v>0</v>
      </c>
      <c r="BJ614" s="18" t="s">
        <v>83</v>
      </c>
      <c r="BK614" s="232">
        <f>ROUND(I614*H614,2)</f>
        <v>0</v>
      </c>
      <c r="BL614" s="18" t="s">
        <v>250</v>
      </c>
      <c r="BM614" s="231" t="s">
        <v>612</v>
      </c>
    </row>
    <row r="615" s="14" customFormat="1">
      <c r="A615" s="14"/>
      <c r="B615" s="244"/>
      <c r="C615" s="245"/>
      <c r="D615" s="235" t="s">
        <v>148</v>
      </c>
      <c r="E615" s="246" t="s">
        <v>1</v>
      </c>
      <c r="F615" s="247" t="s">
        <v>608</v>
      </c>
      <c r="G615" s="245"/>
      <c r="H615" s="248">
        <v>2.3300000000000001</v>
      </c>
      <c r="I615" s="249"/>
      <c r="J615" s="245"/>
      <c r="K615" s="245"/>
      <c r="L615" s="250"/>
      <c r="M615" s="251"/>
      <c r="N615" s="252"/>
      <c r="O615" s="252"/>
      <c r="P615" s="252"/>
      <c r="Q615" s="252"/>
      <c r="R615" s="252"/>
      <c r="S615" s="252"/>
      <c r="T615" s="253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4" t="s">
        <v>148</v>
      </c>
      <c r="AU615" s="254" t="s">
        <v>85</v>
      </c>
      <c r="AV615" s="14" t="s">
        <v>85</v>
      </c>
      <c r="AW615" s="14" t="s">
        <v>31</v>
      </c>
      <c r="AX615" s="14" t="s">
        <v>83</v>
      </c>
      <c r="AY615" s="254" t="s">
        <v>134</v>
      </c>
    </row>
    <row r="616" s="2" customFormat="1" ht="21.75" customHeight="1">
      <c r="A616" s="39"/>
      <c r="B616" s="40"/>
      <c r="C616" s="266" t="s">
        <v>613</v>
      </c>
      <c r="D616" s="266" t="s">
        <v>170</v>
      </c>
      <c r="E616" s="267" t="s">
        <v>614</v>
      </c>
      <c r="F616" s="268" t="s">
        <v>615</v>
      </c>
      <c r="G616" s="269" t="s">
        <v>605</v>
      </c>
      <c r="H616" s="270">
        <v>2.3300000000000001</v>
      </c>
      <c r="I616" s="271"/>
      <c r="J616" s="270">
        <f>ROUND(I616*H616,2)</f>
        <v>0</v>
      </c>
      <c r="K616" s="272"/>
      <c r="L616" s="273"/>
      <c r="M616" s="274" t="s">
        <v>1</v>
      </c>
      <c r="N616" s="275" t="s">
        <v>40</v>
      </c>
      <c r="O616" s="92"/>
      <c r="P616" s="229">
        <f>O616*H616</f>
        <v>0</v>
      </c>
      <c r="Q616" s="229">
        <v>0.55000000000000004</v>
      </c>
      <c r="R616" s="229">
        <f>Q616*H616</f>
        <v>1.2815000000000001</v>
      </c>
      <c r="S616" s="229">
        <v>0</v>
      </c>
      <c r="T616" s="230">
        <f>S616*H616</f>
        <v>0</v>
      </c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R616" s="231" t="s">
        <v>314</v>
      </c>
      <c r="AT616" s="231" t="s">
        <v>170</v>
      </c>
      <c r="AU616" s="231" t="s">
        <v>85</v>
      </c>
      <c r="AY616" s="18" t="s">
        <v>134</v>
      </c>
      <c r="BE616" s="232">
        <f>IF(N616="základní",J616,0)</f>
        <v>0</v>
      </c>
      <c r="BF616" s="232">
        <f>IF(N616="snížená",J616,0)</f>
        <v>0</v>
      </c>
      <c r="BG616" s="232">
        <f>IF(N616="zákl. přenesená",J616,0)</f>
        <v>0</v>
      </c>
      <c r="BH616" s="232">
        <f>IF(N616="sníž. přenesená",J616,0)</f>
        <v>0</v>
      </c>
      <c r="BI616" s="232">
        <f>IF(N616="nulová",J616,0)</f>
        <v>0</v>
      </c>
      <c r="BJ616" s="18" t="s">
        <v>83</v>
      </c>
      <c r="BK616" s="232">
        <f>ROUND(I616*H616,2)</f>
        <v>0</v>
      </c>
      <c r="BL616" s="18" t="s">
        <v>250</v>
      </c>
      <c r="BM616" s="231" t="s">
        <v>616</v>
      </c>
    </row>
    <row r="617" s="14" customFormat="1">
      <c r="A617" s="14"/>
      <c r="B617" s="244"/>
      <c r="C617" s="245"/>
      <c r="D617" s="235" t="s">
        <v>148</v>
      </c>
      <c r="E617" s="246" t="s">
        <v>1</v>
      </c>
      <c r="F617" s="247" t="s">
        <v>608</v>
      </c>
      <c r="G617" s="245"/>
      <c r="H617" s="248">
        <v>2.3300000000000001</v>
      </c>
      <c r="I617" s="249"/>
      <c r="J617" s="245"/>
      <c r="K617" s="245"/>
      <c r="L617" s="250"/>
      <c r="M617" s="251"/>
      <c r="N617" s="252"/>
      <c r="O617" s="252"/>
      <c r="P617" s="252"/>
      <c r="Q617" s="252"/>
      <c r="R617" s="252"/>
      <c r="S617" s="252"/>
      <c r="T617" s="253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4" t="s">
        <v>148</v>
      </c>
      <c r="AU617" s="254" t="s">
        <v>85</v>
      </c>
      <c r="AV617" s="14" t="s">
        <v>85</v>
      </c>
      <c r="AW617" s="14" t="s">
        <v>31</v>
      </c>
      <c r="AX617" s="14" t="s">
        <v>83</v>
      </c>
      <c r="AY617" s="254" t="s">
        <v>134</v>
      </c>
    </row>
    <row r="618" s="2" customFormat="1" ht="24.15" customHeight="1">
      <c r="A618" s="39"/>
      <c r="B618" s="40"/>
      <c r="C618" s="220" t="s">
        <v>617</v>
      </c>
      <c r="D618" s="220" t="s">
        <v>136</v>
      </c>
      <c r="E618" s="221" t="s">
        <v>618</v>
      </c>
      <c r="F618" s="222" t="s">
        <v>619</v>
      </c>
      <c r="G618" s="223" t="s">
        <v>274</v>
      </c>
      <c r="H618" s="224">
        <v>6.0700000000000003</v>
      </c>
      <c r="I618" s="225"/>
      <c r="J618" s="224">
        <f>ROUND(I618*H618,2)</f>
        <v>0</v>
      </c>
      <c r="K618" s="226"/>
      <c r="L618" s="45"/>
      <c r="M618" s="227" t="s">
        <v>1</v>
      </c>
      <c r="N618" s="228" t="s">
        <v>40</v>
      </c>
      <c r="O618" s="92"/>
      <c r="P618" s="229">
        <f>O618*H618</f>
        <v>0</v>
      </c>
      <c r="Q618" s="229">
        <v>0</v>
      </c>
      <c r="R618" s="229">
        <f>Q618*H618</f>
        <v>0</v>
      </c>
      <c r="S618" s="229">
        <v>0</v>
      </c>
      <c r="T618" s="230">
        <f>S618*H618</f>
        <v>0</v>
      </c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R618" s="231" t="s">
        <v>250</v>
      </c>
      <c r="AT618" s="231" t="s">
        <v>136</v>
      </c>
      <c r="AU618" s="231" t="s">
        <v>85</v>
      </c>
      <c r="AY618" s="18" t="s">
        <v>134</v>
      </c>
      <c r="BE618" s="232">
        <f>IF(N618="základní",J618,0)</f>
        <v>0</v>
      </c>
      <c r="BF618" s="232">
        <f>IF(N618="snížená",J618,0)</f>
        <v>0</v>
      </c>
      <c r="BG618" s="232">
        <f>IF(N618="zákl. přenesená",J618,0)</f>
        <v>0</v>
      </c>
      <c r="BH618" s="232">
        <f>IF(N618="sníž. přenesená",J618,0)</f>
        <v>0</v>
      </c>
      <c r="BI618" s="232">
        <f>IF(N618="nulová",J618,0)</f>
        <v>0</v>
      </c>
      <c r="BJ618" s="18" t="s">
        <v>83</v>
      </c>
      <c r="BK618" s="232">
        <f>ROUND(I618*H618,2)</f>
        <v>0</v>
      </c>
      <c r="BL618" s="18" t="s">
        <v>250</v>
      </c>
      <c r="BM618" s="231" t="s">
        <v>620</v>
      </c>
    </row>
    <row r="619" s="12" customFormat="1" ht="22.8" customHeight="1">
      <c r="A619" s="12"/>
      <c r="B619" s="204"/>
      <c r="C619" s="205"/>
      <c r="D619" s="206" t="s">
        <v>74</v>
      </c>
      <c r="E619" s="218" t="s">
        <v>621</v>
      </c>
      <c r="F619" s="218" t="s">
        <v>622</v>
      </c>
      <c r="G619" s="205"/>
      <c r="H619" s="205"/>
      <c r="I619" s="208"/>
      <c r="J619" s="219">
        <f>BK619</f>
        <v>0</v>
      </c>
      <c r="K619" s="205"/>
      <c r="L619" s="210"/>
      <c r="M619" s="211"/>
      <c r="N619" s="212"/>
      <c r="O619" s="212"/>
      <c r="P619" s="213">
        <f>SUM(P620:P703)</f>
        <v>0</v>
      </c>
      <c r="Q619" s="212"/>
      <c r="R619" s="213">
        <f>SUM(R620:R703)</f>
        <v>1.901284</v>
      </c>
      <c r="S619" s="212"/>
      <c r="T619" s="214">
        <f>SUM(T620:T703)</f>
        <v>0</v>
      </c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R619" s="215" t="s">
        <v>85</v>
      </c>
      <c r="AT619" s="216" t="s">
        <v>74</v>
      </c>
      <c r="AU619" s="216" t="s">
        <v>83</v>
      </c>
      <c r="AY619" s="215" t="s">
        <v>134</v>
      </c>
      <c r="BK619" s="217">
        <f>SUM(BK620:BK703)</f>
        <v>0</v>
      </c>
    </row>
    <row r="620" s="2" customFormat="1" ht="21.75" customHeight="1">
      <c r="A620" s="39"/>
      <c r="B620" s="40"/>
      <c r="C620" s="220" t="s">
        <v>623</v>
      </c>
      <c r="D620" s="220" t="s">
        <v>136</v>
      </c>
      <c r="E620" s="221" t="s">
        <v>624</v>
      </c>
      <c r="F620" s="222" t="s">
        <v>625</v>
      </c>
      <c r="G620" s="223" t="s">
        <v>190</v>
      </c>
      <c r="H620" s="224">
        <v>40</v>
      </c>
      <c r="I620" s="225"/>
      <c r="J620" s="224">
        <f>ROUND(I620*H620,2)</f>
        <v>0</v>
      </c>
      <c r="K620" s="226"/>
      <c r="L620" s="45"/>
      <c r="M620" s="227" t="s">
        <v>1</v>
      </c>
      <c r="N620" s="228" t="s">
        <v>40</v>
      </c>
      <c r="O620" s="92"/>
      <c r="P620" s="229">
        <f>O620*H620</f>
        <v>0</v>
      </c>
      <c r="Q620" s="229">
        <v>0.00172</v>
      </c>
      <c r="R620" s="229">
        <f>Q620*H620</f>
        <v>0.0688</v>
      </c>
      <c r="S620" s="229">
        <v>0</v>
      </c>
      <c r="T620" s="230">
        <f>S620*H620</f>
        <v>0</v>
      </c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R620" s="231" t="s">
        <v>250</v>
      </c>
      <c r="AT620" s="231" t="s">
        <v>136</v>
      </c>
      <c r="AU620" s="231" t="s">
        <v>85</v>
      </c>
      <c r="AY620" s="18" t="s">
        <v>134</v>
      </c>
      <c r="BE620" s="232">
        <f>IF(N620="základní",J620,0)</f>
        <v>0</v>
      </c>
      <c r="BF620" s="232">
        <f>IF(N620="snížená",J620,0)</f>
        <v>0</v>
      </c>
      <c r="BG620" s="232">
        <f>IF(N620="zákl. přenesená",J620,0)</f>
        <v>0</v>
      </c>
      <c r="BH620" s="232">
        <f>IF(N620="sníž. přenesená",J620,0)</f>
        <v>0</v>
      </c>
      <c r="BI620" s="232">
        <f>IF(N620="nulová",J620,0)</f>
        <v>0</v>
      </c>
      <c r="BJ620" s="18" t="s">
        <v>83</v>
      </c>
      <c r="BK620" s="232">
        <f>ROUND(I620*H620,2)</f>
        <v>0</v>
      </c>
      <c r="BL620" s="18" t="s">
        <v>250</v>
      </c>
      <c r="BM620" s="231" t="s">
        <v>626</v>
      </c>
    </row>
    <row r="621" s="2" customFormat="1">
      <c r="A621" s="39"/>
      <c r="B621" s="40"/>
      <c r="C621" s="41"/>
      <c r="D621" s="235" t="s">
        <v>358</v>
      </c>
      <c r="E621" s="41"/>
      <c r="F621" s="287" t="s">
        <v>627</v>
      </c>
      <c r="G621" s="41"/>
      <c r="H621" s="41"/>
      <c r="I621" s="288"/>
      <c r="J621" s="41"/>
      <c r="K621" s="41"/>
      <c r="L621" s="45"/>
      <c r="M621" s="289"/>
      <c r="N621" s="290"/>
      <c r="O621" s="92"/>
      <c r="P621" s="92"/>
      <c r="Q621" s="92"/>
      <c r="R621" s="92"/>
      <c r="S621" s="92"/>
      <c r="T621" s="93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T621" s="18" t="s">
        <v>358</v>
      </c>
      <c r="AU621" s="18" t="s">
        <v>85</v>
      </c>
    </row>
    <row r="622" s="13" customFormat="1">
      <c r="A622" s="13"/>
      <c r="B622" s="233"/>
      <c r="C622" s="234"/>
      <c r="D622" s="235" t="s">
        <v>148</v>
      </c>
      <c r="E622" s="236" t="s">
        <v>1</v>
      </c>
      <c r="F622" s="237" t="s">
        <v>445</v>
      </c>
      <c r="G622" s="234"/>
      <c r="H622" s="236" t="s">
        <v>1</v>
      </c>
      <c r="I622" s="238"/>
      <c r="J622" s="234"/>
      <c r="K622" s="234"/>
      <c r="L622" s="239"/>
      <c r="M622" s="240"/>
      <c r="N622" s="241"/>
      <c r="O622" s="241"/>
      <c r="P622" s="241"/>
      <c r="Q622" s="241"/>
      <c r="R622" s="241"/>
      <c r="S622" s="241"/>
      <c r="T622" s="242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43" t="s">
        <v>148</v>
      </c>
      <c r="AU622" s="243" t="s">
        <v>85</v>
      </c>
      <c r="AV622" s="13" t="s">
        <v>83</v>
      </c>
      <c r="AW622" s="13" t="s">
        <v>31</v>
      </c>
      <c r="AX622" s="13" t="s">
        <v>75</v>
      </c>
      <c r="AY622" s="243" t="s">
        <v>134</v>
      </c>
    </row>
    <row r="623" s="14" customFormat="1">
      <c r="A623" s="14"/>
      <c r="B623" s="244"/>
      <c r="C623" s="245"/>
      <c r="D623" s="235" t="s">
        <v>148</v>
      </c>
      <c r="E623" s="246" t="s">
        <v>1</v>
      </c>
      <c r="F623" s="247" t="s">
        <v>416</v>
      </c>
      <c r="G623" s="245"/>
      <c r="H623" s="248">
        <v>40</v>
      </c>
      <c r="I623" s="249"/>
      <c r="J623" s="245"/>
      <c r="K623" s="245"/>
      <c r="L623" s="250"/>
      <c r="M623" s="251"/>
      <c r="N623" s="252"/>
      <c r="O623" s="252"/>
      <c r="P623" s="252"/>
      <c r="Q623" s="252"/>
      <c r="R623" s="252"/>
      <c r="S623" s="252"/>
      <c r="T623" s="253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54" t="s">
        <v>148</v>
      </c>
      <c r="AU623" s="254" t="s">
        <v>85</v>
      </c>
      <c r="AV623" s="14" t="s">
        <v>85</v>
      </c>
      <c r="AW623" s="14" t="s">
        <v>31</v>
      </c>
      <c r="AX623" s="14" t="s">
        <v>83</v>
      </c>
      <c r="AY623" s="254" t="s">
        <v>134</v>
      </c>
    </row>
    <row r="624" s="2" customFormat="1" ht="21.75" customHeight="1">
      <c r="A624" s="39"/>
      <c r="B624" s="40"/>
      <c r="C624" s="220" t="s">
        <v>628</v>
      </c>
      <c r="D624" s="220" t="s">
        <v>136</v>
      </c>
      <c r="E624" s="221" t="s">
        <v>629</v>
      </c>
      <c r="F624" s="222" t="s">
        <v>630</v>
      </c>
      <c r="G624" s="223" t="s">
        <v>190</v>
      </c>
      <c r="H624" s="224">
        <v>23</v>
      </c>
      <c r="I624" s="225"/>
      <c r="J624" s="224">
        <f>ROUND(I624*H624,2)</f>
        <v>0</v>
      </c>
      <c r="K624" s="226"/>
      <c r="L624" s="45"/>
      <c r="M624" s="227" t="s">
        <v>1</v>
      </c>
      <c r="N624" s="228" t="s">
        <v>40</v>
      </c>
      <c r="O624" s="92"/>
      <c r="P624" s="229">
        <f>O624*H624</f>
        <v>0</v>
      </c>
      <c r="Q624" s="229">
        <v>0.00347</v>
      </c>
      <c r="R624" s="229">
        <f>Q624*H624</f>
        <v>0.079810000000000006</v>
      </c>
      <c r="S624" s="229">
        <v>0</v>
      </c>
      <c r="T624" s="230">
        <f>S624*H624</f>
        <v>0</v>
      </c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R624" s="231" t="s">
        <v>250</v>
      </c>
      <c r="AT624" s="231" t="s">
        <v>136</v>
      </c>
      <c r="AU624" s="231" t="s">
        <v>85</v>
      </c>
      <c r="AY624" s="18" t="s">
        <v>134</v>
      </c>
      <c r="BE624" s="232">
        <f>IF(N624="základní",J624,0)</f>
        <v>0</v>
      </c>
      <c r="BF624" s="232">
        <f>IF(N624="snížená",J624,0)</f>
        <v>0</v>
      </c>
      <c r="BG624" s="232">
        <f>IF(N624="zákl. přenesená",J624,0)</f>
        <v>0</v>
      </c>
      <c r="BH624" s="232">
        <f>IF(N624="sníž. přenesená",J624,0)</f>
        <v>0</v>
      </c>
      <c r="BI624" s="232">
        <f>IF(N624="nulová",J624,0)</f>
        <v>0</v>
      </c>
      <c r="BJ624" s="18" t="s">
        <v>83</v>
      </c>
      <c r="BK624" s="232">
        <f>ROUND(I624*H624,2)</f>
        <v>0</v>
      </c>
      <c r="BL624" s="18" t="s">
        <v>250</v>
      </c>
      <c r="BM624" s="231" t="s">
        <v>631</v>
      </c>
    </row>
    <row r="625" s="2" customFormat="1">
      <c r="A625" s="39"/>
      <c r="B625" s="40"/>
      <c r="C625" s="41"/>
      <c r="D625" s="235" t="s">
        <v>358</v>
      </c>
      <c r="E625" s="41"/>
      <c r="F625" s="287" t="s">
        <v>627</v>
      </c>
      <c r="G625" s="41"/>
      <c r="H625" s="41"/>
      <c r="I625" s="288"/>
      <c r="J625" s="41"/>
      <c r="K625" s="41"/>
      <c r="L625" s="45"/>
      <c r="M625" s="289"/>
      <c r="N625" s="290"/>
      <c r="O625" s="92"/>
      <c r="P625" s="92"/>
      <c r="Q625" s="92"/>
      <c r="R625" s="92"/>
      <c r="S625" s="92"/>
      <c r="T625" s="93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T625" s="18" t="s">
        <v>358</v>
      </c>
      <c r="AU625" s="18" t="s">
        <v>85</v>
      </c>
    </row>
    <row r="626" s="13" customFormat="1">
      <c r="A626" s="13"/>
      <c r="B626" s="233"/>
      <c r="C626" s="234"/>
      <c r="D626" s="235" t="s">
        <v>148</v>
      </c>
      <c r="E626" s="236" t="s">
        <v>1</v>
      </c>
      <c r="F626" s="237" t="s">
        <v>632</v>
      </c>
      <c r="G626" s="234"/>
      <c r="H626" s="236" t="s">
        <v>1</v>
      </c>
      <c r="I626" s="238"/>
      <c r="J626" s="234"/>
      <c r="K626" s="234"/>
      <c r="L626" s="239"/>
      <c r="M626" s="240"/>
      <c r="N626" s="241"/>
      <c r="O626" s="241"/>
      <c r="P626" s="241"/>
      <c r="Q626" s="241"/>
      <c r="R626" s="241"/>
      <c r="S626" s="241"/>
      <c r="T626" s="242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3" t="s">
        <v>148</v>
      </c>
      <c r="AU626" s="243" t="s">
        <v>85</v>
      </c>
      <c r="AV626" s="13" t="s">
        <v>83</v>
      </c>
      <c r="AW626" s="13" t="s">
        <v>31</v>
      </c>
      <c r="AX626" s="13" t="s">
        <v>75</v>
      </c>
      <c r="AY626" s="243" t="s">
        <v>134</v>
      </c>
    </row>
    <row r="627" s="14" customFormat="1">
      <c r="A627" s="14"/>
      <c r="B627" s="244"/>
      <c r="C627" s="245"/>
      <c r="D627" s="235" t="s">
        <v>148</v>
      </c>
      <c r="E627" s="246" t="s">
        <v>1</v>
      </c>
      <c r="F627" s="247" t="s">
        <v>291</v>
      </c>
      <c r="G627" s="245"/>
      <c r="H627" s="248">
        <v>23</v>
      </c>
      <c r="I627" s="249"/>
      <c r="J627" s="245"/>
      <c r="K627" s="245"/>
      <c r="L627" s="250"/>
      <c r="M627" s="251"/>
      <c r="N627" s="252"/>
      <c r="O627" s="252"/>
      <c r="P627" s="252"/>
      <c r="Q627" s="252"/>
      <c r="R627" s="252"/>
      <c r="S627" s="252"/>
      <c r="T627" s="253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4" t="s">
        <v>148</v>
      </c>
      <c r="AU627" s="254" t="s">
        <v>85</v>
      </c>
      <c r="AV627" s="14" t="s">
        <v>85</v>
      </c>
      <c r="AW627" s="14" t="s">
        <v>31</v>
      </c>
      <c r="AX627" s="14" t="s">
        <v>83</v>
      </c>
      <c r="AY627" s="254" t="s">
        <v>134</v>
      </c>
    </row>
    <row r="628" s="2" customFormat="1" ht="21.75" customHeight="1">
      <c r="A628" s="39"/>
      <c r="B628" s="40"/>
      <c r="C628" s="220" t="s">
        <v>403</v>
      </c>
      <c r="D628" s="220" t="s">
        <v>136</v>
      </c>
      <c r="E628" s="221" t="s">
        <v>633</v>
      </c>
      <c r="F628" s="222" t="s">
        <v>634</v>
      </c>
      <c r="G628" s="223" t="s">
        <v>190</v>
      </c>
      <c r="H628" s="224">
        <v>9.1999999999999993</v>
      </c>
      <c r="I628" s="225"/>
      <c r="J628" s="224">
        <f>ROUND(I628*H628,2)</f>
        <v>0</v>
      </c>
      <c r="K628" s="226"/>
      <c r="L628" s="45"/>
      <c r="M628" s="227" t="s">
        <v>1</v>
      </c>
      <c r="N628" s="228" t="s">
        <v>40</v>
      </c>
      <c r="O628" s="92"/>
      <c r="P628" s="229">
        <f>O628*H628</f>
        <v>0</v>
      </c>
      <c r="Q628" s="229">
        <v>0.00347</v>
      </c>
      <c r="R628" s="229">
        <f>Q628*H628</f>
        <v>0.031923999999999994</v>
      </c>
      <c r="S628" s="229">
        <v>0</v>
      </c>
      <c r="T628" s="230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231" t="s">
        <v>250</v>
      </c>
      <c r="AT628" s="231" t="s">
        <v>136</v>
      </c>
      <c r="AU628" s="231" t="s">
        <v>85</v>
      </c>
      <c r="AY628" s="18" t="s">
        <v>134</v>
      </c>
      <c r="BE628" s="232">
        <f>IF(N628="základní",J628,0)</f>
        <v>0</v>
      </c>
      <c r="BF628" s="232">
        <f>IF(N628="snížená",J628,0)</f>
        <v>0</v>
      </c>
      <c r="BG628" s="232">
        <f>IF(N628="zákl. přenesená",J628,0)</f>
        <v>0</v>
      </c>
      <c r="BH628" s="232">
        <f>IF(N628="sníž. přenesená",J628,0)</f>
        <v>0</v>
      </c>
      <c r="BI628" s="232">
        <f>IF(N628="nulová",J628,0)</f>
        <v>0</v>
      </c>
      <c r="BJ628" s="18" t="s">
        <v>83</v>
      </c>
      <c r="BK628" s="232">
        <f>ROUND(I628*H628,2)</f>
        <v>0</v>
      </c>
      <c r="BL628" s="18" t="s">
        <v>250</v>
      </c>
      <c r="BM628" s="231" t="s">
        <v>635</v>
      </c>
    </row>
    <row r="629" s="2" customFormat="1">
      <c r="A629" s="39"/>
      <c r="B629" s="40"/>
      <c r="C629" s="41"/>
      <c r="D629" s="235" t="s">
        <v>358</v>
      </c>
      <c r="E629" s="41"/>
      <c r="F629" s="287" t="s">
        <v>627</v>
      </c>
      <c r="G629" s="41"/>
      <c r="H629" s="41"/>
      <c r="I629" s="288"/>
      <c r="J629" s="41"/>
      <c r="K629" s="41"/>
      <c r="L629" s="45"/>
      <c r="M629" s="289"/>
      <c r="N629" s="290"/>
      <c r="O629" s="92"/>
      <c r="P629" s="92"/>
      <c r="Q629" s="92"/>
      <c r="R629" s="92"/>
      <c r="S629" s="92"/>
      <c r="T629" s="93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T629" s="18" t="s">
        <v>358</v>
      </c>
      <c r="AU629" s="18" t="s">
        <v>85</v>
      </c>
    </row>
    <row r="630" s="13" customFormat="1">
      <c r="A630" s="13"/>
      <c r="B630" s="233"/>
      <c r="C630" s="234"/>
      <c r="D630" s="235" t="s">
        <v>148</v>
      </c>
      <c r="E630" s="236" t="s">
        <v>1</v>
      </c>
      <c r="F630" s="237" t="s">
        <v>168</v>
      </c>
      <c r="G630" s="234"/>
      <c r="H630" s="236" t="s">
        <v>1</v>
      </c>
      <c r="I630" s="238"/>
      <c r="J630" s="234"/>
      <c r="K630" s="234"/>
      <c r="L630" s="239"/>
      <c r="M630" s="240"/>
      <c r="N630" s="241"/>
      <c r="O630" s="241"/>
      <c r="P630" s="241"/>
      <c r="Q630" s="241"/>
      <c r="R630" s="241"/>
      <c r="S630" s="241"/>
      <c r="T630" s="242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43" t="s">
        <v>148</v>
      </c>
      <c r="AU630" s="243" t="s">
        <v>85</v>
      </c>
      <c r="AV630" s="13" t="s">
        <v>83</v>
      </c>
      <c r="AW630" s="13" t="s">
        <v>31</v>
      </c>
      <c r="AX630" s="13" t="s">
        <v>75</v>
      </c>
      <c r="AY630" s="243" t="s">
        <v>134</v>
      </c>
    </row>
    <row r="631" s="14" customFormat="1">
      <c r="A631" s="14"/>
      <c r="B631" s="244"/>
      <c r="C631" s="245"/>
      <c r="D631" s="235" t="s">
        <v>148</v>
      </c>
      <c r="E631" s="246" t="s">
        <v>1</v>
      </c>
      <c r="F631" s="247" t="s">
        <v>636</v>
      </c>
      <c r="G631" s="245"/>
      <c r="H631" s="248">
        <v>9.1999999999999993</v>
      </c>
      <c r="I631" s="249"/>
      <c r="J631" s="245"/>
      <c r="K631" s="245"/>
      <c r="L631" s="250"/>
      <c r="M631" s="251"/>
      <c r="N631" s="252"/>
      <c r="O631" s="252"/>
      <c r="P631" s="252"/>
      <c r="Q631" s="252"/>
      <c r="R631" s="252"/>
      <c r="S631" s="252"/>
      <c r="T631" s="253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54" t="s">
        <v>148</v>
      </c>
      <c r="AU631" s="254" t="s">
        <v>85</v>
      </c>
      <c r="AV631" s="14" t="s">
        <v>85</v>
      </c>
      <c r="AW631" s="14" t="s">
        <v>31</v>
      </c>
      <c r="AX631" s="14" t="s">
        <v>83</v>
      </c>
      <c r="AY631" s="254" t="s">
        <v>134</v>
      </c>
    </row>
    <row r="632" s="2" customFormat="1" ht="24.15" customHeight="1">
      <c r="A632" s="39"/>
      <c r="B632" s="40"/>
      <c r="C632" s="220" t="s">
        <v>637</v>
      </c>
      <c r="D632" s="220" t="s">
        <v>136</v>
      </c>
      <c r="E632" s="221" t="s">
        <v>638</v>
      </c>
      <c r="F632" s="222" t="s">
        <v>639</v>
      </c>
      <c r="G632" s="223" t="s">
        <v>190</v>
      </c>
      <c r="H632" s="224">
        <v>6.7000000000000002</v>
      </c>
      <c r="I632" s="225"/>
      <c r="J632" s="224">
        <f>ROUND(I632*H632,2)</f>
        <v>0</v>
      </c>
      <c r="K632" s="226"/>
      <c r="L632" s="45"/>
      <c r="M632" s="227" t="s">
        <v>1</v>
      </c>
      <c r="N632" s="228" t="s">
        <v>40</v>
      </c>
      <c r="O632" s="92"/>
      <c r="P632" s="229">
        <f>O632*H632</f>
        <v>0</v>
      </c>
      <c r="Q632" s="229">
        <v>0.0043299999999999996</v>
      </c>
      <c r="R632" s="229">
        <f>Q632*H632</f>
        <v>0.029010999999999999</v>
      </c>
      <c r="S632" s="229">
        <v>0</v>
      </c>
      <c r="T632" s="230">
        <f>S632*H632</f>
        <v>0</v>
      </c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R632" s="231" t="s">
        <v>250</v>
      </c>
      <c r="AT632" s="231" t="s">
        <v>136</v>
      </c>
      <c r="AU632" s="231" t="s">
        <v>85</v>
      </c>
      <c r="AY632" s="18" t="s">
        <v>134</v>
      </c>
      <c r="BE632" s="232">
        <f>IF(N632="základní",J632,0)</f>
        <v>0</v>
      </c>
      <c r="BF632" s="232">
        <f>IF(N632="snížená",J632,0)</f>
        <v>0</v>
      </c>
      <c r="BG632" s="232">
        <f>IF(N632="zákl. přenesená",J632,0)</f>
        <v>0</v>
      </c>
      <c r="BH632" s="232">
        <f>IF(N632="sníž. přenesená",J632,0)</f>
        <v>0</v>
      </c>
      <c r="BI632" s="232">
        <f>IF(N632="nulová",J632,0)</f>
        <v>0</v>
      </c>
      <c r="BJ632" s="18" t="s">
        <v>83</v>
      </c>
      <c r="BK632" s="232">
        <f>ROUND(I632*H632,2)</f>
        <v>0</v>
      </c>
      <c r="BL632" s="18" t="s">
        <v>250</v>
      </c>
      <c r="BM632" s="231" t="s">
        <v>640</v>
      </c>
    </row>
    <row r="633" s="2" customFormat="1">
      <c r="A633" s="39"/>
      <c r="B633" s="40"/>
      <c r="C633" s="41"/>
      <c r="D633" s="235" t="s">
        <v>358</v>
      </c>
      <c r="E633" s="41"/>
      <c r="F633" s="287" t="s">
        <v>627</v>
      </c>
      <c r="G633" s="41"/>
      <c r="H633" s="41"/>
      <c r="I633" s="288"/>
      <c r="J633" s="41"/>
      <c r="K633" s="41"/>
      <c r="L633" s="45"/>
      <c r="M633" s="289"/>
      <c r="N633" s="290"/>
      <c r="O633" s="92"/>
      <c r="P633" s="92"/>
      <c r="Q633" s="92"/>
      <c r="R633" s="92"/>
      <c r="S633" s="92"/>
      <c r="T633" s="93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T633" s="18" t="s">
        <v>358</v>
      </c>
      <c r="AU633" s="18" t="s">
        <v>85</v>
      </c>
    </row>
    <row r="634" s="13" customFormat="1">
      <c r="A634" s="13"/>
      <c r="B634" s="233"/>
      <c r="C634" s="234"/>
      <c r="D634" s="235" t="s">
        <v>148</v>
      </c>
      <c r="E634" s="236" t="s">
        <v>1</v>
      </c>
      <c r="F634" s="237" t="s">
        <v>445</v>
      </c>
      <c r="G634" s="234"/>
      <c r="H634" s="236" t="s">
        <v>1</v>
      </c>
      <c r="I634" s="238"/>
      <c r="J634" s="234"/>
      <c r="K634" s="234"/>
      <c r="L634" s="239"/>
      <c r="M634" s="240"/>
      <c r="N634" s="241"/>
      <c r="O634" s="241"/>
      <c r="P634" s="241"/>
      <c r="Q634" s="241"/>
      <c r="R634" s="241"/>
      <c r="S634" s="241"/>
      <c r="T634" s="242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3" t="s">
        <v>148</v>
      </c>
      <c r="AU634" s="243" t="s">
        <v>85</v>
      </c>
      <c r="AV634" s="13" t="s">
        <v>83</v>
      </c>
      <c r="AW634" s="13" t="s">
        <v>31</v>
      </c>
      <c r="AX634" s="13" t="s">
        <v>75</v>
      </c>
      <c r="AY634" s="243" t="s">
        <v>134</v>
      </c>
    </row>
    <row r="635" s="13" customFormat="1">
      <c r="A635" s="13"/>
      <c r="B635" s="233"/>
      <c r="C635" s="234"/>
      <c r="D635" s="235" t="s">
        <v>148</v>
      </c>
      <c r="E635" s="236" t="s">
        <v>1</v>
      </c>
      <c r="F635" s="237" t="s">
        <v>641</v>
      </c>
      <c r="G635" s="234"/>
      <c r="H635" s="236" t="s">
        <v>1</v>
      </c>
      <c r="I635" s="238"/>
      <c r="J635" s="234"/>
      <c r="K635" s="234"/>
      <c r="L635" s="239"/>
      <c r="M635" s="240"/>
      <c r="N635" s="241"/>
      <c r="O635" s="241"/>
      <c r="P635" s="241"/>
      <c r="Q635" s="241"/>
      <c r="R635" s="241"/>
      <c r="S635" s="241"/>
      <c r="T635" s="242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3" t="s">
        <v>148</v>
      </c>
      <c r="AU635" s="243" t="s">
        <v>85</v>
      </c>
      <c r="AV635" s="13" t="s">
        <v>83</v>
      </c>
      <c r="AW635" s="13" t="s">
        <v>31</v>
      </c>
      <c r="AX635" s="13" t="s">
        <v>75</v>
      </c>
      <c r="AY635" s="243" t="s">
        <v>134</v>
      </c>
    </row>
    <row r="636" s="14" customFormat="1">
      <c r="A636" s="14"/>
      <c r="B636" s="244"/>
      <c r="C636" s="245"/>
      <c r="D636" s="235" t="s">
        <v>148</v>
      </c>
      <c r="E636" s="246" t="s">
        <v>1</v>
      </c>
      <c r="F636" s="247" t="s">
        <v>642</v>
      </c>
      <c r="G636" s="245"/>
      <c r="H636" s="248">
        <v>6.7000000000000002</v>
      </c>
      <c r="I636" s="249"/>
      <c r="J636" s="245"/>
      <c r="K636" s="245"/>
      <c r="L636" s="250"/>
      <c r="M636" s="251"/>
      <c r="N636" s="252"/>
      <c r="O636" s="252"/>
      <c r="P636" s="252"/>
      <c r="Q636" s="252"/>
      <c r="R636" s="252"/>
      <c r="S636" s="252"/>
      <c r="T636" s="253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54" t="s">
        <v>148</v>
      </c>
      <c r="AU636" s="254" t="s">
        <v>85</v>
      </c>
      <c r="AV636" s="14" t="s">
        <v>85</v>
      </c>
      <c r="AW636" s="14" t="s">
        <v>31</v>
      </c>
      <c r="AX636" s="14" t="s">
        <v>83</v>
      </c>
      <c r="AY636" s="254" t="s">
        <v>134</v>
      </c>
    </row>
    <row r="637" s="2" customFormat="1" ht="24.15" customHeight="1">
      <c r="A637" s="39"/>
      <c r="B637" s="40"/>
      <c r="C637" s="220" t="s">
        <v>643</v>
      </c>
      <c r="D637" s="220" t="s">
        <v>136</v>
      </c>
      <c r="E637" s="221" t="s">
        <v>644</v>
      </c>
      <c r="F637" s="222" t="s">
        <v>645</v>
      </c>
      <c r="G637" s="223" t="s">
        <v>190</v>
      </c>
      <c r="H637" s="224">
        <v>32</v>
      </c>
      <c r="I637" s="225"/>
      <c r="J637" s="224">
        <f>ROUND(I637*H637,2)</f>
        <v>0</v>
      </c>
      <c r="K637" s="226"/>
      <c r="L637" s="45"/>
      <c r="M637" s="227" t="s">
        <v>1</v>
      </c>
      <c r="N637" s="228" t="s">
        <v>40</v>
      </c>
      <c r="O637" s="92"/>
      <c r="P637" s="229">
        <f>O637*H637</f>
        <v>0</v>
      </c>
      <c r="Q637" s="229">
        <v>0.0022799999999999999</v>
      </c>
      <c r="R637" s="229">
        <f>Q637*H637</f>
        <v>0.072959999999999997</v>
      </c>
      <c r="S637" s="229">
        <v>0</v>
      </c>
      <c r="T637" s="230">
        <f>S637*H637</f>
        <v>0</v>
      </c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R637" s="231" t="s">
        <v>250</v>
      </c>
      <c r="AT637" s="231" t="s">
        <v>136</v>
      </c>
      <c r="AU637" s="231" t="s">
        <v>85</v>
      </c>
      <c r="AY637" s="18" t="s">
        <v>134</v>
      </c>
      <c r="BE637" s="232">
        <f>IF(N637="základní",J637,0)</f>
        <v>0</v>
      </c>
      <c r="BF637" s="232">
        <f>IF(N637="snížená",J637,0)</f>
        <v>0</v>
      </c>
      <c r="BG637" s="232">
        <f>IF(N637="zákl. přenesená",J637,0)</f>
        <v>0</v>
      </c>
      <c r="BH637" s="232">
        <f>IF(N637="sníž. přenesená",J637,0)</f>
        <v>0</v>
      </c>
      <c r="BI637" s="232">
        <f>IF(N637="nulová",J637,0)</f>
        <v>0</v>
      </c>
      <c r="BJ637" s="18" t="s">
        <v>83</v>
      </c>
      <c r="BK637" s="232">
        <f>ROUND(I637*H637,2)</f>
        <v>0</v>
      </c>
      <c r="BL637" s="18" t="s">
        <v>250</v>
      </c>
      <c r="BM637" s="231" t="s">
        <v>646</v>
      </c>
    </row>
    <row r="638" s="2" customFormat="1">
      <c r="A638" s="39"/>
      <c r="B638" s="40"/>
      <c r="C638" s="41"/>
      <c r="D638" s="235" t="s">
        <v>358</v>
      </c>
      <c r="E638" s="41"/>
      <c r="F638" s="287" t="s">
        <v>627</v>
      </c>
      <c r="G638" s="41"/>
      <c r="H638" s="41"/>
      <c r="I638" s="288"/>
      <c r="J638" s="41"/>
      <c r="K638" s="41"/>
      <c r="L638" s="45"/>
      <c r="M638" s="289"/>
      <c r="N638" s="290"/>
      <c r="O638" s="92"/>
      <c r="P638" s="92"/>
      <c r="Q638" s="92"/>
      <c r="R638" s="92"/>
      <c r="S638" s="92"/>
      <c r="T638" s="93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T638" s="18" t="s">
        <v>358</v>
      </c>
      <c r="AU638" s="18" t="s">
        <v>85</v>
      </c>
    </row>
    <row r="639" s="13" customFormat="1">
      <c r="A639" s="13"/>
      <c r="B639" s="233"/>
      <c r="C639" s="234"/>
      <c r="D639" s="235" t="s">
        <v>148</v>
      </c>
      <c r="E639" s="236" t="s">
        <v>1</v>
      </c>
      <c r="F639" s="237" t="s">
        <v>168</v>
      </c>
      <c r="G639" s="234"/>
      <c r="H639" s="236" t="s">
        <v>1</v>
      </c>
      <c r="I639" s="238"/>
      <c r="J639" s="234"/>
      <c r="K639" s="234"/>
      <c r="L639" s="239"/>
      <c r="M639" s="240"/>
      <c r="N639" s="241"/>
      <c r="O639" s="241"/>
      <c r="P639" s="241"/>
      <c r="Q639" s="241"/>
      <c r="R639" s="241"/>
      <c r="S639" s="241"/>
      <c r="T639" s="242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3" t="s">
        <v>148</v>
      </c>
      <c r="AU639" s="243" t="s">
        <v>85</v>
      </c>
      <c r="AV639" s="13" t="s">
        <v>83</v>
      </c>
      <c r="AW639" s="13" t="s">
        <v>31</v>
      </c>
      <c r="AX639" s="13" t="s">
        <v>75</v>
      </c>
      <c r="AY639" s="243" t="s">
        <v>134</v>
      </c>
    </row>
    <row r="640" s="14" customFormat="1">
      <c r="A640" s="14"/>
      <c r="B640" s="244"/>
      <c r="C640" s="245"/>
      <c r="D640" s="235" t="s">
        <v>148</v>
      </c>
      <c r="E640" s="246" t="s">
        <v>1</v>
      </c>
      <c r="F640" s="247" t="s">
        <v>636</v>
      </c>
      <c r="G640" s="245"/>
      <c r="H640" s="248">
        <v>9.1999999999999993</v>
      </c>
      <c r="I640" s="249"/>
      <c r="J640" s="245"/>
      <c r="K640" s="245"/>
      <c r="L640" s="250"/>
      <c r="M640" s="251"/>
      <c r="N640" s="252"/>
      <c r="O640" s="252"/>
      <c r="P640" s="252"/>
      <c r="Q640" s="252"/>
      <c r="R640" s="252"/>
      <c r="S640" s="252"/>
      <c r="T640" s="253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4" t="s">
        <v>148</v>
      </c>
      <c r="AU640" s="254" t="s">
        <v>85</v>
      </c>
      <c r="AV640" s="14" t="s">
        <v>85</v>
      </c>
      <c r="AW640" s="14" t="s">
        <v>31</v>
      </c>
      <c r="AX640" s="14" t="s">
        <v>75</v>
      </c>
      <c r="AY640" s="254" t="s">
        <v>134</v>
      </c>
    </row>
    <row r="641" s="13" customFormat="1">
      <c r="A641" s="13"/>
      <c r="B641" s="233"/>
      <c r="C641" s="234"/>
      <c r="D641" s="235" t="s">
        <v>148</v>
      </c>
      <c r="E641" s="236" t="s">
        <v>1</v>
      </c>
      <c r="F641" s="237" t="s">
        <v>445</v>
      </c>
      <c r="G641" s="234"/>
      <c r="H641" s="236" t="s">
        <v>1</v>
      </c>
      <c r="I641" s="238"/>
      <c r="J641" s="234"/>
      <c r="K641" s="234"/>
      <c r="L641" s="239"/>
      <c r="M641" s="240"/>
      <c r="N641" s="241"/>
      <c r="O641" s="241"/>
      <c r="P641" s="241"/>
      <c r="Q641" s="241"/>
      <c r="R641" s="241"/>
      <c r="S641" s="241"/>
      <c r="T641" s="242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43" t="s">
        <v>148</v>
      </c>
      <c r="AU641" s="243" t="s">
        <v>85</v>
      </c>
      <c r="AV641" s="13" t="s">
        <v>83</v>
      </c>
      <c r="AW641" s="13" t="s">
        <v>31</v>
      </c>
      <c r="AX641" s="13" t="s">
        <v>75</v>
      </c>
      <c r="AY641" s="243" t="s">
        <v>134</v>
      </c>
    </row>
    <row r="642" s="13" customFormat="1">
      <c r="A642" s="13"/>
      <c r="B642" s="233"/>
      <c r="C642" s="234"/>
      <c r="D642" s="235" t="s">
        <v>148</v>
      </c>
      <c r="E642" s="236" t="s">
        <v>1</v>
      </c>
      <c r="F642" s="237" t="s">
        <v>647</v>
      </c>
      <c r="G642" s="234"/>
      <c r="H642" s="236" t="s">
        <v>1</v>
      </c>
      <c r="I642" s="238"/>
      <c r="J642" s="234"/>
      <c r="K642" s="234"/>
      <c r="L642" s="239"/>
      <c r="M642" s="240"/>
      <c r="N642" s="241"/>
      <c r="O642" s="241"/>
      <c r="P642" s="241"/>
      <c r="Q642" s="241"/>
      <c r="R642" s="241"/>
      <c r="S642" s="241"/>
      <c r="T642" s="242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43" t="s">
        <v>148</v>
      </c>
      <c r="AU642" s="243" t="s">
        <v>85</v>
      </c>
      <c r="AV642" s="13" t="s">
        <v>83</v>
      </c>
      <c r="AW642" s="13" t="s">
        <v>31</v>
      </c>
      <c r="AX642" s="13" t="s">
        <v>75</v>
      </c>
      <c r="AY642" s="243" t="s">
        <v>134</v>
      </c>
    </row>
    <row r="643" s="14" customFormat="1">
      <c r="A643" s="14"/>
      <c r="B643" s="244"/>
      <c r="C643" s="245"/>
      <c r="D643" s="235" t="s">
        <v>148</v>
      </c>
      <c r="E643" s="246" t="s">
        <v>1</v>
      </c>
      <c r="F643" s="247" t="s">
        <v>648</v>
      </c>
      <c r="G643" s="245"/>
      <c r="H643" s="248">
        <v>22.800000000000001</v>
      </c>
      <c r="I643" s="249"/>
      <c r="J643" s="245"/>
      <c r="K643" s="245"/>
      <c r="L643" s="250"/>
      <c r="M643" s="251"/>
      <c r="N643" s="252"/>
      <c r="O643" s="252"/>
      <c r="P643" s="252"/>
      <c r="Q643" s="252"/>
      <c r="R643" s="252"/>
      <c r="S643" s="252"/>
      <c r="T643" s="253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54" t="s">
        <v>148</v>
      </c>
      <c r="AU643" s="254" t="s">
        <v>85</v>
      </c>
      <c r="AV643" s="14" t="s">
        <v>85</v>
      </c>
      <c r="AW643" s="14" t="s">
        <v>31</v>
      </c>
      <c r="AX643" s="14" t="s">
        <v>75</v>
      </c>
      <c r="AY643" s="254" t="s">
        <v>134</v>
      </c>
    </row>
    <row r="644" s="15" customFormat="1">
      <c r="A644" s="15"/>
      <c r="B644" s="255"/>
      <c r="C644" s="256"/>
      <c r="D644" s="235" t="s">
        <v>148</v>
      </c>
      <c r="E644" s="257" t="s">
        <v>1</v>
      </c>
      <c r="F644" s="258" t="s">
        <v>158</v>
      </c>
      <c r="G644" s="256"/>
      <c r="H644" s="259">
        <v>32</v>
      </c>
      <c r="I644" s="260"/>
      <c r="J644" s="256"/>
      <c r="K644" s="256"/>
      <c r="L644" s="261"/>
      <c r="M644" s="262"/>
      <c r="N644" s="263"/>
      <c r="O644" s="263"/>
      <c r="P644" s="263"/>
      <c r="Q644" s="263"/>
      <c r="R644" s="263"/>
      <c r="S644" s="263"/>
      <c r="T644" s="264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T644" s="265" t="s">
        <v>148</v>
      </c>
      <c r="AU644" s="265" t="s">
        <v>85</v>
      </c>
      <c r="AV644" s="15" t="s">
        <v>140</v>
      </c>
      <c r="AW644" s="15" t="s">
        <v>31</v>
      </c>
      <c r="AX644" s="15" t="s">
        <v>83</v>
      </c>
      <c r="AY644" s="265" t="s">
        <v>134</v>
      </c>
    </row>
    <row r="645" s="2" customFormat="1" ht="24.15" customHeight="1">
      <c r="A645" s="39"/>
      <c r="B645" s="40"/>
      <c r="C645" s="220" t="s">
        <v>649</v>
      </c>
      <c r="D645" s="220" t="s">
        <v>136</v>
      </c>
      <c r="E645" s="221" t="s">
        <v>650</v>
      </c>
      <c r="F645" s="222" t="s">
        <v>651</v>
      </c>
      <c r="G645" s="223" t="s">
        <v>190</v>
      </c>
      <c r="H645" s="224">
        <v>33.399999999999999</v>
      </c>
      <c r="I645" s="225"/>
      <c r="J645" s="224">
        <f>ROUND(I645*H645,2)</f>
        <v>0</v>
      </c>
      <c r="K645" s="226"/>
      <c r="L645" s="45"/>
      <c r="M645" s="227" t="s">
        <v>1</v>
      </c>
      <c r="N645" s="228" t="s">
        <v>40</v>
      </c>
      <c r="O645" s="92"/>
      <c r="P645" s="229">
        <f>O645*H645</f>
        <v>0</v>
      </c>
      <c r="Q645" s="229">
        <v>0.0035799999999999998</v>
      </c>
      <c r="R645" s="229">
        <f>Q645*H645</f>
        <v>0.11957199999999998</v>
      </c>
      <c r="S645" s="229">
        <v>0</v>
      </c>
      <c r="T645" s="230">
        <f>S645*H645</f>
        <v>0</v>
      </c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R645" s="231" t="s">
        <v>250</v>
      </c>
      <c r="AT645" s="231" t="s">
        <v>136</v>
      </c>
      <c r="AU645" s="231" t="s">
        <v>85</v>
      </c>
      <c r="AY645" s="18" t="s">
        <v>134</v>
      </c>
      <c r="BE645" s="232">
        <f>IF(N645="základní",J645,0)</f>
        <v>0</v>
      </c>
      <c r="BF645" s="232">
        <f>IF(N645="snížená",J645,0)</f>
        <v>0</v>
      </c>
      <c r="BG645" s="232">
        <f>IF(N645="zákl. přenesená",J645,0)</f>
        <v>0</v>
      </c>
      <c r="BH645" s="232">
        <f>IF(N645="sníž. přenesená",J645,0)</f>
        <v>0</v>
      </c>
      <c r="BI645" s="232">
        <f>IF(N645="nulová",J645,0)</f>
        <v>0</v>
      </c>
      <c r="BJ645" s="18" t="s">
        <v>83</v>
      </c>
      <c r="BK645" s="232">
        <f>ROUND(I645*H645,2)</f>
        <v>0</v>
      </c>
      <c r="BL645" s="18" t="s">
        <v>250</v>
      </c>
      <c r="BM645" s="231" t="s">
        <v>652</v>
      </c>
    </row>
    <row r="646" s="2" customFormat="1">
      <c r="A646" s="39"/>
      <c r="B646" s="40"/>
      <c r="C646" s="41"/>
      <c r="D646" s="235" t="s">
        <v>358</v>
      </c>
      <c r="E646" s="41"/>
      <c r="F646" s="287" t="s">
        <v>627</v>
      </c>
      <c r="G646" s="41"/>
      <c r="H646" s="41"/>
      <c r="I646" s="288"/>
      <c r="J646" s="41"/>
      <c r="K646" s="41"/>
      <c r="L646" s="45"/>
      <c r="M646" s="289"/>
      <c r="N646" s="290"/>
      <c r="O646" s="92"/>
      <c r="P646" s="92"/>
      <c r="Q646" s="92"/>
      <c r="R646" s="92"/>
      <c r="S646" s="92"/>
      <c r="T646" s="93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T646" s="18" t="s">
        <v>358</v>
      </c>
      <c r="AU646" s="18" t="s">
        <v>85</v>
      </c>
    </row>
    <row r="647" s="13" customFormat="1">
      <c r="A647" s="13"/>
      <c r="B647" s="233"/>
      <c r="C647" s="234"/>
      <c r="D647" s="235" t="s">
        <v>148</v>
      </c>
      <c r="E647" s="236" t="s">
        <v>1</v>
      </c>
      <c r="F647" s="237" t="s">
        <v>168</v>
      </c>
      <c r="G647" s="234"/>
      <c r="H647" s="236" t="s">
        <v>1</v>
      </c>
      <c r="I647" s="238"/>
      <c r="J647" s="234"/>
      <c r="K647" s="234"/>
      <c r="L647" s="239"/>
      <c r="M647" s="240"/>
      <c r="N647" s="241"/>
      <c r="O647" s="241"/>
      <c r="P647" s="241"/>
      <c r="Q647" s="241"/>
      <c r="R647" s="241"/>
      <c r="S647" s="241"/>
      <c r="T647" s="242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3" t="s">
        <v>148</v>
      </c>
      <c r="AU647" s="243" t="s">
        <v>85</v>
      </c>
      <c r="AV647" s="13" t="s">
        <v>83</v>
      </c>
      <c r="AW647" s="13" t="s">
        <v>31</v>
      </c>
      <c r="AX647" s="13" t="s">
        <v>75</v>
      </c>
      <c r="AY647" s="243" t="s">
        <v>134</v>
      </c>
    </row>
    <row r="648" s="14" customFormat="1">
      <c r="A648" s="14"/>
      <c r="B648" s="244"/>
      <c r="C648" s="245"/>
      <c r="D648" s="235" t="s">
        <v>148</v>
      </c>
      <c r="E648" s="246" t="s">
        <v>1</v>
      </c>
      <c r="F648" s="247" t="s">
        <v>653</v>
      </c>
      <c r="G648" s="245"/>
      <c r="H648" s="248">
        <v>10.6</v>
      </c>
      <c r="I648" s="249"/>
      <c r="J648" s="245"/>
      <c r="K648" s="245"/>
      <c r="L648" s="250"/>
      <c r="M648" s="251"/>
      <c r="N648" s="252"/>
      <c r="O648" s="252"/>
      <c r="P648" s="252"/>
      <c r="Q648" s="252"/>
      <c r="R648" s="252"/>
      <c r="S648" s="252"/>
      <c r="T648" s="253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54" t="s">
        <v>148</v>
      </c>
      <c r="AU648" s="254" t="s">
        <v>85</v>
      </c>
      <c r="AV648" s="14" t="s">
        <v>85</v>
      </c>
      <c r="AW648" s="14" t="s">
        <v>31</v>
      </c>
      <c r="AX648" s="14" t="s">
        <v>75</v>
      </c>
      <c r="AY648" s="254" t="s">
        <v>134</v>
      </c>
    </row>
    <row r="649" s="13" customFormat="1">
      <c r="A649" s="13"/>
      <c r="B649" s="233"/>
      <c r="C649" s="234"/>
      <c r="D649" s="235" t="s">
        <v>148</v>
      </c>
      <c r="E649" s="236" t="s">
        <v>1</v>
      </c>
      <c r="F649" s="237" t="s">
        <v>445</v>
      </c>
      <c r="G649" s="234"/>
      <c r="H649" s="236" t="s">
        <v>1</v>
      </c>
      <c r="I649" s="238"/>
      <c r="J649" s="234"/>
      <c r="K649" s="234"/>
      <c r="L649" s="239"/>
      <c r="M649" s="240"/>
      <c r="N649" s="241"/>
      <c r="O649" s="241"/>
      <c r="P649" s="241"/>
      <c r="Q649" s="241"/>
      <c r="R649" s="241"/>
      <c r="S649" s="241"/>
      <c r="T649" s="242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3" t="s">
        <v>148</v>
      </c>
      <c r="AU649" s="243" t="s">
        <v>85</v>
      </c>
      <c r="AV649" s="13" t="s">
        <v>83</v>
      </c>
      <c r="AW649" s="13" t="s">
        <v>31</v>
      </c>
      <c r="AX649" s="13" t="s">
        <v>75</v>
      </c>
      <c r="AY649" s="243" t="s">
        <v>134</v>
      </c>
    </row>
    <row r="650" s="14" customFormat="1">
      <c r="A650" s="14"/>
      <c r="B650" s="244"/>
      <c r="C650" s="245"/>
      <c r="D650" s="235" t="s">
        <v>148</v>
      </c>
      <c r="E650" s="246" t="s">
        <v>1</v>
      </c>
      <c r="F650" s="247" t="s">
        <v>648</v>
      </c>
      <c r="G650" s="245"/>
      <c r="H650" s="248">
        <v>22.800000000000001</v>
      </c>
      <c r="I650" s="249"/>
      <c r="J650" s="245"/>
      <c r="K650" s="245"/>
      <c r="L650" s="250"/>
      <c r="M650" s="251"/>
      <c r="N650" s="252"/>
      <c r="O650" s="252"/>
      <c r="P650" s="252"/>
      <c r="Q650" s="252"/>
      <c r="R650" s="252"/>
      <c r="S650" s="252"/>
      <c r="T650" s="253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4" t="s">
        <v>148</v>
      </c>
      <c r="AU650" s="254" t="s">
        <v>85</v>
      </c>
      <c r="AV650" s="14" t="s">
        <v>85</v>
      </c>
      <c r="AW650" s="14" t="s">
        <v>31</v>
      </c>
      <c r="AX650" s="14" t="s">
        <v>75</v>
      </c>
      <c r="AY650" s="254" t="s">
        <v>134</v>
      </c>
    </row>
    <row r="651" s="15" customFormat="1">
      <c r="A651" s="15"/>
      <c r="B651" s="255"/>
      <c r="C651" s="256"/>
      <c r="D651" s="235" t="s">
        <v>148</v>
      </c>
      <c r="E651" s="257" t="s">
        <v>1</v>
      </c>
      <c r="F651" s="258" t="s">
        <v>158</v>
      </c>
      <c r="G651" s="256"/>
      <c r="H651" s="259">
        <v>33.399999999999999</v>
      </c>
      <c r="I651" s="260"/>
      <c r="J651" s="256"/>
      <c r="K651" s="256"/>
      <c r="L651" s="261"/>
      <c r="M651" s="262"/>
      <c r="N651" s="263"/>
      <c r="O651" s="263"/>
      <c r="P651" s="263"/>
      <c r="Q651" s="263"/>
      <c r="R651" s="263"/>
      <c r="S651" s="263"/>
      <c r="T651" s="264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T651" s="265" t="s">
        <v>148</v>
      </c>
      <c r="AU651" s="265" t="s">
        <v>85</v>
      </c>
      <c r="AV651" s="15" t="s">
        <v>140</v>
      </c>
      <c r="AW651" s="15" t="s">
        <v>31</v>
      </c>
      <c r="AX651" s="15" t="s">
        <v>83</v>
      </c>
      <c r="AY651" s="265" t="s">
        <v>134</v>
      </c>
    </row>
    <row r="652" s="2" customFormat="1" ht="24.15" customHeight="1">
      <c r="A652" s="39"/>
      <c r="B652" s="40"/>
      <c r="C652" s="220" t="s">
        <v>654</v>
      </c>
      <c r="D652" s="220" t="s">
        <v>136</v>
      </c>
      <c r="E652" s="221" t="s">
        <v>655</v>
      </c>
      <c r="F652" s="222" t="s">
        <v>656</v>
      </c>
      <c r="G652" s="223" t="s">
        <v>190</v>
      </c>
      <c r="H652" s="224">
        <v>213.40000000000001</v>
      </c>
      <c r="I652" s="225"/>
      <c r="J652" s="224">
        <f>ROUND(I652*H652,2)</f>
        <v>0</v>
      </c>
      <c r="K652" s="226"/>
      <c r="L652" s="45"/>
      <c r="M652" s="227" t="s">
        <v>1</v>
      </c>
      <c r="N652" s="228" t="s">
        <v>40</v>
      </c>
      <c r="O652" s="92"/>
      <c r="P652" s="229">
        <f>O652*H652</f>
        <v>0</v>
      </c>
      <c r="Q652" s="229">
        <v>0.0029399999999999999</v>
      </c>
      <c r="R652" s="229">
        <f>Q652*H652</f>
        <v>0.62739599999999995</v>
      </c>
      <c r="S652" s="229">
        <v>0</v>
      </c>
      <c r="T652" s="230">
        <f>S652*H652</f>
        <v>0</v>
      </c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R652" s="231" t="s">
        <v>250</v>
      </c>
      <c r="AT652" s="231" t="s">
        <v>136</v>
      </c>
      <c r="AU652" s="231" t="s">
        <v>85</v>
      </c>
      <c r="AY652" s="18" t="s">
        <v>134</v>
      </c>
      <c r="BE652" s="232">
        <f>IF(N652="základní",J652,0)</f>
        <v>0</v>
      </c>
      <c r="BF652" s="232">
        <f>IF(N652="snížená",J652,0)</f>
        <v>0</v>
      </c>
      <c r="BG652" s="232">
        <f>IF(N652="zákl. přenesená",J652,0)</f>
        <v>0</v>
      </c>
      <c r="BH652" s="232">
        <f>IF(N652="sníž. přenesená",J652,0)</f>
        <v>0</v>
      </c>
      <c r="BI652" s="232">
        <f>IF(N652="nulová",J652,0)</f>
        <v>0</v>
      </c>
      <c r="BJ652" s="18" t="s">
        <v>83</v>
      </c>
      <c r="BK652" s="232">
        <f>ROUND(I652*H652,2)</f>
        <v>0</v>
      </c>
      <c r="BL652" s="18" t="s">
        <v>250</v>
      </c>
      <c r="BM652" s="231" t="s">
        <v>657</v>
      </c>
    </row>
    <row r="653" s="13" customFormat="1">
      <c r="A653" s="13"/>
      <c r="B653" s="233"/>
      <c r="C653" s="234"/>
      <c r="D653" s="235" t="s">
        <v>148</v>
      </c>
      <c r="E653" s="236" t="s">
        <v>1</v>
      </c>
      <c r="F653" s="237" t="s">
        <v>434</v>
      </c>
      <c r="G653" s="234"/>
      <c r="H653" s="236" t="s">
        <v>1</v>
      </c>
      <c r="I653" s="238"/>
      <c r="J653" s="234"/>
      <c r="K653" s="234"/>
      <c r="L653" s="239"/>
      <c r="M653" s="240"/>
      <c r="N653" s="241"/>
      <c r="O653" s="241"/>
      <c r="P653" s="241"/>
      <c r="Q653" s="241"/>
      <c r="R653" s="241"/>
      <c r="S653" s="241"/>
      <c r="T653" s="242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3" t="s">
        <v>148</v>
      </c>
      <c r="AU653" s="243" t="s">
        <v>85</v>
      </c>
      <c r="AV653" s="13" t="s">
        <v>83</v>
      </c>
      <c r="AW653" s="13" t="s">
        <v>31</v>
      </c>
      <c r="AX653" s="13" t="s">
        <v>75</v>
      </c>
      <c r="AY653" s="243" t="s">
        <v>134</v>
      </c>
    </row>
    <row r="654" s="13" customFormat="1">
      <c r="A654" s="13"/>
      <c r="B654" s="233"/>
      <c r="C654" s="234"/>
      <c r="D654" s="235" t="s">
        <v>148</v>
      </c>
      <c r="E654" s="236" t="s">
        <v>1</v>
      </c>
      <c r="F654" s="237" t="s">
        <v>151</v>
      </c>
      <c r="G654" s="234"/>
      <c r="H654" s="236" t="s">
        <v>1</v>
      </c>
      <c r="I654" s="238"/>
      <c r="J654" s="234"/>
      <c r="K654" s="234"/>
      <c r="L654" s="239"/>
      <c r="M654" s="240"/>
      <c r="N654" s="241"/>
      <c r="O654" s="241"/>
      <c r="P654" s="241"/>
      <c r="Q654" s="241"/>
      <c r="R654" s="241"/>
      <c r="S654" s="241"/>
      <c r="T654" s="242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3" t="s">
        <v>148</v>
      </c>
      <c r="AU654" s="243" t="s">
        <v>85</v>
      </c>
      <c r="AV654" s="13" t="s">
        <v>83</v>
      </c>
      <c r="AW654" s="13" t="s">
        <v>31</v>
      </c>
      <c r="AX654" s="13" t="s">
        <v>75</v>
      </c>
      <c r="AY654" s="243" t="s">
        <v>134</v>
      </c>
    </row>
    <row r="655" s="14" customFormat="1">
      <c r="A655" s="14"/>
      <c r="B655" s="244"/>
      <c r="C655" s="245"/>
      <c r="D655" s="235" t="s">
        <v>148</v>
      </c>
      <c r="E655" s="246" t="s">
        <v>1</v>
      </c>
      <c r="F655" s="247" t="s">
        <v>492</v>
      </c>
      <c r="G655" s="245"/>
      <c r="H655" s="248">
        <v>51</v>
      </c>
      <c r="I655" s="249"/>
      <c r="J655" s="245"/>
      <c r="K655" s="245"/>
      <c r="L655" s="250"/>
      <c r="M655" s="251"/>
      <c r="N655" s="252"/>
      <c r="O655" s="252"/>
      <c r="P655" s="252"/>
      <c r="Q655" s="252"/>
      <c r="R655" s="252"/>
      <c r="S655" s="252"/>
      <c r="T655" s="253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54" t="s">
        <v>148</v>
      </c>
      <c r="AU655" s="254" t="s">
        <v>85</v>
      </c>
      <c r="AV655" s="14" t="s">
        <v>85</v>
      </c>
      <c r="AW655" s="14" t="s">
        <v>31</v>
      </c>
      <c r="AX655" s="14" t="s">
        <v>75</v>
      </c>
      <c r="AY655" s="254" t="s">
        <v>134</v>
      </c>
    </row>
    <row r="656" s="13" customFormat="1">
      <c r="A656" s="13"/>
      <c r="B656" s="233"/>
      <c r="C656" s="234"/>
      <c r="D656" s="235" t="s">
        <v>148</v>
      </c>
      <c r="E656" s="236" t="s">
        <v>1</v>
      </c>
      <c r="F656" s="237" t="s">
        <v>153</v>
      </c>
      <c r="G656" s="234"/>
      <c r="H656" s="236" t="s">
        <v>1</v>
      </c>
      <c r="I656" s="238"/>
      <c r="J656" s="234"/>
      <c r="K656" s="234"/>
      <c r="L656" s="239"/>
      <c r="M656" s="240"/>
      <c r="N656" s="241"/>
      <c r="O656" s="241"/>
      <c r="P656" s="241"/>
      <c r="Q656" s="241"/>
      <c r="R656" s="241"/>
      <c r="S656" s="241"/>
      <c r="T656" s="242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3" t="s">
        <v>148</v>
      </c>
      <c r="AU656" s="243" t="s">
        <v>85</v>
      </c>
      <c r="AV656" s="13" t="s">
        <v>83</v>
      </c>
      <c r="AW656" s="13" t="s">
        <v>31</v>
      </c>
      <c r="AX656" s="13" t="s">
        <v>75</v>
      </c>
      <c r="AY656" s="243" t="s">
        <v>134</v>
      </c>
    </row>
    <row r="657" s="14" customFormat="1">
      <c r="A657" s="14"/>
      <c r="B657" s="244"/>
      <c r="C657" s="245"/>
      <c r="D657" s="235" t="s">
        <v>148</v>
      </c>
      <c r="E657" s="246" t="s">
        <v>1</v>
      </c>
      <c r="F657" s="247" t="s">
        <v>654</v>
      </c>
      <c r="G657" s="245"/>
      <c r="H657" s="248">
        <v>79</v>
      </c>
      <c r="I657" s="249"/>
      <c r="J657" s="245"/>
      <c r="K657" s="245"/>
      <c r="L657" s="250"/>
      <c r="M657" s="251"/>
      <c r="N657" s="252"/>
      <c r="O657" s="252"/>
      <c r="P657" s="252"/>
      <c r="Q657" s="252"/>
      <c r="R657" s="252"/>
      <c r="S657" s="252"/>
      <c r="T657" s="253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54" t="s">
        <v>148</v>
      </c>
      <c r="AU657" s="254" t="s">
        <v>85</v>
      </c>
      <c r="AV657" s="14" t="s">
        <v>85</v>
      </c>
      <c r="AW657" s="14" t="s">
        <v>31</v>
      </c>
      <c r="AX657" s="14" t="s">
        <v>75</v>
      </c>
      <c r="AY657" s="254" t="s">
        <v>134</v>
      </c>
    </row>
    <row r="658" s="13" customFormat="1">
      <c r="A658" s="13"/>
      <c r="B658" s="233"/>
      <c r="C658" s="234"/>
      <c r="D658" s="235" t="s">
        <v>148</v>
      </c>
      <c r="E658" s="236" t="s">
        <v>1</v>
      </c>
      <c r="F658" s="237" t="s">
        <v>155</v>
      </c>
      <c r="G658" s="234"/>
      <c r="H658" s="236" t="s">
        <v>1</v>
      </c>
      <c r="I658" s="238"/>
      <c r="J658" s="234"/>
      <c r="K658" s="234"/>
      <c r="L658" s="239"/>
      <c r="M658" s="240"/>
      <c r="N658" s="241"/>
      <c r="O658" s="241"/>
      <c r="P658" s="241"/>
      <c r="Q658" s="241"/>
      <c r="R658" s="241"/>
      <c r="S658" s="241"/>
      <c r="T658" s="242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43" t="s">
        <v>148</v>
      </c>
      <c r="AU658" s="243" t="s">
        <v>85</v>
      </c>
      <c r="AV658" s="13" t="s">
        <v>83</v>
      </c>
      <c r="AW658" s="13" t="s">
        <v>31</v>
      </c>
      <c r="AX658" s="13" t="s">
        <v>75</v>
      </c>
      <c r="AY658" s="243" t="s">
        <v>134</v>
      </c>
    </row>
    <row r="659" s="14" customFormat="1">
      <c r="A659" s="14"/>
      <c r="B659" s="244"/>
      <c r="C659" s="245"/>
      <c r="D659" s="235" t="s">
        <v>148</v>
      </c>
      <c r="E659" s="246" t="s">
        <v>1</v>
      </c>
      <c r="F659" s="247" t="s">
        <v>654</v>
      </c>
      <c r="G659" s="245"/>
      <c r="H659" s="248">
        <v>79</v>
      </c>
      <c r="I659" s="249"/>
      <c r="J659" s="245"/>
      <c r="K659" s="245"/>
      <c r="L659" s="250"/>
      <c r="M659" s="251"/>
      <c r="N659" s="252"/>
      <c r="O659" s="252"/>
      <c r="P659" s="252"/>
      <c r="Q659" s="252"/>
      <c r="R659" s="252"/>
      <c r="S659" s="252"/>
      <c r="T659" s="253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54" t="s">
        <v>148</v>
      </c>
      <c r="AU659" s="254" t="s">
        <v>85</v>
      </c>
      <c r="AV659" s="14" t="s">
        <v>85</v>
      </c>
      <c r="AW659" s="14" t="s">
        <v>31</v>
      </c>
      <c r="AX659" s="14" t="s">
        <v>75</v>
      </c>
      <c r="AY659" s="254" t="s">
        <v>134</v>
      </c>
    </row>
    <row r="660" s="13" customFormat="1">
      <c r="A660" s="13"/>
      <c r="B660" s="233"/>
      <c r="C660" s="234"/>
      <c r="D660" s="235" t="s">
        <v>148</v>
      </c>
      <c r="E660" s="236" t="s">
        <v>1</v>
      </c>
      <c r="F660" s="237" t="s">
        <v>168</v>
      </c>
      <c r="G660" s="234"/>
      <c r="H660" s="236" t="s">
        <v>1</v>
      </c>
      <c r="I660" s="238"/>
      <c r="J660" s="234"/>
      <c r="K660" s="234"/>
      <c r="L660" s="239"/>
      <c r="M660" s="240"/>
      <c r="N660" s="241"/>
      <c r="O660" s="241"/>
      <c r="P660" s="241"/>
      <c r="Q660" s="241"/>
      <c r="R660" s="241"/>
      <c r="S660" s="241"/>
      <c r="T660" s="242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3" t="s">
        <v>148</v>
      </c>
      <c r="AU660" s="243" t="s">
        <v>85</v>
      </c>
      <c r="AV660" s="13" t="s">
        <v>83</v>
      </c>
      <c r="AW660" s="13" t="s">
        <v>31</v>
      </c>
      <c r="AX660" s="13" t="s">
        <v>75</v>
      </c>
      <c r="AY660" s="243" t="s">
        <v>134</v>
      </c>
    </row>
    <row r="661" s="14" customFormat="1">
      <c r="A661" s="14"/>
      <c r="B661" s="244"/>
      <c r="C661" s="245"/>
      <c r="D661" s="235" t="s">
        <v>148</v>
      </c>
      <c r="E661" s="246" t="s">
        <v>1</v>
      </c>
      <c r="F661" s="247" t="s">
        <v>658</v>
      </c>
      <c r="G661" s="245"/>
      <c r="H661" s="248">
        <v>4.4000000000000004</v>
      </c>
      <c r="I661" s="249"/>
      <c r="J661" s="245"/>
      <c r="K661" s="245"/>
      <c r="L661" s="250"/>
      <c r="M661" s="251"/>
      <c r="N661" s="252"/>
      <c r="O661" s="252"/>
      <c r="P661" s="252"/>
      <c r="Q661" s="252"/>
      <c r="R661" s="252"/>
      <c r="S661" s="252"/>
      <c r="T661" s="253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54" t="s">
        <v>148</v>
      </c>
      <c r="AU661" s="254" t="s">
        <v>85</v>
      </c>
      <c r="AV661" s="14" t="s">
        <v>85</v>
      </c>
      <c r="AW661" s="14" t="s">
        <v>31</v>
      </c>
      <c r="AX661" s="14" t="s">
        <v>75</v>
      </c>
      <c r="AY661" s="254" t="s">
        <v>134</v>
      </c>
    </row>
    <row r="662" s="15" customFormat="1">
      <c r="A662" s="15"/>
      <c r="B662" s="255"/>
      <c r="C662" s="256"/>
      <c r="D662" s="235" t="s">
        <v>148</v>
      </c>
      <c r="E662" s="257" t="s">
        <v>1</v>
      </c>
      <c r="F662" s="258" t="s">
        <v>158</v>
      </c>
      <c r="G662" s="256"/>
      <c r="H662" s="259">
        <v>213.40000000000001</v>
      </c>
      <c r="I662" s="260"/>
      <c r="J662" s="256"/>
      <c r="K662" s="256"/>
      <c r="L662" s="261"/>
      <c r="M662" s="262"/>
      <c r="N662" s="263"/>
      <c r="O662" s="263"/>
      <c r="P662" s="263"/>
      <c r="Q662" s="263"/>
      <c r="R662" s="263"/>
      <c r="S662" s="263"/>
      <c r="T662" s="264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T662" s="265" t="s">
        <v>148</v>
      </c>
      <c r="AU662" s="265" t="s">
        <v>85</v>
      </c>
      <c r="AV662" s="15" t="s">
        <v>140</v>
      </c>
      <c r="AW662" s="15" t="s">
        <v>31</v>
      </c>
      <c r="AX662" s="15" t="s">
        <v>83</v>
      </c>
      <c r="AY662" s="265" t="s">
        <v>134</v>
      </c>
    </row>
    <row r="663" s="2" customFormat="1" ht="33" customHeight="1">
      <c r="A663" s="39"/>
      <c r="B663" s="40"/>
      <c r="C663" s="220" t="s">
        <v>194</v>
      </c>
      <c r="D663" s="220" t="s">
        <v>136</v>
      </c>
      <c r="E663" s="221" t="s">
        <v>659</v>
      </c>
      <c r="F663" s="222" t="s">
        <v>660</v>
      </c>
      <c r="G663" s="223" t="s">
        <v>190</v>
      </c>
      <c r="H663" s="224">
        <v>213.40000000000001</v>
      </c>
      <c r="I663" s="225"/>
      <c r="J663" s="224">
        <f>ROUND(I663*H663,2)</f>
        <v>0</v>
      </c>
      <c r="K663" s="226"/>
      <c r="L663" s="45"/>
      <c r="M663" s="227" t="s">
        <v>1</v>
      </c>
      <c r="N663" s="228" t="s">
        <v>40</v>
      </c>
      <c r="O663" s="92"/>
      <c r="P663" s="229">
        <f>O663*H663</f>
        <v>0</v>
      </c>
      <c r="Q663" s="229">
        <v>0.0035100000000000001</v>
      </c>
      <c r="R663" s="229">
        <f>Q663*H663</f>
        <v>0.74903400000000009</v>
      </c>
      <c r="S663" s="229">
        <v>0</v>
      </c>
      <c r="T663" s="230">
        <f>S663*H663</f>
        <v>0</v>
      </c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R663" s="231" t="s">
        <v>250</v>
      </c>
      <c r="AT663" s="231" t="s">
        <v>136</v>
      </c>
      <c r="AU663" s="231" t="s">
        <v>85</v>
      </c>
      <c r="AY663" s="18" t="s">
        <v>134</v>
      </c>
      <c r="BE663" s="232">
        <f>IF(N663="základní",J663,0)</f>
        <v>0</v>
      </c>
      <c r="BF663" s="232">
        <f>IF(N663="snížená",J663,0)</f>
        <v>0</v>
      </c>
      <c r="BG663" s="232">
        <f>IF(N663="zákl. přenesená",J663,0)</f>
        <v>0</v>
      </c>
      <c r="BH663" s="232">
        <f>IF(N663="sníž. přenesená",J663,0)</f>
        <v>0</v>
      </c>
      <c r="BI663" s="232">
        <f>IF(N663="nulová",J663,0)</f>
        <v>0</v>
      </c>
      <c r="BJ663" s="18" t="s">
        <v>83</v>
      </c>
      <c r="BK663" s="232">
        <f>ROUND(I663*H663,2)</f>
        <v>0</v>
      </c>
      <c r="BL663" s="18" t="s">
        <v>250</v>
      </c>
      <c r="BM663" s="231" t="s">
        <v>661</v>
      </c>
    </row>
    <row r="664" s="2" customFormat="1">
      <c r="A664" s="39"/>
      <c r="B664" s="40"/>
      <c r="C664" s="41"/>
      <c r="D664" s="235" t="s">
        <v>358</v>
      </c>
      <c r="E664" s="41"/>
      <c r="F664" s="287" t="s">
        <v>627</v>
      </c>
      <c r="G664" s="41"/>
      <c r="H664" s="41"/>
      <c r="I664" s="288"/>
      <c r="J664" s="41"/>
      <c r="K664" s="41"/>
      <c r="L664" s="45"/>
      <c r="M664" s="289"/>
      <c r="N664" s="290"/>
      <c r="O664" s="92"/>
      <c r="P664" s="92"/>
      <c r="Q664" s="92"/>
      <c r="R664" s="92"/>
      <c r="S664" s="92"/>
      <c r="T664" s="93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T664" s="18" t="s">
        <v>358</v>
      </c>
      <c r="AU664" s="18" t="s">
        <v>85</v>
      </c>
    </row>
    <row r="665" s="13" customFormat="1">
      <c r="A665" s="13"/>
      <c r="B665" s="233"/>
      <c r="C665" s="234"/>
      <c r="D665" s="235" t="s">
        <v>148</v>
      </c>
      <c r="E665" s="236" t="s">
        <v>1</v>
      </c>
      <c r="F665" s="237" t="s">
        <v>151</v>
      </c>
      <c r="G665" s="234"/>
      <c r="H665" s="236" t="s">
        <v>1</v>
      </c>
      <c r="I665" s="238"/>
      <c r="J665" s="234"/>
      <c r="K665" s="234"/>
      <c r="L665" s="239"/>
      <c r="M665" s="240"/>
      <c r="N665" s="241"/>
      <c r="O665" s="241"/>
      <c r="P665" s="241"/>
      <c r="Q665" s="241"/>
      <c r="R665" s="241"/>
      <c r="S665" s="241"/>
      <c r="T665" s="242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3" t="s">
        <v>148</v>
      </c>
      <c r="AU665" s="243" t="s">
        <v>85</v>
      </c>
      <c r="AV665" s="13" t="s">
        <v>83</v>
      </c>
      <c r="AW665" s="13" t="s">
        <v>31</v>
      </c>
      <c r="AX665" s="13" t="s">
        <v>75</v>
      </c>
      <c r="AY665" s="243" t="s">
        <v>134</v>
      </c>
    </row>
    <row r="666" s="14" customFormat="1">
      <c r="A666" s="14"/>
      <c r="B666" s="244"/>
      <c r="C666" s="245"/>
      <c r="D666" s="235" t="s">
        <v>148</v>
      </c>
      <c r="E666" s="246" t="s">
        <v>1</v>
      </c>
      <c r="F666" s="247" t="s">
        <v>492</v>
      </c>
      <c r="G666" s="245"/>
      <c r="H666" s="248">
        <v>51</v>
      </c>
      <c r="I666" s="249"/>
      <c r="J666" s="245"/>
      <c r="K666" s="245"/>
      <c r="L666" s="250"/>
      <c r="M666" s="251"/>
      <c r="N666" s="252"/>
      <c r="O666" s="252"/>
      <c r="P666" s="252"/>
      <c r="Q666" s="252"/>
      <c r="R666" s="252"/>
      <c r="S666" s="252"/>
      <c r="T666" s="253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54" t="s">
        <v>148</v>
      </c>
      <c r="AU666" s="254" t="s">
        <v>85</v>
      </c>
      <c r="AV666" s="14" t="s">
        <v>85</v>
      </c>
      <c r="AW666" s="14" t="s">
        <v>31</v>
      </c>
      <c r="AX666" s="14" t="s">
        <v>75</v>
      </c>
      <c r="AY666" s="254" t="s">
        <v>134</v>
      </c>
    </row>
    <row r="667" s="13" customFormat="1">
      <c r="A667" s="13"/>
      <c r="B667" s="233"/>
      <c r="C667" s="234"/>
      <c r="D667" s="235" t="s">
        <v>148</v>
      </c>
      <c r="E667" s="236" t="s">
        <v>1</v>
      </c>
      <c r="F667" s="237" t="s">
        <v>153</v>
      </c>
      <c r="G667" s="234"/>
      <c r="H667" s="236" t="s">
        <v>1</v>
      </c>
      <c r="I667" s="238"/>
      <c r="J667" s="234"/>
      <c r="K667" s="234"/>
      <c r="L667" s="239"/>
      <c r="M667" s="240"/>
      <c r="N667" s="241"/>
      <c r="O667" s="241"/>
      <c r="P667" s="241"/>
      <c r="Q667" s="241"/>
      <c r="R667" s="241"/>
      <c r="S667" s="241"/>
      <c r="T667" s="242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3" t="s">
        <v>148</v>
      </c>
      <c r="AU667" s="243" t="s">
        <v>85</v>
      </c>
      <c r="AV667" s="13" t="s">
        <v>83</v>
      </c>
      <c r="AW667" s="13" t="s">
        <v>31</v>
      </c>
      <c r="AX667" s="13" t="s">
        <v>75</v>
      </c>
      <c r="AY667" s="243" t="s">
        <v>134</v>
      </c>
    </row>
    <row r="668" s="14" customFormat="1">
      <c r="A668" s="14"/>
      <c r="B668" s="244"/>
      <c r="C668" s="245"/>
      <c r="D668" s="235" t="s">
        <v>148</v>
      </c>
      <c r="E668" s="246" t="s">
        <v>1</v>
      </c>
      <c r="F668" s="247" t="s">
        <v>654</v>
      </c>
      <c r="G668" s="245"/>
      <c r="H668" s="248">
        <v>79</v>
      </c>
      <c r="I668" s="249"/>
      <c r="J668" s="245"/>
      <c r="K668" s="245"/>
      <c r="L668" s="250"/>
      <c r="M668" s="251"/>
      <c r="N668" s="252"/>
      <c r="O668" s="252"/>
      <c r="P668" s="252"/>
      <c r="Q668" s="252"/>
      <c r="R668" s="252"/>
      <c r="S668" s="252"/>
      <c r="T668" s="253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54" t="s">
        <v>148</v>
      </c>
      <c r="AU668" s="254" t="s">
        <v>85</v>
      </c>
      <c r="AV668" s="14" t="s">
        <v>85</v>
      </c>
      <c r="AW668" s="14" t="s">
        <v>31</v>
      </c>
      <c r="AX668" s="14" t="s">
        <v>75</v>
      </c>
      <c r="AY668" s="254" t="s">
        <v>134</v>
      </c>
    </row>
    <row r="669" s="13" customFormat="1">
      <c r="A669" s="13"/>
      <c r="B669" s="233"/>
      <c r="C669" s="234"/>
      <c r="D669" s="235" t="s">
        <v>148</v>
      </c>
      <c r="E669" s="236" t="s">
        <v>1</v>
      </c>
      <c r="F669" s="237" t="s">
        <v>155</v>
      </c>
      <c r="G669" s="234"/>
      <c r="H669" s="236" t="s">
        <v>1</v>
      </c>
      <c r="I669" s="238"/>
      <c r="J669" s="234"/>
      <c r="K669" s="234"/>
      <c r="L669" s="239"/>
      <c r="M669" s="240"/>
      <c r="N669" s="241"/>
      <c r="O669" s="241"/>
      <c r="P669" s="241"/>
      <c r="Q669" s="241"/>
      <c r="R669" s="241"/>
      <c r="S669" s="241"/>
      <c r="T669" s="242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3" t="s">
        <v>148</v>
      </c>
      <c r="AU669" s="243" t="s">
        <v>85</v>
      </c>
      <c r="AV669" s="13" t="s">
        <v>83</v>
      </c>
      <c r="AW669" s="13" t="s">
        <v>31</v>
      </c>
      <c r="AX669" s="13" t="s">
        <v>75</v>
      </c>
      <c r="AY669" s="243" t="s">
        <v>134</v>
      </c>
    </row>
    <row r="670" s="14" customFormat="1">
      <c r="A670" s="14"/>
      <c r="B670" s="244"/>
      <c r="C670" s="245"/>
      <c r="D670" s="235" t="s">
        <v>148</v>
      </c>
      <c r="E670" s="246" t="s">
        <v>1</v>
      </c>
      <c r="F670" s="247" t="s">
        <v>654</v>
      </c>
      <c r="G670" s="245"/>
      <c r="H670" s="248">
        <v>79</v>
      </c>
      <c r="I670" s="249"/>
      <c r="J670" s="245"/>
      <c r="K670" s="245"/>
      <c r="L670" s="250"/>
      <c r="M670" s="251"/>
      <c r="N670" s="252"/>
      <c r="O670" s="252"/>
      <c r="P670" s="252"/>
      <c r="Q670" s="252"/>
      <c r="R670" s="252"/>
      <c r="S670" s="252"/>
      <c r="T670" s="253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54" t="s">
        <v>148</v>
      </c>
      <c r="AU670" s="254" t="s">
        <v>85</v>
      </c>
      <c r="AV670" s="14" t="s">
        <v>85</v>
      </c>
      <c r="AW670" s="14" t="s">
        <v>31</v>
      </c>
      <c r="AX670" s="14" t="s">
        <v>75</v>
      </c>
      <c r="AY670" s="254" t="s">
        <v>134</v>
      </c>
    </row>
    <row r="671" s="13" customFormat="1">
      <c r="A671" s="13"/>
      <c r="B671" s="233"/>
      <c r="C671" s="234"/>
      <c r="D671" s="235" t="s">
        <v>148</v>
      </c>
      <c r="E671" s="236" t="s">
        <v>1</v>
      </c>
      <c r="F671" s="237" t="s">
        <v>168</v>
      </c>
      <c r="G671" s="234"/>
      <c r="H671" s="236" t="s">
        <v>1</v>
      </c>
      <c r="I671" s="238"/>
      <c r="J671" s="234"/>
      <c r="K671" s="234"/>
      <c r="L671" s="239"/>
      <c r="M671" s="240"/>
      <c r="N671" s="241"/>
      <c r="O671" s="241"/>
      <c r="P671" s="241"/>
      <c r="Q671" s="241"/>
      <c r="R671" s="241"/>
      <c r="S671" s="241"/>
      <c r="T671" s="242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3" t="s">
        <v>148</v>
      </c>
      <c r="AU671" s="243" t="s">
        <v>85</v>
      </c>
      <c r="AV671" s="13" t="s">
        <v>83</v>
      </c>
      <c r="AW671" s="13" t="s">
        <v>31</v>
      </c>
      <c r="AX671" s="13" t="s">
        <v>75</v>
      </c>
      <c r="AY671" s="243" t="s">
        <v>134</v>
      </c>
    </row>
    <row r="672" s="14" customFormat="1">
      <c r="A672" s="14"/>
      <c r="B672" s="244"/>
      <c r="C672" s="245"/>
      <c r="D672" s="235" t="s">
        <v>148</v>
      </c>
      <c r="E672" s="246" t="s">
        <v>1</v>
      </c>
      <c r="F672" s="247" t="s">
        <v>658</v>
      </c>
      <c r="G672" s="245"/>
      <c r="H672" s="248">
        <v>4.4000000000000004</v>
      </c>
      <c r="I672" s="249"/>
      <c r="J672" s="245"/>
      <c r="K672" s="245"/>
      <c r="L672" s="250"/>
      <c r="M672" s="251"/>
      <c r="N672" s="252"/>
      <c r="O672" s="252"/>
      <c r="P672" s="252"/>
      <c r="Q672" s="252"/>
      <c r="R672" s="252"/>
      <c r="S672" s="252"/>
      <c r="T672" s="253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4" t="s">
        <v>148</v>
      </c>
      <c r="AU672" s="254" t="s">
        <v>85</v>
      </c>
      <c r="AV672" s="14" t="s">
        <v>85</v>
      </c>
      <c r="AW672" s="14" t="s">
        <v>31</v>
      </c>
      <c r="AX672" s="14" t="s">
        <v>75</v>
      </c>
      <c r="AY672" s="254" t="s">
        <v>134</v>
      </c>
    </row>
    <row r="673" s="15" customFormat="1">
      <c r="A673" s="15"/>
      <c r="B673" s="255"/>
      <c r="C673" s="256"/>
      <c r="D673" s="235" t="s">
        <v>148</v>
      </c>
      <c r="E673" s="257" t="s">
        <v>1</v>
      </c>
      <c r="F673" s="258" t="s">
        <v>158</v>
      </c>
      <c r="G673" s="256"/>
      <c r="H673" s="259">
        <v>213.40000000000001</v>
      </c>
      <c r="I673" s="260"/>
      <c r="J673" s="256"/>
      <c r="K673" s="256"/>
      <c r="L673" s="261"/>
      <c r="M673" s="262"/>
      <c r="N673" s="263"/>
      <c r="O673" s="263"/>
      <c r="P673" s="263"/>
      <c r="Q673" s="263"/>
      <c r="R673" s="263"/>
      <c r="S673" s="263"/>
      <c r="T673" s="264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T673" s="265" t="s">
        <v>148</v>
      </c>
      <c r="AU673" s="265" t="s">
        <v>85</v>
      </c>
      <c r="AV673" s="15" t="s">
        <v>140</v>
      </c>
      <c r="AW673" s="15" t="s">
        <v>31</v>
      </c>
      <c r="AX673" s="15" t="s">
        <v>83</v>
      </c>
      <c r="AY673" s="265" t="s">
        <v>134</v>
      </c>
    </row>
    <row r="674" s="2" customFormat="1" ht="16.5" customHeight="1">
      <c r="A674" s="39"/>
      <c r="B674" s="40"/>
      <c r="C674" s="220" t="s">
        <v>662</v>
      </c>
      <c r="D674" s="220" t="s">
        <v>136</v>
      </c>
      <c r="E674" s="221" t="s">
        <v>663</v>
      </c>
      <c r="F674" s="222" t="s">
        <v>664</v>
      </c>
      <c r="G674" s="223" t="s">
        <v>190</v>
      </c>
      <c r="H674" s="224">
        <v>213.40000000000001</v>
      </c>
      <c r="I674" s="225"/>
      <c r="J674" s="224">
        <f>ROUND(I674*H674,2)</f>
        <v>0</v>
      </c>
      <c r="K674" s="226"/>
      <c r="L674" s="45"/>
      <c r="M674" s="227" t="s">
        <v>1</v>
      </c>
      <c r="N674" s="228" t="s">
        <v>40</v>
      </c>
      <c r="O674" s="92"/>
      <c r="P674" s="229">
        <f>O674*H674</f>
        <v>0</v>
      </c>
      <c r="Q674" s="229">
        <v>0</v>
      </c>
      <c r="R674" s="229">
        <f>Q674*H674</f>
        <v>0</v>
      </c>
      <c r="S674" s="229">
        <v>0</v>
      </c>
      <c r="T674" s="230">
        <f>S674*H674</f>
        <v>0</v>
      </c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R674" s="231" t="s">
        <v>250</v>
      </c>
      <c r="AT674" s="231" t="s">
        <v>136</v>
      </c>
      <c r="AU674" s="231" t="s">
        <v>85</v>
      </c>
      <c r="AY674" s="18" t="s">
        <v>134</v>
      </c>
      <c r="BE674" s="232">
        <f>IF(N674="základní",J674,0)</f>
        <v>0</v>
      </c>
      <c r="BF674" s="232">
        <f>IF(N674="snížená",J674,0)</f>
        <v>0</v>
      </c>
      <c r="BG674" s="232">
        <f>IF(N674="zákl. přenesená",J674,0)</f>
        <v>0</v>
      </c>
      <c r="BH674" s="232">
        <f>IF(N674="sníž. přenesená",J674,0)</f>
        <v>0</v>
      </c>
      <c r="BI674" s="232">
        <f>IF(N674="nulová",J674,0)</f>
        <v>0</v>
      </c>
      <c r="BJ674" s="18" t="s">
        <v>83</v>
      </c>
      <c r="BK674" s="232">
        <f>ROUND(I674*H674,2)</f>
        <v>0</v>
      </c>
      <c r="BL674" s="18" t="s">
        <v>250</v>
      </c>
      <c r="BM674" s="231" t="s">
        <v>665</v>
      </c>
    </row>
    <row r="675" s="13" customFormat="1">
      <c r="A675" s="13"/>
      <c r="B675" s="233"/>
      <c r="C675" s="234"/>
      <c r="D675" s="235" t="s">
        <v>148</v>
      </c>
      <c r="E675" s="236" t="s">
        <v>1</v>
      </c>
      <c r="F675" s="237" t="s">
        <v>151</v>
      </c>
      <c r="G675" s="234"/>
      <c r="H675" s="236" t="s">
        <v>1</v>
      </c>
      <c r="I675" s="238"/>
      <c r="J675" s="234"/>
      <c r="K675" s="234"/>
      <c r="L675" s="239"/>
      <c r="M675" s="240"/>
      <c r="N675" s="241"/>
      <c r="O675" s="241"/>
      <c r="P675" s="241"/>
      <c r="Q675" s="241"/>
      <c r="R675" s="241"/>
      <c r="S675" s="241"/>
      <c r="T675" s="242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3" t="s">
        <v>148</v>
      </c>
      <c r="AU675" s="243" t="s">
        <v>85</v>
      </c>
      <c r="AV675" s="13" t="s">
        <v>83</v>
      </c>
      <c r="AW675" s="13" t="s">
        <v>31</v>
      </c>
      <c r="AX675" s="13" t="s">
        <v>75</v>
      </c>
      <c r="AY675" s="243" t="s">
        <v>134</v>
      </c>
    </row>
    <row r="676" s="14" customFormat="1">
      <c r="A676" s="14"/>
      <c r="B676" s="244"/>
      <c r="C676" s="245"/>
      <c r="D676" s="235" t="s">
        <v>148</v>
      </c>
      <c r="E676" s="246" t="s">
        <v>1</v>
      </c>
      <c r="F676" s="247" t="s">
        <v>492</v>
      </c>
      <c r="G676" s="245"/>
      <c r="H676" s="248">
        <v>51</v>
      </c>
      <c r="I676" s="249"/>
      <c r="J676" s="245"/>
      <c r="K676" s="245"/>
      <c r="L676" s="250"/>
      <c r="M676" s="251"/>
      <c r="N676" s="252"/>
      <c r="O676" s="252"/>
      <c r="P676" s="252"/>
      <c r="Q676" s="252"/>
      <c r="R676" s="252"/>
      <c r="S676" s="252"/>
      <c r="T676" s="253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4" t="s">
        <v>148</v>
      </c>
      <c r="AU676" s="254" t="s">
        <v>85</v>
      </c>
      <c r="AV676" s="14" t="s">
        <v>85</v>
      </c>
      <c r="AW676" s="14" t="s">
        <v>31</v>
      </c>
      <c r="AX676" s="14" t="s">
        <v>75</v>
      </c>
      <c r="AY676" s="254" t="s">
        <v>134</v>
      </c>
    </row>
    <row r="677" s="13" customFormat="1">
      <c r="A677" s="13"/>
      <c r="B677" s="233"/>
      <c r="C677" s="234"/>
      <c r="D677" s="235" t="s">
        <v>148</v>
      </c>
      <c r="E677" s="236" t="s">
        <v>1</v>
      </c>
      <c r="F677" s="237" t="s">
        <v>153</v>
      </c>
      <c r="G677" s="234"/>
      <c r="H677" s="236" t="s">
        <v>1</v>
      </c>
      <c r="I677" s="238"/>
      <c r="J677" s="234"/>
      <c r="K677" s="234"/>
      <c r="L677" s="239"/>
      <c r="M677" s="240"/>
      <c r="N677" s="241"/>
      <c r="O677" s="241"/>
      <c r="P677" s="241"/>
      <c r="Q677" s="241"/>
      <c r="R677" s="241"/>
      <c r="S677" s="241"/>
      <c r="T677" s="242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3" t="s">
        <v>148</v>
      </c>
      <c r="AU677" s="243" t="s">
        <v>85</v>
      </c>
      <c r="AV677" s="13" t="s">
        <v>83</v>
      </c>
      <c r="AW677" s="13" t="s">
        <v>31</v>
      </c>
      <c r="AX677" s="13" t="s">
        <v>75</v>
      </c>
      <c r="AY677" s="243" t="s">
        <v>134</v>
      </c>
    </row>
    <row r="678" s="14" customFormat="1">
      <c r="A678" s="14"/>
      <c r="B678" s="244"/>
      <c r="C678" s="245"/>
      <c r="D678" s="235" t="s">
        <v>148</v>
      </c>
      <c r="E678" s="246" t="s">
        <v>1</v>
      </c>
      <c r="F678" s="247" t="s">
        <v>654</v>
      </c>
      <c r="G678" s="245"/>
      <c r="H678" s="248">
        <v>79</v>
      </c>
      <c r="I678" s="249"/>
      <c r="J678" s="245"/>
      <c r="K678" s="245"/>
      <c r="L678" s="250"/>
      <c r="M678" s="251"/>
      <c r="N678" s="252"/>
      <c r="O678" s="252"/>
      <c r="P678" s="252"/>
      <c r="Q678" s="252"/>
      <c r="R678" s="252"/>
      <c r="S678" s="252"/>
      <c r="T678" s="253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54" t="s">
        <v>148</v>
      </c>
      <c r="AU678" s="254" t="s">
        <v>85</v>
      </c>
      <c r="AV678" s="14" t="s">
        <v>85</v>
      </c>
      <c r="AW678" s="14" t="s">
        <v>31</v>
      </c>
      <c r="AX678" s="14" t="s">
        <v>75</v>
      </c>
      <c r="AY678" s="254" t="s">
        <v>134</v>
      </c>
    </row>
    <row r="679" s="13" customFormat="1">
      <c r="A679" s="13"/>
      <c r="B679" s="233"/>
      <c r="C679" s="234"/>
      <c r="D679" s="235" t="s">
        <v>148</v>
      </c>
      <c r="E679" s="236" t="s">
        <v>1</v>
      </c>
      <c r="F679" s="237" t="s">
        <v>155</v>
      </c>
      <c r="G679" s="234"/>
      <c r="H679" s="236" t="s">
        <v>1</v>
      </c>
      <c r="I679" s="238"/>
      <c r="J679" s="234"/>
      <c r="K679" s="234"/>
      <c r="L679" s="239"/>
      <c r="M679" s="240"/>
      <c r="N679" s="241"/>
      <c r="O679" s="241"/>
      <c r="P679" s="241"/>
      <c r="Q679" s="241"/>
      <c r="R679" s="241"/>
      <c r="S679" s="241"/>
      <c r="T679" s="242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3" t="s">
        <v>148</v>
      </c>
      <c r="AU679" s="243" t="s">
        <v>85</v>
      </c>
      <c r="AV679" s="13" t="s">
        <v>83</v>
      </c>
      <c r="AW679" s="13" t="s">
        <v>31</v>
      </c>
      <c r="AX679" s="13" t="s">
        <v>75</v>
      </c>
      <c r="AY679" s="243" t="s">
        <v>134</v>
      </c>
    </row>
    <row r="680" s="14" customFormat="1">
      <c r="A680" s="14"/>
      <c r="B680" s="244"/>
      <c r="C680" s="245"/>
      <c r="D680" s="235" t="s">
        <v>148</v>
      </c>
      <c r="E680" s="246" t="s">
        <v>1</v>
      </c>
      <c r="F680" s="247" t="s">
        <v>654</v>
      </c>
      <c r="G680" s="245"/>
      <c r="H680" s="248">
        <v>79</v>
      </c>
      <c r="I680" s="249"/>
      <c r="J680" s="245"/>
      <c r="K680" s="245"/>
      <c r="L680" s="250"/>
      <c r="M680" s="251"/>
      <c r="N680" s="252"/>
      <c r="O680" s="252"/>
      <c r="P680" s="252"/>
      <c r="Q680" s="252"/>
      <c r="R680" s="252"/>
      <c r="S680" s="252"/>
      <c r="T680" s="253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54" t="s">
        <v>148</v>
      </c>
      <c r="AU680" s="254" t="s">
        <v>85</v>
      </c>
      <c r="AV680" s="14" t="s">
        <v>85</v>
      </c>
      <c r="AW680" s="14" t="s">
        <v>31</v>
      </c>
      <c r="AX680" s="14" t="s">
        <v>75</v>
      </c>
      <c r="AY680" s="254" t="s">
        <v>134</v>
      </c>
    </row>
    <row r="681" s="13" customFormat="1">
      <c r="A681" s="13"/>
      <c r="B681" s="233"/>
      <c r="C681" s="234"/>
      <c r="D681" s="235" t="s">
        <v>148</v>
      </c>
      <c r="E681" s="236" t="s">
        <v>1</v>
      </c>
      <c r="F681" s="237" t="s">
        <v>168</v>
      </c>
      <c r="G681" s="234"/>
      <c r="H681" s="236" t="s">
        <v>1</v>
      </c>
      <c r="I681" s="238"/>
      <c r="J681" s="234"/>
      <c r="K681" s="234"/>
      <c r="L681" s="239"/>
      <c r="M681" s="240"/>
      <c r="N681" s="241"/>
      <c r="O681" s="241"/>
      <c r="P681" s="241"/>
      <c r="Q681" s="241"/>
      <c r="R681" s="241"/>
      <c r="S681" s="241"/>
      <c r="T681" s="242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3" t="s">
        <v>148</v>
      </c>
      <c r="AU681" s="243" t="s">
        <v>85</v>
      </c>
      <c r="AV681" s="13" t="s">
        <v>83</v>
      </c>
      <c r="AW681" s="13" t="s">
        <v>31</v>
      </c>
      <c r="AX681" s="13" t="s">
        <v>75</v>
      </c>
      <c r="AY681" s="243" t="s">
        <v>134</v>
      </c>
    </row>
    <row r="682" s="14" customFormat="1">
      <c r="A682" s="14"/>
      <c r="B682" s="244"/>
      <c r="C682" s="245"/>
      <c r="D682" s="235" t="s">
        <v>148</v>
      </c>
      <c r="E682" s="246" t="s">
        <v>1</v>
      </c>
      <c r="F682" s="247" t="s">
        <v>658</v>
      </c>
      <c r="G682" s="245"/>
      <c r="H682" s="248">
        <v>4.4000000000000004</v>
      </c>
      <c r="I682" s="249"/>
      <c r="J682" s="245"/>
      <c r="K682" s="245"/>
      <c r="L682" s="250"/>
      <c r="M682" s="251"/>
      <c r="N682" s="252"/>
      <c r="O682" s="252"/>
      <c r="P682" s="252"/>
      <c r="Q682" s="252"/>
      <c r="R682" s="252"/>
      <c r="S682" s="252"/>
      <c r="T682" s="253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54" t="s">
        <v>148</v>
      </c>
      <c r="AU682" s="254" t="s">
        <v>85</v>
      </c>
      <c r="AV682" s="14" t="s">
        <v>85</v>
      </c>
      <c r="AW682" s="14" t="s">
        <v>31</v>
      </c>
      <c r="AX682" s="14" t="s">
        <v>75</v>
      </c>
      <c r="AY682" s="254" t="s">
        <v>134</v>
      </c>
    </row>
    <row r="683" s="15" customFormat="1">
      <c r="A683" s="15"/>
      <c r="B683" s="255"/>
      <c r="C683" s="256"/>
      <c r="D683" s="235" t="s">
        <v>148</v>
      </c>
      <c r="E683" s="257" t="s">
        <v>1</v>
      </c>
      <c r="F683" s="258" t="s">
        <v>158</v>
      </c>
      <c r="G683" s="256"/>
      <c r="H683" s="259">
        <v>213.40000000000001</v>
      </c>
      <c r="I683" s="260"/>
      <c r="J683" s="256"/>
      <c r="K683" s="256"/>
      <c r="L683" s="261"/>
      <c r="M683" s="262"/>
      <c r="N683" s="263"/>
      <c r="O683" s="263"/>
      <c r="P683" s="263"/>
      <c r="Q683" s="263"/>
      <c r="R683" s="263"/>
      <c r="S683" s="263"/>
      <c r="T683" s="264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T683" s="265" t="s">
        <v>148</v>
      </c>
      <c r="AU683" s="265" t="s">
        <v>85</v>
      </c>
      <c r="AV683" s="15" t="s">
        <v>140</v>
      </c>
      <c r="AW683" s="15" t="s">
        <v>31</v>
      </c>
      <c r="AX683" s="15" t="s">
        <v>83</v>
      </c>
      <c r="AY683" s="265" t="s">
        <v>134</v>
      </c>
    </row>
    <row r="684" s="2" customFormat="1" ht="33" customHeight="1">
      <c r="A684" s="39"/>
      <c r="B684" s="40"/>
      <c r="C684" s="220" t="s">
        <v>666</v>
      </c>
      <c r="D684" s="220" t="s">
        <v>136</v>
      </c>
      <c r="E684" s="221" t="s">
        <v>667</v>
      </c>
      <c r="F684" s="222" t="s">
        <v>668</v>
      </c>
      <c r="G684" s="223" t="s">
        <v>190</v>
      </c>
      <c r="H684" s="224">
        <v>9.1999999999999993</v>
      </c>
      <c r="I684" s="225"/>
      <c r="J684" s="224">
        <f>ROUND(I684*H684,2)</f>
        <v>0</v>
      </c>
      <c r="K684" s="226"/>
      <c r="L684" s="45"/>
      <c r="M684" s="227" t="s">
        <v>1</v>
      </c>
      <c r="N684" s="228" t="s">
        <v>40</v>
      </c>
      <c r="O684" s="92"/>
      <c r="P684" s="229">
        <f>O684*H684</f>
        <v>0</v>
      </c>
      <c r="Q684" s="229">
        <v>0.0043800000000000002</v>
      </c>
      <c r="R684" s="229">
        <f>Q684*H684</f>
        <v>0.040295999999999998</v>
      </c>
      <c r="S684" s="229">
        <v>0</v>
      </c>
      <c r="T684" s="230">
        <f>S684*H684</f>
        <v>0</v>
      </c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R684" s="231" t="s">
        <v>250</v>
      </c>
      <c r="AT684" s="231" t="s">
        <v>136</v>
      </c>
      <c r="AU684" s="231" t="s">
        <v>85</v>
      </c>
      <c r="AY684" s="18" t="s">
        <v>134</v>
      </c>
      <c r="BE684" s="232">
        <f>IF(N684="základní",J684,0)</f>
        <v>0</v>
      </c>
      <c r="BF684" s="232">
        <f>IF(N684="snížená",J684,0)</f>
        <v>0</v>
      </c>
      <c r="BG684" s="232">
        <f>IF(N684="zákl. přenesená",J684,0)</f>
        <v>0</v>
      </c>
      <c r="BH684" s="232">
        <f>IF(N684="sníž. přenesená",J684,0)</f>
        <v>0</v>
      </c>
      <c r="BI684" s="232">
        <f>IF(N684="nulová",J684,0)</f>
        <v>0</v>
      </c>
      <c r="BJ684" s="18" t="s">
        <v>83</v>
      </c>
      <c r="BK684" s="232">
        <f>ROUND(I684*H684,2)</f>
        <v>0</v>
      </c>
      <c r="BL684" s="18" t="s">
        <v>250</v>
      </c>
      <c r="BM684" s="231" t="s">
        <v>669</v>
      </c>
    </row>
    <row r="685" s="2" customFormat="1">
      <c r="A685" s="39"/>
      <c r="B685" s="40"/>
      <c r="C685" s="41"/>
      <c r="D685" s="235" t="s">
        <v>358</v>
      </c>
      <c r="E685" s="41"/>
      <c r="F685" s="287" t="s">
        <v>627</v>
      </c>
      <c r="G685" s="41"/>
      <c r="H685" s="41"/>
      <c r="I685" s="288"/>
      <c r="J685" s="41"/>
      <c r="K685" s="41"/>
      <c r="L685" s="45"/>
      <c r="M685" s="289"/>
      <c r="N685" s="290"/>
      <c r="O685" s="92"/>
      <c r="P685" s="92"/>
      <c r="Q685" s="92"/>
      <c r="R685" s="92"/>
      <c r="S685" s="92"/>
      <c r="T685" s="93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T685" s="18" t="s">
        <v>358</v>
      </c>
      <c r="AU685" s="18" t="s">
        <v>85</v>
      </c>
    </row>
    <row r="686" s="13" customFormat="1">
      <c r="A686" s="13"/>
      <c r="B686" s="233"/>
      <c r="C686" s="234"/>
      <c r="D686" s="235" t="s">
        <v>148</v>
      </c>
      <c r="E686" s="236" t="s">
        <v>1</v>
      </c>
      <c r="F686" s="237" t="s">
        <v>168</v>
      </c>
      <c r="G686" s="234"/>
      <c r="H686" s="236" t="s">
        <v>1</v>
      </c>
      <c r="I686" s="238"/>
      <c r="J686" s="234"/>
      <c r="K686" s="234"/>
      <c r="L686" s="239"/>
      <c r="M686" s="240"/>
      <c r="N686" s="241"/>
      <c r="O686" s="241"/>
      <c r="P686" s="241"/>
      <c r="Q686" s="241"/>
      <c r="R686" s="241"/>
      <c r="S686" s="241"/>
      <c r="T686" s="242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43" t="s">
        <v>148</v>
      </c>
      <c r="AU686" s="243" t="s">
        <v>85</v>
      </c>
      <c r="AV686" s="13" t="s">
        <v>83</v>
      </c>
      <c r="AW686" s="13" t="s">
        <v>31</v>
      </c>
      <c r="AX686" s="13" t="s">
        <v>75</v>
      </c>
      <c r="AY686" s="243" t="s">
        <v>134</v>
      </c>
    </row>
    <row r="687" s="14" customFormat="1">
      <c r="A687" s="14"/>
      <c r="B687" s="244"/>
      <c r="C687" s="245"/>
      <c r="D687" s="235" t="s">
        <v>148</v>
      </c>
      <c r="E687" s="246" t="s">
        <v>1</v>
      </c>
      <c r="F687" s="247" t="s">
        <v>636</v>
      </c>
      <c r="G687" s="245"/>
      <c r="H687" s="248">
        <v>9.1999999999999993</v>
      </c>
      <c r="I687" s="249"/>
      <c r="J687" s="245"/>
      <c r="K687" s="245"/>
      <c r="L687" s="250"/>
      <c r="M687" s="251"/>
      <c r="N687" s="252"/>
      <c r="O687" s="252"/>
      <c r="P687" s="252"/>
      <c r="Q687" s="252"/>
      <c r="R687" s="252"/>
      <c r="S687" s="252"/>
      <c r="T687" s="253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4" t="s">
        <v>148</v>
      </c>
      <c r="AU687" s="254" t="s">
        <v>85</v>
      </c>
      <c r="AV687" s="14" t="s">
        <v>85</v>
      </c>
      <c r="AW687" s="14" t="s">
        <v>31</v>
      </c>
      <c r="AX687" s="14" t="s">
        <v>83</v>
      </c>
      <c r="AY687" s="254" t="s">
        <v>134</v>
      </c>
    </row>
    <row r="688" s="2" customFormat="1" ht="24.15" customHeight="1">
      <c r="A688" s="39"/>
      <c r="B688" s="40"/>
      <c r="C688" s="220" t="s">
        <v>670</v>
      </c>
      <c r="D688" s="220" t="s">
        <v>136</v>
      </c>
      <c r="E688" s="221" t="s">
        <v>671</v>
      </c>
      <c r="F688" s="222" t="s">
        <v>672</v>
      </c>
      <c r="G688" s="223" t="s">
        <v>190</v>
      </c>
      <c r="H688" s="224">
        <v>33.399999999999999</v>
      </c>
      <c r="I688" s="225"/>
      <c r="J688" s="224">
        <f>ROUND(I688*H688,2)</f>
        <v>0</v>
      </c>
      <c r="K688" s="226"/>
      <c r="L688" s="45"/>
      <c r="M688" s="227" t="s">
        <v>1</v>
      </c>
      <c r="N688" s="228" t="s">
        <v>40</v>
      </c>
      <c r="O688" s="92"/>
      <c r="P688" s="229">
        <f>O688*H688</f>
        <v>0</v>
      </c>
      <c r="Q688" s="229">
        <v>0.0016900000000000001</v>
      </c>
      <c r="R688" s="229">
        <f>Q688*H688</f>
        <v>0.056446000000000003</v>
      </c>
      <c r="S688" s="229">
        <v>0</v>
      </c>
      <c r="T688" s="230">
        <f>S688*H688</f>
        <v>0</v>
      </c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R688" s="231" t="s">
        <v>250</v>
      </c>
      <c r="AT688" s="231" t="s">
        <v>136</v>
      </c>
      <c r="AU688" s="231" t="s">
        <v>85</v>
      </c>
      <c r="AY688" s="18" t="s">
        <v>134</v>
      </c>
      <c r="BE688" s="232">
        <f>IF(N688="základní",J688,0)</f>
        <v>0</v>
      </c>
      <c r="BF688" s="232">
        <f>IF(N688="snížená",J688,0)</f>
        <v>0</v>
      </c>
      <c r="BG688" s="232">
        <f>IF(N688="zákl. přenesená",J688,0)</f>
        <v>0</v>
      </c>
      <c r="BH688" s="232">
        <f>IF(N688="sníž. přenesená",J688,0)</f>
        <v>0</v>
      </c>
      <c r="BI688" s="232">
        <f>IF(N688="nulová",J688,0)</f>
        <v>0</v>
      </c>
      <c r="BJ688" s="18" t="s">
        <v>83</v>
      </c>
      <c r="BK688" s="232">
        <f>ROUND(I688*H688,2)</f>
        <v>0</v>
      </c>
      <c r="BL688" s="18" t="s">
        <v>250</v>
      </c>
      <c r="BM688" s="231" t="s">
        <v>673</v>
      </c>
    </row>
    <row r="689" s="2" customFormat="1">
      <c r="A689" s="39"/>
      <c r="B689" s="40"/>
      <c r="C689" s="41"/>
      <c r="D689" s="235" t="s">
        <v>358</v>
      </c>
      <c r="E689" s="41"/>
      <c r="F689" s="287" t="s">
        <v>627</v>
      </c>
      <c r="G689" s="41"/>
      <c r="H689" s="41"/>
      <c r="I689" s="288"/>
      <c r="J689" s="41"/>
      <c r="K689" s="41"/>
      <c r="L689" s="45"/>
      <c r="M689" s="289"/>
      <c r="N689" s="290"/>
      <c r="O689" s="92"/>
      <c r="P689" s="92"/>
      <c r="Q689" s="92"/>
      <c r="R689" s="92"/>
      <c r="S689" s="92"/>
      <c r="T689" s="93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T689" s="18" t="s">
        <v>358</v>
      </c>
      <c r="AU689" s="18" t="s">
        <v>85</v>
      </c>
    </row>
    <row r="690" s="13" customFormat="1">
      <c r="A690" s="13"/>
      <c r="B690" s="233"/>
      <c r="C690" s="234"/>
      <c r="D690" s="235" t="s">
        <v>148</v>
      </c>
      <c r="E690" s="236" t="s">
        <v>1</v>
      </c>
      <c r="F690" s="237" t="s">
        <v>168</v>
      </c>
      <c r="G690" s="234"/>
      <c r="H690" s="236" t="s">
        <v>1</v>
      </c>
      <c r="I690" s="238"/>
      <c r="J690" s="234"/>
      <c r="K690" s="234"/>
      <c r="L690" s="239"/>
      <c r="M690" s="240"/>
      <c r="N690" s="241"/>
      <c r="O690" s="241"/>
      <c r="P690" s="241"/>
      <c r="Q690" s="241"/>
      <c r="R690" s="241"/>
      <c r="S690" s="241"/>
      <c r="T690" s="242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3" t="s">
        <v>148</v>
      </c>
      <c r="AU690" s="243" t="s">
        <v>85</v>
      </c>
      <c r="AV690" s="13" t="s">
        <v>83</v>
      </c>
      <c r="AW690" s="13" t="s">
        <v>31</v>
      </c>
      <c r="AX690" s="13" t="s">
        <v>75</v>
      </c>
      <c r="AY690" s="243" t="s">
        <v>134</v>
      </c>
    </row>
    <row r="691" s="14" customFormat="1">
      <c r="A691" s="14"/>
      <c r="B691" s="244"/>
      <c r="C691" s="245"/>
      <c r="D691" s="235" t="s">
        <v>148</v>
      </c>
      <c r="E691" s="246" t="s">
        <v>1</v>
      </c>
      <c r="F691" s="247" t="s">
        <v>674</v>
      </c>
      <c r="G691" s="245"/>
      <c r="H691" s="248">
        <v>10.6</v>
      </c>
      <c r="I691" s="249"/>
      <c r="J691" s="245"/>
      <c r="K691" s="245"/>
      <c r="L691" s="250"/>
      <c r="M691" s="251"/>
      <c r="N691" s="252"/>
      <c r="O691" s="252"/>
      <c r="P691" s="252"/>
      <c r="Q691" s="252"/>
      <c r="R691" s="252"/>
      <c r="S691" s="252"/>
      <c r="T691" s="253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54" t="s">
        <v>148</v>
      </c>
      <c r="AU691" s="254" t="s">
        <v>85</v>
      </c>
      <c r="AV691" s="14" t="s">
        <v>85</v>
      </c>
      <c r="AW691" s="14" t="s">
        <v>31</v>
      </c>
      <c r="AX691" s="14" t="s">
        <v>75</v>
      </c>
      <c r="AY691" s="254" t="s">
        <v>134</v>
      </c>
    </row>
    <row r="692" s="13" customFormat="1">
      <c r="A692" s="13"/>
      <c r="B692" s="233"/>
      <c r="C692" s="234"/>
      <c r="D692" s="235" t="s">
        <v>148</v>
      </c>
      <c r="E692" s="236" t="s">
        <v>1</v>
      </c>
      <c r="F692" s="237" t="s">
        <v>445</v>
      </c>
      <c r="G692" s="234"/>
      <c r="H692" s="236" t="s">
        <v>1</v>
      </c>
      <c r="I692" s="238"/>
      <c r="J692" s="234"/>
      <c r="K692" s="234"/>
      <c r="L692" s="239"/>
      <c r="M692" s="240"/>
      <c r="N692" s="241"/>
      <c r="O692" s="241"/>
      <c r="P692" s="241"/>
      <c r="Q692" s="241"/>
      <c r="R692" s="241"/>
      <c r="S692" s="241"/>
      <c r="T692" s="242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3" t="s">
        <v>148</v>
      </c>
      <c r="AU692" s="243" t="s">
        <v>85</v>
      </c>
      <c r="AV692" s="13" t="s">
        <v>83</v>
      </c>
      <c r="AW692" s="13" t="s">
        <v>31</v>
      </c>
      <c r="AX692" s="13" t="s">
        <v>75</v>
      </c>
      <c r="AY692" s="243" t="s">
        <v>134</v>
      </c>
    </row>
    <row r="693" s="14" customFormat="1">
      <c r="A693" s="14"/>
      <c r="B693" s="244"/>
      <c r="C693" s="245"/>
      <c r="D693" s="235" t="s">
        <v>148</v>
      </c>
      <c r="E693" s="246" t="s">
        <v>1</v>
      </c>
      <c r="F693" s="247" t="s">
        <v>675</v>
      </c>
      <c r="G693" s="245"/>
      <c r="H693" s="248">
        <v>22.800000000000001</v>
      </c>
      <c r="I693" s="249"/>
      <c r="J693" s="245"/>
      <c r="K693" s="245"/>
      <c r="L693" s="250"/>
      <c r="M693" s="251"/>
      <c r="N693" s="252"/>
      <c r="O693" s="252"/>
      <c r="P693" s="252"/>
      <c r="Q693" s="252"/>
      <c r="R693" s="252"/>
      <c r="S693" s="252"/>
      <c r="T693" s="253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54" t="s">
        <v>148</v>
      </c>
      <c r="AU693" s="254" t="s">
        <v>85</v>
      </c>
      <c r="AV693" s="14" t="s">
        <v>85</v>
      </c>
      <c r="AW693" s="14" t="s">
        <v>31</v>
      </c>
      <c r="AX693" s="14" t="s">
        <v>75</v>
      </c>
      <c r="AY693" s="254" t="s">
        <v>134</v>
      </c>
    </row>
    <row r="694" s="15" customFormat="1">
      <c r="A694" s="15"/>
      <c r="B694" s="255"/>
      <c r="C694" s="256"/>
      <c r="D694" s="235" t="s">
        <v>148</v>
      </c>
      <c r="E694" s="257" t="s">
        <v>1</v>
      </c>
      <c r="F694" s="258" t="s">
        <v>158</v>
      </c>
      <c r="G694" s="256"/>
      <c r="H694" s="259">
        <v>33.399999999999999</v>
      </c>
      <c r="I694" s="260"/>
      <c r="J694" s="256"/>
      <c r="K694" s="256"/>
      <c r="L694" s="261"/>
      <c r="M694" s="262"/>
      <c r="N694" s="263"/>
      <c r="O694" s="263"/>
      <c r="P694" s="263"/>
      <c r="Q694" s="263"/>
      <c r="R694" s="263"/>
      <c r="S694" s="263"/>
      <c r="T694" s="264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T694" s="265" t="s">
        <v>148</v>
      </c>
      <c r="AU694" s="265" t="s">
        <v>85</v>
      </c>
      <c r="AV694" s="15" t="s">
        <v>140</v>
      </c>
      <c r="AW694" s="15" t="s">
        <v>31</v>
      </c>
      <c r="AX694" s="15" t="s">
        <v>83</v>
      </c>
      <c r="AY694" s="265" t="s">
        <v>134</v>
      </c>
    </row>
    <row r="695" s="2" customFormat="1" ht="24.15" customHeight="1">
      <c r="A695" s="39"/>
      <c r="B695" s="40"/>
      <c r="C695" s="220" t="s">
        <v>676</v>
      </c>
      <c r="D695" s="220" t="s">
        <v>136</v>
      </c>
      <c r="E695" s="221" t="s">
        <v>677</v>
      </c>
      <c r="F695" s="222" t="s">
        <v>678</v>
      </c>
      <c r="G695" s="223" t="s">
        <v>222</v>
      </c>
      <c r="H695" s="224">
        <v>3</v>
      </c>
      <c r="I695" s="225"/>
      <c r="J695" s="224">
        <f>ROUND(I695*H695,2)</f>
        <v>0</v>
      </c>
      <c r="K695" s="226"/>
      <c r="L695" s="45"/>
      <c r="M695" s="227" t="s">
        <v>1</v>
      </c>
      <c r="N695" s="228" t="s">
        <v>40</v>
      </c>
      <c r="O695" s="92"/>
      <c r="P695" s="229">
        <f>O695*H695</f>
        <v>0</v>
      </c>
      <c r="Q695" s="229">
        <v>0.00036000000000000002</v>
      </c>
      <c r="R695" s="229">
        <f>Q695*H695</f>
        <v>0.00108</v>
      </c>
      <c r="S695" s="229">
        <v>0</v>
      </c>
      <c r="T695" s="230">
        <f>S695*H695</f>
        <v>0</v>
      </c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R695" s="231" t="s">
        <v>250</v>
      </c>
      <c r="AT695" s="231" t="s">
        <v>136</v>
      </c>
      <c r="AU695" s="231" t="s">
        <v>85</v>
      </c>
      <c r="AY695" s="18" t="s">
        <v>134</v>
      </c>
      <c r="BE695" s="232">
        <f>IF(N695="základní",J695,0)</f>
        <v>0</v>
      </c>
      <c r="BF695" s="232">
        <f>IF(N695="snížená",J695,0)</f>
        <v>0</v>
      </c>
      <c r="BG695" s="232">
        <f>IF(N695="zákl. přenesená",J695,0)</f>
        <v>0</v>
      </c>
      <c r="BH695" s="232">
        <f>IF(N695="sníž. přenesená",J695,0)</f>
        <v>0</v>
      </c>
      <c r="BI695" s="232">
        <f>IF(N695="nulová",J695,0)</f>
        <v>0</v>
      </c>
      <c r="BJ695" s="18" t="s">
        <v>83</v>
      </c>
      <c r="BK695" s="232">
        <f>ROUND(I695*H695,2)</f>
        <v>0</v>
      </c>
      <c r="BL695" s="18" t="s">
        <v>250</v>
      </c>
      <c r="BM695" s="231" t="s">
        <v>679</v>
      </c>
    </row>
    <row r="696" s="2" customFormat="1" ht="24.15" customHeight="1">
      <c r="A696" s="39"/>
      <c r="B696" s="40"/>
      <c r="C696" s="220" t="s">
        <v>680</v>
      </c>
      <c r="D696" s="220" t="s">
        <v>136</v>
      </c>
      <c r="E696" s="221" t="s">
        <v>681</v>
      </c>
      <c r="F696" s="222" t="s">
        <v>682</v>
      </c>
      <c r="G696" s="223" t="s">
        <v>190</v>
      </c>
      <c r="H696" s="224">
        <v>11.5</v>
      </c>
      <c r="I696" s="225"/>
      <c r="J696" s="224">
        <f>ROUND(I696*H696,2)</f>
        <v>0</v>
      </c>
      <c r="K696" s="226"/>
      <c r="L696" s="45"/>
      <c r="M696" s="227" t="s">
        <v>1</v>
      </c>
      <c r="N696" s="228" t="s">
        <v>40</v>
      </c>
      <c r="O696" s="92"/>
      <c r="P696" s="229">
        <f>O696*H696</f>
        <v>0</v>
      </c>
      <c r="Q696" s="229">
        <v>0.0021700000000000001</v>
      </c>
      <c r="R696" s="229">
        <f>Q696*H696</f>
        <v>0.024955000000000001</v>
      </c>
      <c r="S696" s="229">
        <v>0</v>
      </c>
      <c r="T696" s="230">
        <f>S696*H696</f>
        <v>0</v>
      </c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R696" s="231" t="s">
        <v>250</v>
      </c>
      <c r="AT696" s="231" t="s">
        <v>136</v>
      </c>
      <c r="AU696" s="231" t="s">
        <v>85</v>
      </c>
      <c r="AY696" s="18" t="s">
        <v>134</v>
      </c>
      <c r="BE696" s="232">
        <f>IF(N696="základní",J696,0)</f>
        <v>0</v>
      </c>
      <c r="BF696" s="232">
        <f>IF(N696="snížená",J696,0)</f>
        <v>0</v>
      </c>
      <c r="BG696" s="232">
        <f>IF(N696="zákl. přenesená",J696,0)</f>
        <v>0</v>
      </c>
      <c r="BH696" s="232">
        <f>IF(N696="sníž. přenesená",J696,0)</f>
        <v>0</v>
      </c>
      <c r="BI696" s="232">
        <f>IF(N696="nulová",J696,0)</f>
        <v>0</v>
      </c>
      <c r="BJ696" s="18" t="s">
        <v>83</v>
      </c>
      <c r="BK696" s="232">
        <f>ROUND(I696*H696,2)</f>
        <v>0</v>
      </c>
      <c r="BL696" s="18" t="s">
        <v>250</v>
      </c>
      <c r="BM696" s="231" t="s">
        <v>683</v>
      </c>
    </row>
    <row r="697" s="13" customFormat="1">
      <c r="A697" s="13"/>
      <c r="B697" s="233"/>
      <c r="C697" s="234"/>
      <c r="D697" s="235" t="s">
        <v>148</v>
      </c>
      <c r="E697" s="236" t="s">
        <v>1</v>
      </c>
      <c r="F697" s="237" t="s">
        <v>168</v>
      </c>
      <c r="G697" s="234"/>
      <c r="H697" s="236" t="s">
        <v>1</v>
      </c>
      <c r="I697" s="238"/>
      <c r="J697" s="234"/>
      <c r="K697" s="234"/>
      <c r="L697" s="239"/>
      <c r="M697" s="240"/>
      <c r="N697" s="241"/>
      <c r="O697" s="241"/>
      <c r="P697" s="241"/>
      <c r="Q697" s="241"/>
      <c r="R697" s="241"/>
      <c r="S697" s="241"/>
      <c r="T697" s="242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3" t="s">
        <v>148</v>
      </c>
      <c r="AU697" s="243" t="s">
        <v>85</v>
      </c>
      <c r="AV697" s="13" t="s">
        <v>83</v>
      </c>
      <c r="AW697" s="13" t="s">
        <v>31</v>
      </c>
      <c r="AX697" s="13" t="s">
        <v>75</v>
      </c>
      <c r="AY697" s="243" t="s">
        <v>134</v>
      </c>
    </row>
    <row r="698" s="14" customFormat="1">
      <c r="A698" s="14"/>
      <c r="B698" s="244"/>
      <c r="C698" s="245"/>
      <c r="D698" s="235" t="s">
        <v>148</v>
      </c>
      <c r="E698" s="246" t="s">
        <v>1</v>
      </c>
      <c r="F698" s="247" t="s">
        <v>684</v>
      </c>
      <c r="G698" s="245"/>
      <c r="H698" s="248">
        <v>4.5</v>
      </c>
      <c r="I698" s="249"/>
      <c r="J698" s="245"/>
      <c r="K698" s="245"/>
      <c r="L698" s="250"/>
      <c r="M698" s="251"/>
      <c r="N698" s="252"/>
      <c r="O698" s="252"/>
      <c r="P698" s="252"/>
      <c r="Q698" s="252"/>
      <c r="R698" s="252"/>
      <c r="S698" s="252"/>
      <c r="T698" s="253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54" t="s">
        <v>148</v>
      </c>
      <c r="AU698" s="254" t="s">
        <v>85</v>
      </c>
      <c r="AV698" s="14" t="s">
        <v>85</v>
      </c>
      <c r="AW698" s="14" t="s">
        <v>31</v>
      </c>
      <c r="AX698" s="14" t="s">
        <v>75</v>
      </c>
      <c r="AY698" s="254" t="s">
        <v>134</v>
      </c>
    </row>
    <row r="699" s="13" customFormat="1">
      <c r="A699" s="13"/>
      <c r="B699" s="233"/>
      <c r="C699" s="234"/>
      <c r="D699" s="235" t="s">
        <v>148</v>
      </c>
      <c r="E699" s="236" t="s">
        <v>1</v>
      </c>
      <c r="F699" s="237" t="s">
        <v>445</v>
      </c>
      <c r="G699" s="234"/>
      <c r="H699" s="236" t="s">
        <v>1</v>
      </c>
      <c r="I699" s="238"/>
      <c r="J699" s="234"/>
      <c r="K699" s="234"/>
      <c r="L699" s="239"/>
      <c r="M699" s="240"/>
      <c r="N699" s="241"/>
      <c r="O699" s="241"/>
      <c r="P699" s="241"/>
      <c r="Q699" s="241"/>
      <c r="R699" s="241"/>
      <c r="S699" s="241"/>
      <c r="T699" s="242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3" t="s">
        <v>148</v>
      </c>
      <c r="AU699" s="243" t="s">
        <v>85</v>
      </c>
      <c r="AV699" s="13" t="s">
        <v>83</v>
      </c>
      <c r="AW699" s="13" t="s">
        <v>31</v>
      </c>
      <c r="AX699" s="13" t="s">
        <v>75</v>
      </c>
      <c r="AY699" s="243" t="s">
        <v>134</v>
      </c>
    </row>
    <row r="700" s="14" customFormat="1">
      <c r="A700" s="14"/>
      <c r="B700" s="244"/>
      <c r="C700" s="245"/>
      <c r="D700" s="235" t="s">
        <v>148</v>
      </c>
      <c r="E700" s="246" t="s">
        <v>1</v>
      </c>
      <c r="F700" s="247" t="s">
        <v>685</v>
      </c>
      <c r="G700" s="245"/>
      <c r="H700" s="248">
        <v>7</v>
      </c>
      <c r="I700" s="249"/>
      <c r="J700" s="245"/>
      <c r="K700" s="245"/>
      <c r="L700" s="250"/>
      <c r="M700" s="251"/>
      <c r="N700" s="252"/>
      <c r="O700" s="252"/>
      <c r="P700" s="252"/>
      <c r="Q700" s="252"/>
      <c r="R700" s="252"/>
      <c r="S700" s="252"/>
      <c r="T700" s="253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54" t="s">
        <v>148</v>
      </c>
      <c r="AU700" s="254" t="s">
        <v>85</v>
      </c>
      <c r="AV700" s="14" t="s">
        <v>85</v>
      </c>
      <c r="AW700" s="14" t="s">
        <v>31</v>
      </c>
      <c r="AX700" s="14" t="s">
        <v>75</v>
      </c>
      <c r="AY700" s="254" t="s">
        <v>134</v>
      </c>
    </row>
    <row r="701" s="15" customFormat="1">
      <c r="A701" s="15"/>
      <c r="B701" s="255"/>
      <c r="C701" s="256"/>
      <c r="D701" s="235" t="s">
        <v>148</v>
      </c>
      <c r="E701" s="257" t="s">
        <v>1</v>
      </c>
      <c r="F701" s="258" t="s">
        <v>158</v>
      </c>
      <c r="G701" s="256"/>
      <c r="H701" s="259">
        <v>11.5</v>
      </c>
      <c r="I701" s="260"/>
      <c r="J701" s="256"/>
      <c r="K701" s="256"/>
      <c r="L701" s="261"/>
      <c r="M701" s="262"/>
      <c r="N701" s="263"/>
      <c r="O701" s="263"/>
      <c r="P701" s="263"/>
      <c r="Q701" s="263"/>
      <c r="R701" s="263"/>
      <c r="S701" s="263"/>
      <c r="T701" s="264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T701" s="265" t="s">
        <v>148</v>
      </c>
      <c r="AU701" s="265" t="s">
        <v>85</v>
      </c>
      <c r="AV701" s="15" t="s">
        <v>140</v>
      </c>
      <c r="AW701" s="15" t="s">
        <v>31</v>
      </c>
      <c r="AX701" s="15" t="s">
        <v>83</v>
      </c>
      <c r="AY701" s="265" t="s">
        <v>134</v>
      </c>
    </row>
    <row r="702" s="2" customFormat="1" ht="24.15" customHeight="1">
      <c r="A702" s="39"/>
      <c r="B702" s="40"/>
      <c r="C702" s="220" t="s">
        <v>686</v>
      </c>
      <c r="D702" s="220" t="s">
        <v>136</v>
      </c>
      <c r="E702" s="221" t="s">
        <v>687</v>
      </c>
      <c r="F702" s="222" t="s">
        <v>688</v>
      </c>
      <c r="G702" s="223" t="s">
        <v>139</v>
      </c>
      <c r="H702" s="224">
        <v>1</v>
      </c>
      <c r="I702" s="225"/>
      <c r="J702" s="224">
        <f>ROUND(I702*H702,2)</f>
        <v>0</v>
      </c>
      <c r="K702" s="226"/>
      <c r="L702" s="45"/>
      <c r="M702" s="227" t="s">
        <v>1</v>
      </c>
      <c r="N702" s="228" t="s">
        <v>40</v>
      </c>
      <c r="O702" s="92"/>
      <c r="P702" s="229">
        <f>O702*H702</f>
        <v>0</v>
      </c>
      <c r="Q702" s="229">
        <v>0</v>
      </c>
      <c r="R702" s="229">
        <f>Q702*H702</f>
        <v>0</v>
      </c>
      <c r="S702" s="229">
        <v>0</v>
      </c>
      <c r="T702" s="230">
        <f>S702*H702</f>
        <v>0</v>
      </c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R702" s="231" t="s">
        <v>250</v>
      </c>
      <c r="AT702" s="231" t="s">
        <v>136</v>
      </c>
      <c r="AU702" s="231" t="s">
        <v>85</v>
      </c>
      <c r="AY702" s="18" t="s">
        <v>134</v>
      </c>
      <c r="BE702" s="232">
        <f>IF(N702="základní",J702,0)</f>
        <v>0</v>
      </c>
      <c r="BF702" s="232">
        <f>IF(N702="snížená",J702,0)</f>
        <v>0</v>
      </c>
      <c r="BG702" s="232">
        <f>IF(N702="zákl. přenesená",J702,0)</f>
        <v>0</v>
      </c>
      <c r="BH702" s="232">
        <f>IF(N702="sníž. přenesená",J702,0)</f>
        <v>0</v>
      </c>
      <c r="BI702" s="232">
        <f>IF(N702="nulová",J702,0)</f>
        <v>0</v>
      </c>
      <c r="BJ702" s="18" t="s">
        <v>83</v>
      </c>
      <c r="BK702" s="232">
        <f>ROUND(I702*H702,2)</f>
        <v>0</v>
      </c>
      <c r="BL702" s="18" t="s">
        <v>250</v>
      </c>
      <c r="BM702" s="231" t="s">
        <v>689</v>
      </c>
    </row>
    <row r="703" s="2" customFormat="1" ht="24.15" customHeight="1">
      <c r="A703" s="39"/>
      <c r="B703" s="40"/>
      <c r="C703" s="220" t="s">
        <v>690</v>
      </c>
      <c r="D703" s="220" t="s">
        <v>136</v>
      </c>
      <c r="E703" s="221" t="s">
        <v>691</v>
      </c>
      <c r="F703" s="222" t="s">
        <v>692</v>
      </c>
      <c r="G703" s="223" t="s">
        <v>274</v>
      </c>
      <c r="H703" s="224">
        <v>1.8999999999999999</v>
      </c>
      <c r="I703" s="225"/>
      <c r="J703" s="224">
        <f>ROUND(I703*H703,2)</f>
        <v>0</v>
      </c>
      <c r="K703" s="226"/>
      <c r="L703" s="45"/>
      <c r="M703" s="227" t="s">
        <v>1</v>
      </c>
      <c r="N703" s="228" t="s">
        <v>40</v>
      </c>
      <c r="O703" s="92"/>
      <c r="P703" s="229">
        <f>O703*H703</f>
        <v>0</v>
      </c>
      <c r="Q703" s="229">
        <v>0</v>
      </c>
      <c r="R703" s="229">
        <f>Q703*H703</f>
        <v>0</v>
      </c>
      <c r="S703" s="229">
        <v>0</v>
      </c>
      <c r="T703" s="230">
        <f>S703*H703</f>
        <v>0</v>
      </c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R703" s="231" t="s">
        <v>250</v>
      </c>
      <c r="AT703" s="231" t="s">
        <v>136</v>
      </c>
      <c r="AU703" s="231" t="s">
        <v>85</v>
      </c>
      <c r="AY703" s="18" t="s">
        <v>134</v>
      </c>
      <c r="BE703" s="232">
        <f>IF(N703="základní",J703,0)</f>
        <v>0</v>
      </c>
      <c r="BF703" s="232">
        <f>IF(N703="snížená",J703,0)</f>
        <v>0</v>
      </c>
      <c r="BG703" s="232">
        <f>IF(N703="zákl. přenesená",J703,0)</f>
        <v>0</v>
      </c>
      <c r="BH703" s="232">
        <f>IF(N703="sníž. přenesená",J703,0)</f>
        <v>0</v>
      </c>
      <c r="BI703" s="232">
        <f>IF(N703="nulová",J703,0)</f>
        <v>0</v>
      </c>
      <c r="BJ703" s="18" t="s">
        <v>83</v>
      </c>
      <c r="BK703" s="232">
        <f>ROUND(I703*H703,2)</f>
        <v>0</v>
      </c>
      <c r="BL703" s="18" t="s">
        <v>250</v>
      </c>
      <c r="BM703" s="231" t="s">
        <v>693</v>
      </c>
    </row>
    <row r="704" s="12" customFormat="1" ht="22.8" customHeight="1">
      <c r="A704" s="12"/>
      <c r="B704" s="204"/>
      <c r="C704" s="205"/>
      <c r="D704" s="206" t="s">
        <v>74</v>
      </c>
      <c r="E704" s="218" t="s">
        <v>694</v>
      </c>
      <c r="F704" s="218" t="s">
        <v>695</v>
      </c>
      <c r="G704" s="205"/>
      <c r="H704" s="205"/>
      <c r="I704" s="208"/>
      <c r="J704" s="219">
        <f>BK704</f>
        <v>0</v>
      </c>
      <c r="K704" s="205"/>
      <c r="L704" s="210"/>
      <c r="M704" s="211"/>
      <c r="N704" s="212"/>
      <c r="O704" s="212"/>
      <c r="P704" s="213">
        <f>SUM(P705:P714)</f>
        <v>0</v>
      </c>
      <c r="Q704" s="212"/>
      <c r="R704" s="213">
        <f>SUM(R705:R714)</f>
        <v>0.091799999999999993</v>
      </c>
      <c r="S704" s="212"/>
      <c r="T704" s="214">
        <f>SUM(T705:T714)</f>
        <v>0</v>
      </c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R704" s="215" t="s">
        <v>85</v>
      </c>
      <c r="AT704" s="216" t="s">
        <v>74</v>
      </c>
      <c r="AU704" s="216" t="s">
        <v>83</v>
      </c>
      <c r="AY704" s="215" t="s">
        <v>134</v>
      </c>
      <c r="BK704" s="217">
        <f>SUM(BK705:BK714)</f>
        <v>0</v>
      </c>
    </row>
    <row r="705" s="2" customFormat="1" ht="24.15" customHeight="1">
      <c r="A705" s="39"/>
      <c r="B705" s="40"/>
      <c r="C705" s="220" t="s">
        <v>696</v>
      </c>
      <c r="D705" s="220" t="s">
        <v>136</v>
      </c>
      <c r="E705" s="221" t="s">
        <v>697</v>
      </c>
      <c r="F705" s="222" t="s">
        <v>698</v>
      </c>
      <c r="G705" s="223" t="s">
        <v>222</v>
      </c>
      <c r="H705" s="224">
        <v>30</v>
      </c>
      <c r="I705" s="225"/>
      <c r="J705" s="224">
        <f>ROUND(I705*H705,2)</f>
        <v>0</v>
      </c>
      <c r="K705" s="226"/>
      <c r="L705" s="45"/>
      <c r="M705" s="227" t="s">
        <v>1</v>
      </c>
      <c r="N705" s="228" t="s">
        <v>40</v>
      </c>
      <c r="O705" s="92"/>
      <c r="P705" s="229">
        <f>O705*H705</f>
        <v>0</v>
      </c>
      <c r="Q705" s="229">
        <v>0.00017000000000000001</v>
      </c>
      <c r="R705" s="229">
        <f>Q705*H705</f>
        <v>0.0051000000000000004</v>
      </c>
      <c r="S705" s="229">
        <v>0</v>
      </c>
      <c r="T705" s="230">
        <f>S705*H705</f>
        <v>0</v>
      </c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R705" s="231" t="s">
        <v>250</v>
      </c>
      <c r="AT705" s="231" t="s">
        <v>136</v>
      </c>
      <c r="AU705" s="231" t="s">
        <v>85</v>
      </c>
      <c r="AY705" s="18" t="s">
        <v>134</v>
      </c>
      <c r="BE705" s="232">
        <f>IF(N705="základní",J705,0)</f>
        <v>0</v>
      </c>
      <c r="BF705" s="232">
        <f>IF(N705="snížená",J705,0)</f>
        <v>0</v>
      </c>
      <c r="BG705" s="232">
        <f>IF(N705="zákl. přenesená",J705,0)</f>
        <v>0</v>
      </c>
      <c r="BH705" s="232">
        <f>IF(N705="sníž. přenesená",J705,0)</f>
        <v>0</v>
      </c>
      <c r="BI705" s="232">
        <f>IF(N705="nulová",J705,0)</f>
        <v>0</v>
      </c>
      <c r="BJ705" s="18" t="s">
        <v>83</v>
      </c>
      <c r="BK705" s="232">
        <f>ROUND(I705*H705,2)</f>
        <v>0</v>
      </c>
      <c r="BL705" s="18" t="s">
        <v>250</v>
      </c>
      <c r="BM705" s="231" t="s">
        <v>699</v>
      </c>
    </row>
    <row r="706" s="13" customFormat="1">
      <c r="A706" s="13"/>
      <c r="B706" s="233"/>
      <c r="C706" s="234"/>
      <c r="D706" s="235" t="s">
        <v>148</v>
      </c>
      <c r="E706" s="236" t="s">
        <v>1</v>
      </c>
      <c r="F706" s="237" t="s">
        <v>151</v>
      </c>
      <c r="G706" s="234"/>
      <c r="H706" s="236" t="s">
        <v>1</v>
      </c>
      <c r="I706" s="238"/>
      <c r="J706" s="234"/>
      <c r="K706" s="234"/>
      <c r="L706" s="239"/>
      <c r="M706" s="240"/>
      <c r="N706" s="241"/>
      <c r="O706" s="241"/>
      <c r="P706" s="241"/>
      <c r="Q706" s="241"/>
      <c r="R706" s="241"/>
      <c r="S706" s="241"/>
      <c r="T706" s="242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43" t="s">
        <v>148</v>
      </c>
      <c r="AU706" s="243" t="s">
        <v>85</v>
      </c>
      <c r="AV706" s="13" t="s">
        <v>83</v>
      </c>
      <c r="AW706" s="13" t="s">
        <v>31</v>
      </c>
      <c r="AX706" s="13" t="s">
        <v>75</v>
      </c>
      <c r="AY706" s="243" t="s">
        <v>134</v>
      </c>
    </row>
    <row r="707" s="14" customFormat="1">
      <c r="A707" s="14"/>
      <c r="B707" s="244"/>
      <c r="C707" s="245"/>
      <c r="D707" s="235" t="s">
        <v>148</v>
      </c>
      <c r="E707" s="246" t="s">
        <v>1</v>
      </c>
      <c r="F707" s="247" t="s">
        <v>205</v>
      </c>
      <c r="G707" s="245"/>
      <c r="H707" s="248">
        <v>10</v>
      </c>
      <c r="I707" s="249"/>
      <c r="J707" s="245"/>
      <c r="K707" s="245"/>
      <c r="L707" s="250"/>
      <c r="M707" s="251"/>
      <c r="N707" s="252"/>
      <c r="O707" s="252"/>
      <c r="P707" s="252"/>
      <c r="Q707" s="252"/>
      <c r="R707" s="252"/>
      <c r="S707" s="252"/>
      <c r="T707" s="253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54" t="s">
        <v>148</v>
      </c>
      <c r="AU707" s="254" t="s">
        <v>85</v>
      </c>
      <c r="AV707" s="14" t="s">
        <v>85</v>
      </c>
      <c r="AW707" s="14" t="s">
        <v>31</v>
      </c>
      <c r="AX707" s="14" t="s">
        <v>75</v>
      </c>
      <c r="AY707" s="254" t="s">
        <v>134</v>
      </c>
    </row>
    <row r="708" s="13" customFormat="1">
      <c r="A708" s="13"/>
      <c r="B708" s="233"/>
      <c r="C708" s="234"/>
      <c r="D708" s="235" t="s">
        <v>148</v>
      </c>
      <c r="E708" s="236" t="s">
        <v>1</v>
      </c>
      <c r="F708" s="237" t="s">
        <v>153</v>
      </c>
      <c r="G708" s="234"/>
      <c r="H708" s="236" t="s">
        <v>1</v>
      </c>
      <c r="I708" s="238"/>
      <c r="J708" s="234"/>
      <c r="K708" s="234"/>
      <c r="L708" s="239"/>
      <c r="M708" s="240"/>
      <c r="N708" s="241"/>
      <c r="O708" s="241"/>
      <c r="P708" s="241"/>
      <c r="Q708" s="241"/>
      <c r="R708" s="241"/>
      <c r="S708" s="241"/>
      <c r="T708" s="242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43" t="s">
        <v>148</v>
      </c>
      <c r="AU708" s="243" t="s">
        <v>85</v>
      </c>
      <c r="AV708" s="13" t="s">
        <v>83</v>
      </c>
      <c r="AW708" s="13" t="s">
        <v>31</v>
      </c>
      <c r="AX708" s="13" t="s">
        <v>75</v>
      </c>
      <c r="AY708" s="243" t="s">
        <v>134</v>
      </c>
    </row>
    <row r="709" s="14" customFormat="1">
      <c r="A709" s="14"/>
      <c r="B709" s="244"/>
      <c r="C709" s="245"/>
      <c r="D709" s="235" t="s">
        <v>148</v>
      </c>
      <c r="E709" s="246" t="s">
        <v>1</v>
      </c>
      <c r="F709" s="247" t="s">
        <v>205</v>
      </c>
      <c r="G709" s="245"/>
      <c r="H709" s="248">
        <v>10</v>
      </c>
      <c r="I709" s="249"/>
      <c r="J709" s="245"/>
      <c r="K709" s="245"/>
      <c r="L709" s="250"/>
      <c r="M709" s="251"/>
      <c r="N709" s="252"/>
      <c r="O709" s="252"/>
      <c r="P709" s="252"/>
      <c r="Q709" s="252"/>
      <c r="R709" s="252"/>
      <c r="S709" s="252"/>
      <c r="T709" s="253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54" t="s">
        <v>148</v>
      </c>
      <c r="AU709" s="254" t="s">
        <v>85</v>
      </c>
      <c r="AV709" s="14" t="s">
        <v>85</v>
      </c>
      <c r="AW709" s="14" t="s">
        <v>31</v>
      </c>
      <c r="AX709" s="14" t="s">
        <v>75</v>
      </c>
      <c r="AY709" s="254" t="s">
        <v>134</v>
      </c>
    </row>
    <row r="710" s="13" customFormat="1">
      <c r="A710" s="13"/>
      <c r="B710" s="233"/>
      <c r="C710" s="234"/>
      <c r="D710" s="235" t="s">
        <v>148</v>
      </c>
      <c r="E710" s="236" t="s">
        <v>1</v>
      </c>
      <c r="F710" s="237" t="s">
        <v>155</v>
      </c>
      <c r="G710" s="234"/>
      <c r="H710" s="236" t="s">
        <v>1</v>
      </c>
      <c r="I710" s="238"/>
      <c r="J710" s="234"/>
      <c r="K710" s="234"/>
      <c r="L710" s="239"/>
      <c r="M710" s="240"/>
      <c r="N710" s="241"/>
      <c r="O710" s="241"/>
      <c r="P710" s="241"/>
      <c r="Q710" s="241"/>
      <c r="R710" s="241"/>
      <c r="S710" s="241"/>
      <c r="T710" s="242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3" t="s">
        <v>148</v>
      </c>
      <c r="AU710" s="243" t="s">
        <v>85</v>
      </c>
      <c r="AV710" s="13" t="s">
        <v>83</v>
      </c>
      <c r="AW710" s="13" t="s">
        <v>31</v>
      </c>
      <c r="AX710" s="13" t="s">
        <v>75</v>
      </c>
      <c r="AY710" s="243" t="s">
        <v>134</v>
      </c>
    </row>
    <row r="711" s="14" customFormat="1">
      <c r="A711" s="14"/>
      <c r="B711" s="244"/>
      <c r="C711" s="245"/>
      <c r="D711" s="235" t="s">
        <v>148</v>
      </c>
      <c r="E711" s="246" t="s">
        <v>1</v>
      </c>
      <c r="F711" s="247" t="s">
        <v>205</v>
      </c>
      <c r="G711" s="245"/>
      <c r="H711" s="248">
        <v>10</v>
      </c>
      <c r="I711" s="249"/>
      <c r="J711" s="245"/>
      <c r="K711" s="245"/>
      <c r="L711" s="250"/>
      <c r="M711" s="251"/>
      <c r="N711" s="252"/>
      <c r="O711" s="252"/>
      <c r="P711" s="252"/>
      <c r="Q711" s="252"/>
      <c r="R711" s="252"/>
      <c r="S711" s="252"/>
      <c r="T711" s="253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54" t="s">
        <v>148</v>
      </c>
      <c r="AU711" s="254" t="s">
        <v>85</v>
      </c>
      <c r="AV711" s="14" t="s">
        <v>85</v>
      </c>
      <c r="AW711" s="14" t="s">
        <v>31</v>
      </c>
      <c r="AX711" s="14" t="s">
        <v>75</v>
      </c>
      <c r="AY711" s="254" t="s">
        <v>134</v>
      </c>
    </row>
    <row r="712" s="15" customFormat="1">
      <c r="A712" s="15"/>
      <c r="B712" s="255"/>
      <c r="C712" s="256"/>
      <c r="D712" s="235" t="s">
        <v>148</v>
      </c>
      <c r="E712" s="257" t="s">
        <v>1</v>
      </c>
      <c r="F712" s="258" t="s">
        <v>158</v>
      </c>
      <c r="G712" s="256"/>
      <c r="H712" s="259">
        <v>30</v>
      </c>
      <c r="I712" s="260"/>
      <c r="J712" s="256"/>
      <c r="K712" s="256"/>
      <c r="L712" s="261"/>
      <c r="M712" s="262"/>
      <c r="N712" s="263"/>
      <c r="O712" s="263"/>
      <c r="P712" s="263"/>
      <c r="Q712" s="263"/>
      <c r="R712" s="263"/>
      <c r="S712" s="263"/>
      <c r="T712" s="264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T712" s="265" t="s">
        <v>148</v>
      </c>
      <c r="AU712" s="265" t="s">
        <v>85</v>
      </c>
      <c r="AV712" s="15" t="s">
        <v>140</v>
      </c>
      <c r="AW712" s="15" t="s">
        <v>31</v>
      </c>
      <c r="AX712" s="15" t="s">
        <v>83</v>
      </c>
      <c r="AY712" s="265" t="s">
        <v>134</v>
      </c>
    </row>
    <row r="713" s="2" customFormat="1" ht="21.75" customHeight="1">
      <c r="A713" s="39"/>
      <c r="B713" s="40"/>
      <c r="C713" s="266" t="s">
        <v>700</v>
      </c>
      <c r="D713" s="266" t="s">
        <v>170</v>
      </c>
      <c r="E713" s="267" t="s">
        <v>701</v>
      </c>
      <c r="F713" s="268" t="s">
        <v>702</v>
      </c>
      <c r="G713" s="269" t="s">
        <v>222</v>
      </c>
      <c r="H713" s="270">
        <v>30</v>
      </c>
      <c r="I713" s="271"/>
      <c r="J713" s="270">
        <f>ROUND(I713*H713,2)</f>
        <v>0</v>
      </c>
      <c r="K713" s="272"/>
      <c r="L713" s="273"/>
      <c r="M713" s="274" t="s">
        <v>1</v>
      </c>
      <c r="N713" s="275" t="s">
        <v>40</v>
      </c>
      <c r="O713" s="92"/>
      <c r="P713" s="229">
        <f>O713*H713</f>
        <v>0</v>
      </c>
      <c r="Q713" s="229">
        <v>0.0028900000000000002</v>
      </c>
      <c r="R713" s="229">
        <f>Q713*H713</f>
        <v>0.086699999999999999</v>
      </c>
      <c r="S713" s="229">
        <v>0</v>
      </c>
      <c r="T713" s="230">
        <f>S713*H713</f>
        <v>0</v>
      </c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R713" s="231" t="s">
        <v>314</v>
      </c>
      <c r="AT713" s="231" t="s">
        <v>170</v>
      </c>
      <c r="AU713" s="231" t="s">
        <v>85</v>
      </c>
      <c r="AY713" s="18" t="s">
        <v>134</v>
      </c>
      <c r="BE713" s="232">
        <f>IF(N713="základní",J713,0)</f>
        <v>0</v>
      </c>
      <c r="BF713" s="232">
        <f>IF(N713="snížená",J713,0)</f>
        <v>0</v>
      </c>
      <c r="BG713" s="232">
        <f>IF(N713="zákl. přenesená",J713,0)</f>
        <v>0</v>
      </c>
      <c r="BH713" s="232">
        <f>IF(N713="sníž. přenesená",J713,0)</f>
        <v>0</v>
      </c>
      <c r="BI713" s="232">
        <f>IF(N713="nulová",J713,0)</f>
        <v>0</v>
      </c>
      <c r="BJ713" s="18" t="s">
        <v>83</v>
      </c>
      <c r="BK713" s="232">
        <f>ROUND(I713*H713,2)</f>
        <v>0</v>
      </c>
      <c r="BL713" s="18" t="s">
        <v>250</v>
      </c>
      <c r="BM713" s="231" t="s">
        <v>703</v>
      </c>
    </row>
    <row r="714" s="2" customFormat="1" ht="55.5" customHeight="1">
      <c r="A714" s="39"/>
      <c r="B714" s="40"/>
      <c r="C714" s="220" t="s">
        <v>704</v>
      </c>
      <c r="D714" s="220" t="s">
        <v>136</v>
      </c>
      <c r="E714" s="221" t="s">
        <v>705</v>
      </c>
      <c r="F714" s="222" t="s">
        <v>706</v>
      </c>
      <c r="G714" s="223" t="s">
        <v>222</v>
      </c>
      <c r="H714" s="224">
        <v>3</v>
      </c>
      <c r="I714" s="225"/>
      <c r="J714" s="224">
        <f>ROUND(I714*H714,2)</f>
        <v>0</v>
      </c>
      <c r="K714" s="226"/>
      <c r="L714" s="45"/>
      <c r="M714" s="227" t="s">
        <v>1</v>
      </c>
      <c r="N714" s="228" t="s">
        <v>40</v>
      </c>
      <c r="O714" s="92"/>
      <c r="P714" s="229">
        <f>O714*H714</f>
        <v>0</v>
      </c>
      <c r="Q714" s="229">
        <v>0</v>
      </c>
      <c r="R714" s="229">
        <f>Q714*H714</f>
        <v>0</v>
      </c>
      <c r="S714" s="229">
        <v>0</v>
      </c>
      <c r="T714" s="230">
        <f>S714*H714</f>
        <v>0</v>
      </c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R714" s="231" t="s">
        <v>250</v>
      </c>
      <c r="AT714" s="231" t="s">
        <v>136</v>
      </c>
      <c r="AU714" s="231" t="s">
        <v>85</v>
      </c>
      <c r="AY714" s="18" t="s">
        <v>134</v>
      </c>
      <c r="BE714" s="232">
        <f>IF(N714="základní",J714,0)</f>
        <v>0</v>
      </c>
      <c r="BF714" s="232">
        <f>IF(N714="snížená",J714,0)</f>
        <v>0</v>
      </c>
      <c r="BG714" s="232">
        <f>IF(N714="zákl. přenesená",J714,0)</f>
        <v>0</v>
      </c>
      <c r="BH714" s="232">
        <f>IF(N714="sníž. přenesená",J714,0)</f>
        <v>0</v>
      </c>
      <c r="BI714" s="232">
        <f>IF(N714="nulová",J714,0)</f>
        <v>0</v>
      </c>
      <c r="BJ714" s="18" t="s">
        <v>83</v>
      </c>
      <c r="BK714" s="232">
        <f>ROUND(I714*H714,2)</f>
        <v>0</v>
      </c>
      <c r="BL714" s="18" t="s">
        <v>250</v>
      </c>
      <c r="BM714" s="231" t="s">
        <v>707</v>
      </c>
    </row>
    <row r="715" s="12" customFormat="1" ht="22.8" customHeight="1">
      <c r="A715" s="12"/>
      <c r="B715" s="204"/>
      <c r="C715" s="205"/>
      <c r="D715" s="206" t="s">
        <v>74</v>
      </c>
      <c r="E715" s="218" t="s">
        <v>708</v>
      </c>
      <c r="F715" s="218" t="s">
        <v>709</v>
      </c>
      <c r="G715" s="205"/>
      <c r="H715" s="205"/>
      <c r="I715" s="208"/>
      <c r="J715" s="219">
        <f>BK715</f>
        <v>0</v>
      </c>
      <c r="K715" s="205"/>
      <c r="L715" s="210"/>
      <c r="M715" s="211"/>
      <c r="N715" s="212"/>
      <c r="O715" s="212"/>
      <c r="P715" s="213">
        <f>SUM(P716:P749)</f>
        <v>0</v>
      </c>
      <c r="Q715" s="212"/>
      <c r="R715" s="213">
        <f>SUM(R716:R749)</f>
        <v>0.12319999999999999</v>
      </c>
      <c r="S715" s="212"/>
      <c r="T715" s="214">
        <f>SUM(T716:T749)</f>
        <v>12.484245000000001</v>
      </c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R715" s="215" t="s">
        <v>85</v>
      </c>
      <c r="AT715" s="216" t="s">
        <v>74</v>
      </c>
      <c r="AU715" s="216" t="s">
        <v>83</v>
      </c>
      <c r="AY715" s="215" t="s">
        <v>134</v>
      </c>
      <c r="BK715" s="217">
        <f>SUM(BK716:BK749)</f>
        <v>0</v>
      </c>
    </row>
    <row r="716" s="2" customFormat="1" ht="44.25" customHeight="1">
      <c r="A716" s="39"/>
      <c r="B716" s="40"/>
      <c r="C716" s="220" t="s">
        <v>710</v>
      </c>
      <c r="D716" s="220" t="s">
        <v>136</v>
      </c>
      <c r="E716" s="221" t="s">
        <v>711</v>
      </c>
      <c r="F716" s="222" t="s">
        <v>712</v>
      </c>
      <c r="G716" s="223" t="s">
        <v>146</v>
      </c>
      <c r="H716" s="224">
        <v>880</v>
      </c>
      <c r="I716" s="225"/>
      <c r="J716" s="224">
        <f>ROUND(I716*H716,2)</f>
        <v>0</v>
      </c>
      <c r="K716" s="226"/>
      <c r="L716" s="45"/>
      <c r="M716" s="227" t="s">
        <v>1</v>
      </c>
      <c r="N716" s="228" t="s">
        <v>40</v>
      </c>
      <c r="O716" s="92"/>
      <c r="P716" s="229">
        <f>O716*H716</f>
        <v>0</v>
      </c>
      <c r="Q716" s="229">
        <v>0</v>
      </c>
      <c r="R716" s="229">
        <f>Q716*H716</f>
        <v>0</v>
      </c>
      <c r="S716" s="229">
        <v>0.01</v>
      </c>
      <c r="T716" s="230">
        <f>S716*H716</f>
        <v>8.8000000000000007</v>
      </c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R716" s="231" t="s">
        <v>250</v>
      </c>
      <c r="AT716" s="231" t="s">
        <v>136</v>
      </c>
      <c r="AU716" s="231" t="s">
        <v>85</v>
      </c>
      <c r="AY716" s="18" t="s">
        <v>134</v>
      </c>
      <c r="BE716" s="232">
        <f>IF(N716="základní",J716,0)</f>
        <v>0</v>
      </c>
      <c r="BF716" s="232">
        <f>IF(N716="snížená",J716,0)</f>
        <v>0</v>
      </c>
      <c r="BG716" s="232">
        <f>IF(N716="zákl. přenesená",J716,0)</f>
        <v>0</v>
      </c>
      <c r="BH716" s="232">
        <f>IF(N716="sníž. přenesená",J716,0)</f>
        <v>0</v>
      </c>
      <c r="BI716" s="232">
        <f>IF(N716="nulová",J716,0)</f>
        <v>0</v>
      </c>
      <c r="BJ716" s="18" t="s">
        <v>83</v>
      </c>
      <c r="BK716" s="232">
        <f>ROUND(I716*H716,2)</f>
        <v>0</v>
      </c>
      <c r="BL716" s="18" t="s">
        <v>250</v>
      </c>
      <c r="BM716" s="231" t="s">
        <v>713</v>
      </c>
    </row>
    <row r="717" s="13" customFormat="1">
      <c r="A717" s="13"/>
      <c r="B717" s="233"/>
      <c r="C717" s="234"/>
      <c r="D717" s="235" t="s">
        <v>148</v>
      </c>
      <c r="E717" s="236" t="s">
        <v>1</v>
      </c>
      <c r="F717" s="237" t="s">
        <v>714</v>
      </c>
      <c r="G717" s="234"/>
      <c r="H717" s="236" t="s">
        <v>1</v>
      </c>
      <c r="I717" s="238"/>
      <c r="J717" s="234"/>
      <c r="K717" s="234"/>
      <c r="L717" s="239"/>
      <c r="M717" s="240"/>
      <c r="N717" s="241"/>
      <c r="O717" s="241"/>
      <c r="P717" s="241"/>
      <c r="Q717" s="241"/>
      <c r="R717" s="241"/>
      <c r="S717" s="241"/>
      <c r="T717" s="242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3" t="s">
        <v>148</v>
      </c>
      <c r="AU717" s="243" t="s">
        <v>85</v>
      </c>
      <c r="AV717" s="13" t="s">
        <v>83</v>
      </c>
      <c r="AW717" s="13" t="s">
        <v>31</v>
      </c>
      <c r="AX717" s="13" t="s">
        <v>75</v>
      </c>
      <c r="AY717" s="243" t="s">
        <v>134</v>
      </c>
    </row>
    <row r="718" s="13" customFormat="1">
      <c r="A718" s="13"/>
      <c r="B718" s="233"/>
      <c r="C718" s="234"/>
      <c r="D718" s="235" t="s">
        <v>148</v>
      </c>
      <c r="E718" s="236" t="s">
        <v>1</v>
      </c>
      <c r="F718" s="237" t="s">
        <v>715</v>
      </c>
      <c r="G718" s="234"/>
      <c r="H718" s="236" t="s">
        <v>1</v>
      </c>
      <c r="I718" s="238"/>
      <c r="J718" s="234"/>
      <c r="K718" s="234"/>
      <c r="L718" s="239"/>
      <c r="M718" s="240"/>
      <c r="N718" s="241"/>
      <c r="O718" s="241"/>
      <c r="P718" s="241"/>
      <c r="Q718" s="241"/>
      <c r="R718" s="241"/>
      <c r="S718" s="241"/>
      <c r="T718" s="242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3" t="s">
        <v>148</v>
      </c>
      <c r="AU718" s="243" t="s">
        <v>85</v>
      </c>
      <c r="AV718" s="13" t="s">
        <v>83</v>
      </c>
      <c r="AW718" s="13" t="s">
        <v>31</v>
      </c>
      <c r="AX718" s="13" t="s">
        <v>75</v>
      </c>
      <c r="AY718" s="243" t="s">
        <v>134</v>
      </c>
    </row>
    <row r="719" s="14" customFormat="1">
      <c r="A719" s="14"/>
      <c r="B719" s="244"/>
      <c r="C719" s="245"/>
      <c r="D719" s="235" t="s">
        <v>148</v>
      </c>
      <c r="E719" s="246" t="s">
        <v>1</v>
      </c>
      <c r="F719" s="247" t="s">
        <v>716</v>
      </c>
      <c r="G719" s="245"/>
      <c r="H719" s="248">
        <v>880</v>
      </c>
      <c r="I719" s="249"/>
      <c r="J719" s="245"/>
      <c r="K719" s="245"/>
      <c r="L719" s="250"/>
      <c r="M719" s="251"/>
      <c r="N719" s="252"/>
      <c r="O719" s="252"/>
      <c r="P719" s="252"/>
      <c r="Q719" s="252"/>
      <c r="R719" s="252"/>
      <c r="S719" s="252"/>
      <c r="T719" s="253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4" t="s">
        <v>148</v>
      </c>
      <c r="AU719" s="254" t="s">
        <v>85</v>
      </c>
      <c r="AV719" s="14" t="s">
        <v>85</v>
      </c>
      <c r="AW719" s="14" t="s">
        <v>31</v>
      </c>
      <c r="AX719" s="14" t="s">
        <v>83</v>
      </c>
      <c r="AY719" s="254" t="s">
        <v>134</v>
      </c>
    </row>
    <row r="720" s="2" customFormat="1" ht="16.5" customHeight="1">
      <c r="A720" s="39"/>
      <c r="B720" s="40"/>
      <c r="C720" s="220" t="s">
        <v>717</v>
      </c>
      <c r="D720" s="220" t="s">
        <v>136</v>
      </c>
      <c r="E720" s="221" t="s">
        <v>718</v>
      </c>
      <c r="F720" s="222" t="s">
        <v>719</v>
      </c>
      <c r="G720" s="223" t="s">
        <v>222</v>
      </c>
      <c r="H720" s="224">
        <v>8</v>
      </c>
      <c r="I720" s="225"/>
      <c r="J720" s="224">
        <f>ROUND(I720*H720,2)</f>
        <v>0</v>
      </c>
      <c r="K720" s="226"/>
      <c r="L720" s="45"/>
      <c r="M720" s="227" t="s">
        <v>1</v>
      </c>
      <c r="N720" s="228" t="s">
        <v>40</v>
      </c>
      <c r="O720" s="92"/>
      <c r="P720" s="229">
        <f>O720*H720</f>
        <v>0</v>
      </c>
      <c r="Q720" s="229">
        <v>0</v>
      </c>
      <c r="R720" s="229">
        <f>Q720*H720</f>
        <v>0</v>
      </c>
      <c r="S720" s="229">
        <v>0.017049999999999999</v>
      </c>
      <c r="T720" s="230">
        <f>S720*H720</f>
        <v>0.13639999999999999</v>
      </c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R720" s="231" t="s">
        <v>250</v>
      </c>
      <c r="AT720" s="231" t="s">
        <v>136</v>
      </c>
      <c r="AU720" s="231" t="s">
        <v>85</v>
      </c>
      <c r="AY720" s="18" t="s">
        <v>134</v>
      </c>
      <c r="BE720" s="232">
        <f>IF(N720="základní",J720,0)</f>
        <v>0</v>
      </c>
      <c r="BF720" s="232">
        <f>IF(N720="snížená",J720,0)</f>
        <v>0</v>
      </c>
      <c r="BG720" s="232">
        <f>IF(N720="zákl. přenesená",J720,0)</f>
        <v>0</v>
      </c>
      <c r="BH720" s="232">
        <f>IF(N720="sníž. přenesená",J720,0)</f>
        <v>0</v>
      </c>
      <c r="BI720" s="232">
        <f>IF(N720="nulová",J720,0)</f>
        <v>0</v>
      </c>
      <c r="BJ720" s="18" t="s">
        <v>83</v>
      </c>
      <c r="BK720" s="232">
        <f>ROUND(I720*H720,2)</f>
        <v>0</v>
      </c>
      <c r="BL720" s="18" t="s">
        <v>250</v>
      </c>
      <c r="BM720" s="231" t="s">
        <v>720</v>
      </c>
    </row>
    <row r="721" s="2" customFormat="1" ht="24.15" customHeight="1">
      <c r="A721" s="39"/>
      <c r="B721" s="40"/>
      <c r="C721" s="220" t="s">
        <v>721</v>
      </c>
      <c r="D721" s="220" t="s">
        <v>136</v>
      </c>
      <c r="E721" s="221" t="s">
        <v>722</v>
      </c>
      <c r="F721" s="222" t="s">
        <v>723</v>
      </c>
      <c r="G721" s="223" t="s">
        <v>190</v>
      </c>
      <c r="H721" s="224">
        <v>72</v>
      </c>
      <c r="I721" s="225"/>
      <c r="J721" s="224">
        <f>ROUND(I721*H721,2)</f>
        <v>0</v>
      </c>
      <c r="K721" s="226"/>
      <c r="L721" s="45"/>
      <c r="M721" s="227" t="s">
        <v>1</v>
      </c>
      <c r="N721" s="228" t="s">
        <v>40</v>
      </c>
      <c r="O721" s="92"/>
      <c r="P721" s="229">
        <f>O721*H721</f>
        <v>0</v>
      </c>
      <c r="Q721" s="229">
        <v>0</v>
      </c>
      <c r="R721" s="229">
        <f>Q721*H721</f>
        <v>0</v>
      </c>
      <c r="S721" s="229">
        <v>0.0080000000000000002</v>
      </c>
      <c r="T721" s="230">
        <f>S721*H721</f>
        <v>0.57600000000000007</v>
      </c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R721" s="231" t="s">
        <v>250</v>
      </c>
      <c r="AT721" s="231" t="s">
        <v>136</v>
      </c>
      <c r="AU721" s="231" t="s">
        <v>85</v>
      </c>
      <c r="AY721" s="18" t="s">
        <v>134</v>
      </c>
      <c r="BE721" s="232">
        <f>IF(N721="základní",J721,0)</f>
        <v>0</v>
      </c>
      <c r="BF721" s="232">
        <f>IF(N721="snížená",J721,0)</f>
        <v>0</v>
      </c>
      <c r="BG721" s="232">
        <f>IF(N721="zákl. přenesená",J721,0)</f>
        <v>0</v>
      </c>
      <c r="BH721" s="232">
        <f>IF(N721="sníž. přenesená",J721,0)</f>
        <v>0</v>
      </c>
      <c r="BI721" s="232">
        <f>IF(N721="nulová",J721,0)</f>
        <v>0</v>
      </c>
      <c r="BJ721" s="18" t="s">
        <v>83</v>
      </c>
      <c r="BK721" s="232">
        <f>ROUND(I721*H721,2)</f>
        <v>0</v>
      </c>
      <c r="BL721" s="18" t="s">
        <v>250</v>
      </c>
      <c r="BM721" s="231" t="s">
        <v>724</v>
      </c>
    </row>
    <row r="722" s="13" customFormat="1">
      <c r="A722" s="13"/>
      <c r="B722" s="233"/>
      <c r="C722" s="234"/>
      <c r="D722" s="235" t="s">
        <v>148</v>
      </c>
      <c r="E722" s="236" t="s">
        <v>1</v>
      </c>
      <c r="F722" s="237" t="s">
        <v>725</v>
      </c>
      <c r="G722" s="234"/>
      <c r="H722" s="236" t="s">
        <v>1</v>
      </c>
      <c r="I722" s="238"/>
      <c r="J722" s="234"/>
      <c r="K722" s="234"/>
      <c r="L722" s="239"/>
      <c r="M722" s="240"/>
      <c r="N722" s="241"/>
      <c r="O722" s="241"/>
      <c r="P722" s="241"/>
      <c r="Q722" s="241"/>
      <c r="R722" s="241"/>
      <c r="S722" s="241"/>
      <c r="T722" s="242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3" t="s">
        <v>148</v>
      </c>
      <c r="AU722" s="243" t="s">
        <v>85</v>
      </c>
      <c r="AV722" s="13" t="s">
        <v>83</v>
      </c>
      <c r="AW722" s="13" t="s">
        <v>31</v>
      </c>
      <c r="AX722" s="13" t="s">
        <v>75</v>
      </c>
      <c r="AY722" s="243" t="s">
        <v>134</v>
      </c>
    </row>
    <row r="723" s="13" customFormat="1">
      <c r="A723" s="13"/>
      <c r="B723" s="233"/>
      <c r="C723" s="234"/>
      <c r="D723" s="235" t="s">
        <v>148</v>
      </c>
      <c r="E723" s="236" t="s">
        <v>1</v>
      </c>
      <c r="F723" s="237" t="s">
        <v>726</v>
      </c>
      <c r="G723" s="234"/>
      <c r="H723" s="236" t="s">
        <v>1</v>
      </c>
      <c r="I723" s="238"/>
      <c r="J723" s="234"/>
      <c r="K723" s="234"/>
      <c r="L723" s="239"/>
      <c r="M723" s="240"/>
      <c r="N723" s="241"/>
      <c r="O723" s="241"/>
      <c r="P723" s="241"/>
      <c r="Q723" s="241"/>
      <c r="R723" s="241"/>
      <c r="S723" s="241"/>
      <c r="T723" s="242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3" t="s">
        <v>148</v>
      </c>
      <c r="AU723" s="243" t="s">
        <v>85</v>
      </c>
      <c r="AV723" s="13" t="s">
        <v>83</v>
      </c>
      <c r="AW723" s="13" t="s">
        <v>31</v>
      </c>
      <c r="AX723" s="13" t="s">
        <v>75</v>
      </c>
      <c r="AY723" s="243" t="s">
        <v>134</v>
      </c>
    </row>
    <row r="724" s="14" customFormat="1">
      <c r="A724" s="14"/>
      <c r="B724" s="244"/>
      <c r="C724" s="245"/>
      <c r="D724" s="235" t="s">
        <v>148</v>
      </c>
      <c r="E724" s="246" t="s">
        <v>1</v>
      </c>
      <c r="F724" s="247" t="s">
        <v>727</v>
      </c>
      <c r="G724" s="245"/>
      <c r="H724" s="248">
        <v>22</v>
      </c>
      <c r="I724" s="249"/>
      <c r="J724" s="245"/>
      <c r="K724" s="245"/>
      <c r="L724" s="250"/>
      <c r="M724" s="251"/>
      <c r="N724" s="252"/>
      <c r="O724" s="252"/>
      <c r="P724" s="252"/>
      <c r="Q724" s="252"/>
      <c r="R724" s="252"/>
      <c r="S724" s="252"/>
      <c r="T724" s="253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54" t="s">
        <v>148</v>
      </c>
      <c r="AU724" s="254" t="s">
        <v>85</v>
      </c>
      <c r="AV724" s="14" t="s">
        <v>85</v>
      </c>
      <c r="AW724" s="14" t="s">
        <v>31</v>
      </c>
      <c r="AX724" s="14" t="s">
        <v>75</v>
      </c>
      <c r="AY724" s="254" t="s">
        <v>134</v>
      </c>
    </row>
    <row r="725" s="13" customFormat="1">
      <c r="A725" s="13"/>
      <c r="B725" s="233"/>
      <c r="C725" s="234"/>
      <c r="D725" s="235" t="s">
        <v>148</v>
      </c>
      <c r="E725" s="236" t="s">
        <v>1</v>
      </c>
      <c r="F725" s="237" t="s">
        <v>728</v>
      </c>
      <c r="G725" s="234"/>
      <c r="H725" s="236" t="s">
        <v>1</v>
      </c>
      <c r="I725" s="238"/>
      <c r="J725" s="234"/>
      <c r="K725" s="234"/>
      <c r="L725" s="239"/>
      <c r="M725" s="240"/>
      <c r="N725" s="241"/>
      <c r="O725" s="241"/>
      <c r="P725" s="241"/>
      <c r="Q725" s="241"/>
      <c r="R725" s="241"/>
      <c r="S725" s="241"/>
      <c r="T725" s="242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43" t="s">
        <v>148</v>
      </c>
      <c r="AU725" s="243" t="s">
        <v>85</v>
      </c>
      <c r="AV725" s="13" t="s">
        <v>83</v>
      </c>
      <c r="AW725" s="13" t="s">
        <v>31</v>
      </c>
      <c r="AX725" s="13" t="s">
        <v>75</v>
      </c>
      <c r="AY725" s="243" t="s">
        <v>134</v>
      </c>
    </row>
    <row r="726" s="14" customFormat="1">
      <c r="A726" s="14"/>
      <c r="B726" s="244"/>
      <c r="C726" s="245"/>
      <c r="D726" s="235" t="s">
        <v>148</v>
      </c>
      <c r="E726" s="246" t="s">
        <v>1</v>
      </c>
      <c r="F726" s="247" t="s">
        <v>729</v>
      </c>
      <c r="G726" s="245"/>
      <c r="H726" s="248">
        <v>15.75</v>
      </c>
      <c r="I726" s="249"/>
      <c r="J726" s="245"/>
      <c r="K726" s="245"/>
      <c r="L726" s="250"/>
      <c r="M726" s="251"/>
      <c r="N726" s="252"/>
      <c r="O726" s="252"/>
      <c r="P726" s="252"/>
      <c r="Q726" s="252"/>
      <c r="R726" s="252"/>
      <c r="S726" s="252"/>
      <c r="T726" s="253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54" t="s">
        <v>148</v>
      </c>
      <c r="AU726" s="254" t="s">
        <v>85</v>
      </c>
      <c r="AV726" s="14" t="s">
        <v>85</v>
      </c>
      <c r="AW726" s="14" t="s">
        <v>31</v>
      </c>
      <c r="AX726" s="14" t="s">
        <v>75</v>
      </c>
      <c r="AY726" s="254" t="s">
        <v>134</v>
      </c>
    </row>
    <row r="727" s="14" customFormat="1">
      <c r="A727" s="14"/>
      <c r="B727" s="244"/>
      <c r="C727" s="245"/>
      <c r="D727" s="235" t="s">
        <v>148</v>
      </c>
      <c r="E727" s="246" t="s">
        <v>1</v>
      </c>
      <c r="F727" s="247" t="s">
        <v>730</v>
      </c>
      <c r="G727" s="245"/>
      <c r="H727" s="248">
        <v>17.600000000000001</v>
      </c>
      <c r="I727" s="249"/>
      <c r="J727" s="245"/>
      <c r="K727" s="245"/>
      <c r="L727" s="250"/>
      <c r="M727" s="251"/>
      <c r="N727" s="252"/>
      <c r="O727" s="252"/>
      <c r="P727" s="252"/>
      <c r="Q727" s="252"/>
      <c r="R727" s="252"/>
      <c r="S727" s="252"/>
      <c r="T727" s="253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4" t="s">
        <v>148</v>
      </c>
      <c r="AU727" s="254" t="s">
        <v>85</v>
      </c>
      <c r="AV727" s="14" t="s">
        <v>85</v>
      </c>
      <c r="AW727" s="14" t="s">
        <v>31</v>
      </c>
      <c r="AX727" s="14" t="s">
        <v>75</v>
      </c>
      <c r="AY727" s="254" t="s">
        <v>134</v>
      </c>
    </row>
    <row r="728" s="14" customFormat="1">
      <c r="A728" s="14"/>
      <c r="B728" s="244"/>
      <c r="C728" s="245"/>
      <c r="D728" s="235" t="s">
        <v>148</v>
      </c>
      <c r="E728" s="246" t="s">
        <v>1</v>
      </c>
      <c r="F728" s="247" t="s">
        <v>731</v>
      </c>
      <c r="G728" s="245"/>
      <c r="H728" s="248">
        <v>16.649999999999999</v>
      </c>
      <c r="I728" s="249"/>
      <c r="J728" s="245"/>
      <c r="K728" s="245"/>
      <c r="L728" s="250"/>
      <c r="M728" s="251"/>
      <c r="N728" s="252"/>
      <c r="O728" s="252"/>
      <c r="P728" s="252"/>
      <c r="Q728" s="252"/>
      <c r="R728" s="252"/>
      <c r="S728" s="252"/>
      <c r="T728" s="253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54" t="s">
        <v>148</v>
      </c>
      <c r="AU728" s="254" t="s">
        <v>85</v>
      </c>
      <c r="AV728" s="14" t="s">
        <v>85</v>
      </c>
      <c r="AW728" s="14" t="s">
        <v>31</v>
      </c>
      <c r="AX728" s="14" t="s">
        <v>75</v>
      </c>
      <c r="AY728" s="254" t="s">
        <v>134</v>
      </c>
    </row>
    <row r="729" s="15" customFormat="1">
      <c r="A729" s="15"/>
      <c r="B729" s="255"/>
      <c r="C729" s="256"/>
      <c r="D729" s="235" t="s">
        <v>148</v>
      </c>
      <c r="E729" s="257" t="s">
        <v>1</v>
      </c>
      <c r="F729" s="258" t="s">
        <v>158</v>
      </c>
      <c r="G729" s="256"/>
      <c r="H729" s="259">
        <v>72</v>
      </c>
      <c r="I729" s="260"/>
      <c r="J729" s="256"/>
      <c r="K729" s="256"/>
      <c r="L729" s="261"/>
      <c r="M729" s="262"/>
      <c r="N729" s="263"/>
      <c r="O729" s="263"/>
      <c r="P729" s="263"/>
      <c r="Q729" s="263"/>
      <c r="R729" s="263"/>
      <c r="S729" s="263"/>
      <c r="T729" s="264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T729" s="265" t="s">
        <v>148</v>
      </c>
      <c r="AU729" s="265" t="s">
        <v>85</v>
      </c>
      <c r="AV729" s="15" t="s">
        <v>140</v>
      </c>
      <c r="AW729" s="15" t="s">
        <v>31</v>
      </c>
      <c r="AX729" s="15" t="s">
        <v>83</v>
      </c>
      <c r="AY729" s="265" t="s">
        <v>134</v>
      </c>
    </row>
    <row r="730" s="2" customFormat="1" ht="16.5" customHeight="1">
      <c r="A730" s="39"/>
      <c r="B730" s="40"/>
      <c r="C730" s="220" t="s">
        <v>230</v>
      </c>
      <c r="D730" s="220" t="s">
        <v>136</v>
      </c>
      <c r="E730" s="221" t="s">
        <v>732</v>
      </c>
      <c r="F730" s="222" t="s">
        <v>733</v>
      </c>
      <c r="G730" s="223" t="s">
        <v>146</v>
      </c>
      <c r="H730" s="224">
        <v>149</v>
      </c>
      <c r="I730" s="225"/>
      <c r="J730" s="224">
        <f>ROUND(I730*H730,2)</f>
        <v>0</v>
      </c>
      <c r="K730" s="226"/>
      <c r="L730" s="45"/>
      <c r="M730" s="227" t="s">
        <v>1</v>
      </c>
      <c r="N730" s="228" t="s">
        <v>40</v>
      </c>
      <c r="O730" s="92"/>
      <c r="P730" s="229">
        <f>O730*H730</f>
        <v>0</v>
      </c>
      <c r="Q730" s="229">
        <v>0</v>
      </c>
      <c r="R730" s="229">
        <f>Q730*H730</f>
        <v>0</v>
      </c>
      <c r="S730" s="229">
        <v>0.014999999999999999</v>
      </c>
      <c r="T730" s="230">
        <f>S730*H730</f>
        <v>2.2349999999999999</v>
      </c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R730" s="231" t="s">
        <v>250</v>
      </c>
      <c r="AT730" s="231" t="s">
        <v>136</v>
      </c>
      <c r="AU730" s="231" t="s">
        <v>85</v>
      </c>
      <c r="AY730" s="18" t="s">
        <v>134</v>
      </c>
      <c r="BE730" s="232">
        <f>IF(N730="základní",J730,0)</f>
        <v>0</v>
      </c>
      <c r="BF730" s="232">
        <f>IF(N730="snížená",J730,0)</f>
        <v>0</v>
      </c>
      <c r="BG730" s="232">
        <f>IF(N730="zákl. přenesená",J730,0)</f>
        <v>0</v>
      </c>
      <c r="BH730" s="232">
        <f>IF(N730="sníž. přenesená",J730,0)</f>
        <v>0</v>
      </c>
      <c r="BI730" s="232">
        <f>IF(N730="nulová",J730,0)</f>
        <v>0</v>
      </c>
      <c r="BJ730" s="18" t="s">
        <v>83</v>
      </c>
      <c r="BK730" s="232">
        <f>ROUND(I730*H730,2)</f>
        <v>0</v>
      </c>
      <c r="BL730" s="18" t="s">
        <v>250</v>
      </c>
      <c r="BM730" s="231" t="s">
        <v>734</v>
      </c>
    </row>
    <row r="731" s="13" customFormat="1">
      <c r="A731" s="13"/>
      <c r="B731" s="233"/>
      <c r="C731" s="234"/>
      <c r="D731" s="235" t="s">
        <v>148</v>
      </c>
      <c r="E731" s="236" t="s">
        <v>1</v>
      </c>
      <c r="F731" s="237" t="s">
        <v>735</v>
      </c>
      <c r="G731" s="234"/>
      <c r="H731" s="236" t="s">
        <v>1</v>
      </c>
      <c r="I731" s="238"/>
      <c r="J731" s="234"/>
      <c r="K731" s="234"/>
      <c r="L731" s="239"/>
      <c r="M731" s="240"/>
      <c r="N731" s="241"/>
      <c r="O731" s="241"/>
      <c r="P731" s="241"/>
      <c r="Q731" s="241"/>
      <c r="R731" s="241"/>
      <c r="S731" s="241"/>
      <c r="T731" s="242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3" t="s">
        <v>148</v>
      </c>
      <c r="AU731" s="243" t="s">
        <v>85</v>
      </c>
      <c r="AV731" s="13" t="s">
        <v>83</v>
      </c>
      <c r="AW731" s="13" t="s">
        <v>31</v>
      </c>
      <c r="AX731" s="13" t="s">
        <v>75</v>
      </c>
      <c r="AY731" s="243" t="s">
        <v>134</v>
      </c>
    </row>
    <row r="732" s="14" customFormat="1">
      <c r="A732" s="14"/>
      <c r="B732" s="244"/>
      <c r="C732" s="245"/>
      <c r="D732" s="235" t="s">
        <v>148</v>
      </c>
      <c r="E732" s="246" t="s">
        <v>1</v>
      </c>
      <c r="F732" s="247" t="s">
        <v>736</v>
      </c>
      <c r="G732" s="245"/>
      <c r="H732" s="248">
        <v>149</v>
      </c>
      <c r="I732" s="249"/>
      <c r="J732" s="245"/>
      <c r="K732" s="245"/>
      <c r="L732" s="250"/>
      <c r="M732" s="251"/>
      <c r="N732" s="252"/>
      <c r="O732" s="252"/>
      <c r="P732" s="252"/>
      <c r="Q732" s="252"/>
      <c r="R732" s="252"/>
      <c r="S732" s="252"/>
      <c r="T732" s="253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54" t="s">
        <v>148</v>
      </c>
      <c r="AU732" s="254" t="s">
        <v>85</v>
      </c>
      <c r="AV732" s="14" t="s">
        <v>85</v>
      </c>
      <c r="AW732" s="14" t="s">
        <v>31</v>
      </c>
      <c r="AX732" s="14" t="s">
        <v>83</v>
      </c>
      <c r="AY732" s="254" t="s">
        <v>134</v>
      </c>
    </row>
    <row r="733" s="2" customFormat="1" ht="16.5" customHeight="1">
      <c r="A733" s="39"/>
      <c r="B733" s="40"/>
      <c r="C733" s="220" t="s">
        <v>258</v>
      </c>
      <c r="D733" s="220" t="s">
        <v>136</v>
      </c>
      <c r="E733" s="221" t="s">
        <v>737</v>
      </c>
      <c r="F733" s="222" t="s">
        <v>738</v>
      </c>
      <c r="G733" s="223" t="s">
        <v>190</v>
      </c>
      <c r="H733" s="224">
        <v>8.8000000000000007</v>
      </c>
      <c r="I733" s="225"/>
      <c r="J733" s="224">
        <f>ROUND(I733*H733,2)</f>
        <v>0</v>
      </c>
      <c r="K733" s="226"/>
      <c r="L733" s="45"/>
      <c r="M733" s="227" t="s">
        <v>1</v>
      </c>
      <c r="N733" s="228" t="s">
        <v>40</v>
      </c>
      <c r="O733" s="92"/>
      <c r="P733" s="229">
        <f>O733*H733</f>
        <v>0</v>
      </c>
      <c r="Q733" s="229">
        <v>0</v>
      </c>
      <c r="R733" s="229">
        <f>Q733*H733</f>
        <v>0</v>
      </c>
      <c r="S733" s="229">
        <v>0.0016999999999999999</v>
      </c>
      <c r="T733" s="230">
        <f>S733*H733</f>
        <v>0.014960000000000001</v>
      </c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R733" s="231" t="s">
        <v>250</v>
      </c>
      <c r="AT733" s="231" t="s">
        <v>136</v>
      </c>
      <c r="AU733" s="231" t="s">
        <v>85</v>
      </c>
      <c r="AY733" s="18" t="s">
        <v>134</v>
      </c>
      <c r="BE733" s="232">
        <f>IF(N733="základní",J733,0)</f>
        <v>0</v>
      </c>
      <c r="BF733" s="232">
        <f>IF(N733="snížená",J733,0)</f>
        <v>0</v>
      </c>
      <c r="BG733" s="232">
        <f>IF(N733="zákl. přenesená",J733,0)</f>
        <v>0</v>
      </c>
      <c r="BH733" s="232">
        <f>IF(N733="sníž. přenesená",J733,0)</f>
        <v>0</v>
      </c>
      <c r="BI733" s="232">
        <f>IF(N733="nulová",J733,0)</f>
        <v>0</v>
      </c>
      <c r="BJ733" s="18" t="s">
        <v>83</v>
      </c>
      <c r="BK733" s="232">
        <f>ROUND(I733*H733,2)</f>
        <v>0</v>
      </c>
      <c r="BL733" s="18" t="s">
        <v>250</v>
      </c>
      <c r="BM733" s="231" t="s">
        <v>739</v>
      </c>
    </row>
    <row r="734" s="14" customFormat="1">
      <c r="A734" s="14"/>
      <c r="B734" s="244"/>
      <c r="C734" s="245"/>
      <c r="D734" s="235" t="s">
        <v>148</v>
      </c>
      <c r="E734" s="246" t="s">
        <v>1</v>
      </c>
      <c r="F734" s="247" t="s">
        <v>740</v>
      </c>
      <c r="G734" s="245"/>
      <c r="H734" s="248">
        <v>8.8000000000000007</v>
      </c>
      <c r="I734" s="249"/>
      <c r="J734" s="245"/>
      <c r="K734" s="245"/>
      <c r="L734" s="250"/>
      <c r="M734" s="251"/>
      <c r="N734" s="252"/>
      <c r="O734" s="252"/>
      <c r="P734" s="252"/>
      <c r="Q734" s="252"/>
      <c r="R734" s="252"/>
      <c r="S734" s="252"/>
      <c r="T734" s="253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54" t="s">
        <v>148</v>
      </c>
      <c r="AU734" s="254" t="s">
        <v>85</v>
      </c>
      <c r="AV734" s="14" t="s">
        <v>85</v>
      </c>
      <c r="AW734" s="14" t="s">
        <v>31</v>
      </c>
      <c r="AX734" s="14" t="s">
        <v>83</v>
      </c>
      <c r="AY734" s="254" t="s">
        <v>134</v>
      </c>
    </row>
    <row r="735" s="2" customFormat="1" ht="24.15" customHeight="1">
      <c r="A735" s="39"/>
      <c r="B735" s="40"/>
      <c r="C735" s="220" t="s">
        <v>741</v>
      </c>
      <c r="D735" s="220" t="s">
        <v>136</v>
      </c>
      <c r="E735" s="221" t="s">
        <v>742</v>
      </c>
      <c r="F735" s="222" t="s">
        <v>743</v>
      </c>
      <c r="G735" s="223" t="s">
        <v>190</v>
      </c>
      <c r="H735" s="224">
        <v>243</v>
      </c>
      <c r="I735" s="225"/>
      <c r="J735" s="224">
        <f>ROUND(I735*H735,2)</f>
        <v>0</v>
      </c>
      <c r="K735" s="226"/>
      <c r="L735" s="45"/>
      <c r="M735" s="227" t="s">
        <v>1</v>
      </c>
      <c r="N735" s="228" t="s">
        <v>40</v>
      </c>
      <c r="O735" s="92"/>
      <c r="P735" s="229">
        <f>O735*H735</f>
        <v>0</v>
      </c>
      <c r="Q735" s="229">
        <v>0</v>
      </c>
      <c r="R735" s="229">
        <f>Q735*H735</f>
        <v>0</v>
      </c>
      <c r="S735" s="229">
        <v>0.0017700000000000001</v>
      </c>
      <c r="T735" s="230">
        <f>S735*H735</f>
        <v>0.43011000000000005</v>
      </c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R735" s="231" t="s">
        <v>250</v>
      </c>
      <c r="AT735" s="231" t="s">
        <v>136</v>
      </c>
      <c r="AU735" s="231" t="s">
        <v>85</v>
      </c>
      <c r="AY735" s="18" t="s">
        <v>134</v>
      </c>
      <c r="BE735" s="232">
        <f>IF(N735="základní",J735,0)</f>
        <v>0</v>
      </c>
      <c r="BF735" s="232">
        <f>IF(N735="snížená",J735,0)</f>
        <v>0</v>
      </c>
      <c r="BG735" s="232">
        <f>IF(N735="zákl. přenesená",J735,0)</f>
        <v>0</v>
      </c>
      <c r="BH735" s="232">
        <f>IF(N735="sníž. přenesená",J735,0)</f>
        <v>0</v>
      </c>
      <c r="BI735" s="232">
        <f>IF(N735="nulová",J735,0)</f>
        <v>0</v>
      </c>
      <c r="BJ735" s="18" t="s">
        <v>83</v>
      </c>
      <c r="BK735" s="232">
        <f>ROUND(I735*H735,2)</f>
        <v>0</v>
      </c>
      <c r="BL735" s="18" t="s">
        <v>250</v>
      </c>
      <c r="BM735" s="231" t="s">
        <v>744</v>
      </c>
    </row>
    <row r="736" s="14" customFormat="1">
      <c r="A736" s="14"/>
      <c r="B736" s="244"/>
      <c r="C736" s="245"/>
      <c r="D736" s="235" t="s">
        <v>148</v>
      </c>
      <c r="E736" s="246" t="s">
        <v>1</v>
      </c>
      <c r="F736" s="247" t="s">
        <v>745</v>
      </c>
      <c r="G736" s="245"/>
      <c r="H736" s="248">
        <v>140.5</v>
      </c>
      <c r="I736" s="249"/>
      <c r="J736" s="245"/>
      <c r="K736" s="245"/>
      <c r="L736" s="250"/>
      <c r="M736" s="251"/>
      <c r="N736" s="252"/>
      <c r="O736" s="252"/>
      <c r="P736" s="252"/>
      <c r="Q736" s="252"/>
      <c r="R736" s="252"/>
      <c r="S736" s="252"/>
      <c r="T736" s="253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54" t="s">
        <v>148</v>
      </c>
      <c r="AU736" s="254" t="s">
        <v>85</v>
      </c>
      <c r="AV736" s="14" t="s">
        <v>85</v>
      </c>
      <c r="AW736" s="14" t="s">
        <v>31</v>
      </c>
      <c r="AX736" s="14" t="s">
        <v>75</v>
      </c>
      <c r="AY736" s="254" t="s">
        <v>134</v>
      </c>
    </row>
    <row r="737" s="14" customFormat="1">
      <c r="A737" s="14"/>
      <c r="B737" s="244"/>
      <c r="C737" s="245"/>
      <c r="D737" s="235" t="s">
        <v>148</v>
      </c>
      <c r="E737" s="246" t="s">
        <v>1</v>
      </c>
      <c r="F737" s="247" t="s">
        <v>746</v>
      </c>
      <c r="G737" s="245"/>
      <c r="H737" s="248">
        <v>102.5</v>
      </c>
      <c r="I737" s="249"/>
      <c r="J737" s="245"/>
      <c r="K737" s="245"/>
      <c r="L737" s="250"/>
      <c r="M737" s="251"/>
      <c r="N737" s="252"/>
      <c r="O737" s="252"/>
      <c r="P737" s="252"/>
      <c r="Q737" s="252"/>
      <c r="R737" s="252"/>
      <c r="S737" s="252"/>
      <c r="T737" s="253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54" t="s">
        <v>148</v>
      </c>
      <c r="AU737" s="254" t="s">
        <v>85</v>
      </c>
      <c r="AV737" s="14" t="s">
        <v>85</v>
      </c>
      <c r="AW737" s="14" t="s">
        <v>31</v>
      </c>
      <c r="AX737" s="14" t="s">
        <v>75</v>
      </c>
      <c r="AY737" s="254" t="s">
        <v>134</v>
      </c>
    </row>
    <row r="738" s="15" customFormat="1">
      <c r="A738" s="15"/>
      <c r="B738" s="255"/>
      <c r="C738" s="256"/>
      <c r="D738" s="235" t="s">
        <v>148</v>
      </c>
      <c r="E738" s="257" t="s">
        <v>1</v>
      </c>
      <c r="F738" s="258" t="s">
        <v>158</v>
      </c>
      <c r="G738" s="256"/>
      <c r="H738" s="259">
        <v>243</v>
      </c>
      <c r="I738" s="260"/>
      <c r="J738" s="256"/>
      <c r="K738" s="256"/>
      <c r="L738" s="261"/>
      <c r="M738" s="262"/>
      <c r="N738" s="263"/>
      <c r="O738" s="263"/>
      <c r="P738" s="263"/>
      <c r="Q738" s="263"/>
      <c r="R738" s="263"/>
      <c r="S738" s="263"/>
      <c r="T738" s="264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T738" s="265" t="s">
        <v>148</v>
      </c>
      <c r="AU738" s="265" t="s">
        <v>85</v>
      </c>
      <c r="AV738" s="15" t="s">
        <v>140</v>
      </c>
      <c r="AW738" s="15" t="s">
        <v>31</v>
      </c>
      <c r="AX738" s="15" t="s">
        <v>83</v>
      </c>
      <c r="AY738" s="265" t="s">
        <v>134</v>
      </c>
    </row>
    <row r="739" s="2" customFormat="1" ht="16.5" customHeight="1">
      <c r="A739" s="39"/>
      <c r="B739" s="40"/>
      <c r="C739" s="220" t="s">
        <v>747</v>
      </c>
      <c r="D739" s="220" t="s">
        <v>136</v>
      </c>
      <c r="E739" s="221" t="s">
        <v>748</v>
      </c>
      <c r="F739" s="222" t="s">
        <v>749</v>
      </c>
      <c r="G739" s="223" t="s">
        <v>190</v>
      </c>
      <c r="H739" s="224">
        <v>49.5</v>
      </c>
      <c r="I739" s="225"/>
      <c r="J739" s="224">
        <f>ROUND(I739*H739,2)</f>
        <v>0</v>
      </c>
      <c r="K739" s="226"/>
      <c r="L739" s="45"/>
      <c r="M739" s="227" t="s">
        <v>1</v>
      </c>
      <c r="N739" s="228" t="s">
        <v>40</v>
      </c>
      <c r="O739" s="92"/>
      <c r="P739" s="229">
        <f>O739*H739</f>
        <v>0</v>
      </c>
      <c r="Q739" s="229">
        <v>0</v>
      </c>
      <c r="R739" s="229">
        <f>Q739*H739</f>
        <v>0</v>
      </c>
      <c r="S739" s="229">
        <v>0.00175</v>
      </c>
      <c r="T739" s="230">
        <f>S739*H739</f>
        <v>0.086625000000000008</v>
      </c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R739" s="231" t="s">
        <v>250</v>
      </c>
      <c r="AT739" s="231" t="s">
        <v>136</v>
      </c>
      <c r="AU739" s="231" t="s">
        <v>85</v>
      </c>
      <c r="AY739" s="18" t="s">
        <v>134</v>
      </c>
      <c r="BE739" s="232">
        <f>IF(N739="základní",J739,0)</f>
        <v>0</v>
      </c>
      <c r="BF739" s="232">
        <f>IF(N739="snížená",J739,0)</f>
        <v>0</v>
      </c>
      <c r="BG739" s="232">
        <f>IF(N739="zákl. přenesená",J739,0)</f>
        <v>0</v>
      </c>
      <c r="BH739" s="232">
        <f>IF(N739="sníž. přenesená",J739,0)</f>
        <v>0</v>
      </c>
      <c r="BI739" s="232">
        <f>IF(N739="nulová",J739,0)</f>
        <v>0</v>
      </c>
      <c r="BJ739" s="18" t="s">
        <v>83</v>
      </c>
      <c r="BK739" s="232">
        <f>ROUND(I739*H739,2)</f>
        <v>0</v>
      </c>
      <c r="BL739" s="18" t="s">
        <v>250</v>
      </c>
      <c r="BM739" s="231" t="s">
        <v>750</v>
      </c>
    </row>
    <row r="740" s="14" customFormat="1">
      <c r="A740" s="14"/>
      <c r="B740" s="244"/>
      <c r="C740" s="245"/>
      <c r="D740" s="235" t="s">
        <v>148</v>
      </c>
      <c r="E740" s="246" t="s">
        <v>1</v>
      </c>
      <c r="F740" s="247" t="s">
        <v>751</v>
      </c>
      <c r="G740" s="245"/>
      <c r="H740" s="248">
        <v>49.5</v>
      </c>
      <c r="I740" s="249"/>
      <c r="J740" s="245"/>
      <c r="K740" s="245"/>
      <c r="L740" s="250"/>
      <c r="M740" s="251"/>
      <c r="N740" s="252"/>
      <c r="O740" s="252"/>
      <c r="P740" s="252"/>
      <c r="Q740" s="252"/>
      <c r="R740" s="252"/>
      <c r="S740" s="252"/>
      <c r="T740" s="253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54" t="s">
        <v>148</v>
      </c>
      <c r="AU740" s="254" t="s">
        <v>85</v>
      </c>
      <c r="AV740" s="14" t="s">
        <v>85</v>
      </c>
      <c r="AW740" s="14" t="s">
        <v>31</v>
      </c>
      <c r="AX740" s="14" t="s">
        <v>83</v>
      </c>
      <c r="AY740" s="254" t="s">
        <v>134</v>
      </c>
    </row>
    <row r="741" s="2" customFormat="1" ht="33" customHeight="1">
      <c r="A741" s="39"/>
      <c r="B741" s="40"/>
      <c r="C741" s="220" t="s">
        <v>752</v>
      </c>
      <c r="D741" s="220" t="s">
        <v>136</v>
      </c>
      <c r="E741" s="221" t="s">
        <v>753</v>
      </c>
      <c r="F741" s="222" t="s">
        <v>754</v>
      </c>
      <c r="G741" s="223" t="s">
        <v>222</v>
      </c>
      <c r="H741" s="224">
        <v>38</v>
      </c>
      <c r="I741" s="225"/>
      <c r="J741" s="224">
        <f>ROUND(I741*H741,2)</f>
        <v>0</v>
      </c>
      <c r="K741" s="226"/>
      <c r="L741" s="45"/>
      <c r="M741" s="227" t="s">
        <v>1</v>
      </c>
      <c r="N741" s="228" t="s">
        <v>40</v>
      </c>
      <c r="O741" s="92"/>
      <c r="P741" s="229">
        <f>O741*H741</f>
        <v>0</v>
      </c>
      <c r="Q741" s="229">
        <v>0</v>
      </c>
      <c r="R741" s="229">
        <f>Q741*H741</f>
        <v>0</v>
      </c>
      <c r="S741" s="229">
        <v>0.0018799999999999999</v>
      </c>
      <c r="T741" s="230">
        <f>S741*H741</f>
        <v>0.071440000000000004</v>
      </c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R741" s="231" t="s">
        <v>250</v>
      </c>
      <c r="AT741" s="231" t="s">
        <v>136</v>
      </c>
      <c r="AU741" s="231" t="s">
        <v>85</v>
      </c>
      <c r="AY741" s="18" t="s">
        <v>134</v>
      </c>
      <c r="BE741" s="232">
        <f>IF(N741="základní",J741,0)</f>
        <v>0</v>
      </c>
      <c r="BF741" s="232">
        <f>IF(N741="snížená",J741,0)</f>
        <v>0</v>
      </c>
      <c r="BG741" s="232">
        <f>IF(N741="zákl. přenesená",J741,0)</f>
        <v>0</v>
      </c>
      <c r="BH741" s="232">
        <f>IF(N741="sníž. přenesená",J741,0)</f>
        <v>0</v>
      </c>
      <c r="BI741" s="232">
        <f>IF(N741="nulová",J741,0)</f>
        <v>0</v>
      </c>
      <c r="BJ741" s="18" t="s">
        <v>83</v>
      </c>
      <c r="BK741" s="232">
        <f>ROUND(I741*H741,2)</f>
        <v>0</v>
      </c>
      <c r="BL741" s="18" t="s">
        <v>250</v>
      </c>
      <c r="BM741" s="231" t="s">
        <v>755</v>
      </c>
    </row>
    <row r="742" s="14" customFormat="1">
      <c r="A742" s="14"/>
      <c r="B742" s="244"/>
      <c r="C742" s="245"/>
      <c r="D742" s="235" t="s">
        <v>148</v>
      </c>
      <c r="E742" s="246" t="s">
        <v>1</v>
      </c>
      <c r="F742" s="247" t="s">
        <v>756</v>
      </c>
      <c r="G742" s="245"/>
      <c r="H742" s="248">
        <v>38</v>
      </c>
      <c r="I742" s="249"/>
      <c r="J742" s="245"/>
      <c r="K742" s="245"/>
      <c r="L742" s="250"/>
      <c r="M742" s="251"/>
      <c r="N742" s="252"/>
      <c r="O742" s="252"/>
      <c r="P742" s="252"/>
      <c r="Q742" s="252"/>
      <c r="R742" s="252"/>
      <c r="S742" s="252"/>
      <c r="T742" s="253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54" t="s">
        <v>148</v>
      </c>
      <c r="AU742" s="254" t="s">
        <v>85</v>
      </c>
      <c r="AV742" s="14" t="s">
        <v>85</v>
      </c>
      <c r="AW742" s="14" t="s">
        <v>31</v>
      </c>
      <c r="AX742" s="14" t="s">
        <v>83</v>
      </c>
      <c r="AY742" s="254" t="s">
        <v>134</v>
      </c>
    </row>
    <row r="743" s="2" customFormat="1" ht="16.5" customHeight="1">
      <c r="A743" s="39"/>
      <c r="B743" s="40"/>
      <c r="C743" s="220" t="s">
        <v>757</v>
      </c>
      <c r="D743" s="220" t="s">
        <v>136</v>
      </c>
      <c r="E743" s="221" t="s">
        <v>758</v>
      </c>
      <c r="F743" s="222" t="s">
        <v>759</v>
      </c>
      <c r="G743" s="223" t="s">
        <v>190</v>
      </c>
      <c r="H743" s="224">
        <v>34</v>
      </c>
      <c r="I743" s="225"/>
      <c r="J743" s="224">
        <f>ROUND(I743*H743,2)</f>
        <v>0</v>
      </c>
      <c r="K743" s="226"/>
      <c r="L743" s="45"/>
      <c r="M743" s="227" t="s">
        <v>1</v>
      </c>
      <c r="N743" s="228" t="s">
        <v>40</v>
      </c>
      <c r="O743" s="92"/>
      <c r="P743" s="229">
        <f>O743*H743</f>
        <v>0</v>
      </c>
      <c r="Q743" s="229">
        <v>0</v>
      </c>
      <c r="R743" s="229">
        <f>Q743*H743</f>
        <v>0</v>
      </c>
      <c r="S743" s="229">
        <v>0.0025999999999999999</v>
      </c>
      <c r="T743" s="230">
        <f>S743*H743</f>
        <v>0.088399999999999992</v>
      </c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R743" s="231" t="s">
        <v>250</v>
      </c>
      <c r="AT743" s="231" t="s">
        <v>136</v>
      </c>
      <c r="AU743" s="231" t="s">
        <v>85</v>
      </c>
      <c r="AY743" s="18" t="s">
        <v>134</v>
      </c>
      <c r="BE743" s="232">
        <f>IF(N743="základní",J743,0)</f>
        <v>0</v>
      </c>
      <c r="BF743" s="232">
        <f>IF(N743="snížená",J743,0)</f>
        <v>0</v>
      </c>
      <c r="BG743" s="232">
        <f>IF(N743="zákl. přenesená",J743,0)</f>
        <v>0</v>
      </c>
      <c r="BH743" s="232">
        <f>IF(N743="sníž. přenesená",J743,0)</f>
        <v>0</v>
      </c>
      <c r="BI743" s="232">
        <f>IF(N743="nulová",J743,0)</f>
        <v>0</v>
      </c>
      <c r="BJ743" s="18" t="s">
        <v>83</v>
      </c>
      <c r="BK743" s="232">
        <f>ROUND(I743*H743,2)</f>
        <v>0</v>
      </c>
      <c r="BL743" s="18" t="s">
        <v>250</v>
      </c>
      <c r="BM743" s="231" t="s">
        <v>760</v>
      </c>
    </row>
    <row r="744" s="14" customFormat="1">
      <c r="A744" s="14"/>
      <c r="B744" s="244"/>
      <c r="C744" s="245"/>
      <c r="D744" s="235" t="s">
        <v>148</v>
      </c>
      <c r="E744" s="246" t="s">
        <v>1</v>
      </c>
      <c r="F744" s="247" t="s">
        <v>761</v>
      </c>
      <c r="G744" s="245"/>
      <c r="H744" s="248">
        <v>34</v>
      </c>
      <c r="I744" s="249"/>
      <c r="J744" s="245"/>
      <c r="K744" s="245"/>
      <c r="L744" s="250"/>
      <c r="M744" s="251"/>
      <c r="N744" s="252"/>
      <c r="O744" s="252"/>
      <c r="P744" s="252"/>
      <c r="Q744" s="252"/>
      <c r="R744" s="252"/>
      <c r="S744" s="252"/>
      <c r="T744" s="253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54" t="s">
        <v>148</v>
      </c>
      <c r="AU744" s="254" t="s">
        <v>85</v>
      </c>
      <c r="AV744" s="14" t="s">
        <v>85</v>
      </c>
      <c r="AW744" s="14" t="s">
        <v>31</v>
      </c>
      <c r="AX744" s="14" t="s">
        <v>83</v>
      </c>
      <c r="AY744" s="254" t="s">
        <v>134</v>
      </c>
    </row>
    <row r="745" s="2" customFormat="1" ht="16.5" customHeight="1">
      <c r="A745" s="39"/>
      <c r="B745" s="40"/>
      <c r="C745" s="220" t="s">
        <v>762</v>
      </c>
      <c r="D745" s="220" t="s">
        <v>136</v>
      </c>
      <c r="E745" s="221" t="s">
        <v>763</v>
      </c>
      <c r="F745" s="222" t="s">
        <v>764</v>
      </c>
      <c r="G745" s="223" t="s">
        <v>190</v>
      </c>
      <c r="H745" s="224">
        <v>11.5</v>
      </c>
      <c r="I745" s="225"/>
      <c r="J745" s="224">
        <f>ROUND(I745*H745,2)</f>
        <v>0</v>
      </c>
      <c r="K745" s="226"/>
      <c r="L745" s="45"/>
      <c r="M745" s="227" t="s">
        <v>1</v>
      </c>
      <c r="N745" s="228" t="s">
        <v>40</v>
      </c>
      <c r="O745" s="92"/>
      <c r="P745" s="229">
        <f>O745*H745</f>
        <v>0</v>
      </c>
      <c r="Q745" s="229">
        <v>0</v>
      </c>
      <c r="R745" s="229">
        <f>Q745*H745</f>
        <v>0</v>
      </c>
      <c r="S745" s="229">
        <v>0.0039399999999999999</v>
      </c>
      <c r="T745" s="230">
        <f>S745*H745</f>
        <v>0.045309999999999996</v>
      </c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R745" s="231" t="s">
        <v>250</v>
      </c>
      <c r="AT745" s="231" t="s">
        <v>136</v>
      </c>
      <c r="AU745" s="231" t="s">
        <v>85</v>
      </c>
      <c r="AY745" s="18" t="s">
        <v>134</v>
      </c>
      <c r="BE745" s="232">
        <f>IF(N745="základní",J745,0)</f>
        <v>0</v>
      </c>
      <c r="BF745" s="232">
        <f>IF(N745="snížená",J745,0)</f>
        <v>0</v>
      </c>
      <c r="BG745" s="232">
        <f>IF(N745="zákl. přenesená",J745,0)</f>
        <v>0</v>
      </c>
      <c r="BH745" s="232">
        <f>IF(N745="sníž. přenesená",J745,0)</f>
        <v>0</v>
      </c>
      <c r="BI745" s="232">
        <f>IF(N745="nulová",J745,0)</f>
        <v>0</v>
      </c>
      <c r="BJ745" s="18" t="s">
        <v>83</v>
      </c>
      <c r="BK745" s="232">
        <f>ROUND(I745*H745,2)</f>
        <v>0</v>
      </c>
      <c r="BL745" s="18" t="s">
        <v>250</v>
      </c>
      <c r="BM745" s="231" t="s">
        <v>765</v>
      </c>
    </row>
    <row r="746" s="14" customFormat="1">
      <c r="A746" s="14"/>
      <c r="B746" s="244"/>
      <c r="C746" s="245"/>
      <c r="D746" s="235" t="s">
        <v>148</v>
      </c>
      <c r="E746" s="246" t="s">
        <v>1</v>
      </c>
      <c r="F746" s="247" t="s">
        <v>766</v>
      </c>
      <c r="G746" s="245"/>
      <c r="H746" s="248">
        <v>11.5</v>
      </c>
      <c r="I746" s="249"/>
      <c r="J746" s="245"/>
      <c r="K746" s="245"/>
      <c r="L746" s="250"/>
      <c r="M746" s="251"/>
      <c r="N746" s="252"/>
      <c r="O746" s="252"/>
      <c r="P746" s="252"/>
      <c r="Q746" s="252"/>
      <c r="R746" s="252"/>
      <c r="S746" s="252"/>
      <c r="T746" s="253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54" t="s">
        <v>148</v>
      </c>
      <c r="AU746" s="254" t="s">
        <v>85</v>
      </c>
      <c r="AV746" s="14" t="s">
        <v>85</v>
      </c>
      <c r="AW746" s="14" t="s">
        <v>31</v>
      </c>
      <c r="AX746" s="14" t="s">
        <v>83</v>
      </c>
      <c r="AY746" s="254" t="s">
        <v>134</v>
      </c>
    </row>
    <row r="747" s="2" customFormat="1" ht="16.5" customHeight="1">
      <c r="A747" s="39"/>
      <c r="B747" s="40"/>
      <c r="C747" s="220" t="s">
        <v>767</v>
      </c>
      <c r="D747" s="220" t="s">
        <v>136</v>
      </c>
      <c r="E747" s="221" t="s">
        <v>768</v>
      </c>
      <c r="F747" s="222" t="s">
        <v>769</v>
      </c>
      <c r="G747" s="223" t="s">
        <v>146</v>
      </c>
      <c r="H747" s="224">
        <v>880</v>
      </c>
      <c r="I747" s="225"/>
      <c r="J747" s="224">
        <f>ROUND(I747*H747,2)</f>
        <v>0</v>
      </c>
      <c r="K747" s="226"/>
      <c r="L747" s="45"/>
      <c r="M747" s="227" t="s">
        <v>1</v>
      </c>
      <c r="N747" s="228" t="s">
        <v>40</v>
      </c>
      <c r="O747" s="92"/>
      <c r="P747" s="229">
        <f>O747*H747</f>
        <v>0</v>
      </c>
      <c r="Q747" s="229">
        <v>0.00013999999999999999</v>
      </c>
      <c r="R747" s="229">
        <f>Q747*H747</f>
        <v>0.12319999999999999</v>
      </c>
      <c r="S747" s="229">
        <v>0</v>
      </c>
      <c r="T747" s="230">
        <f>S747*H747</f>
        <v>0</v>
      </c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R747" s="231" t="s">
        <v>250</v>
      </c>
      <c r="AT747" s="231" t="s">
        <v>136</v>
      </c>
      <c r="AU747" s="231" t="s">
        <v>85</v>
      </c>
      <c r="AY747" s="18" t="s">
        <v>134</v>
      </c>
      <c r="BE747" s="232">
        <f>IF(N747="základní",J747,0)</f>
        <v>0</v>
      </c>
      <c r="BF747" s="232">
        <f>IF(N747="snížená",J747,0)</f>
        <v>0</v>
      </c>
      <c r="BG747" s="232">
        <f>IF(N747="zákl. přenesená",J747,0)</f>
        <v>0</v>
      </c>
      <c r="BH747" s="232">
        <f>IF(N747="sníž. přenesená",J747,0)</f>
        <v>0</v>
      </c>
      <c r="BI747" s="232">
        <f>IF(N747="nulová",J747,0)</f>
        <v>0</v>
      </c>
      <c r="BJ747" s="18" t="s">
        <v>83</v>
      </c>
      <c r="BK747" s="232">
        <f>ROUND(I747*H747,2)</f>
        <v>0</v>
      </c>
      <c r="BL747" s="18" t="s">
        <v>250</v>
      </c>
      <c r="BM747" s="231" t="s">
        <v>770</v>
      </c>
    </row>
    <row r="748" s="2" customFormat="1">
      <c r="A748" s="39"/>
      <c r="B748" s="40"/>
      <c r="C748" s="41"/>
      <c r="D748" s="235" t="s">
        <v>358</v>
      </c>
      <c r="E748" s="41"/>
      <c r="F748" s="287" t="s">
        <v>771</v>
      </c>
      <c r="G748" s="41"/>
      <c r="H748" s="41"/>
      <c r="I748" s="288"/>
      <c r="J748" s="41"/>
      <c r="K748" s="41"/>
      <c r="L748" s="45"/>
      <c r="M748" s="289"/>
      <c r="N748" s="290"/>
      <c r="O748" s="92"/>
      <c r="P748" s="92"/>
      <c r="Q748" s="92"/>
      <c r="R748" s="92"/>
      <c r="S748" s="92"/>
      <c r="T748" s="93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T748" s="18" t="s">
        <v>358</v>
      </c>
      <c r="AU748" s="18" t="s">
        <v>85</v>
      </c>
    </row>
    <row r="749" s="14" customFormat="1">
      <c r="A749" s="14"/>
      <c r="B749" s="244"/>
      <c r="C749" s="245"/>
      <c r="D749" s="235" t="s">
        <v>148</v>
      </c>
      <c r="E749" s="246" t="s">
        <v>1</v>
      </c>
      <c r="F749" s="247" t="s">
        <v>716</v>
      </c>
      <c r="G749" s="245"/>
      <c r="H749" s="248">
        <v>880</v>
      </c>
      <c r="I749" s="249"/>
      <c r="J749" s="245"/>
      <c r="K749" s="245"/>
      <c r="L749" s="250"/>
      <c r="M749" s="291"/>
      <c r="N749" s="292"/>
      <c r="O749" s="292"/>
      <c r="P749" s="292"/>
      <c r="Q749" s="292"/>
      <c r="R749" s="292"/>
      <c r="S749" s="292"/>
      <c r="T749" s="293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54" t="s">
        <v>148</v>
      </c>
      <c r="AU749" s="254" t="s">
        <v>85</v>
      </c>
      <c r="AV749" s="14" t="s">
        <v>85</v>
      </c>
      <c r="AW749" s="14" t="s">
        <v>31</v>
      </c>
      <c r="AX749" s="14" t="s">
        <v>83</v>
      </c>
      <c r="AY749" s="254" t="s">
        <v>134</v>
      </c>
    </row>
    <row r="750" s="2" customFormat="1" ht="6.96" customHeight="1">
      <c r="A750" s="39"/>
      <c r="B750" s="67"/>
      <c r="C750" s="68"/>
      <c r="D750" s="68"/>
      <c r="E750" s="68"/>
      <c r="F750" s="68"/>
      <c r="G750" s="68"/>
      <c r="H750" s="68"/>
      <c r="I750" s="68"/>
      <c r="J750" s="68"/>
      <c r="K750" s="68"/>
      <c r="L750" s="45"/>
      <c r="M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</row>
  </sheetData>
  <sheetProtection sheet="1" autoFilter="0" formatColumns="0" formatRows="0" objects="1" scenarios="1" spinCount="100000" saltValue="IsXzl1sk5nilf1v6R0zK2b8SAvMX4hpsZLkBoqmG5pTptEdV485EdC/Egr4uLIWT9i0CZkLCNdO94dm+5UmT5w==" hashValue="+FFYNIVRKu/e3526THqFHdhrgA8weWNznr1cAIa+gZAb+yDVYdZlP+pyh65g7FYvpylh1ZBM3RPmtSHuwmmn5A==" algorithmName="SHA-512" password="CC35"/>
  <autoFilter ref="C134:K749"/>
  <mergeCells count="9">
    <mergeCell ref="E7:H7"/>
    <mergeCell ref="E9:H9"/>
    <mergeCell ref="E18:H18"/>
    <mergeCell ref="E27:H27"/>
    <mergeCell ref="E85:H85"/>
    <mergeCell ref="E87:H87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92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K.Vary, Rekonstrukce plochých střech objektu MŠ Truhlářská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772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20</v>
      </c>
      <c r="G12" s="39"/>
      <c r="H12" s="39"/>
      <c r="I12" s="141" t="s">
        <v>21</v>
      </c>
      <c r="J12" s="145" t="str">
        <f>'Rekapitulace stavby'!AN8</f>
        <v>28. 3. 2024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>Statutární město Karlovy Vary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>DPT s.r.o.Ostrov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">
        <v>773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774</v>
      </c>
      <c r="F24" s="39"/>
      <c r="G24" s="39"/>
      <c r="H24" s="39"/>
      <c r="I24" s="141" t="s">
        <v>26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ROUND((SUM(BE120:BE221)),  2)</f>
        <v>0</v>
      </c>
      <c r="G33" s="39"/>
      <c r="H33" s="39"/>
      <c r="I33" s="156">
        <v>0.20999999999999999</v>
      </c>
      <c r="J33" s="155">
        <f>ROUND(((SUM(BE120:BE221))*I33),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ROUND((SUM(BF120:BF221)),  2)</f>
        <v>0</v>
      </c>
      <c r="G34" s="39"/>
      <c r="H34" s="39"/>
      <c r="I34" s="156">
        <v>0.12</v>
      </c>
      <c r="J34" s="155">
        <f>ROUND(((SUM(BF120:BF221))*I34),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ROUND((SUM(BG120:BG221)),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ROUND((SUM(BH120:BH221)),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ROUND((SUM(BI120:BI221)),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K.Vary, Rekonstrukce plochých střech objektu MŠ Truhlářská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02 - Silnoproudá elektrotechnika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 xml:space="preserve"> </v>
      </c>
      <c r="G89" s="41"/>
      <c r="H89" s="41"/>
      <c r="I89" s="33" t="s">
        <v>21</v>
      </c>
      <c r="J89" s="80" t="str">
        <f>IF(J12="","",J12)</f>
        <v>28. 3. 2024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Statutární město Karlovy Vary</v>
      </c>
      <c r="G91" s="41"/>
      <c r="H91" s="41"/>
      <c r="I91" s="33" t="s">
        <v>29</v>
      </c>
      <c r="J91" s="37" t="str">
        <f>E21</f>
        <v>DPT s.r.o.Ostrov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Klimešová Miroslava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96</v>
      </c>
      <c r="D94" s="177"/>
      <c r="E94" s="177"/>
      <c r="F94" s="177"/>
      <c r="G94" s="177"/>
      <c r="H94" s="177"/>
      <c r="I94" s="177"/>
      <c r="J94" s="178" t="s">
        <v>97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98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99</v>
      </c>
    </row>
    <row r="97" s="9" customFormat="1" ht="24.96" customHeight="1">
      <c r="A97" s="9"/>
      <c r="B97" s="180"/>
      <c r="C97" s="181"/>
      <c r="D97" s="182" t="s">
        <v>110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775</v>
      </c>
      <c r="E98" s="189"/>
      <c r="F98" s="189"/>
      <c r="G98" s="189"/>
      <c r="H98" s="189"/>
      <c r="I98" s="189"/>
      <c r="J98" s="190">
        <f>J122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0"/>
      <c r="C99" s="181"/>
      <c r="D99" s="182" t="s">
        <v>776</v>
      </c>
      <c r="E99" s="183"/>
      <c r="F99" s="183"/>
      <c r="G99" s="183"/>
      <c r="H99" s="183"/>
      <c r="I99" s="183"/>
      <c r="J99" s="184">
        <f>J177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6"/>
      <c r="C100" s="187"/>
      <c r="D100" s="188" t="s">
        <v>777</v>
      </c>
      <c r="E100" s="189"/>
      <c r="F100" s="189"/>
      <c r="G100" s="189"/>
      <c r="H100" s="189"/>
      <c r="I100" s="189"/>
      <c r="J100" s="190">
        <f>J178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119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15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5" t="str">
        <f>E7</f>
        <v>K.Vary, Rekonstrukce plochých střech objektu MŠ Truhlářská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93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02 - Silnoproudá elektrotechnika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19</v>
      </c>
      <c r="D114" s="41"/>
      <c r="E114" s="41"/>
      <c r="F114" s="28" t="str">
        <f>F12</f>
        <v xml:space="preserve"> </v>
      </c>
      <c r="G114" s="41"/>
      <c r="H114" s="41"/>
      <c r="I114" s="33" t="s">
        <v>21</v>
      </c>
      <c r="J114" s="80" t="str">
        <f>IF(J12="","",J12)</f>
        <v>28. 3. 2024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23</v>
      </c>
      <c r="D116" s="41"/>
      <c r="E116" s="41"/>
      <c r="F116" s="28" t="str">
        <f>E15</f>
        <v>Statutární město Karlovy Vary</v>
      </c>
      <c r="G116" s="41"/>
      <c r="H116" s="41"/>
      <c r="I116" s="33" t="s">
        <v>29</v>
      </c>
      <c r="J116" s="37" t="str">
        <f>E21</f>
        <v>DPT s.r.o.Ostrov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27</v>
      </c>
      <c r="D117" s="41"/>
      <c r="E117" s="41"/>
      <c r="F117" s="28" t="str">
        <f>IF(E18="","",E18)</f>
        <v>Vyplň údaj</v>
      </c>
      <c r="G117" s="41"/>
      <c r="H117" s="41"/>
      <c r="I117" s="33" t="s">
        <v>32</v>
      </c>
      <c r="J117" s="37" t="str">
        <f>E24</f>
        <v>Klimešová Miroslava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2"/>
      <c r="B119" s="193"/>
      <c r="C119" s="194" t="s">
        <v>120</v>
      </c>
      <c r="D119" s="195" t="s">
        <v>60</v>
      </c>
      <c r="E119" s="195" t="s">
        <v>56</v>
      </c>
      <c r="F119" s="195" t="s">
        <v>57</v>
      </c>
      <c r="G119" s="195" t="s">
        <v>121</v>
      </c>
      <c r="H119" s="195" t="s">
        <v>122</v>
      </c>
      <c r="I119" s="195" t="s">
        <v>123</v>
      </c>
      <c r="J119" s="196" t="s">
        <v>97</v>
      </c>
      <c r="K119" s="197" t="s">
        <v>124</v>
      </c>
      <c r="L119" s="198"/>
      <c r="M119" s="101" t="s">
        <v>1</v>
      </c>
      <c r="N119" s="102" t="s">
        <v>39</v>
      </c>
      <c r="O119" s="102" t="s">
        <v>125</v>
      </c>
      <c r="P119" s="102" t="s">
        <v>126</v>
      </c>
      <c r="Q119" s="102" t="s">
        <v>127</v>
      </c>
      <c r="R119" s="102" t="s">
        <v>128</v>
      </c>
      <c r="S119" s="102" t="s">
        <v>129</v>
      </c>
      <c r="T119" s="103" t="s">
        <v>130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9"/>
      <c r="B120" s="40"/>
      <c r="C120" s="108" t="s">
        <v>131</v>
      </c>
      <c r="D120" s="41"/>
      <c r="E120" s="41"/>
      <c r="F120" s="41"/>
      <c r="G120" s="41"/>
      <c r="H120" s="41"/>
      <c r="I120" s="41"/>
      <c r="J120" s="199">
        <f>BK120</f>
        <v>0</v>
      </c>
      <c r="K120" s="41"/>
      <c r="L120" s="45"/>
      <c r="M120" s="104"/>
      <c r="N120" s="200"/>
      <c r="O120" s="105"/>
      <c r="P120" s="201">
        <f>P121+P177</f>
        <v>0</v>
      </c>
      <c r="Q120" s="105"/>
      <c r="R120" s="201">
        <f>R121+R177</f>
        <v>2.5693219999999997</v>
      </c>
      <c r="S120" s="105"/>
      <c r="T120" s="202">
        <f>T121+T177</f>
        <v>5.9045399999999999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74</v>
      </c>
      <c r="AU120" s="18" t="s">
        <v>99</v>
      </c>
      <c r="BK120" s="203">
        <f>BK121+BK177</f>
        <v>0</v>
      </c>
    </row>
    <row r="121" s="12" customFormat="1" ht="25.92" customHeight="1">
      <c r="A121" s="12"/>
      <c r="B121" s="204"/>
      <c r="C121" s="205"/>
      <c r="D121" s="206" t="s">
        <v>74</v>
      </c>
      <c r="E121" s="207" t="s">
        <v>295</v>
      </c>
      <c r="F121" s="207" t="s">
        <v>296</v>
      </c>
      <c r="G121" s="205"/>
      <c r="H121" s="205"/>
      <c r="I121" s="208"/>
      <c r="J121" s="209">
        <f>BK121</f>
        <v>0</v>
      </c>
      <c r="K121" s="205"/>
      <c r="L121" s="210"/>
      <c r="M121" s="211"/>
      <c r="N121" s="212"/>
      <c r="O121" s="212"/>
      <c r="P121" s="213">
        <f>P122</f>
        <v>0</v>
      </c>
      <c r="Q121" s="212"/>
      <c r="R121" s="213">
        <f>R122</f>
        <v>0.39707999999999999</v>
      </c>
      <c r="S121" s="212"/>
      <c r="T121" s="214">
        <f>T122</f>
        <v>0.4501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5" t="s">
        <v>85</v>
      </c>
      <c r="AT121" s="216" t="s">
        <v>74</v>
      </c>
      <c r="AU121" s="216" t="s">
        <v>75</v>
      </c>
      <c r="AY121" s="215" t="s">
        <v>134</v>
      </c>
      <c r="BK121" s="217">
        <f>BK122</f>
        <v>0</v>
      </c>
    </row>
    <row r="122" s="12" customFormat="1" ht="22.8" customHeight="1">
      <c r="A122" s="12"/>
      <c r="B122" s="204"/>
      <c r="C122" s="205"/>
      <c r="D122" s="206" t="s">
        <v>74</v>
      </c>
      <c r="E122" s="218" t="s">
        <v>778</v>
      </c>
      <c r="F122" s="218" t="s">
        <v>779</v>
      </c>
      <c r="G122" s="205"/>
      <c r="H122" s="205"/>
      <c r="I122" s="208"/>
      <c r="J122" s="219">
        <f>BK122</f>
        <v>0</v>
      </c>
      <c r="K122" s="205"/>
      <c r="L122" s="210"/>
      <c r="M122" s="211"/>
      <c r="N122" s="212"/>
      <c r="O122" s="212"/>
      <c r="P122" s="213">
        <f>SUM(P123:P176)</f>
        <v>0</v>
      </c>
      <c r="Q122" s="212"/>
      <c r="R122" s="213">
        <f>SUM(R123:R176)</f>
        <v>0.39707999999999999</v>
      </c>
      <c r="S122" s="212"/>
      <c r="T122" s="214">
        <f>SUM(T123:T176)</f>
        <v>0.4501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85</v>
      </c>
      <c r="AT122" s="216" t="s">
        <v>74</v>
      </c>
      <c r="AU122" s="216" t="s">
        <v>83</v>
      </c>
      <c r="AY122" s="215" t="s">
        <v>134</v>
      </c>
      <c r="BK122" s="217">
        <f>SUM(BK123:BK176)</f>
        <v>0</v>
      </c>
    </row>
    <row r="123" s="2" customFormat="1" ht="24.15" customHeight="1">
      <c r="A123" s="39"/>
      <c r="B123" s="40"/>
      <c r="C123" s="220" t="s">
        <v>83</v>
      </c>
      <c r="D123" s="220" t="s">
        <v>136</v>
      </c>
      <c r="E123" s="221" t="s">
        <v>780</v>
      </c>
      <c r="F123" s="222" t="s">
        <v>781</v>
      </c>
      <c r="G123" s="223" t="s">
        <v>190</v>
      </c>
      <c r="H123" s="224">
        <v>40</v>
      </c>
      <c r="I123" s="225"/>
      <c r="J123" s="224">
        <f>ROUND(I123*H123,2)</f>
        <v>0</v>
      </c>
      <c r="K123" s="226"/>
      <c r="L123" s="45"/>
      <c r="M123" s="227" t="s">
        <v>1</v>
      </c>
      <c r="N123" s="228" t="s">
        <v>40</v>
      </c>
      <c r="O123" s="92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250</v>
      </c>
      <c r="AT123" s="231" t="s">
        <v>136</v>
      </c>
      <c r="AU123" s="231" t="s">
        <v>85</v>
      </c>
      <c r="AY123" s="18" t="s">
        <v>134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83</v>
      </c>
      <c r="BK123" s="232">
        <f>ROUND(I123*H123,2)</f>
        <v>0</v>
      </c>
      <c r="BL123" s="18" t="s">
        <v>250</v>
      </c>
      <c r="BM123" s="231" t="s">
        <v>782</v>
      </c>
    </row>
    <row r="124" s="2" customFormat="1" ht="21.75" customHeight="1">
      <c r="A124" s="39"/>
      <c r="B124" s="40"/>
      <c r="C124" s="266" t="s">
        <v>85</v>
      </c>
      <c r="D124" s="266" t="s">
        <v>170</v>
      </c>
      <c r="E124" s="267" t="s">
        <v>783</v>
      </c>
      <c r="F124" s="268" t="s">
        <v>784</v>
      </c>
      <c r="G124" s="269" t="s">
        <v>190</v>
      </c>
      <c r="H124" s="270">
        <v>42</v>
      </c>
      <c r="I124" s="271"/>
      <c r="J124" s="270">
        <f>ROUND(I124*H124,2)</f>
        <v>0</v>
      </c>
      <c r="K124" s="272"/>
      <c r="L124" s="273"/>
      <c r="M124" s="274" t="s">
        <v>1</v>
      </c>
      <c r="N124" s="275" t="s">
        <v>40</v>
      </c>
      <c r="O124" s="92"/>
      <c r="P124" s="229">
        <f>O124*H124</f>
        <v>0</v>
      </c>
      <c r="Q124" s="229">
        <v>4.0000000000000003E-05</v>
      </c>
      <c r="R124" s="229">
        <f>Q124*H124</f>
        <v>0.0016800000000000001</v>
      </c>
      <c r="S124" s="229">
        <v>0</v>
      </c>
      <c r="T124" s="23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314</v>
      </c>
      <c r="AT124" s="231" t="s">
        <v>170</v>
      </c>
      <c r="AU124" s="231" t="s">
        <v>85</v>
      </c>
      <c r="AY124" s="18" t="s">
        <v>134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83</v>
      </c>
      <c r="BK124" s="232">
        <f>ROUND(I124*H124,2)</f>
        <v>0</v>
      </c>
      <c r="BL124" s="18" t="s">
        <v>250</v>
      </c>
      <c r="BM124" s="231" t="s">
        <v>785</v>
      </c>
    </row>
    <row r="125" s="14" customFormat="1">
      <c r="A125" s="14"/>
      <c r="B125" s="244"/>
      <c r="C125" s="245"/>
      <c r="D125" s="235" t="s">
        <v>148</v>
      </c>
      <c r="E125" s="245"/>
      <c r="F125" s="247" t="s">
        <v>786</v>
      </c>
      <c r="G125" s="245"/>
      <c r="H125" s="248">
        <v>42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148</v>
      </c>
      <c r="AU125" s="254" t="s">
        <v>85</v>
      </c>
      <c r="AV125" s="14" t="s">
        <v>85</v>
      </c>
      <c r="AW125" s="14" t="s">
        <v>4</v>
      </c>
      <c r="AX125" s="14" t="s">
        <v>83</v>
      </c>
      <c r="AY125" s="254" t="s">
        <v>134</v>
      </c>
    </row>
    <row r="126" s="2" customFormat="1" ht="16.5" customHeight="1">
      <c r="A126" s="39"/>
      <c r="B126" s="40"/>
      <c r="C126" s="266" t="s">
        <v>142</v>
      </c>
      <c r="D126" s="266" t="s">
        <v>170</v>
      </c>
      <c r="E126" s="267" t="s">
        <v>787</v>
      </c>
      <c r="F126" s="268" t="s">
        <v>788</v>
      </c>
      <c r="G126" s="269" t="s">
        <v>222</v>
      </c>
      <c r="H126" s="270">
        <v>40</v>
      </c>
      <c r="I126" s="271"/>
      <c r="J126" s="270">
        <f>ROUND(I126*H126,2)</f>
        <v>0</v>
      </c>
      <c r="K126" s="272"/>
      <c r="L126" s="273"/>
      <c r="M126" s="274" t="s">
        <v>1</v>
      </c>
      <c r="N126" s="275" t="s">
        <v>40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314</v>
      </c>
      <c r="AT126" s="231" t="s">
        <v>170</v>
      </c>
      <c r="AU126" s="231" t="s">
        <v>85</v>
      </c>
      <c r="AY126" s="18" t="s">
        <v>134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83</v>
      </c>
      <c r="BK126" s="232">
        <f>ROUND(I126*H126,2)</f>
        <v>0</v>
      </c>
      <c r="BL126" s="18" t="s">
        <v>250</v>
      </c>
      <c r="BM126" s="231" t="s">
        <v>789</v>
      </c>
    </row>
    <row r="127" s="2" customFormat="1" ht="33" customHeight="1">
      <c r="A127" s="39"/>
      <c r="B127" s="40"/>
      <c r="C127" s="220" t="s">
        <v>140</v>
      </c>
      <c r="D127" s="220" t="s">
        <v>136</v>
      </c>
      <c r="E127" s="221" t="s">
        <v>790</v>
      </c>
      <c r="F127" s="222" t="s">
        <v>791</v>
      </c>
      <c r="G127" s="223" t="s">
        <v>190</v>
      </c>
      <c r="H127" s="224">
        <v>70</v>
      </c>
      <c r="I127" s="225"/>
      <c r="J127" s="224">
        <f>ROUND(I127*H127,2)</f>
        <v>0</v>
      </c>
      <c r="K127" s="226"/>
      <c r="L127" s="45"/>
      <c r="M127" s="227" t="s">
        <v>1</v>
      </c>
      <c r="N127" s="228" t="s">
        <v>40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250</v>
      </c>
      <c r="AT127" s="231" t="s">
        <v>136</v>
      </c>
      <c r="AU127" s="231" t="s">
        <v>85</v>
      </c>
      <c r="AY127" s="18" t="s">
        <v>134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83</v>
      </c>
      <c r="BK127" s="232">
        <f>ROUND(I127*H127,2)</f>
        <v>0</v>
      </c>
      <c r="BL127" s="18" t="s">
        <v>250</v>
      </c>
      <c r="BM127" s="231" t="s">
        <v>792</v>
      </c>
    </row>
    <row r="128" s="2" customFormat="1" ht="16.5" customHeight="1">
      <c r="A128" s="39"/>
      <c r="B128" s="40"/>
      <c r="C128" s="266" t="s">
        <v>176</v>
      </c>
      <c r="D128" s="266" t="s">
        <v>170</v>
      </c>
      <c r="E128" s="267" t="s">
        <v>793</v>
      </c>
      <c r="F128" s="268" t="s">
        <v>794</v>
      </c>
      <c r="G128" s="269" t="s">
        <v>190</v>
      </c>
      <c r="H128" s="270">
        <v>70</v>
      </c>
      <c r="I128" s="271"/>
      <c r="J128" s="270">
        <f>ROUND(I128*H128,2)</f>
        <v>0</v>
      </c>
      <c r="K128" s="272"/>
      <c r="L128" s="273"/>
      <c r="M128" s="274" t="s">
        <v>1</v>
      </c>
      <c r="N128" s="275" t="s">
        <v>40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314</v>
      </c>
      <c r="AT128" s="231" t="s">
        <v>170</v>
      </c>
      <c r="AU128" s="231" t="s">
        <v>85</v>
      </c>
      <c r="AY128" s="18" t="s">
        <v>134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83</v>
      </c>
      <c r="BK128" s="232">
        <f>ROUND(I128*H128,2)</f>
        <v>0</v>
      </c>
      <c r="BL128" s="18" t="s">
        <v>250</v>
      </c>
      <c r="BM128" s="231" t="s">
        <v>795</v>
      </c>
    </row>
    <row r="129" s="2" customFormat="1" ht="24.15" customHeight="1">
      <c r="A129" s="39"/>
      <c r="B129" s="40"/>
      <c r="C129" s="220" t="s">
        <v>183</v>
      </c>
      <c r="D129" s="220" t="s">
        <v>136</v>
      </c>
      <c r="E129" s="221" t="s">
        <v>796</v>
      </c>
      <c r="F129" s="222" t="s">
        <v>797</v>
      </c>
      <c r="G129" s="223" t="s">
        <v>190</v>
      </c>
      <c r="H129" s="224">
        <v>70</v>
      </c>
      <c r="I129" s="225"/>
      <c r="J129" s="224">
        <f>ROUND(I129*H129,2)</f>
        <v>0</v>
      </c>
      <c r="K129" s="226"/>
      <c r="L129" s="45"/>
      <c r="M129" s="227" t="s">
        <v>1</v>
      </c>
      <c r="N129" s="228" t="s">
        <v>40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0.00080000000000000004</v>
      </c>
      <c r="T129" s="230">
        <f>S129*H129</f>
        <v>0.056000000000000001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250</v>
      </c>
      <c r="AT129" s="231" t="s">
        <v>136</v>
      </c>
      <c r="AU129" s="231" t="s">
        <v>85</v>
      </c>
      <c r="AY129" s="18" t="s">
        <v>134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83</v>
      </c>
      <c r="BK129" s="232">
        <f>ROUND(I129*H129,2)</f>
        <v>0</v>
      </c>
      <c r="BL129" s="18" t="s">
        <v>250</v>
      </c>
      <c r="BM129" s="231" t="s">
        <v>798</v>
      </c>
    </row>
    <row r="130" s="2" customFormat="1" ht="24.15" customHeight="1">
      <c r="A130" s="39"/>
      <c r="B130" s="40"/>
      <c r="C130" s="220" t="s">
        <v>187</v>
      </c>
      <c r="D130" s="220" t="s">
        <v>136</v>
      </c>
      <c r="E130" s="221" t="s">
        <v>799</v>
      </c>
      <c r="F130" s="222" t="s">
        <v>800</v>
      </c>
      <c r="G130" s="223" t="s">
        <v>190</v>
      </c>
      <c r="H130" s="224">
        <v>270</v>
      </c>
      <c r="I130" s="225"/>
      <c r="J130" s="224">
        <f>ROUND(I130*H130,2)</f>
        <v>0</v>
      </c>
      <c r="K130" s="226"/>
      <c r="L130" s="45"/>
      <c r="M130" s="227" t="s">
        <v>1</v>
      </c>
      <c r="N130" s="228" t="s">
        <v>40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250</v>
      </c>
      <c r="AT130" s="231" t="s">
        <v>136</v>
      </c>
      <c r="AU130" s="231" t="s">
        <v>85</v>
      </c>
      <c r="AY130" s="18" t="s">
        <v>134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83</v>
      </c>
      <c r="BK130" s="232">
        <f>ROUND(I130*H130,2)</f>
        <v>0</v>
      </c>
      <c r="BL130" s="18" t="s">
        <v>250</v>
      </c>
      <c r="BM130" s="231" t="s">
        <v>801</v>
      </c>
    </row>
    <row r="131" s="2" customFormat="1" ht="16.5" customHeight="1">
      <c r="A131" s="39"/>
      <c r="B131" s="40"/>
      <c r="C131" s="266" t="s">
        <v>173</v>
      </c>
      <c r="D131" s="266" t="s">
        <v>170</v>
      </c>
      <c r="E131" s="267" t="s">
        <v>802</v>
      </c>
      <c r="F131" s="268" t="s">
        <v>803</v>
      </c>
      <c r="G131" s="269" t="s">
        <v>804</v>
      </c>
      <c r="H131" s="270">
        <v>297</v>
      </c>
      <c r="I131" s="271"/>
      <c r="J131" s="270">
        <f>ROUND(I131*H131,2)</f>
        <v>0</v>
      </c>
      <c r="K131" s="272"/>
      <c r="L131" s="273"/>
      <c r="M131" s="274" t="s">
        <v>1</v>
      </c>
      <c r="N131" s="275" t="s">
        <v>40</v>
      </c>
      <c r="O131" s="92"/>
      <c r="P131" s="229">
        <f>O131*H131</f>
        <v>0</v>
      </c>
      <c r="Q131" s="229">
        <v>0.001</v>
      </c>
      <c r="R131" s="229">
        <f>Q131*H131</f>
        <v>0.29699999999999999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314</v>
      </c>
      <c r="AT131" s="231" t="s">
        <v>170</v>
      </c>
      <c r="AU131" s="231" t="s">
        <v>85</v>
      </c>
      <c r="AY131" s="18" t="s">
        <v>134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83</v>
      </c>
      <c r="BK131" s="232">
        <f>ROUND(I131*H131,2)</f>
        <v>0</v>
      </c>
      <c r="BL131" s="18" t="s">
        <v>250</v>
      </c>
      <c r="BM131" s="231" t="s">
        <v>805</v>
      </c>
    </row>
    <row r="132" s="14" customFormat="1">
      <c r="A132" s="14"/>
      <c r="B132" s="244"/>
      <c r="C132" s="245"/>
      <c r="D132" s="235" t="s">
        <v>148</v>
      </c>
      <c r="E132" s="245"/>
      <c r="F132" s="247" t="s">
        <v>806</v>
      </c>
      <c r="G132" s="245"/>
      <c r="H132" s="248">
        <v>297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148</v>
      </c>
      <c r="AU132" s="254" t="s">
        <v>85</v>
      </c>
      <c r="AV132" s="14" t="s">
        <v>85</v>
      </c>
      <c r="AW132" s="14" t="s">
        <v>4</v>
      </c>
      <c r="AX132" s="14" t="s">
        <v>83</v>
      </c>
      <c r="AY132" s="254" t="s">
        <v>134</v>
      </c>
    </row>
    <row r="133" s="2" customFormat="1" ht="24.15" customHeight="1">
      <c r="A133" s="39"/>
      <c r="B133" s="40"/>
      <c r="C133" s="220" t="s">
        <v>199</v>
      </c>
      <c r="D133" s="220" t="s">
        <v>136</v>
      </c>
      <c r="E133" s="221" t="s">
        <v>807</v>
      </c>
      <c r="F133" s="222" t="s">
        <v>808</v>
      </c>
      <c r="G133" s="223" t="s">
        <v>190</v>
      </c>
      <c r="H133" s="224">
        <v>400</v>
      </c>
      <c r="I133" s="225"/>
      <c r="J133" s="224">
        <f>ROUND(I133*H133,2)</f>
        <v>0</v>
      </c>
      <c r="K133" s="226"/>
      <c r="L133" s="45"/>
      <c r="M133" s="227" t="s">
        <v>1</v>
      </c>
      <c r="N133" s="228" t="s">
        <v>40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250</v>
      </c>
      <c r="AT133" s="231" t="s">
        <v>136</v>
      </c>
      <c r="AU133" s="231" t="s">
        <v>85</v>
      </c>
      <c r="AY133" s="18" t="s">
        <v>134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83</v>
      </c>
      <c r="BK133" s="232">
        <f>ROUND(I133*H133,2)</f>
        <v>0</v>
      </c>
      <c r="BL133" s="18" t="s">
        <v>250</v>
      </c>
      <c r="BM133" s="231" t="s">
        <v>809</v>
      </c>
    </row>
    <row r="134" s="2" customFormat="1" ht="16.5" customHeight="1">
      <c r="A134" s="39"/>
      <c r="B134" s="40"/>
      <c r="C134" s="266" t="s">
        <v>205</v>
      </c>
      <c r="D134" s="266" t="s">
        <v>170</v>
      </c>
      <c r="E134" s="267" t="s">
        <v>810</v>
      </c>
      <c r="F134" s="268" t="s">
        <v>811</v>
      </c>
      <c r="G134" s="269" t="s">
        <v>804</v>
      </c>
      <c r="H134" s="270">
        <v>62.100000000000001</v>
      </c>
      <c r="I134" s="271"/>
      <c r="J134" s="270">
        <f>ROUND(I134*H134,2)</f>
        <v>0</v>
      </c>
      <c r="K134" s="272"/>
      <c r="L134" s="273"/>
      <c r="M134" s="274" t="s">
        <v>1</v>
      </c>
      <c r="N134" s="275" t="s">
        <v>40</v>
      </c>
      <c r="O134" s="92"/>
      <c r="P134" s="229">
        <f>O134*H134</f>
        <v>0</v>
      </c>
      <c r="Q134" s="229">
        <v>0.001</v>
      </c>
      <c r="R134" s="229">
        <f>Q134*H134</f>
        <v>0.062100000000000002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314</v>
      </c>
      <c r="AT134" s="231" t="s">
        <v>170</v>
      </c>
      <c r="AU134" s="231" t="s">
        <v>85</v>
      </c>
      <c r="AY134" s="18" t="s">
        <v>134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83</v>
      </c>
      <c r="BK134" s="232">
        <f>ROUND(I134*H134,2)</f>
        <v>0</v>
      </c>
      <c r="BL134" s="18" t="s">
        <v>250</v>
      </c>
      <c r="BM134" s="231" t="s">
        <v>812</v>
      </c>
    </row>
    <row r="135" s="14" customFormat="1">
      <c r="A135" s="14"/>
      <c r="B135" s="244"/>
      <c r="C135" s="245"/>
      <c r="D135" s="235" t="s">
        <v>148</v>
      </c>
      <c r="E135" s="246" t="s">
        <v>1</v>
      </c>
      <c r="F135" s="247" t="s">
        <v>813</v>
      </c>
      <c r="G135" s="245"/>
      <c r="H135" s="248">
        <v>54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148</v>
      </c>
      <c r="AU135" s="254" t="s">
        <v>85</v>
      </c>
      <c r="AV135" s="14" t="s">
        <v>85</v>
      </c>
      <c r="AW135" s="14" t="s">
        <v>31</v>
      </c>
      <c r="AX135" s="14" t="s">
        <v>83</v>
      </c>
      <c r="AY135" s="254" t="s">
        <v>134</v>
      </c>
    </row>
    <row r="136" s="14" customFormat="1">
      <c r="A136" s="14"/>
      <c r="B136" s="244"/>
      <c r="C136" s="245"/>
      <c r="D136" s="235" t="s">
        <v>148</v>
      </c>
      <c r="E136" s="245"/>
      <c r="F136" s="247" t="s">
        <v>814</v>
      </c>
      <c r="G136" s="245"/>
      <c r="H136" s="248">
        <v>62.100000000000001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148</v>
      </c>
      <c r="AU136" s="254" t="s">
        <v>85</v>
      </c>
      <c r="AV136" s="14" t="s">
        <v>85</v>
      </c>
      <c r="AW136" s="14" t="s">
        <v>4</v>
      </c>
      <c r="AX136" s="14" t="s">
        <v>83</v>
      </c>
      <c r="AY136" s="254" t="s">
        <v>134</v>
      </c>
    </row>
    <row r="137" s="2" customFormat="1" ht="24.15" customHeight="1">
      <c r="A137" s="39"/>
      <c r="B137" s="40"/>
      <c r="C137" s="266" t="s">
        <v>211</v>
      </c>
      <c r="D137" s="266" t="s">
        <v>170</v>
      </c>
      <c r="E137" s="267" t="s">
        <v>815</v>
      </c>
      <c r="F137" s="268" t="s">
        <v>816</v>
      </c>
      <c r="G137" s="269" t="s">
        <v>222</v>
      </c>
      <c r="H137" s="270">
        <v>250</v>
      </c>
      <c r="I137" s="271"/>
      <c r="J137" s="270">
        <f>ROUND(I137*H137,2)</f>
        <v>0</v>
      </c>
      <c r="K137" s="272"/>
      <c r="L137" s="273"/>
      <c r="M137" s="274" t="s">
        <v>1</v>
      </c>
      <c r="N137" s="275" t="s">
        <v>40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314</v>
      </c>
      <c r="AT137" s="231" t="s">
        <v>170</v>
      </c>
      <c r="AU137" s="231" t="s">
        <v>85</v>
      </c>
      <c r="AY137" s="18" t="s">
        <v>134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83</v>
      </c>
      <c r="BK137" s="232">
        <f>ROUND(I137*H137,2)</f>
        <v>0</v>
      </c>
      <c r="BL137" s="18" t="s">
        <v>250</v>
      </c>
      <c r="BM137" s="231" t="s">
        <v>817</v>
      </c>
    </row>
    <row r="138" s="2" customFormat="1" ht="44.25" customHeight="1">
      <c r="A138" s="39"/>
      <c r="B138" s="40"/>
      <c r="C138" s="266" t="s">
        <v>8</v>
      </c>
      <c r="D138" s="266" t="s">
        <v>170</v>
      </c>
      <c r="E138" s="267" t="s">
        <v>818</v>
      </c>
      <c r="F138" s="268" t="s">
        <v>819</v>
      </c>
      <c r="G138" s="269" t="s">
        <v>222</v>
      </c>
      <c r="H138" s="270">
        <v>55</v>
      </c>
      <c r="I138" s="271"/>
      <c r="J138" s="270">
        <f>ROUND(I138*H138,2)</f>
        <v>0</v>
      </c>
      <c r="K138" s="272"/>
      <c r="L138" s="273"/>
      <c r="M138" s="274" t="s">
        <v>1</v>
      </c>
      <c r="N138" s="275" t="s">
        <v>40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314</v>
      </c>
      <c r="AT138" s="231" t="s">
        <v>170</v>
      </c>
      <c r="AU138" s="231" t="s">
        <v>85</v>
      </c>
      <c r="AY138" s="18" t="s">
        <v>134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83</v>
      </c>
      <c r="BK138" s="232">
        <f>ROUND(I138*H138,2)</f>
        <v>0</v>
      </c>
      <c r="BL138" s="18" t="s">
        <v>250</v>
      </c>
      <c r="BM138" s="231" t="s">
        <v>820</v>
      </c>
    </row>
    <row r="139" s="2" customFormat="1" ht="44.25" customHeight="1">
      <c r="A139" s="39"/>
      <c r="B139" s="40"/>
      <c r="C139" s="266" t="s">
        <v>226</v>
      </c>
      <c r="D139" s="266" t="s">
        <v>170</v>
      </c>
      <c r="E139" s="267" t="s">
        <v>821</v>
      </c>
      <c r="F139" s="268" t="s">
        <v>822</v>
      </c>
      <c r="G139" s="269" t="s">
        <v>222</v>
      </c>
      <c r="H139" s="270">
        <v>75</v>
      </c>
      <c r="I139" s="271"/>
      <c r="J139" s="270">
        <f>ROUND(I139*H139,2)</f>
        <v>0</v>
      </c>
      <c r="K139" s="272"/>
      <c r="L139" s="273"/>
      <c r="M139" s="274" t="s">
        <v>1</v>
      </c>
      <c r="N139" s="275" t="s">
        <v>40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314</v>
      </c>
      <c r="AT139" s="231" t="s">
        <v>170</v>
      </c>
      <c r="AU139" s="231" t="s">
        <v>85</v>
      </c>
      <c r="AY139" s="18" t="s">
        <v>134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83</v>
      </c>
      <c r="BK139" s="232">
        <f>ROUND(I139*H139,2)</f>
        <v>0</v>
      </c>
      <c r="BL139" s="18" t="s">
        <v>250</v>
      </c>
      <c r="BM139" s="231" t="s">
        <v>823</v>
      </c>
    </row>
    <row r="140" s="2" customFormat="1" ht="16.5" customHeight="1">
      <c r="A140" s="39"/>
      <c r="B140" s="40"/>
      <c r="C140" s="220" t="s">
        <v>232</v>
      </c>
      <c r="D140" s="220" t="s">
        <v>136</v>
      </c>
      <c r="E140" s="221" t="s">
        <v>824</v>
      </c>
      <c r="F140" s="222" t="s">
        <v>825</v>
      </c>
      <c r="G140" s="223" t="s">
        <v>222</v>
      </c>
      <c r="H140" s="224">
        <v>69</v>
      </c>
      <c r="I140" s="225"/>
      <c r="J140" s="224">
        <f>ROUND(I140*H140,2)</f>
        <v>0</v>
      </c>
      <c r="K140" s="226"/>
      <c r="L140" s="45"/>
      <c r="M140" s="227" t="s">
        <v>1</v>
      </c>
      <c r="N140" s="228" t="s">
        <v>40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250</v>
      </c>
      <c r="AT140" s="231" t="s">
        <v>136</v>
      </c>
      <c r="AU140" s="231" t="s">
        <v>85</v>
      </c>
      <c r="AY140" s="18" t="s">
        <v>134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83</v>
      </c>
      <c r="BK140" s="232">
        <f>ROUND(I140*H140,2)</f>
        <v>0</v>
      </c>
      <c r="BL140" s="18" t="s">
        <v>250</v>
      </c>
      <c r="BM140" s="231" t="s">
        <v>826</v>
      </c>
    </row>
    <row r="141" s="2" customFormat="1" ht="49.05" customHeight="1">
      <c r="A141" s="39"/>
      <c r="B141" s="40"/>
      <c r="C141" s="266" t="s">
        <v>244</v>
      </c>
      <c r="D141" s="266" t="s">
        <v>170</v>
      </c>
      <c r="E141" s="267" t="s">
        <v>827</v>
      </c>
      <c r="F141" s="268" t="s">
        <v>828</v>
      </c>
      <c r="G141" s="269" t="s">
        <v>222</v>
      </c>
      <c r="H141" s="270">
        <v>47</v>
      </c>
      <c r="I141" s="271"/>
      <c r="J141" s="270">
        <f>ROUND(I141*H141,2)</f>
        <v>0</v>
      </c>
      <c r="K141" s="272"/>
      <c r="L141" s="273"/>
      <c r="M141" s="274" t="s">
        <v>1</v>
      </c>
      <c r="N141" s="275" t="s">
        <v>40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314</v>
      </c>
      <c r="AT141" s="231" t="s">
        <v>170</v>
      </c>
      <c r="AU141" s="231" t="s">
        <v>85</v>
      </c>
      <c r="AY141" s="18" t="s">
        <v>134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83</v>
      </c>
      <c r="BK141" s="232">
        <f>ROUND(I141*H141,2)</f>
        <v>0</v>
      </c>
      <c r="BL141" s="18" t="s">
        <v>250</v>
      </c>
      <c r="BM141" s="231" t="s">
        <v>829</v>
      </c>
    </row>
    <row r="142" s="2" customFormat="1" ht="66.75" customHeight="1">
      <c r="A142" s="39"/>
      <c r="B142" s="40"/>
      <c r="C142" s="266" t="s">
        <v>250</v>
      </c>
      <c r="D142" s="266" t="s">
        <v>170</v>
      </c>
      <c r="E142" s="267" t="s">
        <v>830</v>
      </c>
      <c r="F142" s="268" t="s">
        <v>831</v>
      </c>
      <c r="G142" s="269" t="s">
        <v>222</v>
      </c>
      <c r="H142" s="270">
        <v>22</v>
      </c>
      <c r="I142" s="271"/>
      <c r="J142" s="270">
        <f>ROUND(I142*H142,2)</f>
        <v>0</v>
      </c>
      <c r="K142" s="272"/>
      <c r="L142" s="273"/>
      <c r="M142" s="274" t="s">
        <v>1</v>
      </c>
      <c r="N142" s="275" t="s">
        <v>40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314</v>
      </c>
      <c r="AT142" s="231" t="s">
        <v>170</v>
      </c>
      <c r="AU142" s="231" t="s">
        <v>85</v>
      </c>
      <c r="AY142" s="18" t="s">
        <v>134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83</v>
      </c>
      <c r="BK142" s="232">
        <f>ROUND(I142*H142,2)</f>
        <v>0</v>
      </c>
      <c r="BL142" s="18" t="s">
        <v>250</v>
      </c>
      <c r="BM142" s="231" t="s">
        <v>832</v>
      </c>
    </row>
    <row r="143" s="2" customFormat="1" ht="16.5" customHeight="1">
      <c r="A143" s="39"/>
      <c r="B143" s="40"/>
      <c r="C143" s="220" t="s">
        <v>254</v>
      </c>
      <c r="D143" s="220" t="s">
        <v>136</v>
      </c>
      <c r="E143" s="221" t="s">
        <v>833</v>
      </c>
      <c r="F143" s="222" t="s">
        <v>834</v>
      </c>
      <c r="G143" s="223" t="s">
        <v>222</v>
      </c>
      <c r="H143" s="224">
        <v>18</v>
      </c>
      <c r="I143" s="225"/>
      <c r="J143" s="224">
        <f>ROUND(I143*H143,2)</f>
        <v>0</v>
      </c>
      <c r="K143" s="226"/>
      <c r="L143" s="45"/>
      <c r="M143" s="227" t="s">
        <v>1</v>
      </c>
      <c r="N143" s="228" t="s">
        <v>40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250</v>
      </c>
      <c r="AT143" s="231" t="s">
        <v>136</v>
      </c>
      <c r="AU143" s="231" t="s">
        <v>85</v>
      </c>
      <c r="AY143" s="18" t="s">
        <v>134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83</v>
      </c>
      <c r="BK143" s="232">
        <f>ROUND(I143*H143,2)</f>
        <v>0</v>
      </c>
      <c r="BL143" s="18" t="s">
        <v>250</v>
      </c>
      <c r="BM143" s="231" t="s">
        <v>835</v>
      </c>
    </row>
    <row r="144" s="2" customFormat="1" ht="16.5" customHeight="1">
      <c r="A144" s="39"/>
      <c r="B144" s="40"/>
      <c r="C144" s="266" t="s">
        <v>260</v>
      </c>
      <c r="D144" s="266" t="s">
        <v>170</v>
      </c>
      <c r="E144" s="267" t="s">
        <v>836</v>
      </c>
      <c r="F144" s="268" t="s">
        <v>837</v>
      </c>
      <c r="G144" s="269" t="s">
        <v>222</v>
      </c>
      <c r="H144" s="270">
        <v>12</v>
      </c>
      <c r="I144" s="271"/>
      <c r="J144" s="270">
        <f>ROUND(I144*H144,2)</f>
        <v>0</v>
      </c>
      <c r="K144" s="272"/>
      <c r="L144" s="273"/>
      <c r="M144" s="274" t="s">
        <v>1</v>
      </c>
      <c r="N144" s="275" t="s">
        <v>40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314</v>
      </c>
      <c r="AT144" s="231" t="s">
        <v>170</v>
      </c>
      <c r="AU144" s="231" t="s">
        <v>85</v>
      </c>
      <c r="AY144" s="18" t="s">
        <v>134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83</v>
      </c>
      <c r="BK144" s="232">
        <f>ROUND(I144*H144,2)</f>
        <v>0</v>
      </c>
      <c r="BL144" s="18" t="s">
        <v>250</v>
      </c>
      <c r="BM144" s="231" t="s">
        <v>838</v>
      </c>
    </row>
    <row r="145" s="2" customFormat="1" ht="16.5" customHeight="1">
      <c r="A145" s="39"/>
      <c r="B145" s="40"/>
      <c r="C145" s="266" t="s">
        <v>271</v>
      </c>
      <c r="D145" s="266" t="s">
        <v>170</v>
      </c>
      <c r="E145" s="267" t="s">
        <v>839</v>
      </c>
      <c r="F145" s="268" t="s">
        <v>840</v>
      </c>
      <c r="G145" s="269" t="s">
        <v>222</v>
      </c>
      <c r="H145" s="270">
        <v>6</v>
      </c>
      <c r="I145" s="271"/>
      <c r="J145" s="270">
        <f>ROUND(I145*H145,2)</f>
        <v>0</v>
      </c>
      <c r="K145" s="272"/>
      <c r="L145" s="273"/>
      <c r="M145" s="274" t="s">
        <v>1</v>
      </c>
      <c r="N145" s="275" t="s">
        <v>40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314</v>
      </c>
      <c r="AT145" s="231" t="s">
        <v>170</v>
      </c>
      <c r="AU145" s="231" t="s">
        <v>85</v>
      </c>
      <c r="AY145" s="18" t="s">
        <v>134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83</v>
      </c>
      <c r="BK145" s="232">
        <f>ROUND(I145*H145,2)</f>
        <v>0</v>
      </c>
      <c r="BL145" s="18" t="s">
        <v>250</v>
      </c>
      <c r="BM145" s="231" t="s">
        <v>841</v>
      </c>
    </row>
    <row r="146" s="2" customFormat="1" ht="16.5" customHeight="1">
      <c r="A146" s="39"/>
      <c r="B146" s="40"/>
      <c r="C146" s="220" t="s">
        <v>276</v>
      </c>
      <c r="D146" s="220" t="s">
        <v>136</v>
      </c>
      <c r="E146" s="221" t="s">
        <v>842</v>
      </c>
      <c r="F146" s="222" t="s">
        <v>843</v>
      </c>
      <c r="G146" s="223" t="s">
        <v>222</v>
      </c>
      <c r="H146" s="224">
        <v>19</v>
      </c>
      <c r="I146" s="225"/>
      <c r="J146" s="224">
        <f>ROUND(I146*H146,2)</f>
        <v>0</v>
      </c>
      <c r="K146" s="226"/>
      <c r="L146" s="45"/>
      <c r="M146" s="227" t="s">
        <v>1</v>
      </c>
      <c r="N146" s="228" t="s">
        <v>40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250</v>
      </c>
      <c r="AT146" s="231" t="s">
        <v>136</v>
      </c>
      <c r="AU146" s="231" t="s">
        <v>85</v>
      </c>
      <c r="AY146" s="18" t="s">
        <v>134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83</v>
      </c>
      <c r="BK146" s="232">
        <f>ROUND(I146*H146,2)</f>
        <v>0</v>
      </c>
      <c r="BL146" s="18" t="s">
        <v>250</v>
      </c>
      <c r="BM146" s="231" t="s">
        <v>844</v>
      </c>
    </row>
    <row r="147" s="2" customFormat="1" ht="21.75" customHeight="1">
      <c r="A147" s="39"/>
      <c r="B147" s="40"/>
      <c r="C147" s="266" t="s">
        <v>7</v>
      </c>
      <c r="D147" s="266" t="s">
        <v>170</v>
      </c>
      <c r="E147" s="267" t="s">
        <v>845</v>
      </c>
      <c r="F147" s="268" t="s">
        <v>846</v>
      </c>
      <c r="G147" s="269" t="s">
        <v>222</v>
      </c>
      <c r="H147" s="270">
        <v>19</v>
      </c>
      <c r="I147" s="271"/>
      <c r="J147" s="270">
        <f>ROUND(I147*H147,2)</f>
        <v>0</v>
      </c>
      <c r="K147" s="272"/>
      <c r="L147" s="273"/>
      <c r="M147" s="274" t="s">
        <v>1</v>
      </c>
      <c r="N147" s="275" t="s">
        <v>40</v>
      </c>
      <c r="O147" s="92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314</v>
      </c>
      <c r="AT147" s="231" t="s">
        <v>170</v>
      </c>
      <c r="AU147" s="231" t="s">
        <v>85</v>
      </c>
      <c r="AY147" s="18" t="s">
        <v>134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83</v>
      </c>
      <c r="BK147" s="232">
        <f>ROUND(I147*H147,2)</f>
        <v>0</v>
      </c>
      <c r="BL147" s="18" t="s">
        <v>250</v>
      </c>
      <c r="BM147" s="231" t="s">
        <v>847</v>
      </c>
    </row>
    <row r="148" s="2" customFormat="1" ht="16.5" customHeight="1">
      <c r="A148" s="39"/>
      <c r="B148" s="40"/>
      <c r="C148" s="220" t="s">
        <v>285</v>
      </c>
      <c r="D148" s="220" t="s">
        <v>136</v>
      </c>
      <c r="E148" s="221" t="s">
        <v>848</v>
      </c>
      <c r="F148" s="222" t="s">
        <v>849</v>
      </c>
      <c r="G148" s="223" t="s">
        <v>222</v>
      </c>
      <c r="H148" s="224">
        <v>3</v>
      </c>
      <c r="I148" s="225"/>
      <c r="J148" s="224">
        <f>ROUND(I148*H148,2)</f>
        <v>0</v>
      </c>
      <c r="K148" s="226"/>
      <c r="L148" s="45"/>
      <c r="M148" s="227" t="s">
        <v>1</v>
      </c>
      <c r="N148" s="228" t="s">
        <v>40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250</v>
      </c>
      <c r="AT148" s="231" t="s">
        <v>136</v>
      </c>
      <c r="AU148" s="231" t="s">
        <v>85</v>
      </c>
      <c r="AY148" s="18" t="s">
        <v>134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83</v>
      </c>
      <c r="BK148" s="232">
        <f>ROUND(I148*H148,2)</f>
        <v>0</v>
      </c>
      <c r="BL148" s="18" t="s">
        <v>250</v>
      </c>
      <c r="BM148" s="231" t="s">
        <v>850</v>
      </c>
    </row>
    <row r="149" s="2" customFormat="1" ht="16.5" customHeight="1">
      <c r="A149" s="39"/>
      <c r="B149" s="40"/>
      <c r="C149" s="266" t="s">
        <v>291</v>
      </c>
      <c r="D149" s="266" t="s">
        <v>170</v>
      </c>
      <c r="E149" s="267" t="s">
        <v>851</v>
      </c>
      <c r="F149" s="268" t="s">
        <v>852</v>
      </c>
      <c r="G149" s="269" t="s">
        <v>222</v>
      </c>
      <c r="H149" s="270">
        <v>3</v>
      </c>
      <c r="I149" s="271"/>
      <c r="J149" s="270">
        <f>ROUND(I149*H149,2)</f>
        <v>0</v>
      </c>
      <c r="K149" s="272"/>
      <c r="L149" s="273"/>
      <c r="M149" s="274" t="s">
        <v>1</v>
      </c>
      <c r="N149" s="275" t="s">
        <v>40</v>
      </c>
      <c r="O149" s="92"/>
      <c r="P149" s="229">
        <f>O149*H149</f>
        <v>0</v>
      </c>
      <c r="Q149" s="229">
        <v>0.00010000000000000001</v>
      </c>
      <c r="R149" s="229">
        <f>Q149*H149</f>
        <v>0.00030000000000000003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314</v>
      </c>
      <c r="AT149" s="231" t="s">
        <v>170</v>
      </c>
      <c r="AU149" s="231" t="s">
        <v>85</v>
      </c>
      <c r="AY149" s="18" t="s">
        <v>134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83</v>
      </c>
      <c r="BK149" s="232">
        <f>ROUND(I149*H149,2)</f>
        <v>0</v>
      </c>
      <c r="BL149" s="18" t="s">
        <v>250</v>
      </c>
      <c r="BM149" s="231" t="s">
        <v>853</v>
      </c>
    </row>
    <row r="150" s="2" customFormat="1" ht="21.75" customHeight="1">
      <c r="A150" s="39"/>
      <c r="B150" s="40"/>
      <c r="C150" s="220" t="s">
        <v>299</v>
      </c>
      <c r="D150" s="220" t="s">
        <v>136</v>
      </c>
      <c r="E150" s="221" t="s">
        <v>854</v>
      </c>
      <c r="F150" s="222" t="s">
        <v>855</v>
      </c>
      <c r="G150" s="223" t="s">
        <v>222</v>
      </c>
      <c r="H150" s="224">
        <v>15</v>
      </c>
      <c r="I150" s="225"/>
      <c r="J150" s="224">
        <f>ROUND(I150*H150,2)</f>
        <v>0</v>
      </c>
      <c r="K150" s="226"/>
      <c r="L150" s="45"/>
      <c r="M150" s="227" t="s">
        <v>1</v>
      </c>
      <c r="N150" s="228" t="s">
        <v>40</v>
      </c>
      <c r="O150" s="92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250</v>
      </c>
      <c r="AT150" s="231" t="s">
        <v>136</v>
      </c>
      <c r="AU150" s="231" t="s">
        <v>85</v>
      </c>
      <c r="AY150" s="18" t="s">
        <v>134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83</v>
      </c>
      <c r="BK150" s="232">
        <f>ROUND(I150*H150,2)</f>
        <v>0</v>
      </c>
      <c r="BL150" s="18" t="s">
        <v>250</v>
      </c>
      <c r="BM150" s="231" t="s">
        <v>856</v>
      </c>
    </row>
    <row r="151" s="2" customFormat="1" ht="16.5" customHeight="1">
      <c r="A151" s="39"/>
      <c r="B151" s="40"/>
      <c r="C151" s="266" t="s">
        <v>311</v>
      </c>
      <c r="D151" s="266" t="s">
        <v>170</v>
      </c>
      <c r="E151" s="267" t="s">
        <v>857</v>
      </c>
      <c r="F151" s="268" t="s">
        <v>858</v>
      </c>
      <c r="G151" s="269" t="s">
        <v>222</v>
      </c>
      <c r="H151" s="270">
        <v>15</v>
      </c>
      <c r="I151" s="271"/>
      <c r="J151" s="270">
        <f>ROUND(I151*H151,2)</f>
        <v>0</v>
      </c>
      <c r="K151" s="272"/>
      <c r="L151" s="273"/>
      <c r="M151" s="274" t="s">
        <v>1</v>
      </c>
      <c r="N151" s="275" t="s">
        <v>40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314</v>
      </c>
      <c r="AT151" s="231" t="s">
        <v>170</v>
      </c>
      <c r="AU151" s="231" t="s">
        <v>85</v>
      </c>
      <c r="AY151" s="18" t="s">
        <v>134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83</v>
      </c>
      <c r="BK151" s="232">
        <f>ROUND(I151*H151,2)</f>
        <v>0</v>
      </c>
      <c r="BL151" s="18" t="s">
        <v>250</v>
      </c>
      <c r="BM151" s="231" t="s">
        <v>859</v>
      </c>
    </row>
    <row r="152" s="2" customFormat="1" ht="16.5" customHeight="1">
      <c r="A152" s="39"/>
      <c r="B152" s="40"/>
      <c r="C152" s="220" t="s">
        <v>317</v>
      </c>
      <c r="D152" s="220" t="s">
        <v>136</v>
      </c>
      <c r="E152" s="221" t="s">
        <v>860</v>
      </c>
      <c r="F152" s="222" t="s">
        <v>861</v>
      </c>
      <c r="G152" s="223" t="s">
        <v>222</v>
      </c>
      <c r="H152" s="224">
        <v>4</v>
      </c>
      <c r="I152" s="225"/>
      <c r="J152" s="224">
        <f>ROUND(I152*H152,2)</f>
        <v>0</v>
      </c>
      <c r="K152" s="226"/>
      <c r="L152" s="45"/>
      <c r="M152" s="227" t="s">
        <v>1</v>
      </c>
      <c r="N152" s="228" t="s">
        <v>40</v>
      </c>
      <c r="O152" s="92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250</v>
      </c>
      <c r="AT152" s="231" t="s">
        <v>136</v>
      </c>
      <c r="AU152" s="231" t="s">
        <v>85</v>
      </c>
      <c r="AY152" s="18" t="s">
        <v>134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83</v>
      </c>
      <c r="BK152" s="232">
        <f>ROUND(I152*H152,2)</f>
        <v>0</v>
      </c>
      <c r="BL152" s="18" t="s">
        <v>250</v>
      </c>
      <c r="BM152" s="231" t="s">
        <v>862</v>
      </c>
    </row>
    <row r="153" s="2" customFormat="1" ht="33" customHeight="1">
      <c r="A153" s="39"/>
      <c r="B153" s="40"/>
      <c r="C153" s="266" t="s">
        <v>328</v>
      </c>
      <c r="D153" s="266" t="s">
        <v>170</v>
      </c>
      <c r="E153" s="267" t="s">
        <v>863</v>
      </c>
      <c r="F153" s="268" t="s">
        <v>864</v>
      </c>
      <c r="G153" s="269" t="s">
        <v>222</v>
      </c>
      <c r="H153" s="270">
        <v>2</v>
      </c>
      <c r="I153" s="271"/>
      <c r="J153" s="270">
        <f>ROUND(I153*H153,2)</f>
        <v>0</v>
      </c>
      <c r="K153" s="272"/>
      <c r="L153" s="273"/>
      <c r="M153" s="274" t="s">
        <v>1</v>
      </c>
      <c r="N153" s="275" t="s">
        <v>40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314</v>
      </c>
      <c r="AT153" s="231" t="s">
        <v>170</v>
      </c>
      <c r="AU153" s="231" t="s">
        <v>85</v>
      </c>
      <c r="AY153" s="18" t="s">
        <v>134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83</v>
      </c>
      <c r="BK153" s="232">
        <f>ROUND(I153*H153,2)</f>
        <v>0</v>
      </c>
      <c r="BL153" s="18" t="s">
        <v>250</v>
      </c>
      <c r="BM153" s="231" t="s">
        <v>865</v>
      </c>
    </row>
    <row r="154" s="2" customFormat="1" ht="33" customHeight="1">
      <c r="A154" s="39"/>
      <c r="B154" s="40"/>
      <c r="C154" s="266" t="s">
        <v>335</v>
      </c>
      <c r="D154" s="266" t="s">
        <v>170</v>
      </c>
      <c r="E154" s="267" t="s">
        <v>866</v>
      </c>
      <c r="F154" s="268" t="s">
        <v>867</v>
      </c>
      <c r="G154" s="269" t="s">
        <v>222</v>
      </c>
      <c r="H154" s="270">
        <v>2</v>
      </c>
      <c r="I154" s="271"/>
      <c r="J154" s="270">
        <f>ROUND(I154*H154,2)</f>
        <v>0</v>
      </c>
      <c r="K154" s="272"/>
      <c r="L154" s="273"/>
      <c r="M154" s="274" t="s">
        <v>1</v>
      </c>
      <c r="N154" s="275" t="s">
        <v>40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314</v>
      </c>
      <c r="AT154" s="231" t="s">
        <v>170</v>
      </c>
      <c r="AU154" s="231" t="s">
        <v>85</v>
      </c>
      <c r="AY154" s="18" t="s">
        <v>134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83</v>
      </c>
      <c r="BK154" s="232">
        <f>ROUND(I154*H154,2)</f>
        <v>0</v>
      </c>
      <c r="BL154" s="18" t="s">
        <v>250</v>
      </c>
      <c r="BM154" s="231" t="s">
        <v>868</v>
      </c>
    </row>
    <row r="155" s="2" customFormat="1" ht="16.5" customHeight="1">
      <c r="A155" s="39"/>
      <c r="B155" s="40"/>
      <c r="C155" s="220" t="s">
        <v>350</v>
      </c>
      <c r="D155" s="220" t="s">
        <v>136</v>
      </c>
      <c r="E155" s="221" t="s">
        <v>869</v>
      </c>
      <c r="F155" s="222" t="s">
        <v>870</v>
      </c>
      <c r="G155" s="223" t="s">
        <v>222</v>
      </c>
      <c r="H155" s="224">
        <v>2</v>
      </c>
      <c r="I155" s="225"/>
      <c r="J155" s="224">
        <f>ROUND(I155*H155,2)</f>
        <v>0</v>
      </c>
      <c r="K155" s="226"/>
      <c r="L155" s="45"/>
      <c r="M155" s="227" t="s">
        <v>1</v>
      </c>
      <c r="N155" s="228" t="s">
        <v>40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250</v>
      </c>
      <c r="AT155" s="231" t="s">
        <v>136</v>
      </c>
      <c r="AU155" s="231" t="s">
        <v>85</v>
      </c>
      <c r="AY155" s="18" t="s">
        <v>134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83</v>
      </c>
      <c r="BK155" s="232">
        <f>ROUND(I155*H155,2)</f>
        <v>0</v>
      </c>
      <c r="BL155" s="18" t="s">
        <v>250</v>
      </c>
      <c r="BM155" s="231" t="s">
        <v>871</v>
      </c>
    </row>
    <row r="156" s="2" customFormat="1" ht="37.8" customHeight="1">
      <c r="A156" s="39"/>
      <c r="B156" s="40"/>
      <c r="C156" s="266" t="s">
        <v>354</v>
      </c>
      <c r="D156" s="266" t="s">
        <v>170</v>
      </c>
      <c r="E156" s="267" t="s">
        <v>872</v>
      </c>
      <c r="F156" s="268" t="s">
        <v>873</v>
      </c>
      <c r="G156" s="269" t="s">
        <v>222</v>
      </c>
      <c r="H156" s="270">
        <v>2</v>
      </c>
      <c r="I156" s="271"/>
      <c r="J156" s="270">
        <f>ROUND(I156*H156,2)</f>
        <v>0</v>
      </c>
      <c r="K156" s="272"/>
      <c r="L156" s="273"/>
      <c r="M156" s="274" t="s">
        <v>1</v>
      </c>
      <c r="N156" s="275" t="s">
        <v>40</v>
      </c>
      <c r="O156" s="92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314</v>
      </c>
      <c r="AT156" s="231" t="s">
        <v>170</v>
      </c>
      <c r="AU156" s="231" t="s">
        <v>85</v>
      </c>
      <c r="AY156" s="18" t="s">
        <v>134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83</v>
      </c>
      <c r="BK156" s="232">
        <f>ROUND(I156*H156,2)</f>
        <v>0</v>
      </c>
      <c r="BL156" s="18" t="s">
        <v>250</v>
      </c>
      <c r="BM156" s="231" t="s">
        <v>874</v>
      </c>
    </row>
    <row r="157" s="2" customFormat="1" ht="24.15" customHeight="1">
      <c r="A157" s="39"/>
      <c r="B157" s="40"/>
      <c r="C157" s="220" t="s">
        <v>361</v>
      </c>
      <c r="D157" s="220" t="s">
        <v>136</v>
      </c>
      <c r="E157" s="221" t="s">
        <v>875</v>
      </c>
      <c r="F157" s="222" t="s">
        <v>876</v>
      </c>
      <c r="G157" s="223" t="s">
        <v>190</v>
      </c>
      <c r="H157" s="224">
        <v>55</v>
      </c>
      <c r="I157" s="225"/>
      <c r="J157" s="224">
        <f>ROUND(I157*H157,2)</f>
        <v>0</v>
      </c>
      <c r="K157" s="226"/>
      <c r="L157" s="45"/>
      <c r="M157" s="227" t="s">
        <v>1</v>
      </c>
      <c r="N157" s="228" t="s">
        <v>40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0.00040000000000000002</v>
      </c>
      <c r="T157" s="230">
        <f>S157*H157</f>
        <v>0.022000000000000002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250</v>
      </c>
      <c r="AT157" s="231" t="s">
        <v>136</v>
      </c>
      <c r="AU157" s="231" t="s">
        <v>85</v>
      </c>
      <c r="AY157" s="18" t="s">
        <v>134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83</v>
      </c>
      <c r="BK157" s="232">
        <f>ROUND(I157*H157,2)</f>
        <v>0</v>
      </c>
      <c r="BL157" s="18" t="s">
        <v>250</v>
      </c>
      <c r="BM157" s="231" t="s">
        <v>877</v>
      </c>
    </row>
    <row r="158" s="2" customFormat="1" ht="24.15" customHeight="1">
      <c r="A158" s="39"/>
      <c r="B158" s="40"/>
      <c r="C158" s="220" t="s">
        <v>314</v>
      </c>
      <c r="D158" s="220" t="s">
        <v>136</v>
      </c>
      <c r="E158" s="221" t="s">
        <v>878</v>
      </c>
      <c r="F158" s="222" t="s">
        <v>879</v>
      </c>
      <c r="G158" s="223" t="s">
        <v>190</v>
      </c>
      <c r="H158" s="224">
        <v>500</v>
      </c>
      <c r="I158" s="225"/>
      <c r="J158" s="224">
        <f>ROUND(I158*H158,2)</f>
        <v>0</v>
      </c>
      <c r="K158" s="226"/>
      <c r="L158" s="45"/>
      <c r="M158" s="227" t="s">
        <v>1</v>
      </c>
      <c r="N158" s="228" t="s">
        <v>40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0.00040000000000000002</v>
      </c>
      <c r="T158" s="230">
        <f>S158*H158</f>
        <v>0.20000000000000001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250</v>
      </c>
      <c r="AT158" s="231" t="s">
        <v>136</v>
      </c>
      <c r="AU158" s="231" t="s">
        <v>85</v>
      </c>
      <c r="AY158" s="18" t="s">
        <v>134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83</v>
      </c>
      <c r="BK158" s="232">
        <f>ROUND(I158*H158,2)</f>
        <v>0</v>
      </c>
      <c r="BL158" s="18" t="s">
        <v>250</v>
      </c>
      <c r="BM158" s="231" t="s">
        <v>880</v>
      </c>
    </row>
    <row r="159" s="2" customFormat="1" ht="21.75" customHeight="1">
      <c r="A159" s="39"/>
      <c r="B159" s="40"/>
      <c r="C159" s="220" t="s">
        <v>372</v>
      </c>
      <c r="D159" s="220" t="s">
        <v>136</v>
      </c>
      <c r="E159" s="221" t="s">
        <v>881</v>
      </c>
      <c r="F159" s="222" t="s">
        <v>882</v>
      </c>
      <c r="G159" s="223" t="s">
        <v>222</v>
      </c>
      <c r="H159" s="224">
        <v>150</v>
      </c>
      <c r="I159" s="225"/>
      <c r="J159" s="224">
        <f>ROUND(I159*H159,2)</f>
        <v>0</v>
      </c>
      <c r="K159" s="226"/>
      <c r="L159" s="45"/>
      <c r="M159" s="227" t="s">
        <v>1</v>
      </c>
      <c r="N159" s="228" t="s">
        <v>40</v>
      </c>
      <c r="O159" s="92"/>
      <c r="P159" s="229">
        <f>O159*H159</f>
        <v>0</v>
      </c>
      <c r="Q159" s="229">
        <v>0</v>
      </c>
      <c r="R159" s="229">
        <f>Q159*H159</f>
        <v>0</v>
      </c>
      <c r="S159" s="229">
        <v>0.00014999999999999999</v>
      </c>
      <c r="T159" s="230">
        <f>S159*H159</f>
        <v>0.022499999999999999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250</v>
      </c>
      <c r="AT159" s="231" t="s">
        <v>136</v>
      </c>
      <c r="AU159" s="231" t="s">
        <v>85</v>
      </c>
      <c r="AY159" s="18" t="s">
        <v>134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83</v>
      </c>
      <c r="BK159" s="232">
        <f>ROUND(I159*H159,2)</f>
        <v>0</v>
      </c>
      <c r="BL159" s="18" t="s">
        <v>250</v>
      </c>
      <c r="BM159" s="231" t="s">
        <v>883</v>
      </c>
    </row>
    <row r="160" s="2" customFormat="1" ht="24.15" customHeight="1">
      <c r="A160" s="39"/>
      <c r="B160" s="40"/>
      <c r="C160" s="220" t="s">
        <v>378</v>
      </c>
      <c r="D160" s="220" t="s">
        <v>136</v>
      </c>
      <c r="E160" s="221" t="s">
        <v>884</v>
      </c>
      <c r="F160" s="222" t="s">
        <v>885</v>
      </c>
      <c r="G160" s="223" t="s">
        <v>222</v>
      </c>
      <c r="H160" s="224">
        <v>20</v>
      </c>
      <c r="I160" s="225"/>
      <c r="J160" s="224">
        <f>ROUND(I160*H160,2)</f>
        <v>0</v>
      </c>
      <c r="K160" s="226"/>
      <c r="L160" s="45"/>
      <c r="M160" s="227" t="s">
        <v>1</v>
      </c>
      <c r="N160" s="228" t="s">
        <v>40</v>
      </c>
      <c r="O160" s="92"/>
      <c r="P160" s="229">
        <f>O160*H160</f>
        <v>0</v>
      </c>
      <c r="Q160" s="229">
        <v>0</v>
      </c>
      <c r="R160" s="229">
        <f>Q160*H160</f>
        <v>0</v>
      </c>
      <c r="S160" s="229">
        <v>0.00044999999999999999</v>
      </c>
      <c r="T160" s="230">
        <f>S160*H160</f>
        <v>0.0089999999999999993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250</v>
      </c>
      <c r="AT160" s="231" t="s">
        <v>136</v>
      </c>
      <c r="AU160" s="231" t="s">
        <v>85</v>
      </c>
      <c r="AY160" s="18" t="s">
        <v>134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83</v>
      </c>
      <c r="BK160" s="232">
        <f>ROUND(I160*H160,2)</f>
        <v>0</v>
      </c>
      <c r="BL160" s="18" t="s">
        <v>250</v>
      </c>
      <c r="BM160" s="231" t="s">
        <v>886</v>
      </c>
    </row>
    <row r="161" s="2" customFormat="1" ht="24.15" customHeight="1">
      <c r="A161" s="39"/>
      <c r="B161" s="40"/>
      <c r="C161" s="220" t="s">
        <v>382</v>
      </c>
      <c r="D161" s="220" t="s">
        <v>136</v>
      </c>
      <c r="E161" s="221" t="s">
        <v>887</v>
      </c>
      <c r="F161" s="222" t="s">
        <v>888</v>
      </c>
      <c r="G161" s="223" t="s">
        <v>222</v>
      </c>
      <c r="H161" s="224">
        <v>400</v>
      </c>
      <c r="I161" s="225"/>
      <c r="J161" s="224">
        <f>ROUND(I161*H161,2)</f>
        <v>0</v>
      </c>
      <c r="K161" s="226"/>
      <c r="L161" s="45"/>
      <c r="M161" s="227" t="s">
        <v>1</v>
      </c>
      <c r="N161" s="228" t="s">
        <v>40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0.00027999999999999998</v>
      </c>
      <c r="T161" s="230">
        <f>S161*H161</f>
        <v>0.11199999999999999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250</v>
      </c>
      <c r="AT161" s="231" t="s">
        <v>136</v>
      </c>
      <c r="AU161" s="231" t="s">
        <v>85</v>
      </c>
      <c r="AY161" s="18" t="s">
        <v>134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83</v>
      </c>
      <c r="BK161" s="232">
        <f>ROUND(I161*H161,2)</f>
        <v>0</v>
      </c>
      <c r="BL161" s="18" t="s">
        <v>250</v>
      </c>
      <c r="BM161" s="231" t="s">
        <v>889</v>
      </c>
    </row>
    <row r="162" s="2" customFormat="1" ht="24.15" customHeight="1">
      <c r="A162" s="39"/>
      <c r="B162" s="40"/>
      <c r="C162" s="220" t="s">
        <v>389</v>
      </c>
      <c r="D162" s="220" t="s">
        <v>136</v>
      </c>
      <c r="E162" s="221" t="s">
        <v>890</v>
      </c>
      <c r="F162" s="222" t="s">
        <v>891</v>
      </c>
      <c r="G162" s="223" t="s">
        <v>222</v>
      </c>
      <c r="H162" s="224">
        <v>11</v>
      </c>
      <c r="I162" s="225"/>
      <c r="J162" s="224">
        <f>ROUND(I162*H162,2)</f>
        <v>0</v>
      </c>
      <c r="K162" s="226"/>
      <c r="L162" s="45"/>
      <c r="M162" s="227" t="s">
        <v>1</v>
      </c>
      <c r="N162" s="228" t="s">
        <v>40</v>
      </c>
      <c r="O162" s="92"/>
      <c r="P162" s="229">
        <f>O162*H162</f>
        <v>0</v>
      </c>
      <c r="Q162" s="229">
        <v>0</v>
      </c>
      <c r="R162" s="229">
        <f>Q162*H162</f>
        <v>0</v>
      </c>
      <c r="S162" s="229">
        <v>0.0025999999999999999</v>
      </c>
      <c r="T162" s="230">
        <f>S162*H162</f>
        <v>0.0286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250</v>
      </c>
      <c r="AT162" s="231" t="s">
        <v>136</v>
      </c>
      <c r="AU162" s="231" t="s">
        <v>85</v>
      </c>
      <c r="AY162" s="18" t="s">
        <v>134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83</v>
      </c>
      <c r="BK162" s="232">
        <f>ROUND(I162*H162,2)</f>
        <v>0</v>
      </c>
      <c r="BL162" s="18" t="s">
        <v>250</v>
      </c>
      <c r="BM162" s="231" t="s">
        <v>892</v>
      </c>
    </row>
    <row r="163" s="2" customFormat="1" ht="16.5" customHeight="1">
      <c r="A163" s="39"/>
      <c r="B163" s="40"/>
      <c r="C163" s="220" t="s">
        <v>393</v>
      </c>
      <c r="D163" s="220" t="s">
        <v>136</v>
      </c>
      <c r="E163" s="221" t="s">
        <v>893</v>
      </c>
      <c r="F163" s="222" t="s">
        <v>894</v>
      </c>
      <c r="G163" s="223" t="s">
        <v>222</v>
      </c>
      <c r="H163" s="224">
        <v>21</v>
      </c>
      <c r="I163" s="225"/>
      <c r="J163" s="224">
        <f>ROUND(I163*H163,2)</f>
        <v>0</v>
      </c>
      <c r="K163" s="226"/>
      <c r="L163" s="45"/>
      <c r="M163" s="227" t="s">
        <v>1</v>
      </c>
      <c r="N163" s="228" t="s">
        <v>40</v>
      </c>
      <c r="O163" s="92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250</v>
      </c>
      <c r="AT163" s="231" t="s">
        <v>136</v>
      </c>
      <c r="AU163" s="231" t="s">
        <v>85</v>
      </c>
      <c r="AY163" s="18" t="s">
        <v>134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83</v>
      </c>
      <c r="BK163" s="232">
        <f>ROUND(I163*H163,2)</f>
        <v>0</v>
      </c>
      <c r="BL163" s="18" t="s">
        <v>250</v>
      </c>
      <c r="BM163" s="231" t="s">
        <v>895</v>
      </c>
    </row>
    <row r="164" s="2" customFormat="1" ht="16.5" customHeight="1">
      <c r="A164" s="39"/>
      <c r="B164" s="40"/>
      <c r="C164" s="266" t="s">
        <v>397</v>
      </c>
      <c r="D164" s="266" t="s">
        <v>170</v>
      </c>
      <c r="E164" s="267" t="s">
        <v>896</v>
      </c>
      <c r="F164" s="268" t="s">
        <v>897</v>
      </c>
      <c r="G164" s="269" t="s">
        <v>222</v>
      </c>
      <c r="H164" s="270">
        <v>18</v>
      </c>
      <c r="I164" s="271"/>
      <c r="J164" s="270">
        <f>ROUND(I164*H164,2)</f>
        <v>0</v>
      </c>
      <c r="K164" s="272"/>
      <c r="L164" s="273"/>
      <c r="M164" s="274" t="s">
        <v>1</v>
      </c>
      <c r="N164" s="275" t="s">
        <v>40</v>
      </c>
      <c r="O164" s="92"/>
      <c r="P164" s="229">
        <f>O164*H164</f>
        <v>0</v>
      </c>
      <c r="Q164" s="229">
        <v>0.002</v>
      </c>
      <c r="R164" s="229">
        <f>Q164*H164</f>
        <v>0.036000000000000004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314</v>
      </c>
      <c r="AT164" s="231" t="s">
        <v>170</v>
      </c>
      <c r="AU164" s="231" t="s">
        <v>85</v>
      </c>
      <c r="AY164" s="18" t="s">
        <v>134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83</v>
      </c>
      <c r="BK164" s="232">
        <f>ROUND(I164*H164,2)</f>
        <v>0</v>
      </c>
      <c r="BL164" s="18" t="s">
        <v>250</v>
      </c>
      <c r="BM164" s="231" t="s">
        <v>898</v>
      </c>
    </row>
    <row r="165" s="2" customFormat="1" ht="21.75" customHeight="1">
      <c r="A165" s="39"/>
      <c r="B165" s="40"/>
      <c r="C165" s="266" t="s">
        <v>412</v>
      </c>
      <c r="D165" s="266" t="s">
        <v>170</v>
      </c>
      <c r="E165" s="267" t="s">
        <v>899</v>
      </c>
      <c r="F165" s="268" t="s">
        <v>900</v>
      </c>
      <c r="G165" s="269" t="s">
        <v>222</v>
      </c>
      <c r="H165" s="270">
        <v>18</v>
      </c>
      <c r="I165" s="271"/>
      <c r="J165" s="270">
        <f>ROUND(I165*H165,2)</f>
        <v>0</v>
      </c>
      <c r="K165" s="272"/>
      <c r="L165" s="273"/>
      <c r="M165" s="274" t="s">
        <v>1</v>
      </c>
      <c r="N165" s="275" t="s">
        <v>40</v>
      </c>
      <c r="O165" s="92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314</v>
      </c>
      <c r="AT165" s="231" t="s">
        <v>170</v>
      </c>
      <c r="AU165" s="231" t="s">
        <v>85</v>
      </c>
      <c r="AY165" s="18" t="s">
        <v>134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83</v>
      </c>
      <c r="BK165" s="232">
        <f>ROUND(I165*H165,2)</f>
        <v>0</v>
      </c>
      <c r="BL165" s="18" t="s">
        <v>250</v>
      </c>
      <c r="BM165" s="231" t="s">
        <v>901</v>
      </c>
    </row>
    <row r="166" s="2" customFormat="1" ht="16.5" customHeight="1">
      <c r="A166" s="39"/>
      <c r="B166" s="40"/>
      <c r="C166" s="266" t="s">
        <v>416</v>
      </c>
      <c r="D166" s="266" t="s">
        <v>170</v>
      </c>
      <c r="E166" s="267" t="s">
        <v>902</v>
      </c>
      <c r="F166" s="268" t="s">
        <v>903</v>
      </c>
      <c r="G166" s="269" t="s">
        <v>222</v>
      </c>
      <c r="H166" s="270">
        <v>9</v>
      </c>
      <c r="I166" s="271"/>
      <c r="J166" s="270">
        <f>ROUND(I166*H166,2)</f>
        <v>0</v>
      </c>
      <c r="K166" s="272"/>
      <c r="L166" s="273"/>
      <c r="M166" s="274" t="s">
        <v>1</v>
      </c>
      <c r="N166" s="275" t="s">
        <v>40</v>
      </c>
      <c r="O166" s="92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1" t="s">
        <v>314</v>
      </c>
      <c r="AT166" s="231" t="s">
        <v>170</v>
      </c>
      <c r="AU166" s="231" t="s">
        <v>85</v>
      </c>
      <c r="AY166" s="18" t="s">
        <v>134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83</v>
      </c>
      <c r="BK166" s="232">
        <f>ROUND(I166*H166,2)</f>
        <v>0</v>
      </c>
      <c r="BL166" s="18" t="s">
        <v>250</v>
      </c>
      <c r="BM166" s="231" t="s">
        <v>904</v>
      </c>
    </row>
    <row r="167" s="2" customFormat="1" ht="24.15" customHeight="1">
      <c r="A167" s="39"/>
      <c r="B167" s="40"/>
      <c r="C167" s="266" t="s">
        <v>420</v>
      </c>
      <c r="D167" s="266" t="s">
        <v>170</v>
      </c>
      <c r="E167" s="267" t="s">
        <v>905</v>
      </c>
      <c r="F167" s="268" t="s">
        <v>906</v>
      </c>
      <c r="G167" s="269" t="s">
        <v>222</v>
      </c>
      <c r="H167" s="270">
        <v>3</v>
      </c>
      <c r="I167" s="271"/>
      <c r="J167" s="270">
        <f>ROUND(I167*H167,2)</f>
        <v>0</v>
      </c>
      <c r="K167" s="272"/>
      <c r="L167" s="273"/>
      <c r="M167" s="274" t="s">
        <v>1</v>
      </c>
      <c r="N167" s="275" t="s">
        <v>40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314</v>
      </c>
      <c r="AT167" s="231" t="s">
        <v>170</v>
      </c>
      <c r="AU167" s="231" t="s">
        <v>85</v>
      </c>
      <c r="AY167" s="18" t="s">
        <v>134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83</v>
      </c>
      <c r="BK167" s="232">
        <f>ROUND(I167*H167,2)</f>
        <v>0</v>
      </c>
      <c r="BL167" s="18" t="s">
        <v>250</v>
      </c>
      <c r="BM167" s="231" t="s">
        <v>907</v>
      </c>
    </row>
    <row r="168" s="2" customFormat="1" ht="16.5" customHeight="1">
      <c r="A168" s="39"/>
      <c r="B168" s="40"/>
      <c r="C168" s="220" t="s">
        <v>424</v>
      </c>
      <c r="D168" s="220" t="s">
        <v>136</v>
      </c>
      <c r="E168" s="221" t="s">
        <v>908</v>
      </c>
      <c r="F168" s="222" t="s">
        <v>909</v>
      </c>
      <c r="G168" s="223" t="s">
        <v>222</v>
      </c>
      <c r="H168" s="224">
        <v>1</v>
      </c>
      <c r="I168" s="225"/>
      <c r="J168" s="224">
        <f>ROUND(I168*H168,2)</f>
        <v>0</v>
      </c>
      <c r="K168" s="226"/>
      <c r="L168" s="45"/>
      <c r="M168" s="227" t="s">
        <v>1</v>
      </c>
      <c r="N168" s="228" t="s">
        <v>40</v>
      </c>
      <c r="O168" s="92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250</v>
      </c>
      <c r="AT168" s="231" t="s">
        <v>136</v>
      </c>
      <c r="AU168" s="231" t="s">
        <v>85</v>
      </c>
      <c r="AY168" s="18" t="s">
        <v>134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83</v>
      </c>
      <c r="BK168" s="232">
        <f>ROUND(I168*H168,2)</f>
        <v>0</v>
      </c>
      <c r="BL168" s="18" t="s">
        <v>250</v>
      </c>
      <c r="BM168" s="231" t="s">
        <v>910</v>
      </c>
    </row>
    <row r="169" s="2" customFormat="1" ht="33" customHeight="1">
      <c r="A169" s="39"/>
      <c r="B169" s="40"/>
      <c r="C169" s="266" t="s">
        <v>430</v>
      </c>
      <c r="D169" s="266" t="s">
        <v>170</v>
      </c>
      <c r="E169" s="267" t="s">
        <v>911</v>
      </c>
      <c r="F169" s="268" t="s">
        <v>912</v>
      </c>
      <c r="G169" s="269" t="s">
        <v>222</v>
      </c>
      <c r="H169" s="270">
        <v>1</v>
      </c>
      <c r="I169" s="271"/>
      <c r="J169" s="270">
        <f>ROUND(I169*H169,2)</f>
        <v>0</v>
      </c>
      <c r="K169" s="272"/>
      <c r="L169" s="273"/>
      <c r="M169" s="274" t="s">
        <v>1</v>
      </c>
      <c r="N169" s="275" t="s">
        <v>40</v>
      </c>
      <c r="O169" s="92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314</v>
      </c>
      <c r="AT169" s="231" t="s">
        <v>170</v>
      </c>
      <c r="AU169" s="231" t="s">
        <v>85</v>
      </c>
      <c r="AY169" s="18" t="s">
        <v>134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83</v>
      </c>
      <c r="BK169" s="232">
        <f>ROUND(I169*H169,2)</f>
        <v>0</v>
      </c>
      <c r="BL169" s="18" t="s">
        <v>250</v>
      </c>
      <c r="BM169" s="231" t="s">
        <v>913</v>
      </c>
    </row>
    <row r="170" s="2" customFormat="1" ht="16.5" customHeight="1">
      <c r="A170" s="39"/>
      <c r="B170" s="40"/>
      <c r="C170" s="266" t="s">
        <v>459</v>
      </c>
      <c r="D170" s="266" t="s">
        <v>170</v>
      </c>
      <c r="E170" s="267" t="s">
        <v>914</v>
      </c>
      <c r="F170" s="268" t="s">
        <v>903</v>
      </c>
      <c r="G170" s="269" t="s">
        <v>222</v>
      </c>
      <c r="H170" s="270">
        <v>1</v>
      </c>
      <c r="I170" s="271"/>
      <c r="J170" s="270">
        <f>ROUND(I170*H170,2)</f>
        <v>0</v>
      </c>
      <c r="K170" s="272"/>
      <c r="L170" s="273"/>
      <c r="M170" s="274" t="s">
        <v>1</v>
      </c>
      <c r="N170" s="275" t="s">
        <v>40</v>
      </c>
      <c r="O170" s="92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314</v>
      </c>
      <c r="AT170" s="231" t="s">
        <v>170</v>
      </c>
      <c r="AU170" s="231" t="s">
        <v>85</v>
      </c>
      <c r="AY170" s="18" t="s">
        <v>134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83</v>
      </c>
      <c r="BK170" s="232">
        <f>ROUND(I170*H170,2)</f>
        <v>0</v>
      </c>
      <c r="BL170" s="18" t="s">
        <v>250</v>
      </c>
      <c r="BM170" s="231" t="s">
        <v>915</v>
      </c>
    </row>
    <row r="171" s="2" customFormat="1" ht="16.5" customHeight="1">
      <c r="A171" s="39"/>
      <c r="B171" s="40"/>
      <c r="C171" s="220" t="s">
        <v>463</v>
      </c>
      <c r="D171" s="220" t="s">
        <v>136</v>
      </c>
      <c r="E171" s="221" t="s">
        <v>916</v>
      </c>
      <c r="F171" s="222" t="s">
        <v>917</v>
      </c>
      <c r="G171" s="223" t="s">
        <v>222</v>
      </c>
      <c r="H171" s="224">
        <v>15</v>
      </c>
      <c r="I171" s="225"/>
      <c r="J171" s="224">
        <f>ROUND(I171*H171,2)</f>
        <v>0</v>
      </c>
      <c r="K171" s="226"/>
      <c r="L171" s="45"/>
      <c r="M171" s="227" t="s">
        <v>1</v>
      </c>
      <c r="N171" s="228" t="s">
        <v>40</v>
      </c>
      <c r="O171" s="92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250</v>
      </c>
      <c r="AT171" s="231" t="s">
        <v>136</v>
      </c>
      <c r="AU171" s="231" t="s">
        <v>85</v>
      </c>
      <c r="AY171" s="18" t="s">
        <v>134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83</v>
      </c>
      <c r="BK171" s="232">
        <f>ROUND(I171*H171,2)</f>
        <v>0</v>
      </c>
      <c r="BL171" s="18" t="s">
        <v>250</v>
      </c>
      <c r="BM171" s="231" t="s">
        <v>918</v>
      </c>
    </row>
    <row r="172" s="2" customFormat="1" ht="37.8" customHeight="1">
      <c r="A172" s="39"/>
      <c r="B172" s="40"/>
      <c r="C172" s="266" t="s">
        <v>467</v>
      </c>
      <c r="D172" s="266" t="s">
        <v>170</v>
      </c>
      <c r="E172" s="267" t="s">
        <v>919</v>
      </c>
      <c r="F172" s="268" t="s">
        <v>920</v>
      </c>
      <c r="G172" s="269" t="s">
        <v>222</v>
      </c>
      <c r="H172" s="270">
        <v>15</v>
      </c>
      <c r="I172" s="271"/>
      <c r="J172" s="270">
        <f>ROUND(I172*H172,2)</f>
        <v>0</v>
      </c>
      <c r="K172" s="272"/>
      <c r="L172" s="273"/>
      <c r="M172" s="274" t="s">
        <v>1</v>
      </c>
      <c r="N172" s="275" t="s">
        <v>40</v>
      </c>
      <c r="O172" s="92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314</v>
      </c>
      <c r="AT172" s="231" t="s">
        <v>170</v>
      </c>
      <c r="AU172" s="231" t="s">
        <v>85</v>
      </c>
      <c r="AY172" s="18" t="s">
        <v>134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83</v>
      </c>
      <c r="BK172" s="232">
        <f>ROUND(I172*H172,2)</f>
        <v>0</v>
      </c>
      <c r="BL172" s="18" t="s">
        <v>250</v>
      </c>
      <c r="BM172" s="231" t="s">
        <v>921</v>
      </c>
    </row>
    <row r="173" s="2" customFormat="1" ht="33" customHeight="1">
      <c r="A173" s="39"/>
      <c r="B173" s="40"/>
      <c r="C173" s="266" t="s">
        <v>474</v>
      </c>
      <c r="D173" s="266" t="s">
        <v>170</v>
      </c>
      <c r="E173" s="267" t="s">
        <v>922</v>
      </c>
      <c r="F173" s="268" t="s">
        <v>923</v>
      </c>
      <c r="G173" s="269" t="s">
        <v>222</v>
      </c>
      <c r="H173" s="270">
        <v>30</v>
      </c>
      <c r="I173" s="271"/>
      <c r="J173" s="270">
        <f>ROUND(I173*H173,2)</f>
        <v>0</v>
      </c>
      <c r="K173" s="272"/>
      <c r="L173" s="273"/>
      <c r="M173" s="274" t="s">
        <v>1</v>
      </c>
      <c r="N173" s="275" t="s">
        <v>40</v>
      </c>
      <c r="O173" s="92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314</v>
      </c>
      <c r="AT173" s="231" t="s">
        <v>170</v>
      </c>
      <c r="AU173" s="231" t="s">
        <v>85</v>
      </c>
      <c r="AY173" s="18" t="s">
        <v>134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83</v>
      </c>
      <c r="BK173" s="232">
        <f>ROUND(I173*H173,2)</f>
        <v>0</v>
      </c>
      <c r="BL173" s="18" t="s">
        <v>250</v>
      </c>
      <c r="BM173" s="231" t="s">
        <v>924</v>
      </c>
    </row>
    <row r="174" s="2" customFormat="1" ht="24.15" customHeight="1">
      <c r="A174" s="39"/>
      <c r="B174" s="40"/>
      <c r="C174" s="220" t="s">
        <v>478</v>
      </c>
      <c r="D174" s="220" t="s">
        <v>136</v>
      </c>
      <c r="E174" s="221" t="s">
        <v>925</v>
      </c>
      <c r="F174" s="222" t="s">
        <v>926</v>
      </c>
      <c r="G174" s="223" t="s">
        <v>222</v>
      </c>
      <c r="H174" s="224">
        <v>1</v>
      </c>
      <c r="I174" s="225"/>
      <c r="J174" s="224">
        <f>ROUND(I174*H174,2)</f>
        <v>0</v>
      </c>
      <c r="K174" s="226"/>
      <c r="L174" s="45"/>
      <c r="M174" s="227" t="s">
        <v>1</v>
      </c>
      <c r="N174" s="228" t="s">
        <v>40</v>
      </c>
      <c r="O174" s="92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250</v>
      </c>
      <c r="AT174" s="231" t="s">
        <v>136</v>
      </c>
      <c r="AU174" s="231" t="s">
        <v>85</v>
      </c>
      <c r="AY174" s="18" t="s">
        <v>134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83</v>
      </c>
      <c r="BK174" s="232">
        <f>ROUND(I174*H174,2)</f>
        <v>0</v>
      </c>
      <c r="BL174" s="18" t="s">
        <v>250</v>
      </c>
      <c r="BM174" s="231" t="s">
        <v>927</v>
      </c>
    </row>
    <row r="175" s="2" customFormat="1" ht="21.75" customHeight="1">
      <c r="A175" s="39"/>
      <c r="B175" s="40"/>
      <c r="C175" s="220" t="s">
        <v>482</v>
      </c>
      <c r="D175" s="220" t="s">
        <v>136</v>
      </c>
      <c r="E175" s="221" t="s">
        <v>928</v>
      </c>
      <c r="F175" s="222" t="s">
        <v>929</v>
      </c>
      <c r="G175" s="223" t="s">
        <v>222</v>
      </c>
      <c r="H175" s="224">
        <v>1</v>
      </c>
      <c r="I175" s="225"/>
      <c r="J175" s="224">
        <f>ROUND(I175*H175,2)</f>
        <v>0</v>
      </c>
      <c r="K175" s="226"/>
      <c r="L175" s="45"/>
      <c r="M175" s="227" t="s">
        <v>1</v>
      </c>
      <c r="N175" s="228" t="s">
        <v>40</v>
      </c>
      <c r="O175" s="92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250</v>
      </c>
      <c r="AT175" s="231" t="s">
        <v>136</v>
      </c>
      <c r="AU175" s="231" t="s">
        <v>85</v>
      </c>
      <c r="AY175" s="18" t="s">
        <v>134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83</v>
      </c>
      <c r="BK175" s="232">
        <f>ROUND(I175*H175,2)</f>
        <v>0</v>
      </c>
      <c r="BL175" s="18" t="s">
        <v>250</v>
      </c>
      <c r="BM175" s="231" t="s">
        <v>930</v>
      </c>
    </row>
    <row r="176" s="2" customFormat="1" ht="24.15" customHeight="1">
      <c r="A176" s="39"/>
      <c r="B176" s="40"/>
      <c r="C176" s="220" t="s">
        <v>487</v>
      </c>
      <c r="D176" s="220" t="s">
        <v>136</v>
      </c>
      <c r="E176" s="221" t="s">
        <v>931</v>
      </c>
      <c r="F176" s="222" t="s">
        <v>932</v>
      </c>
      <c r="G176" s="223" t="s">
        <v>274</v>
      </c>
      <c r="H176" s="224">
        <v>0.40000000000000002</v>
      </c>
      <c r="I176" s="225"/>
      <c r="J176" s="224">
        <f>ROUND(I176*H176,2)</f>
        <v>0</v>
      </c>
      <c r="K176" s="226"/>
      <c r="L176" s="45"/>
      <c r="M176" s="227" t="s">
        <v>1</v>
      </c>
      <c r="N176" s="228" t="s">
        <v>40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250</v>
      </c>
      <c r="AT176" s="231" t="s">
        <v>136</v>
      </c>
      <c r="AU176" s="231" t="s">
        <v>85</v>
      </c>
      <c r="AY176" s="18" t="s">
        <v>134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83</v>
      </c>
      <c r="BK176" s="232">
        <f>ROUND(I176*H176,2)</f>
        <v>0</v>
      </c>
      <c r="BL176" s="18" t="s">
        <v>250</v>
      </c>
      <c r="BM176" s="231" t="s">
        <v>933</v>
      </c>
    </row>
    <row r="177" s="12" customFormat="1" ht="25.92" customHeight="1">
      <c r="A177" s="12"/>
      <c r="B177" s="204"/>
      <c r="C177" s="205"/>
      <c r="D177" s="206" t="s">
        <v>74</v>
      </c>
      <c r="E177" s="207" t="s">
        <v>170</v>
      </c>
      <c r="F177" s="207" t="s">
        <v>934</v>
      </c>
      <c r="G177" s="205"/>
      <c r="H177" s="205"/>
      <c r="I177" s="208"/>
      <c r="J177" s="209">
        <f>BK177</f>
        <v>0</v>
      </c>
      <c r="K177" s="205"/>
      <c r="L177" s="210"/>
      <c r="M177" s="211"/>
      <c r="N177" s="212"/>
      <c r="O177" s="212"/>
      <c r="P177" s="213">
        <f>P178</f>
        <v>0</v>
      </c>
      <c r="Q177" s="212"/>
      <c r="R177" s="213">
        <f>R178</f>
        <v>2.1722419999999998</v>
      </c>
      <c r="S177" s="212"/>
      <c r="T177" s="214">
        <f>T178</f>
        <v>5.45444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5" t="s">
        <v>142</v>
      </c>
      <c r="AT177" s="216" t="s">
        <v>74</v>
      </c>
      <c r="AU177" s="216" t="s">
        <v>75</v>
      </c>
      <c r="AY177" s="215" t="s">
        <v>134</v>
      </c>
      <c r="BK177" s="217">
        <f>BK178</f>
        <v>0</v>
      </c>
    </row>
    <row r="178" s="12" customFormat="1" ht="22.8" customHeight="1">
      <c r="A178" s="12"/>
      <c r="B178" s="204"/>
      <c r="C178" s="205"/>
      <c r="D178" s="206" t="s">
        <v>74</v>
      </c>
      <c r="E178" s="218" t="s">
        <v>935</v>
      </c>
      <c r="F178" s="218" t="s">
        <v>936</v>
      </c>
      <c r="G178" s="205"/>
      <c r="H178" s="205"/>
      <c r="I178" s="208"/>
      <c r="J178" s="219">
        <f>BK178</f>
        <v>0</v>
      </c>
      <c r="K178" s="205"/>
      <c r="L178" s="210"/>
      <c r="M178" s="211"/>
      <c r="N178" s="212"/>
      <c r="O178" s="212"/>
      <c r="P178" s="213">
        <f>SUM(P179:P221)</f>
        <v>0</v>
      </c>
      <c r="Q178" s="212"/>
      <c r="R178" s="213">
        <f>SUM(R179:R221)</f>
        <v>2.1722419999999998</v>
      </c>
      <c r="S178" s="212"/>
      <c r="T178" s="214">
        <f>SUM(T179:T221)</f>
        <v>5.45444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5" t="s">
        <v>142</v>
      </c>
      <c r="AT178" s="216" t="s">
        <v>74</v>
      </c>
      <c r="AU178" s="216" t="s">
        <v>83</v>
      </c>
      <c r="AY178" s="215" t="s">
        <v>134</v>
      </c>
      <c r="BK178" s="217">
        <f>SUM(BK179:BK221)</f>
        <v>0</v>
      </c>
    </row>
    <row r="179" s="2" customFormat="1" ht="21.75" customHeight="1">
      <c r="A179" s="39"/>
      <c r="B179" s="40"/>
      <c r="C179" s="220" t="s">
        <v>492</v>
      </c>
      <c r="D179" s="220" t="s">
        <v>136</v>
      </c>
      <c r="E179" s="221" t="s">
        <v>937</v>
      </c>
      <c r="F179" s="222" t="s">
        <v>938</v>
      </c>
      <c r="G179" s="223" t="s">
        <v>939</v>
      </c>
      <c r="H179" s="224">
        <v>0.29999999999999999</v>
      </c>
      <c r="I179" s="225"/>
      <c r="J179" s="224">
        <f>ROUND(I179*H179,2)</f>
        <v>0</v>
      </c>
      <c r="K179" s="226"/>
      <c r="L179" s="45"/>
      <c r="M179" s="227" t="s">
        <v>1</v>
      </c>
      <c r="N179" s="228" t="s">
        <v>40</v>
      </c>
      <c r="O179" s="92"/>
      <c r="P179" s="229">
        <f>O179*H179</f>
        <v>0</v>
      </c>
      <c r="Q179" s="229">
        <v>0.0099000000000000008</v>
      </c>
      <c r="R179" s="229">
        <f>Q179*H179</f>
        <v>0.00297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218</v>
      </c>
      <c r="AT179" s="231" t="s">
        <v>136</v>
      </c>
      <c r="AU179" s="231" t="s">
        <v>85</v>
      </c>
      <c r="AY179" s="18" t="s">
        <v>134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83</v>
      </c>
      <c r="BK179" s="232">
        <f>ROUND(I179*H179,2)</f>
        <v>0</v>
      </c>
      <c r="BL179" s="18" t="s">
        <v>218</v>
      </c>
      <c r="BM179" s="231" t="s">
        <v>940</v>
      </c>
    </row>
    <row r="180" s="2" customFormat="1" ht="21.75" customHeight="1">
      <c r="A180" s="39"/>
      <c r="B180" s="40"/>
      <c r="C180" s="220" t="s">
        <v>498</v>
      </c>
      <c r="D180" s="220" t="s">
        <v>136</v>
      </c>
      <c r="E180" s="221" t="s">
        <v>941</v>
      </c>
      <c r="F180" s="222" t="s">
        <v>942</v>
      </c>
      <c r="G180" s="223" t="s">
        <v>146</v>
      </c>
      <c r="H180" s="224">
        <v>64.400000000000006</v>
      </c>
      <c r="I180" s="225"/>
      <c r="J180" s="224">
        <f>ROUND(I180*H180,2)</f>
        <v>0</v>
      </c>
      <c r="K180" s="226"/>
      <c r="L180" s="45"/>
      <c r="M180" s="227" t="s">
        <v>1</v>
      </c>
      <c r="N180" s="228" t="s">
        <v>40</v>
      </c>
      <c r="O180" s="92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218</v>
      </c>
      <c r="AT180" s="231" t="s">
        <v>136</v>
      </c>
      <c r="AU180" s="231" t="s">
        <v>85</v>
      </c>
      <c r="AY180" s="18" t="s">
        <v>134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83</v>
      </c>
      <c r="BK180" s="232">
        <f>ROUND(I180*H180,2)</f>
        <v>0</v>
      </c>
      <c r="BL180" s="18" t="s">
        <v>218</v>
      </c>
      <c r="BM180" s="231" t="s">
        <v>943</v>
      </c>
    </row>
    <row r="181" s="14" customFormat="1">
      <c r="A181" s="14"/>
      <c r="B181" s="244"/>
      <c r="C181" s="245"/>
      <c r="D181" s="235" t="s">
        <v>148</v>
      </c>
      <c r="E181" s="246" t="s">
        <v>1</v>
      </c>
      <c r="F181" s="247" t="s">
        <v>944</v>
      </c>
      <c r="G181" s="245"/>
      <c r="H181" s="248">
        <v>64.400000000000006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148</v>
      </c>
      <c r="AU181" s="254" t="s">
        <v>85</v>
      </c>
      <c r="AV181" s="14" t="s">
        <v>85</v>
      </c>
      <c r="AW181" s="14" t="s">
        <v>31</v>
      </c>
      <c r="AX181" s="14" t="s">
        <v>83</v>
      </c>
      <c r="AY181" s="254" t="s">
        <v>134</v>
      </c>
    </row>
    <row r="182" s="2" customFormat="1" ht="24.15" customHeight="1">
      <c r="A182" s="39"/>
      <c r="B182" s="40"/>
      <c r="C182" s="220" t="s">
        <v>507</v>
      </c>
      <c r="D182" s="220" t="s">
        <v>136</v>
      </c>
      <c r="E182" s="221" t="s">
        <v>945</v>
      </c>
      <c r="F182" s="222" t="s">
        <v>946</v>
      </c>
      <c r="G182" s="223" t="s">
        <v>146</v>
      </c>
      <c r="H182" s="224">
        <v>64.400000000000006</v>
      </c>
      <c r="I182" s="225"/>
      <c r="J182" s="224">
        <f>ROUND(I182*H182,2)</f>
        <v>0</v>
      </c>
      <c r="K182" s="226"/>
      <c r="L182" s="45"/>
      <c r="M182" s="227" t="s">
        <v>1</v>
      </c>
      <c r="N182" s="228" t="s">
        <v>40</v>
      </c>
      <c r="O182" s="92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1" t="s">
        <v>218</v>
      </c>
      <c r="AT182" s="231" t="s">
        <v>136</v>
      </c>
      <c r="AU182" s="231" t="s">
        <v>85</v>
      </c>
      <c r="AY182" s="18" t="s">
        <v>134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83</v>
      </c>
      <c r="BK182" s="232">
        <f>ROUND(I182*H182,2)</f>
        <v>0</v>
      </c>
      <c r="BL182" s="18" t="s">
        <v>218</v>
      </c>
      <c r="BM182" s="231" t="s">
        <v>947</v>
      </c>
    </row>
    <row r="183" s="14" customFormat="1">
      <c r="A183" s="14"/>
      <c r="B183" s="244"/>
      <c r="C183" s="245"/>
      <c r="D183" s="235" t="s">
        <v>148</v>
      </c>
      <c r="E183" s="246" t="s">
        <v>1</v>
      </c>
      <c r="F183" s="247" t="s">
        <v>948</v>
      </c>
      <c r="G183" s="245"/>
      <c r="H183" s="248">
        <v>64.400000000000006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4" t="s">
        <v>148</v>
      </c>
      <c r="AU183" s="254" t="s">
        <v>85</v>
      </c>
      <c r="AV183" s="14" t="s">
        <v>85</v>
      </c>
      <c r="AW183" s="14" t="s">
        <v>31</v>
      </c>
      <c r="AX183" s="14" t="s">
        <v>83</v>
      </c>
      <c r="AY183" s="254" t="s">
        <v>134</v>
      </c>
    </row>
    <row r="184" s="2" customFormat="1" ht="24.15" customHeight="1">
      <c r="A184" s="39"/>
      <c r="B184" s="40"/>
      <c r="C184" s="220" t="s">
        <v>512</v>
      </c>
      <c r="D184" s="220" t="s">
        <v>136</v>
      </c>
      <c r="E184" s="221" t="s">
        <v>949</v>
      </c>
      <c r="F184" s="222" t="s">
        <v>950</v>
      </c>
      <c r="G184" s="223" t="s">
        <v>146</v>
      </c>
      <c r="H184" s="224">
        <v>15.75</v>
      </c>
      <c r="I184" s="225"/>
      <c r="J184" s="224">
        <f>ROUND(I184*H184,2)</f>
        <v>0</v>
      </c>
      <c r="K184" s="226"/>
      <c r="L184" s="45"/>
      <c r="M184" s="227" t="s">
        <v>1</v>
      </c>
      <c r="N184" s="228" t="s">
        <v>40</v>
      </c>
      <c r="O184" s="92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1" t="s">
        <v>218</v>
      </c>
      <c r="AT184" s="231" t="s">
        <v>136</v>
      </c>
      <c r="AU184" s="231" t="s">
        <v>85</v>
      </c>
      <c r="AY184" s="18" t="s">
        <v>134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83</v>
      </c>
      <c r="BK184" s="232">
        <f>ROUND(I184*H184,2)</f>
        <v>0</v>
      </c>
      <c r="BL184" s="18" t="s">
        <v>218</v>
      </c>
      <c r="BM184" s="231" t="s">
        <v>951</v>
      </c>
    </row>
    <row r="185" s="14" customFormat="1">
      <c r="A185" s="14"/>
      <c r="B185" s="244"/>
      <c r="C185" s="245"/>
      <c r="D185" s="235" t="s">
        <v>148</v>
      </c>
      <c r="E185" s="246" t="s">
        <v>1</v>
      </c>
      <c r="F185" s="247" t="s">
        <v>952</v>
      </c>
      <c r="G185" s="245"/>
      <c r="H185" s="248">
        <v>15.75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148</v>
      </c>
      <c r="AU185" s="254" t="s">
        <v>85</v>
      </c>
      <c r="AV185" s="14" t="s">
        <v>85</v>
      </c>
      <c r="AW185" s="14" t="s">
        <v>31</v>
      </c>
      <c r="AX185" s="14" t="s">
        <v>83</v>
      </c>
      <c r="AY185" s="254" t="s">
        <v>134</v>
      </c>
    </row>
    <row r="186" s="2" customFormat="1" ht="24.15" customHeight="1">
      <c r="A186" s="39"/>
      <c r="B186" s="40"/>
      <c r="C186" s="220" t="s">
        <v>518</v>
      </c>
      <c r="D186" s="220" t="s">
        <v>136</v>
      </c>
      <c r="E186" s="221" t="s">
        <v>953</v>
      </c>
      <c r="F186" s="222" t="s">
        <v>954</v>
      </c>
      <c r="G186" s="223" t="s">
        <v>146</v>
      </c>
      <c r="H186" s="224">
        <v>15.75</v>
      </c>
      <c r="I186" s="225"/>
      <c r="J186" s="224">
        <f>ROUND(I186*H186,2)</f>
        <v>0</v>
      </c>
      <c r="K186" s="226"/>
      <c r="L186" s="45"/>
      <c r="M186" s="227" t="s">
        <v>1</v>
      </c>
      <c r="N186" s="228" t="s">
        <v>40</v>
      </c>
      <c r="O186" s="92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218</v>
      </c>
      <c r="AT186" s="231" t="s">
        <v>136</v>
      </c>
      <c r="AU186" s="231" t="s">
        <v>85</v>
      </c>
      <c r="AY186" s="18" t="s">
        <v>134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83</v>
      </c>
      <c r="BK186" s="232">
        <f>ROUND(I186*H186,2)</f>
        <v>0</v>
      </c>
      <c r="BL186" s="18" t="s">
        <v>218</v>
      </c>
      <c r="BM186" s="231" t="s">
        <v>955</v>
      </c>
    </row>
    <row r="187" s="2" customFormat="1" ht="24.15" customHeight="1">
      <c r="A187" s="39"/>
      <c r="B187" s="40"/>
      <c r="C187" s="220" t="s">
        <v>524</v>
      </c>
      <c r="D187" s="220" t="s">
        <v>136</v>
      </c>
      <c r="E187" s="221" t="s">
        <v>956</v>
      </c>
      <c r="F187" s="222" t="s">
        <v>957</v>
      </c>
      <c r="G187" s="223" t="s">
        <v>190</v>
      </c>
      <c r="H187" s="224">
        <v>220</v>
      </c>
      <c r="I187" s="225"/>
      <c r="J187" s="224">
        <f>ROUND(I187*H187,2)</f>
        <v>0</v>
      </c>
      <c r="K187" s="226"/>
      <c r="L187" s="45"/>
      <c r="M187" s="227" t="s">
        <v>1</v>
      </c>
      <c r="N187" s="228" t="s">
        <v>40</v>
      </c>
      <c r="O187" s="92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218</v>
      </c>
      <c r="AT187" s="231" t="s">
        <v>136</v>
      </c>
      <c r="AU187" s="231" t="s">
        <v>85</v>
      </c>
      <c r="AY187" s="18" t="s">
        <v>134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83</v>
      </c>
      <c r="BK187" s="232">
        <f>ROUND(I187*H187,2)</f>
        <v>0</v>
      </c>
      <c r="BL187" s="18" t="s">
        <v>218</v>
      </c>
      <c r="BM187" s="231" t="s">
        <v>958</v>
      </c>
    </row>
    <row r="188" s="2" customFormat="1" ht="37.8" customHeight="1">
      <c r="A188" s="39"/>
      <c r="B188" s="40"/>
      <c r="C188" s="220" t="s">
        <v>528</v>
      </c>
      <c r="D188" s="220" t="s">
        <v>136</v>
      </c>
      <c r="E188" s="221" t="s">
        <v>959</v>
      </c>
      <c r="F188" s="222" t="s">
        <v>960</v>
      </c>
      <c r="G188" s="223" t="s">
        <v>605</v>
      </c>
      <c r="H188" s="224">
        <v>2.5699999999999998</v>
      </c>
      <c r="I188" s="225"/>
      <c r="J188" s="224">
        <f>ROUND(I188*H188,2)</f>
        <v>0</v>
      </c>
      <c r="K188" s="226"/>
      <c r="L188" s="45"/>
      <c r="M188" s="227" t="s">
        <v>1</v>
      </c>
      <c r="N188" s="228" t="s">
        <v>40</v>
      </c>
      <c r="O188" s="92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1" t="s">
        <v>218</v>
      </c>
      <c r="AT188" s="231" t="s">
        <v>136</v>
      </c>
      <c r="AU188" s="231" t="s">
        <v>85</v>
      </c>
      <c r="AY188" s="18" t="s">
        <v>134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83</v>
      </c>
      <c r="BK188" s="232">
        <f>ROUND(I188*H188,2)</f>
        <v>0</v>
      </c>
      <c r="BL188" s="18" t="s">
        <v>218</v>
      </c>
      <c r="BM188" s="231" t="s">
        <v>961</v>
      </c>
    </row>
    <row r="189" s="2" customFormat="1" ht="37.8" customHeight="1">
      <c r="A189" s="39"/>
      <c r="B189" s="40"/>
      <c r="C189" s="220" t="s">
        <v>532</v>
      </c>
      <c r="D189" s="220" t="s">
        <v>136</v>
      </c>
      <c r="E189" s="221" t="s">
        <v>962</v>
      </c>
      <c r="F189" s="222" t="s">
        <v>963</v>
      </c>
      <c r="G189" s="223" t="s">
        <v>605</v>
      </c>
      <c r="H189" s="224">
        <v>25.699999999999999</v>
      </c>
      <c r="I189" s="225"/>
      <c r="J189" s="224">
        <f>ROUND(I189*H189,2)</f>
        <v>0</v>
      </c>
      <c r="K189" s="226"/>
      <c r="L189" s="45"/>
      <c r="M189" s="227" t="s">
        <v>1</v>
      </c>
      <c r="N189" s="228" t="s">
        <v>40</v>
      </c>
      <c r="O189" s="92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1" t="s">
        <v>218</v>
      </c>
      <c r="AT189" s="231" t="s">
        <v>136</v>
      </c>
      <c r="AU189" s="231" t="s">
        <v>85</v>
      </c>
      <c r="AY189" s="18" t="s">
        <v>134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83</v>
      </c>
      <c r="BK189" s="232">
        <f>ROUND(I189*H189,2)</f>
        <v>0</v>
      </c>
      <c r="BL189" s="18" t="s">
        <v>218</v>
      </c>
      <c r="BM189" s="231" t="s">
        <v>964</v>
      </c>
    </row>
    <row r="190" s="14" customFormat="1">
      <c r="A190" s="14"/>
      <c r="B190" s="244"/>
      <c r="C190" s="245"/>
      <c r="D190" s="235" t="s">
        <v>148</v>
      </c>
      <c r="E190" s="245"/>
      <c r="F190" s="247" t="s">
        <v>965</v>
      </c>
      <c r="G190" s="245"/>
      <c r="H190" s="248">
        <v>25.699999999999999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148</v>
      </c>
      <c r="AU190" s="254" t="s">
        <v>85</v>
      </c>
      <c r="AV190" s="14" t="s">
        <v>85</v>
      </c>
      <c r="AW190" s="14" t="s">
        <v>4</v>
      </c>
      <c r="AX190" s="14" t="s">
        <v>83</v>
      </c>
      <c r="AY190" s="254" t="s">
        <v>134</v>
      </c>
    </row>
    <row r="191" s="2" customFormat="1" ht="24.15" customHeight="1">
      <c r="A191" s="39"/>
      <c r="B191" s="40"/>
      <c r="C191" s="220" t="s">
        <v>539</v>
      </c>
      <c r="D191" s="220" t="s">
        <v>136</v>
      </c>
      <c r="E191" s="221" t="s">
        <v>966</v>
      </c>
      <c r="F191" s="222" t="s">
        <v>967</v>
      </c>
      <c r="G191" s="223" t="s">
        <v>274</v>
      </c>
      <c r="H191" s="224">
        <v>2.5699999999999998</v>
      </c>
      <c r="I191" s="225"/>
      <c r="J191" s="224">
        <f>ROUND(I191*H191,2)</f>
        <v>0</v>
      </c>
      <c r="K191" s="226"/>
      <c r="L191" s="45"/>
      <c r="M191" s="227" t="s">
        <v>1</v>
      </c>
      <c r="N191" s="228" t="s">
        <v>40</v>
      </c>
      <c r="O191" s="92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1" t="s">
        <v>218</v>
      </c>
      <c r="AT191" s="231" t="s">
        <v>136</v>
      </c>
      <c r="AU191" s="231" t="s">
        <v>85</v>
      </c>
      <c r="AY191" s="18" t="s">
        <v>134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83</v>
      </c>
      <c r="BK191" s="232">
        <f>ROUND(I191*H191,2)</f>
        <v>0</v>
      </c>
      <c r="BL191" s="18" t="s">
        <v>218</v>
      </c>
      <c r="BM191" s="231" t="s">
        <v>968</v>
      </c>
    </row>
    <row r="192" s="2" customFormat="1" ht="24.15" customHeight="1">
      <c r="A192" s="39"/>
      <c r="B192" s="40"/>
      <c r="C192" s="220" t="s">
        <v>204</v>
      </c>
      <c r="D192" s="220" t="s">
        <v>136</v>
      </c>
      <c r="E192" s="221" t="s">
        <v>969</v>
      </c>
      <c r="F192" s="222" t="s">
        <v>970</v>
      </c>
      <c r="G192" s="223" t="s">
        <v>190</v>
      </c>
      <c r="H192" s="224">
        <v>220</v>
      </c>
      <c r="I192" s="225"/>
      <c r="J192" s="224">
        <f>ROUND(I192*H192,2)</f>
        <v>0</v>
      </c>
      <c r="K192" s="226"/>
      <c r="L192" s="45"/>
      <c r="M192" s="227" t="s">
        <v>1</v>
      </c>
      <c r="N192" s="228" t="s">
        <v>40</v>
      </c>
      <c r="O192" s="92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1" t="s">
        <v>218</v>
      </c>
      <c r="AT192" s="231" t="s">
        <v>136</v>
      </c>
      <c r="AU192" s="231" t="s">
        <v>85</v>
      </c>
      <c r="AY192" s="18" t="s">
        <v>134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83</v>
      </c>
      <c r="BK192" s="232">
        <f>ROUND(I192*H192,2)</f>
        <v>0</v>
      </c>
      <c r="BL192" s="18" t="s">
        <v>218</v>
      </c>
      <c r="BM192" s="231" t="s">
        <v>971</v>
      </c>
    </row>
    <row r="193" s="2" customFormat="1" ht="16.5" customHeight="1">
      <c r="A193" s="39"/>
      <c r="B193" s="40"/>
      <c r="C193" s="220" t="s">
        <v>552</v>
      </c>
      <c r="D193" s="220" t="s">
        <v>136</v>
      </c>
      <c r="E193" s="221" t="s">
        <v>972</v>
      </c>
      <c r="F193" s="222" t="s">
        <v>973</v>
      </c>
      <c r="G193" s="223" t="s">
        <v>146</v>
      </c>
      <c r="H193" s="224">
        <v>64.400000000000006</v>
      </c>
      <c r="I193" s="225"/>
      <c r="J193" s="224">
        <f>ROUND(I193*H193,2)</f>
        <v>0</v>
      </c>
      <c r="K193" s="226"/>
      <c r="L193" s="45"/>
      <c r="M193" s="227" t="s">
        <v>1</v>
      </c>
      <c r="N193" s="228" t="s">
        <v>40</v>
      </c>
      <c r="O193" s="92"/>
      <c r="P193" s="229">
        <f>O193*H193</f>
        <v>0</v>
      </c>
      <c r="Q193" s="229">
        <v>3.0000000000000001E-05</v>
      </c>
      <c r="R193" s="229">
        <f>Q193*H193</f>
        <v>0.0019320000000000001</v>
      </c>
      <c r="S193" s="229">
        <v>0</v>
      </c>
      <c r="T193" s="23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1" t="s">
        <v>218</v>
      </c>
      <c r="AT193" s="231" t="s">
        <v>136</v>
      </c>
      <c r="AU193" s="231" t="s">
        <v>85</v>
      </c>
      <c r="AY193" s="18" t="s">
        <v>134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8" t="s">
        <v>83</v>
      </c>
      <c r="BK193" s="232">
        <f>ROUND(I193*H193,2)</f>
        <v>0</v>
      </c>
      <c r="BL193" s="18" t="s">
        <v>218</v>
      </c>
      <c r="BM193" s="231" t="s">
        <v>974</v>
      </c>
    </row>
    <row r="194" s="14" customFormat="1">
      <c r="A194" s="14"/>
      <c r="B194" s="244"/>
      <c r="C194" s="245"/>
      <c r="D194" s="235" t="s">
        <v>148</v>
      </c>
      <c r="E194" s="246" t="s">
        <v>1</v>
      </c>
      <c r="F194" s="247" t="s">
        <v>948</v>
      </c>
      <c r="G194" s="245"/>
      <c r="H194" s="248">
        <v>64.400000000000006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4" t="s">
        <v>148</v>
      </c>
      <c r="AU194" s="254" t="s">
        <v>85</v>
      </c>
      <c r="AV194" s="14" t="s">
        <v>85</v>
      </c>
      <c r="AW194" s="14" t="s">
        <v>31</v>
      </c>
      <c r="AX194" s="14" t="s">
        <v>83</v>
      </c>
      <c r="AY194" s="254" t="s">
        <v>134</v>
      </c>
    </row>
    <row r="195" s="2" customFormat="1" ht="33" customHeight="1">
      <c r="A195" s="39"/>
      <c r="B195" s="40"/>
      <c r="C195" s="220" t="s">
        <v>159</v>
      </c>
      <c r="D195" s="220" t="s">
        <v>136</v>
      </c>
      <c r="E195" s="221" t="s">
        <v>975</v>
      </c>
      <c r="F195" s="222" t="s">
        <v>976</v>
      </c>
      <c r="G195" s="223" t="s">
        <v>146</v>
      </c>
      <c r="H195" s="224">
        <v>18.68</v>
      </c>
      <c r="I195" s="225"/>
      <c r="J195" s="224">
        <f>ROUND(I195*H195,2)</f>
        <v>0</v>
      </c>
      <c r="K195" s="226"/>
      <c r="L195" s="45"/>
      <c r="M195" s="227" t="s">
        <v>1</v>
      </c>
      <c r="N195" s="228" t="s">
        <v>40</v>
      </c>
      <c r="O195" s="92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1" t="s">
        <v>218</v>
      </c>
      <c r="AT195" s="231" t="s">
        <v>136</v>
      </c>
      <c r="AU195" s="231" t="s">
        <v>85</v>
      </c>
      <c r="AY195" s="18" t="s">
        <v>134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8" t="s">
        <v>83</v>
      </c>
      <c r="BK195" s="232">
        <f>ROUND(I195*H195,2)</f>
        <v>0</v>
      </c>
      <c r="BL195" s="18" t="s">
        <v>218</v>
      </c>
      <c r="BM195" s="231" t="s">
        <v>977</v>
      </c>
    </row>
    <row r="196" s="14" customFormat="1">
      <c r="A196" s="14"/>
      <c r="B196" s="244"/>
      <c r="C196" s="245"/>
      <c r="D196" s="235" t="s">
        <v>148</v>
      </c>
      <c r="E196" s="246" t="s">
        <v>1</v>
      </c>
      <c r="F196" s="247" t="s">
        <v>978</v>
      </c>
      <c r="G196" s="245"/>
      <c r="H196" s="248">
        <v>14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148</v>
      </c>
      <c r="AU196" s="254" t="s">
        <v>85</v>
      </c>
      <c r="AV196" s="14" t="s">
        <v>85</v>
      </c>
      <c r="AW196" s="14" t="s">
        <v>31</v>
      </c>
      <c r="AX196" s="14" t="s">
        <v>75</v>
      </c>
      <c r="AY196" s="254" t="s">
        <v>134</v>
      </c>
    </row>
    <row r="197" s="14" customFormat="1">
      <c r="A197" s="14"/>
      <c r="B197" s="244"/>
      <c r="C197" s="245"/>
      <c r="D197" s="235" t="s">
        <v>148</v>
      </c>
      <c r="E197" s="246" t="s">
        <v>1</v>
      </c>
      <c r="F197" s="247" t="s">
        <v>979</v>
      </c>
      <c r="G197" s="245"/>
      <c r="H197" s="248">
        <v>4.6799999999999997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148</v>
      </c>
      <c r="AU197" s="254" t="s">
        <v>85</v>
      </c>
      <c r="AV197" s="14" t="s">
        <v>85</v>
      </c>
      <c r="AW197" s="14" t="s">
        <v>31</v>
      </c>
      <c r="AX197" s="14" t="s">
        <v>75</v>
      </c>
      <c r="AY197" s="254" t="s">
        <v>134</v>
      </c>
    </row>
    <row r="198" s="15" customFormat="1">
      <c r="A198" s="15"/>
      <c r="B198" s="255"/>
      <c r="C198" s="256"/>
      <c r="D198" s="235" t="s">
        <v>148</v>
      </c>
      <c r="E198" s="257" t="s">
        <v>1</v>
      </c>
      <c r="F198" s="258" t="s">
        <v>158</v>
      </c>
      <c r="G198" s="256"/>
      <c r="H198" s="259">
        <v>18.68</v>
      </c>
      <c r="I198" s="260"/>
      <c r="J198" s="256"/>
      <c r="K198" s="256"/>
      <c r="L198" s="261"/>
      <c r="M198" s="262"/>
      <c r="N198" s="263"/>
      <c r="O198" s="263"/>
      <c r="P198" s="263"/>
      <c r="Q198" s="263"/>
      <c r="R198" s="263"/>
      <c r="S198" s="263"/>
      <c r="T198" s="264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5" t="s">
        <v>148</v>
      </c>
      <c r="AU198" s="265" t="s">
        <v>85</v>
      </c>
      <c r="AV198" s="15" t="s">
        <v>140</v>
      </c>
      <c r="AW198" s="15" t="s">
        <v>31</v>
      </c>
      <c r="AX198" s="15" t="s">
        <v>83</v>
      </c>
      <c r="AY198" s="265" t="s">
        <v>134</v>
      </c>
    </row>
    <row r="199" s="2" customFormat="1" ht="33" customHeight="1">
      <c r="A199" s="39"/>
      <c r="B199" s="40"/>
      <c r="C199" s="220" t="s">
        <v>209</v>
      </c>
      <c r="D199" s="220" t="s">
        <v>136</v>
      </c>
      <c r="E199" s="221" t="s">
        <v>980</v>
      </c>
      <c r="F199" s="222" t="s">
        <v>981</v>
      </c>
      <c r="G199" s="223" t="s">
        <v>146</v>
      </c>
      <c r="H199" s="224">
        <v>18.68</v>
      </c>
      <c r="I199" s="225"/>
      <c r="J199" s="224">
        <f>ROUND(I199*H199,2)</f>
        <v>0</v>
      </c>
      <c r="K199" s="226"/>
      <c r="L199" s="45"/>
      <c r="M199" s="227" t="s">
        <v>1</v>
      </c>
      <c r="N199" s="228" t="s">
        <v>40</v>
      </c>
      <c r="O199" s="92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1" t="s">
        <v>218</v>
      </c>
      <c r="AT199" s="231" t="s">
        <v>136</v>
      </c>
      <c r="AU199" s="231" t="s">
        <v>85</v>
      </c>
      <c r="AY199" s="18" t="s">
        <v>134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83</v>
      </c>
      <c r="BK199" s="232">
        <f>ROUND(I199*H199,2)</f>
        <v>0</v>
      </c>
      <c r="BL199" s="18" t="s">
        <v>218</v>
      </c>
      <c r="BM199" s="231" t="s">
        <v>982</v>
      </c>
    </row>
    <row r="200" s="14" customFormat="1">
      <c r="A200" s="14"/>
      <c r="B200" s="244"/>
      <c r="C200" s="245"/>
      <c r="D200" s="235" t="s">
        <v>148</v>
      </c>
      <c r="E200" s="246" t="s">
        <v>1</v>
      </c>
      <c r="F200" s="247" t="s">
        <v>978</v>
      </c>
      <c r="G200" s="245"/>
      <c r="H200" s="248">
        <v>14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148</v>
      </c>
      <c r="AU200" s="254" t="s">
        <v>85</v>
      </c>
      <c r="AV200" s="14" t="s">
        <v>85</v>
      </c>
      <c r="AW200" s="14" t="s">
        <v>31</v>
      </c>
      <c r="AX200" s="14" t="s">
        <v>75</v>
      </c>
      <c r="AY200" s="254" t="s">
        <v>134</v>
      </c>
    </row>
    <row r="201" s="14" customFormat="1">
      <c r="A201" s="14"/>
      <c r="B201" s="244"/>
      <c r="C201" s="245"/>
      <c r="D201" s="235" t="s">
        <v>148</v>
      </c>
      <c r="E201" s="246" t="s">
        <v>1</v>
      </c>
      <c r="F201" s="247" t="s">
        <v>979</v>
      </c>
      <c r="G201" s="245"/>
      <c r="H201" s="248">
        <v>4.6799999999999997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148</v>
      </c>
      <c r="AU201" s="254" t="s">
        <v>85</v>
      </c>
      <c r="AV201" s="14" t="s">
        <v>85</v>
      </c>
      <c r="AW201" s="14" t="s">
        <v>31</v>
      </c>
      <c r="AX201" s="14" t="s">
        <v>75</v>
      </c>
      <c r="AY201" s="254" t="s">
        <v>134</v>
      </c>
    </row>
    <row r="202" s="15" customFormat="1">
      <c r="A202" s="15"/>
      <c r="B202" s="255"/>
      <c r="C202" s="256"/>
      <c r="D202" s="235" t="s">
        <v>148</v>
      </c>
      <c r="E202" s="257" t="s">
        <v>1</v>
      </c>
      <c r="F202" s="258" t="s">
        <v>158</v>
      </c>
      <c r="G202" s="256"/>
      <c r="H202" s="259">
        <v>18.68</v>
      </c>
      <c r="I202" s="260"/>
      <c r="J202" s="256"/>
      <c r="K202" s="256"/>
      <c r="L202" s="261"/>
      <c r="M202" s="262"/>
      <c r="N202" s="263"/>
      <c r="O202" s="263"/>
      <c r="P202" s="263"/>
      <c r="Q202" s="263"/>
      <c r="R202" s="263"/>
      <c r="S202" s="263"/>
      <c r="T202" s="264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5" t="s">
        <v>148</v>
      </c>
      <c r="AU202" s="265" t="s">
        <v>85</v>
      </c>
      <c r="AV202" s="15" t="s">
        <v>140</v>
      </c>
      <c r="AW202" s="15" t="s">
        <v>31</v>
      </c>
      <c r="AX202" s="15" t="s">
        <v>83</v>
      </c>
      <c r="AY202" s="265" t="s">
        <v>134</v>
      </c>
    </row>
    <row r="203" s="2" customFormat="1" ht="33" customHeight="1">
      <c r="A203" s="39"/>
      <c r="B203" s="40"/>
      <c r="C203" s="220" t="s">
        <v>218</v>
      </c>
      <c r="D203" s="220" t="s">
        <v>136</v>
      </c>
      <c r="E203" s="221" t="s">
        <v>983</v>
      </c>
      <c r="F203" s="222" t="s">
        <v>984</v>
      </c>
      <c r="G203" s="223" t="s">
        <v>146</v>
      </c>
      <c r="H203" s="224">
        <v>14</v>
      </c>
      <c r="I203" s="225"/>
      <c r="J203" s="224">
        <f>ROUND(I203*H203,2)</f>
        <v>0</v>
      </c>
      <c r="K203" s="226"/>
      <c r="L203" s="45"/>
      <c r="M203" s="227" t="s">
        <v>1</v>
      </c>
      <c r="N203" s="228" t="s">
        <v>40</v>
      </c>
      <c r="O203" s="92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1" t="s">
        <v>218</v>
      </c>
      <c r="AT203" s="231" t="s">
        <v>136</v>
      </c>
      <c r="AU203" s="231" t="s">
        <v>85</v>
      </c>
      <c r="AY203" s="18" t="s">
        <v>134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8" t="s">
        <v>83</v>
      </c>
      <c r="BK203" s="232">
        <f>ROUND(I203*H203,2)</f>
        <v>0</v>
      </c>
      <c r="BL203" s="18" t="s">
        <v>218</v>
      </c>
      <c r="BM203" s="231" t="s">
        <v>985</v>
      </c>
    </row>
    <row r="204" s="14" customFormat="1">
      <c r="A204" s="14"/>
      <c r="B204" s="244"/>
      <c r="C204" s="245"/>
      <c r="D204" s="235" t="s">
        <v>148</v>
      </c>
      <c r="E204" s="246" t="s">
        <v>1</v>
      </c>
      <c r="F204" s="247" t="s">
        <v>978</v>
      </c>
      <c r="G204" s="245"/>
      <c r="H204" s="248">
        <v>14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4" t="s">
        <v>148</v>
      </c>
      <c r="AU204" s="254" t="s">
        <v>85</v>
      </c>
      <c r="AV204" s="14" t="s">
        <v>85</v>
      </c>
      <c r="AW204" s="14" t="s">
        <v>31</v>
      </c>
      <c r="AX204" s="14" t="s">
        <v>83</v>
      </c>
      <c r="AY204" s="254" t="s">
        <v>134</v>
      </c>
    </row>
    <row r="205" s="2" customFormat="1" ht="37.8" customHeight="1">
      <c r="A205" s="39"/>
      <c r="B205" s="40"/>
      <c r="C205" s="220" t="s">
        <v>571</v>
      </c>
      <c r="D205" s="220" t="s">
        <v>136</v>
      </c>
      <c r="E205" s="221" t="s">
        <v>986</v>
      </c>
      <c r="F205" s="222" t="s">
        <v>987</v>
      </c>
      <c r="G205" s="223" t="s">
        <v>146</v>
      </c>
      <c r="H205" s="224">
        <v>4.6799999999999997</v>
      </c>
      <c r="I205" s="225"/>
      <c r="J205" s="224">
        <f>ROUND(I205*H205,2)</f>
        <v>0</v>
      </c>
      <c r="K205" s="226"/>
      <c r="L205" s="45"/>
      <c r="M205" s="227" t="s">
        <v>1</v>
      </c>
      <c r="N205" s="228" t="s">
        <v>40</v>
      </c>
      <c r="O205" s="92"/>
      <c r="P205" s="229">
        <f>O205*H205</f>
        <v>0</v>
      </c>
      <c r="Q205" s="229">
        <v>0.10100000000000001</v>
      </c>
      <c r="R205" s="229">
        <f>Q205*H205</f>
        <v>0.47267999999999999</v>
      </c>
      <c r="S205" s="229">
        <v>0</v>
      </c>
      <c r="T205" s="23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1" t="s">
        <v>218</v>
      </c>
      <c r="AT205" s="231" t="s">
        <v>136</v>
      </c>
      <c r="AU205" s="231" t="s">
        <v>85</v>
      </c>
      <c r="AY205" s="18" t="s">
        <v>134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83</v>
      </c>
      <c r="BK205" s="232">
        <f>ROUND(I205*H205,2)</f>
        <v>0</v>
      </c>
      <c r="BL205" s="18" t="s">
        <v>218</v>
      </c>
      <c r="BM205" s="231" t="s">
        <v>988</v>
      </c>
    </row>
    <row r="206" s="14" customFormat="1">
      <c r="A206" s="14"/>
      <c r="B206" s="244"/>
      <c r="C206" s="245"/>
      <c r="D206" s="235" t="s">
        <v>148</v>
      </c>
      <c r="E206" s="246" t="s">
        <v>1</v>
      </c>
      <c r="F206" s="247" t="s">
        <v>989</v>
      </c>
      <c r="G206" s="245"/>
      <c r="H206" s="248">
        <v>4.6799999999999997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148</v>
      </c>
      <c r="AU206" s="254" t="s">
        <v>85</v>
      </c>
      <c r="AV206" s="14" t="s">
        <v>85</v>
      </c>
      <c r="AW206" s="14" t="s">
        <v>31</v>
      </c>
      <c r="AX206" s="14" t="s">
        <v>83</v>
      </c>
      <c r="AY206" s="254" t="s">
        <v>134</v>
      </c>
    </row>
    <row r="207" s="2" customFormat="1" ht="16.5" customHeight="1">
      <c r="A207" s="39"/>
      <c r="B207" s="40"/>
      <c r="C207" s="266" t="s">
        <v>580</v>
      </c>
      <c r="D207" s="266" t="s">
        <v>170</v>
      </c>
      <c r="E207" s="267" t="s">
        <v>990</v>
      </c>
      <c r="F207" s="268" t="s">
        <v>991</v>
      </c>
      <c r="G207" s="269" t="s">
        <v>146</v>
      </c>
      <c r="H207" s="270">
        <v>4.7699999999999996</v>
      </c>
      <c r="I207" s="271"/>
      <c r="J207" s="270">
        <f>ROUND(I207*H207,2)</f>
        <v>0</v>
      </c>
      <c r="K207" s="272"/>
      <c r="L207" s="273"/>
      <c r="M207" s="274" t="s">
        <v>1</v>
      </c>
      <c r="N207" s="275" t="s">
        <v>40</v>
      </c>
      <c r="O207" s="92"/>
      <c r="P207" s="229">
        <f>O207*H207</f>
        <v>0</v>
      </c>
      <c r="Q207" s="229">
        <v>0.108</v>
      </c>
      <c r="R207" s="229">
        <f>Q207*H207</f>
        <v>0.51515999999999995</v>
      </c>
      <c r="S207" s="229">
        <v>0</v>
      </c>
      <c r="T207" s="23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1" t="s">
        <v>992</v>
      </c>
      <c r="AT207" s="231" t="s">
        <v>170</v>
      </c>
      <c r="AU207" s="231" t="s">
        <v>85</v>
      </c>
      <c r="AY207" s="18" t="s">
        <v>134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83</v>
      </c>
      <c r="BK207" s="232">
        <f>ROUND(I207*H207,2)</f>
        <v>0</v>
      </c>
      <c r="BL207" s="18" t="s">
        <v>992</v>
      </c>
      <c r="BM207" s="231" t="s">
        <v>993</v>
      </c>
    </row>
    <row r="208" s="14" customFormat="1">
      <c r="A208" s="14"/>
      <c r="B208" s="244"/>
      <c r="C208" s="245"/>
      <c r="D208" s="235" t="s">
        <v>148</v>
      </c>
      <c r="E208" s="245"/>
      <c r="F208" s="247" t="s">
        <v>994</v>
      </c>
      <c r="G208" s="245"/>
      <c r="H208" s="248">
        <v>4.7699999999999996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148</v>
      </c>
      <c r="AU208" s="254" t="s">
        <v>85</v>
      </c>
      <c r="AV208" s="14" t="s">
        <v>85</v>
      </c>
      <c r="AW208" s="14" t="s">
        <v>4</v>
      </c>
      <c r="AX208" s="14" t="s">
        <v>83</v>
      </c>
      <c r="AY208" s="254" t="s">
        <v>134</v>
      </c>
    </row>
    <row r="209" s="2" customFormat="1" ht="37.8" customHeight="1">
      <c r="A209" s="39"/>
      <c r="B209" s="40"/>
      <c r="C209" s="220" t="s">
        <v>586</v>
      </c>
      <c r="D209" s="220" t="s">
        <v>136</v>
      </c>
      <c r="E209" s="221" t="s">
        <v>995</v>
      </c>
      <c r="F209" s="222" t="s">
        <v>996</v>
      </c>
      <c r="G209" s="223" t="s">
        <v>146</v>
      </c>
      <c r="H209" s="224">
        <v>14</v>
      </c>
      <c r="I209" s="225"/>
      <c r="J209" s="224">
        <f>ROUND(I209*H209,2)</f>
        <v>0</v>
      </c>
      <c r="K209" s="226"/>
      <c r="L209" s="45"/>
      <c r="M209" s="227" t="s">
        <v>1</v>
      </c>
      <c r="N209" s="228" t="s">
        <v>40</v>
      </c>
      <c r="O209" s="92"/>
      <c r="P209" s="229">
        <f>O209*H209</f>
        <v>0</v>
      </c>
      <c r="Q209" s="229">
        <v>0.084250000000000005</v>
      </c>
      <c r="R209" s="229">
        <f>Q209*H209</f>
        <v>1.1795</v>
      </c>
      <c r="S209" s="229">
        <v>0</v>
      </c>
      <c r="T209" s="23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1" t="s">
        <v>218</v>
      </c>
      <c r="AT209" s="231" t="s">
        <v>136</v>
      </c>
      <c r="AU209" s="231" t="s">
        <v>85</v>
      </c>
      <c r="AY209" s="18" t="s">
        <v>134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83</v>
      </c>
      <c r="BK209" s="232">
        <f>ROUND(I209*H209,2)</f>
        <v>0</v>
      </c>
      <c r="BL209" s="18" t="s">
        <v>218</v>
      </c>
      <c r="BM209" s="231" t="s">
        <v>997</v>
      </c>
    </row>
    <row r="210" s="14" customFormat="1">
      <c r="A210" s="14"/>
      <c r="B210" s="244"/>
      <c r="C210" s="245"/>
      <c r="D210" s="235" t="s">
        <v>148</v>
      </c>
      <c r="E210" s="246" t="s">
        <v>1</v>
      </c>
      <c r="F210" s="247" t="s">
        <v>978</v>
      </c>
      <c r="G210" s="245"/>
      <c r="H210" s="248">
        <v>14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4" t="s">
        <v>148</v>
      </c>
      <c r="AU210" s="254" t="s">
        <v>85</v>
      </c>
      <c r="AV210" s="14" t="s">
        <v>85</v>
      </c>
      <c r="AW210" s="14" t="s">
        <v>31</v>
      </c>
      <c r="AX210" s="14" t="s">
        <v>83</v>
      </c>
      <c r="AY210" s="254" t="s">
        <v>134</v>
      </c>
    </row>
    <row r="211" s="2" customFormat="1" ht="33" customHeight="1">
      <c r="A211" s="39"/>
      <c r="B211" s="40"/>
      <c r="C211" s="220" t="s">
        <v>591</v>
      </c>
      <c r="D211" s="220" t="s">
        <v>136</v>
      </c>
      <c r="E211" s="221" t="s">
        <v>998</v>
      </c>
      <c r="F211" s="222" t="s">
        <v>999</v>
      </c>
      <c r="G211" s="223" t="s">
        <v>146</v>
      </c>
      <c r="H211" s="224">
        <v>4.6799999999999997</v>
      </c>
      <c r="I211" s="225"/>
      <c r="J211" s="224">
        <f>ROUND(I211*H211,2)</f>
        <v>0</v>
      </c>
      <c r="K211" s="226"/>
      <c r="L211" s="45"/>
      <c r="M211" s="227" t="s">
        <v>1</v>
      </c>
      <c r="N211" s="228" t="s">
        <v>40</v>
      </c>
      <c r="O211" s="92"/>
      <c r="P211" s="229">
        <f>O211*H211</f>
        <v>0</v>
      </c>
      <c r="Q211" s="229">
        <v>0</v>
      </c>
      <c r="R211" s="229">
        <f>Q211*H211</f>
        <v>0</v>
      </c>
      <c r="S211" s="229">
        <v>0.28299999999999997</v>
      </c>
      <c r="T211" s="230">
        <f>S211*H211</f>
        <v>1.3244399999999998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1" t="s">
        <v>218</v>
      </c>
      <c r="AT211" s="231" t="s">
        <v>136</v>
      </c>
      <c r="AU211" s="231" t="s">
        <v>85</v>
      </c>
      <c r="AY211" s="18" t="s">
        <v>134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83</v>
      </c>
      <c r="BK211" s="232">
        <f>ROUND(I211*H211,2)</f>
        <v>0</v>
      </c>
      <c r="BL211" s="18" t="s">
        <v>218</v>
      </c>
      <c r="BM211" s="231" t="s">
        <v>1000</v>
      </c>
    </row>
    <row r="212" s="14" customFormat="1">
      <c r="A212" s="14"/>
      <c r="B212" s="244"/>
      <c r="C212" s="245"/>
      <c r="D212" s="235" t="s">
        <v>148</v>
      </c>
      <c r="E212" s="246" t="s">
        <v>1</v>
      </c>
      <c r="F212" s="247" t="s">
        <v>1001</v>
      </c>
      <c r="G212" s="245"/>
      <c r="H212" s="248">
        <v>4.6799999999999997</v>
      </c>
      <c r="I212" s="249"/>
      <c r="J212" s="245"/>
      <c r="K212" s="245"/>
      <c r="L212" s="250"/>
      <c r="M212" s="251"/>
      <c r="N212" s="252"/>
      <c r="O212" s="252"/>
      <c r="P212" s="252"/>
      <c r="Q212" s="252"/>
      <c r="R212" s="252"/>
      <c r="S212" s="252"/>
      <c r="T212" s="25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4" t="s">
        <v>148</v>
      </c>
      <c r="AU212" s="254" t="s">
        <v>85</v>
      </c>
      <c r="AV212" s="14" t="s">
        <v>85</v>
      </c>
      <c r="AW212" s="14" t="s">
        <v>31</v>
      </c>
      <c r="AX212" s="14" t="s">
        <v>83</v>
      </c>
      <c r="AY212" s="254" t="s">
        <v>134</v>
      </c>
    </row>
    <row r="213" s="2" customFormat="1" ht="24.15" customHeight="1">
      <c r="A213" s="39"/>
      <c r="B213" s="40"/>
      <c r="C213" s="220" t="s">
        <v>602</v>
      </c>
      <c r="D213" s="220" t="s">
        <v>136</v>
      </c>
      <c r="E213" s="221" t="s">
        <v>1002</v>
      </c>
      <c r="F213" s="222" t="s">
        <v>1003</v>
      </c>
      <c r="G213" s="223" t="s">
        <v>146</v>
      </c>
      <c r="H213" s="224">
        <v>14</v>
      </c>
      <c r="I213" s="225"/>
      <c r="J213" s="224">
        <f>ROUND(I213*H213,2)</f>
        <v>0</v>
      </c>
      <c r="K213" s="226"/>
      <c r="L213" s="45"/>
      <c r="M213" s="227" t="s">
        <v>1</v>
      </c>
      <c r="N213" s="228" t="s">
        <v>40</v>
      </c>
      <c r="O213" s="92"/>
      <c r="P213" s="229">
        <f>O213*H213</f>
        <v>0</v>
      </c>
      <c r="Q213" s="229">
        <v>0</v>
      </c>
      <c r="R213" s="229">
        <f>Q213*H213</f>
        <v>0</v>
      </c>
      <c r="S213" s="229">
        <v>0.29499999999999998</v>
      </c>
      <c r="T213" s="230">
        <f>S213*H213</f>
        <v>4.1299999999999999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1" t="s">
        <v>218</v>
      </c>
      <c r="AT213" s="231" t="s">
        <v>136</v>
      </c>
      <c r="AU213" s="231" t="s">
        <v>85</v>
      </c>
      <c r="AY213" s="18" t="s">
        <v>134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83</v>
      </c>
      <c r="BK213" s="232">
        <f>ROUND(I213*H213,2)</f>
        <v>0</v>
      </c>
      <c r="BL213" s="18" t="s">
        <v>218</v>
      </c>
      <c r="BM213" s="231" t="s">
        <v>1004</v>
      </c>
    </row>
    <row r="214" s="14" customFormat="1">
      <c r="A214" s="14"/>
      <c r="B214" s="244"/>
      <c r="C214" s="245"/>
      <c r="D214" s="235" t="s">
        <v>148</v>
      </c>
      <c r="E214" s="246" t="s">
        <v>1</v>
      </c>
      <c r="F214" s="247" t="s">
        <v>1005</v>
      </c>
      <c r="G214" s="245"/>
      <c r="H214" s="248">
        <v>14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4" t="s">
        <v>148</v>
      </c>
      <c r="AU214" s="254" t="s">
        <v>85</v>
      </c>
      <c r="AV214" s="14" t="s">
        <v>85</v>
      </c>
      <c r="AW214" s="14" t="s">
        <v>31</v>
      </c>
      <c r="AX214" s="14" t="s">
        <v>83</v>
      </c>
      <c r="AY214" s="254" t="s">
        <v>134</v>
      </c>
    </row>
    <row r="215" s="2" customFormat="1" ht="24.15" customHeight="1">
      <c r="A215" s="39"/>
      <c r="B215" s="40"/>
      <c r="C215" s="220" t="s">
        <v>609</v>
      </c>
      <c r="D215" s="220" t="s">
        <v>136</v>
      </c>
      <c r="E215" s="221" t="s">
        <v>1006</v>
      </c>
      <c r="F215" s="222" t="s">
        <v>1007</v>
      </c>
      <c r="G215" s="223" t="s">
        <v>274</v>
      </c>
      <c r="H215" s="224">
        <v>1.8</v>
      </c>
      <c r="I215" s="225"/>
      <c r="J215" s="224">
        <f>ROUND(I215*H215,2)</f>
        <v>0</v>
      </c>
      <c r="K215" s="226"/>
      <c r="L215" s="45"/>
      <c r="M215" s="227" t="s">
        <v>1</v>
      </c>
      <c r="N215" s="228" t="s">
        <v>40</v>
      </c>
      <c r="O215" s="92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1" t="s">
        <v>218</v>
      </c>
      <c r="AT215" s="231" t="s">
        <v>136</v>
      </c>
      <c r="AU215" s="231" t="s">
        <v>85</v>
      </c>
      <c r="AY215" s="18" t="s">
        <v>134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8" t="s">
        <v>83</v>
      </c>
      <c r="BK215" s="232">
        <f>ROUND(I215*H215,2)</f>
        <v>0</v>
      </c>
      <c r="BL215" s="18" t="s">
        <v>218</v>
      </c>
      <c r="BM215" s="231" t="s">
        <v>1008</v>
      </c>
    </row>
    <row r="216" s="2" customFormat="1" ht="24.15" customHeight="1">
      <c r="A216" s="39"/>
      <c r="B216" s="40"/>
      <c r="C216" s="220" t="s">
        <v>613</v>
      </c>
      <c r="D216" s="220" t="s">
        <v>136</v>
      </c>
      <c r="E216" s="221" t="s">
        <v>1009</v>
      </c>
      <c r="F216" s="222" t="s">
        <v>1010</v>
      </c>
      <c r="G216" s="223" t="s">
        <v>274</v>
      </c>
      <c r="H216" s="224">
        <v>18</v>
      </c>
      <c r="I216" s="225"/>
      <c r="J216" s="224">
        <f>ROUND(I216*H216,2)</f>
        <v>0</v>
      </c>
      <c r="K216" s="226"/>
      <c r="L216" s="45"/>
      <c r="M216" s="227" t="s">
        <v>1</v>
      </c>
      <c r="N216" s="228" t="s">
        <v>40</v>
      </c>
      <c r="O216" s="92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1" t="s">
        <v>218</v>
      </c>
      <c r="AT216" s="231" t="s">
        <v>136</v>
      </c>
      <c r="AU216" s="231" t="s">
        <v>85</v>
      </c>
      <c r="AY216" s="18" t="s">
        <v>134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8" t="s">
        <v>83</v>
      </c>
      <c r="BK216" s="232">
        <f>ROUND(I216*H216,2)</f>
        <v>0</v>
      </c>
      <c r="BL216" s="18" t="s">
        <v>218</v>
      </c>
      <c r="BM216" s="231" t="s">
        <v>1011</v>
      </c>
    </row>
    <row r="217" s="14" customFormat="1">
      <c r="A217" s="14"/>
      <c r="B217" s="244"/>
      <c r="C217" s="245"/>
      <c r="D217" s="235" t="s">
        <v>148</v>
      </c>
      <c r="E217" s="245"/>
      <c r="F217" s="247" t="s">
        <v>1012</v>
      </c>
      <c r="G217" s="245"/>
      <c r="H217" s="248">
        <v>18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148</v>
      </c>
      <c r="AU217" s="254" t="s">
        <v>85</v>
      </c>
      <c r="AV217" s="14" t="s">
        <v>85</v>
      </c>
      <c r="AW217" s="14" t="s">
        <v>4</v>
      </c>
      <c r="AX217" s="14" t="s">
        <v>83</v>
      </c>
      <c r="AY217" s="254" t="s">
        <v>134</v>
      </c>
    </row>
    <row r="218" s="2" customFormat="1" ht="33" customHeight="1">
      <c r="A218" s="39"/>
      <c r="B218" s="40"/>
      <c r="C218" s="220" t="s">
        <v>617</v>
      </c>
      <c r="D218" s="220" t="s">
        <v>136</v>
      </c>
      <c r="E218" s="221" t="s">
        <v>1013</v>
      </c>
      <c r="F218" s="222" t="s">
        <v>287</v>
      </c>
      <c r="G218" s="223" t="s">
        <v>274</v>
      </c>
      <c r="H218" s="224">
        <v>1.8</v>
      </c>
      <c r="I218" s="225"/>
      <c r="J218" s="224">
        <f>ROUND(I218*H218,2)</f>
        <v>0</v>
      </c>
      <c r="K218" s="226"/>
      <c r="L218" s="45"/>
      <c r="M218" s="227" t="s">
        <v>1</v>
      </c>
      <c r="N218" s="228" t="s">
        <v>40</v>
      </c>
      <c r="O218" s="92"/>
      <c r="P218" s="229">
        <f>O218*H218</f>
        <v>0</v>
      </c>
      <c r="Q218" s="229">
        <v>0</v>
      </c>
      <c r="R218" s="229">
        <f>Q218*H218</f>
        <v>0</v>
      </c>
      <c r="S218" s="229">
        <v>0</v>
      </c>
      <c r="T218" s="23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1" t="s">
        <v>218</v>
      </c>
      <c r="AT218" s="231" t="s">
        <v>136</v>
      </c>
      <c r="AU218" s="231" t="s">
        <v>85</v>
      </c>
      <c r="AY218" s="18" t="s">
        <v>134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8" t="s">
        <v>83</v>
      </c>
      <c r="BK218" s="232">
        <f>ROUND(I218*H218,2)</f>
        <v>0</v>
      </c>
      <c r="BL218" s="18" t="s">
        <v>218</v>
      </c>
      <c r="BM218" s="231" t="s">
        <v>1014</v>
      </c>
    </row>
    <row r="219" s="2" customFormat="1" ht="24.15" customHeight="1">
      <c r="A219" s="39"/>
      <c r="B219" s="40"/>
      <c r="C219" s="220" t="s">
        <v>623</v>
      </c>
      <c r="D219" s="220" t="s">
        <v>136</v>
      </c>
      <c r="E219" s="221" t="s">
        <v>1015</v>
      </c>
      <c r="F219" s="222" t="s">
        <v>1016</v>
      </c>
      <c r="G219" s="223" t="s">
        <v>274</v>
      </c>
      <c r="H219" s="224">
        <v>2.1699999999999999</v>
      </c>
      <c r="I219" s="225"/>
      <c r="J219" s="224">
        <f>ROUND(I219*H219,2)</f>
        <v>0</v>
      </c>
      <c r="K219" s="226"/>
      <c r="L219" s="45"/>
      <c r="M219" s="227" t="s">
        <v>1</v>
      </c>
      <c r="N219" s="228" t="s">
        <v>40</v>
      </c>
      <c r="O219" s="92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1" t="s">
        <v>218</v>
      </c>
      <c r="AT219" s="231" t="s">
        <v>136</v>
      </c>
      <c r="AU219" s="231" t="s">
        <v>85</v>
      </c>
      <c r="AY219" s="18" t="s">
        <v>134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83</v>
      </c>
      <c r="BK219" s="232">
        <f>ROUND(I219*H219,2)</f>
        <v>0</v>
      </c>
      <c r="BL219" s="18" t="s">
        <v>218</v>
      </c>
      <c r="BM219" s="231" t="s">
        <v>1017</v>
      </c>
    </row>
    <row r="220" s="2" customFormat="1" ht="24.15" customHeight="1">
      <c r="A220" s="39"/>
      <c r="B220" s="40"/>
      <c r="C220" s="220" t="s">
        <v>628</v>
      </c>
      <c r="D220" s="220" t="s">
        <v>136</v>
      </c>
      <c r="E220" s="221" t="s">
        <v>1018</v>
      </c>
      <c r="F220" s="222" t="s">
        <v>1019</v>
      </c>
      <c r="G220" s="223" t="s">
        <v>274</v>
      </c>
      <c r="H220" s="224">
        <v>21.699999999999999</v>
      </c>
      <c r="I220" s="225"/>
      <c r="J220" s="224">
        <f>ROUND(I220*H220,2)</f>
        <v>0</v>
      </c>
      <c r="K220" s="226"/>
      <c r="L220" s="45"/>
      <c r="M220" s="227" t="s">
        <v>1</v>
      </c>
      <c r="N220" s="228" t="s">
        <v>40</v>
      </c>
      <c r="O220" s="92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1" t="s">
        <v>218</v>
      </c>
      <c r="AT220" s="231" t="s">
        <v>136</v>
      </c>
      <c r="AU220" s="231" t="s">
        <v>85</v>
      </c>
      <c r="AY220" s="18" t="s">
        <v>134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83</v>
      </c>
      <c r="BK220" s="232">
        <f>ROUND(I220*H220,2)</f>
        <v>0</v>
      </c>
      <c r="BL220" s="18" t="s">
        <v>218</v>
      </c>
      <c r="BM220" s="231" t="s">
        <v>1020</v>
      </c>
    </row>
    <row r="221" s="14" customFormat="1">
      <c r="A221" s="14"/>
      <c r="B221" s="244"/>
      <c r="C221" s="245"/>
      <c r="D221" s="235" t="s">
        <v>148</v>
      </c>
      <c r="E221" s="245"/>
      <c r="F221" s="247" t="s">
        <v>1021</v>
      </c>
      <c r="G221" s="245"/>
      <c r="H221" s="248">
        <v>21.699999999999999</v>
      </c>
      <c r="I221" s="249"/>
      <c r="J221" s="245"/>
      <c r="K221" s="245"/>
      <c r="L221" s="250"/>
      <c r="M221" s="291"/>
      <c r="N221" s="292"/>
      <c r="O221" s="292"/>
      <c r="P221" s="292"/>
      <c r="Q221" s="292"/>
      <c r="R221" s="292"/>
      <c r="S221" s="292"/>
      <c r="T221" s="29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148</v>
      </c>
      <c r="AU221" s="254" t="s">
        <v>85</v>
      </c>
      <c r="AV221" s="14" t="s">
        <v>85</v>
      </c>
      <c r="AW221" s="14" t="s">
        <v>4</v>
      </c>
      <c r="AX221" s="14" t="s">
        <v>83</v>
      </c>
      <c r="AY221" s="254" t="s">
        <v>134</v>
      </c>
    </row>
    <row r="222" s="2" customFormat="1" ht="6.96" customHeight="1">
      <c r="A222" s="39"/>
      <c r="B222" s="67"/>
      <c r="C222" s="68"/>
      <c r="D222" s="68"/>
      <c r="E222" s="68"/>
      <c r="F222" s="68"/>
      <c r="G222" s="68"/>
      <c r="H222" s="68"/>
      <c r="I222" s="68"/>
      <c r="J222" s="68"/>
      <c r="K222" s="68"/>
      <c r="L222" s="45"/>
      <c r="M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</row>
  </sheetData>
  <sheetProtection sheet="1" autoFilter="0" formatColumns="0" formatRows="0" objects="1" scenarios="1" spinCount="100000" saltValue="0goPnKR+Slwfi3MTD2bF7t8QY2uufbwKVDJ4cTiMMRUvwYxrcRsg3SbXOH7fngKn1gecJAyhTmCpogEmC6/xuA==" hashValue="/opnzS4wgIfEkzUEsgiVdDFyuvo+00XVsiDv/d2nWX8W4pSP8Qo/ouzqivQr2qGEyooVNxYCldCszuh3Jivopw==" algorithmName="SHA-512" password="CC35"/>
  <autoFilter ref="C119:K221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92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K.Vary, Rekonstrukce plochých střech objektu MŠ Truhlářská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1022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20</v>
      </c>
      <c r="G12" s="39"/>
      <c r="H12" s="39"/>
      <c r="I12" s="141" t="s">
        <v>21</v>
      </c>
      <c r="J12" s="145" t="str">
        <f>'Rekapitulace stavby'!AN8</f>
        <v>28. 3. 2024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>Statutární město Karlovy Vary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>DPT s.r.o.Ostrov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">
        <v>773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26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ROUND(J117,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ROUND((SUM(BE117:BE132)),  2)</f>
        <v>0</v>
      </c>
      <c r="G33" s="39"/>
      <c r="H33" s="39"/>
      <c r="I33" s="156">
        <v>0.20999999999999999</v>
      </c>
      <c r="J33" s="155">
        <f>ROUND(((SUM(BE117:BE132))*I33),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ROUND((SUM(BF117:BF132)),  2)</f>
        <v>0</v>
      </c>
      <c r="G34" s="39"/>
      <c r="H34" s="39"/>
      <c r="I34" s="156">
        <v>0.12</v>
      </c>
      <c r="J34" s="155">
        <f>ROUND(((SUM(BF117:BF132))*I34),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ROUND((SUM(BG117:BG132)),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ROUND((SUM(BH117:BH132)),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ROUND((SUM(BI117:BI132)),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K.Vary, Rekonstrukce plochých střech objektu MŠ Truhlářská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03 - Vedlejší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 xml:space="preserve"> </v>
      </c>
      <c r="G89" s="41"/>
      <c r="H89" s="41"/>
      <c r="I89" s="33" t="s">
        <v>21</v>
      </c>
      <c r="J89" s="80" t="str">
        <f>IF(J12="","",J12)</f>
        <v>28. 3. 2024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Statutární město Karlovy Vary</v>
      </c>
      <c r="G91" s="41"/>
      <c r="H91" s="41"/>
      <c r="I91" s="33" t="s">
        <v>29</v>
      </c>
      <c r="J91" s="37" t="str">
        <f>E21</f>
        <v>DPT s.r.o.Ostrov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Neubauerová Soňa, SK-Projekt Ostrov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96</v>
      </c>
      <c r="D94" s="177"/>
      <c r="E94" s="177"/>
      <c r="F94" s="177"/>
      <c r="G94" s="177"/>
      <c r="H94" s="177"/>
      <c r="I94" s="177"/>
      <c r="J94" s="178" t="s">
        <v>97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98</v>
      </c>
      <c r="D96" s="41"/>
      <c r="E96" s="41"/>
      <c r="F96" s="41"/>
      <c r="G96" s="41"/>
      <c r="H96" s="41"/>
      <c r="I96" s="41"/>
      <c r="J96" s="111">
        <f>J117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99</v>
      </c>
    </row>
    <row r="97" s="9" customFormat="1" ht="24.96" customHeight="1">
      <c r="A97" s="9"/>
      <c r="B97" s="180"/>
      <c r="C97" s="181"/>
      <c r="D97" s="182" t="s">
        <v>1023</v>
      </c>
      <c r="E97" s="183"/>
      <c r="F97" s="183"/>
      <c r="G97" s="183"/>
      <c r="H97" s="183"/>
      <c r="I97" s="183"/>
      <c r="J97" s="184">
        <f>J118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3" s="2" customFormat="1" ht="6.96" customHeight="1">
      <c r="A103" s="39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119</v>
      </c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15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6.5" customHeight="1">
      <c r="A107" s="39"/>
      <c r="B107" s="40"/>
      <c r="C107" s="41"/>
      <c r="D107" s="41"/>
      <c r="E107" s="175" t="str">
        <f>E7</f>
        <v>K.Vary, Rekonstrukce plochých střech objektu MŠ Truhlářská</v>
      </c>
      <c r="F107" s="33"/>
      <c r="G107" s="33"/>
      <c r="H107" s="33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93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77" t="str">
        <f>E9</f>
        <v>03 - Vedlejší náklady</v>
      </c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19</v>
      </c>
      <c r="D111" s="41"/>
      <c r="E111" s="41"/>
      <c r="F111" s="28" t="str">
        <f>F12</f>
        <v xml:space="preserve"> </v>
      </c>
      <c r="G111" s="41"/>
      <c r="H111" s="41"/>
      <c r="I111" s="33" t="s">
        <v>21</v>
      </c>
      <c r="J111" s="80" t="str">
        <f>IF(J12="","",J12)</f>
        <v>28. 3. 2024</v>
      </c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23</v>
      </c>
      <c r="D113" s="41"/>
      <c r="E113" s="41"/>
      <c r="F113" s="28" t="str">
        <f>E15</f>
        <v>Statutární město Karlovy Vary</v>
      </c>
      <c r="G113" s="41"/>
      <c r="H113" s="41"/>
      <c r="I113" s="33" t="s">
        <v>29</v>
      </c>
      <c r="J113" s="37" t="str">
        <f>E21</f>
        <v>DPT s.r.o.Ostrov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5.65" customHeight="1">
      <c r="A114" s="39"/>
      <c r="B114" s="40"/>
      <c r="C114" s="33" t="s">
        <v>27</v>
      </c>
      <c r="D114" s="41"/>
      <c r="E114" s="41"/>
      <c r="F114" s="28" t="str">
        <f>IF(E18="","",E18)</f>
        <v>Vyplň údaj</v>
      </c>
      <c r="G114" s="41"/>
      <c r="H114" s="41"/>
      <c r="I114" s="33" t="s">
        <v>32</v>
      </c>
      <c r="J114" s="37" t="str">
        <f>E24</f>
        <v>Neubauerová Soňa, SK-Projekt Ostrov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192"/>
      <c r="B116" s="193"/>
      <c r="C116" s="194" t="s">
        <v>120</v>
      </c>
      <c r="D116" s="195" t="s">
        <v>60</v>
      </c>
      <c r="E116" s="195" t="s">
        <v>56</v>
      </c>
      <c r="F116" s="195" t="s">
        <v>57</v>
      </c>
      <c r="G116" s="195" t="s">
        <v>121</v>
      </c>
      <c r="H116" s="195" t="s">
        <v>122</v>
      </c>
      <c r="I116" s="195" t="s">
        <v>123</v>
      </c>
      <c r="J116" s="196" t="s">
        <v>97</v>
      </c>
      <c r="K116" s="197" t="s">
        <v>124</v>
      </c>
      <c r="L116" s="198"/>
      <c r="M116" s="101" t="s">
        <v>1</v>
      </c>
      <c r="N116" s="102" t="s">
        <v>39</v>
      </c>
      <c r="O116" s="102" t="s">
        <v>125</v>
      </c>
      <c r="P116" s="102" t="s">
        <v>126</v>
      </c>
      <c r="Q116" s="102" t="s">
        <v>127</v>
      </c>
      <c r="R116" s="102" t="s">
        <v>128</v>
      </c>
      <c r="S116" s="102" t="s">
        <v>129</v>
      </c>
      <c r="T116" s="103" t="s">
        <v>130</v>
      </c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92"/>
      <c r="AE116" s="192"/>
    </row>
    <row r="117" s="2" customFormat="1" ht="22.8" customHeight="1">
      <c r="A117" s="39"/>
      <c r="B117" s="40"/>
      <c r="C117" s="108" t="s">
        <v>131</v>
      </c>
      <c r="D117" s="41"/>
      <c r="E117" s="41"/>
      <c r="F117" s="41"/>
      <c r="G117" s="41"/>
      <c r="H117" s="41"/>
      <c r="I117" s="41"/>
      <c r="J117" s="199">
        <f>BK117</f>
        <v>0</v>
      </c>
      <c r="K117" s="41"/>
      <c r="L117" s="45"/>
      <c r="M117" s="104"/>
      <c r="N117" s="200"/>
      <c r="O117" s="105"/>
      <c r="P117" s="201">
        <f>P118</f>
        <v>0</v>
      </c>
      <c r="Q117" s="105"/>
      <c r="R117" s="201">
        <f>R118</f>
        <v>0</v>
      </c>
      <c r="S117" s="105"/>
      <c r="T117" s="202">
        <f>T118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74</v>
      </c>
      <c r="AU117" s="18" t="s">
        <v>99</v>
      </c>
      <c r="BK117" s="203">
        <f>BK118</f>
        <v>0</v>
      </c>
    </row>
    <row r="118" s="12" customFormat="1" ht="25.92" customHeight="1">
      <c r="A118" s="12"/>
      <c r="B118" s="204"/>
      <c r="C118" s="205"/>
      <c r="D118" s="206" t="s">
        <v>74</v>
      </c>
      <c r="E118" s="207" t="s">
        <v>1024</v>
      </c>
      <c r="F118" s="207" t="s">
        <v>1025</v>
      </c>
      <c r="G118" s="205"/>
      <c r="H118" s="205"/>
      <c r="I118" s="208"/>
      <c r="J118" s="209">
        <f>BK118</f>
        <v>0</v>
      </c>
      <c r="K118" s="205"/>
      <c r="L118" s="210"/>
      <c r="M118" s="211"/>
      <c r="N118" s="212"/>
      <c r="O118" s="212"/>
      <c r="P118" s="213">
        <f>SUM(P119:P132)</f>
        <v>0</v>
      </c>
      <c r="Q118" s="212"/>
      <c r="R118" s="213">
        <f>SUM(R119:R132)</f>
        <v>0</v>
      </c>
      <c r="S118" s="212"/>
      <c r="T118" s="214">
        <f>SUM(T119:T132)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5" t="s">
        <v>176</v>
      </c>
      <c r="AT118" s="216" t="s">
        <v>74</v>
      </c>
      <c r="AU118" s="216" t="s">
        <v>75</v>
      </c>
      <c r="AY118" s="215" t="s">
        <v>134</v>
      </c>
      <c r="BK118" s="217">
        <f>SUM(BK119:BK132)</f>
        <v>0</v>
      </c>
    </row>
    <row r="119" s="2" customFormat="1" ht="24.15" customHeight="1">
      <c r="A119" s="39"/>
      <c r="B119" s="40"/>
      <c r="C119" s="220" t="s">
        <v>83</v>
      </c>
      <c r="D119" s="220" t="s">
        <v>136</v>
      </c>
      <c r="E119" s="221" t="s">
        <v>1026</v>
      </c>
      <c r="F119" s="222" t="s">
        <v>1027</v>
      </c>
      <c r="G119" s="223" t="s">
        <v>139</v>
      </c>
      <c r="H119" s="224">
        <v>1</v>
      </c>
      <c r="I119" s="225"/>
      <c r="J119" s="224">
        <f>ROUND(I119*H119,2)</f>
        <v>0</v>
      </c>
      <c r="K119" s="226"/>
      <c r="L119" s="45"/>
      <c r="M119" s="227" t="s">
        <v>1</v>
      </c>
      <c r="N119" s="228" t="s">
        <v>40</v>
      </c>
      <c r="O119" s="92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1" t="s">
        <v>1028</v>
      </c>
      <c r="AT119" s="231" t="s">
        <v>136</v>
      </c>
      <c r="AU119" s="231" t="s">
        <v>83</v>
      </c>
      <c r="AY119" s="18" t="s">
        <v>134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8" t="s">
        <v>83</v>
      </c>
      <c r="BK119" s="232">
        <f>ROUND(I119*H119,2)</f>
        <v>0</v>
      </c>
      <c r="BL119" s="18" t="s">
        <v>1028</v>
      </c>
      <c r="BM119" s="231" t="s">
        <v>1029</v>
      </c>
    </row>
    <row r="120" s="2" customFormat="1">
      <c r="A120" s="39"/>
      <c r="B120" s="40"/>
      <c r="C120" s="41"/>
      <c r="D120" s="235" t="s">
        <v>358</v>
      </c>
      <c r="E120" s="41"/>
      <c r="F120" s="287" t="s">
        <v>1030</v>
      </c>
      <c r="G120" s="41"/>
      <c r="H120" s="41"/>
      <c r="I120" s="288"/>
      <c r="J120" s="41"/>
      <c r="K120" s="41"/>
      <c r="L120" s="45"/>
      <c r="M120" s="289"/>
      <c r="N120" s="290"/>
      <c r="O120" s="92"/>
      <c r="P120" s="92"/>
      <c r="Q120" s="92"/>
      <c r="R120" s="92"/>
      <c r="S120" s="92"/>
      <c r="T120" s="93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358</v>
      </c>
      <c r="AU120" s="18" t="s">
        <v>83</v>
      </c>
    </row>
    <row r="121" s="2" customFormat="1" ht="24.15" customHeight="1">
      <c r="A121" s="39"/>
      <c r="B121" s="40"/>
      <c r="C121" s="220" t="s">
        <v>85</v>
      </c>
      <c r="D121" s="220" t="s">
        <v>136</v>
      </c>
      <c r="E121" s="221" t="s">
        <v>1031</v>
      </c>
      <c r="F121" s="222" t="s">
        <v>1032</v>
      </c>
      <c r="G121" s="223" t="s">
        <v>139</v>
      </c>
      <c r="H121" s="224">
        <v>1</v>
      </c>
      <c r="I121" s="225"/>
      <c r="J121" s="224">
        <f>ROUND(I121*H121,2)</f>
        <v>0</v>
      </c>
      <c r="K121" s="226"/>
      <c r="L121" s="45"/>
      <c r="M121" s="227" t="s">
        <v>1</v>
      </c>
      <c r="N121" s="228" t="s">
        <v>40</v>
      </c>
      <c r="O121" s="92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1" t="s">
        <v>1028</v>
      </c>
      <c r="AT121" s="231" t="s">
        <v>136</v>
      </c>
      <c r="AU121" s="231" t="s">
        <v>83</v>
      </c>
      <c r="AY121" s="18" t="s">
        <v>134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83</v>
      </c>
      <c r="BK121" s="232">
        <f>ROUND(I121*H121,2)</f>
        <v>0</v>
      </c>
      <c r="BL121" s="18" t="s">
        <v>1028</v>
      </c>
      <c r="BM121" s="231" t="s">
        <v>1033</v>
      </c>
    </row>
    <row r="122" s="2" customFormat="1">
      <c r="A122" s="39"/>
      <c r="B122" s="40"/>
      <c r="C122" s="41"/>
      <c r="D122" s="235" t="s">
        <v>358</v>
      </c>
      <c r="E122" s="41"/>
      <c r="F122" s="287" t="s">
        <v>1034</v>
      </c>
      <c r="G122" s="41"/>
      <c r="H122" s="41"/>
      <c r="I122" s="288"/>
      <c r="J122" s="41"/>
      <c r="K122" s="41"/>
      <c r="L122" s="45"/>
      <c r="M122" s="289"/>
      <c r="N122" s="290"/>
      <c r="O122" s="92"/>
      <c r="P122" s="92"/>
      <c r="Q122" s="92"/>
      <c r="R122" s="92"/>
      <c r="S122" s="92"/>
      <c r="T122" s="93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358</v>
      </c>
      <c r="AU122" s="18" t="s">
        <v>83</v>
      </c>
    </row>
    <row r="123" s="2" customFormat="1" ht="21.75" customHeight="1">
      <c r="A123" s="39"/>
      <c r="B123" s="40"/>
      <c r="C123" s="220" t="s">
        <v>142</v>
      </c>
      <c r="D123" s="220" t="s">
        <v>136</v>
      </c>
      <c r="E123" s="221" t="s">
        <v>1035</v>
      </c>
      <c r="F123" s="222" t="s">
        <v>1036</v>
      </c>
      <c r="G123" s="223" t="s">
        <v>139</v>
      </c>
      <c r="H123" s="224">
        <v>1</v>
      </c>
      <c r="I123" s="225"/>
      <c r="J123" s="224">
        <f>ROUND(I123*H123,2)</f>
        <v>0</v>
      </c>
      <c r="K123" s="226"/>
      <c r="L123" s="45"/>
      <c r="M123" s="227" t="s">
        <v>1</v>
      </c>
      <c r="N123" s="228" t="s">
        <v>40</v>
      </c>
      <c r="O123" s="92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1028</v>
      </c>
      <c r="AT123" s="231" t="s">
        <v>136</v>
      </c>
      <c r="AU123" s="231" t="s">
        <v>83</v>
      </c>
      <c r="AY123" s="18" t="s">
        <v>134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83</v>
      </c>
      <c r="BK123" s="232">
        <f>ROUND(I123*H123,2)</f>
        <v>0</v>
      </c>
      <c r="BL123" s="18" t="s">
        <v>1028</v>
      </c>
      <c r="BM123" s="231" t="s">
        <v>1037</v>
      </c>
    </row>
    <row r="124" s="2" customFormat="1">
      <c r="A124" s="39"/>
      <c r="B124" s="40"/>
      <c r="C124" s="41"/>
      <c r="D124" s="235" t="s">
        <v>358</v>
      </c>
      <c r="E124" s="41"/>
      <c r="F124" s="287" t="s">
        <v>359</v>
      </c>
      <c r="G124" s="41"/>
      <c r="H124" s="41"/>
      <c r="I124" s="288"/>
      <c r="J124" s="41"/>
      <c r="K124" s="41"/>
      <c r="L124" s="45"/>
      <c r="M124" s="289"/>
      <c r="N124" s="290"/>
      <c r="O124" s="92"/>
      <c r="P124" s="92"/>
      <c r="Q124" s="92"/>
      <c r="R124" s="92"/>
      <c r="S124" s="92"/>
      <c r="T124" s="93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358</v>
      </c>
      <c r="AU124" s="18" t="s">
        <v>83</v>
      </c>
    </row>
    <row r="125" s="2" customFormat="1" ht="24.15" customHeight="1">
      <c r="A125" s="39"/>
      <c r="B125" s="40"/>
      <c r="C125" s="220" t="s">
        <v>140</v>
      </c>
      <c r="D125" s="220" t="s">
        <v>136</v>
      </c>
      <c r="E125" s="221" t="s">
        <v>1038</v>
      </c>
      <c r="F125" s="222" t="s">
        <v>1039</v>
      </c>
      <c r="G125" s="223" t="s">
        <v>139</v>
      </c>
      <c r="H125" s="224">
        <v>1</v>
      </c>
      <c r="I125" s="225"/>
      <c r="J125" s="224">
        <f>ROUND(I125*H125,2)</f>
        <v>0</v>
      </c>
      <c r="K125" s="226"/>
      <c r="L125" s="45"/>
      <c r="M125" s="227" t="s">
        <v>1</v>
      </c>
      <c r="N125" s="228" t="s">
        <v>40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1028</v>
      </c>
      <c r="AT125" s="231" t="s">
        <v>136</v>
      </c>
      <c r="AU125" s="231" t="s">
        <v>83</v>
      </c>
      <c r="AY125" s="18" t="s">
        <v>134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83</v>
      </c>
      <c r="BK125" s="232">
        <f>ROUND(I125*H125,2)</f>
        <v>0</v>
      </c>
      <c r="BL125" s="18" t="s">
        <v>1028</v>
      </c>
      <c r="BM125" s="231" t="s">
        <v>1040</v>
      </c>
    </row>
    <row r="126" s="2" customFormat="1">
      <c r="A126" s="39"/>
      <c r="B126" s="40"/>
      <c r="C126" s="41"/>
      <c r="D126" s="235" t="s">
        <v>358</v>
      </c>
      <c r="E126" s="41"/>
      <c r="F126" s="287" t="s">
        <v>359</v>
      </c>
      <c r="G126" s="41"/>
      <c r="H126" s="41"/>
      <c r="I126" s="288"/>
      <c r="J126" s="41"/>
      <c r="K126" s="41"/>
      <c r="L126" s="45"/>
      <c r="M126" s="289"/>
      <c r="N126" s="290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358</v>
      </c>
      <c r="AU126" s="18" t="s">
        <v>83</v>
      </c>
    </row>
    <row r="127" s="2" customFormat="1" ht="16.5" customHeight="1">
      <c r="A127" s="39"/>
      <c r="B127" s="40"/>
      <c r="C127" s="220" t="s">
        <v>176</v>
      </c>
      <c r="D127" s="220" t="s">
        <v>136</v>
      </c>
      <c r="E127" s="221" t="s">
        <v>1041</v>
      </c>
      <c r="F127" s="222" t="s">
        <v>1042</v>
      </c>
      <c r="G127" s="223" t="s">
        <v>139</v>
      </c>
      <c r="H127" s="224">
        <v>1</v>
      </c>
      <c r="I127" s="225"/>
      <c r="J127" s="224">
        <f>ROUND(I127*H127,2)</f>
        <v>0</v>
      </c>
      <c r="K127" s="226"/>
      <c r="L127" s="45"/>
      <c r="M127" s="227" t="s">
        <v>1</v>
      </c>
      <c r="N127" s="228" t="s">
        <v>40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1028</v>
      </c>
      <c r="AT127" s="231" t="s">
        <v>136</v>
      </c>
      <c r="AU127" s="231" t="s">
        <v>83</v>
      </c>
      <c r="AY127" s="18" t="s">
        <v>134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83</v>
      </c>
      <c r="BK127" s="232">
        <f>ROUND(I127*H127,2)</f>
        <v>0</v>
      </c>
      <c r="BL127" s="18" t="s">
        <v>1028</v>
      </c>
      <c r="BM127" s="231" t="s">
        <v>1043</v>
      </c>
    </row>
    <row r="128" s="2" customFormat="1" ht="24.15" customHeight="1">
      <c r="A128" s="39"/>
      <c r="B128" s="40"/>
      <c r="C128" s="220" t="s">
        <v>183</v>
      </c>
      <c r="D128" s="220" t="s">
        <v>136</v>
      </c>
      <c r="E128" s="221" t="s">
        <v>1044</v>
      </c>
      <c r="F128" s="222" t="s">
        <v>1045</v>
      </c>
      <c r="G128" s="223" t="s">
        <v>139</v>
      </c>
      <c r="H128" s="224">
        <v>1</v>
      </c>
      <c r="I128" s="225"/>
      <c r="J128" s="224">
        <f>ROUND(I128*H128,2)</f>
        <v>0</v>
      </c>
      <c r="K128" s="226"/>
      <c r="L128" s="45"/>
      <c r="M128" s="227" t="s">
        <v>1</v>
      </c>
      <c r="N128" s="228" t="s">
        <v>40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1028</v>
      </c>
      <c r="AT128" s="231" t="s">
        <v>136</v>
      </c>
      <c r="AU128" s="231" t="s">
        <v>83</v>
      </c>
      <c r="AY128" s="18" t="s">
        <v>134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83</v>
      </c>
      <c r="BK128" s="232">
        <f>ROUND(I128*H128,2)</f>
        <v>0</v>
      </c>
      <c r="BL128" s="18" t="s">
        <v>1028</v>
      </c>
      <c r="BM128" s="231" t="s">
        <v>1046</v>
      </c>
    </row>
    <row r="129" s="2" customFormat="1" ht="16.5" customHeight="1">
      <c r="A129" s="39"/>
      <c r="B129" s="40"/>
      <c r="C129" s="220" t="s">
        <v>187</v>
      </c>
      <c r="D129" s="220" t="s">
        <v>136</v>
      </c>
      <c r="E129" s="221" t="s">
        <v>1047</v>
      </c>
      <c r="F129" s="222" t="s">
        <v>1048</v>
      </c>
      <c r="G129" s="223" t="s">
        <v>139</v>
      </c>
      <c r="H129" s="224">
        <v>1</v>
      </c>
      <c r="I129" s="225"/>
      <c r="J129" s="224">
        <f>ROUND(I129*H129,2)</f>
        <v>0</v>
      </c>
      <c r="K129" s="226"/>
      <c r="L129" s="45"/>
      <c r="M129" s="227" t="s">
        <v>1</v>
      </c>
      <c r="N129" s="228" t="s">
        <v>40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1028</v>
      </c>
      <c r="AT129" s="231" t="s">
        <v>136</v>
      </c>
      <c r="AU129" s="231" t="s">
        <v>83</v>
      </c>
      <c r="AY129" s="18" t="s">
        <v>134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83</v>
      </c>
      <c r="BK129" s="232">
        <f>ROUND(I129*H129,2)</f>
        <v>0</v>
      </c>
      <c r="BL129" s="18" t="s">
        <v>1028</v>
      </c>
      <c r="BM129" s="231" t="s">
        <v>1049</v>
      </c>
    </row>
    <row r="130" s="2" customFormat="1" ht="24.15" customHeight="1">
      <c r="A130" s="39"/>
      <c r="B130" s="40"/>
      <c r="C130" s="220" t="s">
        <v>173</v>
      </c>
      <c r="D130" s="220" t="s">
        <v>136</v>
      </c>
      <c r="E130" s="221" t="s">
        <v>1050</v>
      </c>
      <c r="F130" s="222" t="s">
        <v>1051</v>
      </c>
      <c r="G130" s="223" t="s">
        <v>139</v>
      </c>
      <c r="H130" s="224">
        <v>1</v>
      </c>
      <c r="I130" s="225"/>
      <c r="J130" s="224">
        <f>ROUND(I130*H130,2)</f>
        <v>0</v>
      </c>
      <c r="K130" s="226"/>
      <c r="L130" s="45"/>
      <c r="M130" s="227" t="s">
        <v>1</v>
      </c>
      <c r="N130" s="228" t="s">
        <v>40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1028</v>
      </c>
      <c r="AT130" s="231" t="s">
        <v>136</v>
      </c>
      <c r="AU130" s="231" t="s">
        <v>83</v>
      </c>
      <c r="AY130" s="18" t="s">
        <v>134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83</v>
      </c>
      <c r="BK130" s="232">
        <f>ROUND(I130*H130,2)</f>
        <v>0</v>
      </c>
      <c r="BL130" s="18" t="s">
        <v>1028</v>
      </c>
      <c r="BM130" s="231" t="s">
        <v>1052</v>
      </c>
    </row>
    <row r="131" s="2" customFormat="1" ht="16.5" customHeight="1">
      <c r="A131" s="39"/>
      <c r="B131" s="40"/>
      <c r="C131" s="220" t="s">
        <v>199</v>
      </c>
      <c r="D131" s="220" t="s">
        <v>136</v>
      </c>
      <c r="E131" s="221" t="s">
        <v>1053</v>
      </c>
      <c r="F131" s="222" t="s">
        <v>1054</v>
      </c>
      <c r="G131" s="223" t="s">
        <v>139</v>
      </c>
      <c r="H131" s="224">
        <v>1</v>
      </c>
      <c r="I131" s="225"/>
      <c r="J131" s="224">
        <f>ROUND(I131*H131,2)</f>
        <v>0</v>
      </c>
      <c r="K131" s="226"/>
      <c r="L131" s="45"/>
      <c r="M131" s="227" t="s">
        <v>1</v>
      </c>
      <c r="N131" s="228" t="s">
        <v>40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1028</v>
      </c>
      <c r="AT131" s="231" t="s">
        <v>136</v>
      </c>
      <c r="AU131" s="231" t="s">
        <v>83</v>
      </c>
      <c r="AY131" s="18" t="s">
        <v>134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83</v>
      </c>
      <c r="BK131" s="232">
        <f>ROUND(I131*H131,2)</f>
        <v>0</v>
      </c>
      <c r="BL131" s="18" t="s">
        <v>1028</v>
      </c>
      <c r="BM131" s="231" t="s">
        <v>1055</v>
      </c>
    </row>
    <row r="132" s="2" customFormat="1" ht="16.5" customHeight="1">
      <c r="A132" s="39"/>
      <c r="B132" s="40"/>
      <c r="C132" s="220" t="s">
        <v>205</v>
      </c>
      <c r="D132" s="220" t="s">
        <v>136</v>
      </c>
      <c r="E132" s="221" t="s">
        <v>1056</v>
      </c>
      <c r="F132" s="222" t="s">
        <v>1057</v>
      </c>
      <c r="G132" s="223" t="s">
        <v>139</v>
      </c>
      <c r="H132" s="224">
        <v>1</v>
      </c>
      <c r="I132" s="225"/>
      <c r="J132" s="224">
        <f>ROUND(I132*H132,2)</f>
        <v>0</v>
      </c>
      <c r="K132" s="226"/>
      <c r="L132" s="45"/>
      <c r="M132" s="294" t="s">
        <v>1</v>
      </c>
      <c r="N132" s="295" t="s">
        <v>40</v>
      </c>
      <c r="O132" s="296"/>
      <c r="P132" s="297">
        <f>O132*H132</f>
        <v>0</v>
      </c>
      <c r="Q132" s="297">
        <v>0</v>
      </c>
      <c r="R132" s="297">
        <f>Q132*H132</f>
        <v>0</v>
      </c>
      <c r="S132" s="297">
        <v>0</v>
      </c>
      <c r="T132" s="298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1028</v>
      </c>
      <c r="AT132" s="231" t="s">
        <v>136</v>
      </c>
      <c r="AU132" s="231" t="s">
        <v>83</v>
      </c>
      <c r="AY132" s="18" t="s">
        <v>134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83</v>
      </c>
      <c r="BK132" s="232">
        <f>ROUND(I132*H132,2)</f>
        <v>0</v>
      </c>
      <c r="BL132" s="18" t="s">
        <v>1028</v>
      </c>
      <c r="BM132" s="231" t="s">
        <v>1058</v>
      </c>
    </row>
    <row r="133" s="2" customFormat="1" ht="6.96" customHeight="1">
      <c r="A133" s="39"/>
      <c r="B133" s="67"/>
      <c r="C133" s="68"/>
      <c r="D133" s="68"/>
      <c r="E133" s="68"/>
      <c r="F133" s="68"/>
      <c r="G133" s="68"/>
      <c r="H133" s="68"/>
      <c r="I133" s="68"/>
      <c r="J133" s="68"/>
      <c r="K133" s="68"/>
      <c r="L133" s="45"/>
      <c r="M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</sheetData>
  <sheetProtection sheet="1" autoFilter="0" formatColumns="0" formatRows="0" objects="1" scenarios="1" spinCount="100000" saltValue="aHlSXabMXuUv/qUtfRW9cFIirEhlN6xudWf98aIipiQEITaOzteE4GlMZNINDVKY2kC1igQq3GYJOmFh+oQ+XQ==" hashValue="OBiURody4MJbIte7HKMbdkdGEV4r/CRDJ+KVUiALa2xcycklUmnklSL0gXsjOJDqTh7jP41IV9mZR5iQMNrb8g==" algorithmName="SHA-512" password="CC35"/>
  <autoFilter ref="C116:K132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SN-PC\SN</dc:creator>
  <cp:lastModifiedBy>SN-PC\SN</cp:lastModifiedBy>
  <dcterms:created xsi:type="dcterms:W3CDTF">2024-04-05T06:51:59Z</dcterms:created>
  <dcterms:modified xsi:type="dcterms:W3CDTF">2024-04-05T06:52:06Z</dcterms:modified>
</cp:coreProperties>
</file>