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990" activeTab="0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'Rekapitulace'!$A$9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<sst xmlns="http://schemas.openxmlformats.org/spreadsheetml/2006/main" count="377" uniqueCount="234">
  <si>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</si>
  <si>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</si>
  <si>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</si>
  <si>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</si>
  <si>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</si>
  <si>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</si>
  <si>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</si>
  <si>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</si>
  <si>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</si>
  <si>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</si>
  <si>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</si>
  <si>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</si>
  <si>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</si>
  <si>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</si>
  <si>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</si>
  <si>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</si>
  <si>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</si>
  <si>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</si>
  <si>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</si>
  <si>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</si>
  <si>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</si>
  <si>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Stavba:</t>
  </si>
  <si>
    <t>Objekt:</t>
  </si>
  <si>
    <t>Středisko: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</si>
  <si>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</si>
  <si>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</si>
  <si>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</si>
  <si>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</si>
  <si>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</si>
  <si>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</si>
  <si>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</si>
  <si>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4894 - K.Vary, Rybáře                                    </t>
  </si>
  <si>
    <t xml:space="preserve">48940010 - Revitalizace parku u Sv.Urbana                    </t>
  </si>
  <si>
    <t xml:space="preserve">                                                  </t>
  </si>
  <si>
    <t xml:space="preserve">ZEMNI PRACE STAVEBNI                              </t>
  </si>
  <si>
    <t xml:space="preserve">C12110-1101   </t>
  </si>
  <si>
    <t xml:space="preserve">Sejmutí ornice přemíst 50m *                      </t>
  </si>
  <si>
    <t xml:space="preserve">m3  </t>
  </si>
  <si>
    <t xml:space="preserve">              </t>
  </si>
  <si>
    <t>+</t>
  </si>
  <si>
    <t xml:space="preserve">C13210-1101   </t>
  </si>
  <si>
    <t xml:space="preserve">,             </t>
  </si>
  <si>
    <t xml:space="preserve">C13210-1192   </t>
  </si>
  <si>
    <t xml:space="preserve">Přípl hloub rýh voda horn 1 2 100m                </t>
  </si>
  <si>
    <t xml:space="preserve">C16220-1102   </t>
  </si>
  <si>
    <t xml:space="preserve">Vodorovné přem.výkopku do 50m 1-4 *               </t>
  </si>
  <si>
    <t xml:space="preserve">C17120-1101   </t>
  </si>
  <si>
    <t xml:space="preserve">C18110-1132   </t>
  </si>
  <si>
    <t xml:space="preserve">Úprava pozemku horn 3 40 m                        </t>
  </si>
  <si>
    <t xml:space="preserve">C18110-1911   </t>
  </si>
  <si>
    <t xml:space="preserve">Přípl zd přehrnutí 100m horn 1 2 3                </t>
  </si>
  <si>
    <t xml:space="preserve">C18110-1102   </t>
  </si>
  <si>
    <t xml:space="preserve">m2  </t>
  </si>
  <si>
    <t xml:space="preserve">cestičky      </t>
  </si>
  <si>
    <t xml:space="preserve">C18200-1111   </t>
  </si>
  <si>
    <t xml:space="preserve">Ploš úprava ter nerovn do 01m rov                 </t>
  </si>
  <si>
    <t xml:space="preserve">C18200-1113   </t>
  </si>
  <si>
    <t xml:space="preserve">Ploš úprava ter nerovn do 01m sv1-1               </t>
  </si>
  <si>
    <t xml:space="preserve">C11120-1102   </t>
  </si>
  <si>
    <t xml:space="preserve">Odstraň křovin 1 kořenu 10000m2  *                </t>
  </si>
  <si>
    <t xml:space="preserve">R11120-1102   </t>
  </si>
  <si>
    <t xml:space="preserve">C16230-1501   </t>
  </si>
  <si>
    <t xml:space="preserve">Vodorov.prem.krovin do 5 km   *                   </t>
  </si>
  <si>
    <t xml:space="preserve">920+1620                                          </t>
  </si>
  <si>
    <t xml:space="preserve">C12220-2201   </t>
  </si>
  <si>
    <t xml:space="preserve">C12220-2209   </t>
  </si>
  <si>
    <t xml:space="preserve">Přípl lepivost hr 3            *                  </t>
  </si>
  <si>
    <t xml:space="preserve">C17110-1141   </t>
  </si>
  <si>
    <t xml:space="preserve">C16220-1101   </t>
  </si>
  <si>
    <t xml:space="preserve">Vodorovné přem.výkopku do 20m 1-4 *               </t>
  </si>
  <si>
    <t xml:space="preserve">C18130-1101   </t>
  </si>
  <si>
    <t xml:space="preserve">Rozprostř ornice 1 5 500m2 10cm  *                </t>
  </si>
  <si>
    <t xml:space="preserve">430+80+300                                        </t>
  </si>
  <si>
    <t xml:space="preserve">C18230-1121   </t>
  </si>
  <si>
    <t xml:space="preserve">Rozprostř ornice nad 1 5 500m2 10cm*              </t>
  </si>
  <si>
    <t xml:space="preserve">10371306      </t>
  </si>
  <si>
    <t xml:space="preserve">Nákup ornice                                      </t>
  </si>
  <si>
    <t xml:space="preserve">2430*0.1                                          </t>
  </si>
  <si>
    <t xml:space="preserve">odp.místní    </t>
  </si>
  <si>
    <t>-</t>
  </si>
  <si>
    <t xml:space="preserve">87.9                                              </t>
  </si>
  <si>
    <t xml:space="preserve">C18040-2111   </t>
  </si>
  <si>
    <t xml:space="preserve">Založení park trav výsev rovina  *                </t>
  </si>
  <si>
    <t xml:space="preserve">C18040-2113   </t>
  </si>
  <si>
    <t xml:space="preserve">  596504      </t>
  </si>
  <si>
    <t xml:space="preserve">Parková směs                                      </t>
  </si>
  <si>
    <t xml:space="preserve">kg  </t>
  </si>
  <si>
    <t xml:space="preserve">2130*0.03*1.05                                    </t>
  </si>
  <si>
    <t>Oddíl celkem</t>
  </si>
  <si>
    <t xml:space="preserve">ZAKLADANI                                         </t>
  </si>
  <si>
    <t xml:space="preserve">C27431-3511   </t>
  </si>
  <si>
    <t xml:space="preserve">C27435-1215   </t>
  </si>
  <si>
    <t xml:space="preserve">Bed stěn zákl pasů zříz  *05                      </t>
  </si>
  <si>
    <t xml:space="preserve">0.3*4*5+0.3*12*2                                  </t>
  </si>
  <si>
    <t xml:space="preserve">C27435-1216   </t>
  </si>
  <si>
    <t xml:space="preserve">Bed stěn zákl pasu odstr   *                      </t>
  </si>
  <si>
    <t xml:space="preserve">SVISLE KONSTRUKCE                                 </t>
  </si>
  <si>
    <t xml:space="preserve">C32721-5110   </t>
  </si>
  <si>
    <t xml:space="preserve">Zdivo nzákl výplň lomkam                          </t>
  </si>
  <si>
    <t xml:space="preserve">35*0.75*0.5                                       </t>
  </si>
  <si>
    <t xml:space="preserve">83*0.5*0.5+(9+12)*0.5*0.5                         </t>
  </si>
  <si>
    <t xml:space="preserve">15*0.4*0.5                                        </t>
  </si>
  <si>
    <t xml:space="preserve">VODOROVNE KONSTRUKCE                              </t>
  </si>
  <si>
    <t xml:space="preserve">C0921         </t>
  </si>
  <si>
    <t xml:space="preserve">m   </t>
  </si>
  <si>
    <t xml:space="preserve">schodiš.1     </t>
  </si>
  <si>
    <t xml:space="preserve">10*4.5                                            </t>
  </si>
  <si>
    <t xml:space="preserve">schodiš.2     </t>
  </si>
  <si>
    <t xml:space="preserve">5*1.5                                             </t>
  </si>
  <si>
    <t xml:space="preserve">C46521-0113   </t>
  </si>
  <si>
    <t xml:space="preserve">Schody lom kam sucho zal mc tl300mm               </t>
  </si>
  <si>
    <t xml:space="preserve">ter.plata     </t>
  </si>
  <si>
    <t xml:space="preserve">8*4.5*2                                           </t>
  </si>
  <si>
    <t xml:space="preserve">šlapáky       </t>
  </si>
  <si>
    <t xml:space="preserve">C43431-1113   </t>
  </si>
  <si>
    <t xml:space="preserve">Stupně dusané B ZN 2   *07                        </t>
  </si>
  <si>
    <t xml:space="preserve">C43435-1141   </t>
  </si>
  <si>
    <t xml:space="preserve">Bed stupňů přímočarých zříz  *                    </t>
  </si>
  <si>
    <t xml:space="preserve">C43435-1142   </t>
  </si>
  <si>
    <t xml:space="preserve">Bed stupňů přímočarých odstr  *                   </t>
  </si>
  <si>
    <t xml:space="preserve">C45154-1111   </t>
  </si>
  <si>
    <t xml:space="preserve">Lože výkopu ze štěrkodrtě  *                      </t>
  </si>
  <si>
    <t xml:space="preserve">75*0.2                                            </t>
  </si>
  <si>
    <t xml:space="preserve">KOMUNIKACE                                        </t>
  </si>
  <si>
    <t xml:space="preserve">C56493-1412   </t>
  </si>
  <si>
    <t xml:space="preserve">Asfaltový recyklát tl 10cm   *                    </t>
  </si>
  <si>
    <t xml:space="preserve">R93890-9111   </t>
  </si>
  <si>
    <t xml:space="preserve">Odstran nánosu povrch v ose vozovky               </t>
  </si>
  <si>
    <t xml:space="preserve">R56466-1111   </t>
  </si>
  <si>
    <t xml:space="preserve">Podkl kam hrub drc 63-125mm tl 20cm*              </t>
  </si>
  <si>
    <t xml:space="preserve">C56921-1111   </t>
  </si>
  <si>
    <t xml:space="preserve">Zpev krajnic strpis-kamn tl 5cm   *               </t>
  </si>
  <si>
    <t xml:space="preserve">C56423-1111   </t>
  </si>
  <si>
    <t xml:space="preserve">Podklad ze štěrkopís tl 10 cm   *                 </t>
  </si>
  <si>
    <t xml:space="preserve">ost.plochy    </t>
  </si>
  <si>
    <t xml:space="preserve">C58911-6112   </t>
  </si>
  <si>
    <t xml:space="preserve">Kryt pl tělvých hlinpís 5 cm  *                   </t>
  </si>
  <si>
    <t xml:space="preserve">DOKONCUJICI KONSTRUKCE                            </t>
  </si>
  <si>
    <t xml:space="preserve">C91123-1111   </t>
  </si>
  <si>
    <t xml:space="preserve">55300884      </t>
  </si>
  <si>
    <t xml:space="preserve">Atypické kovové výrobky                           </t>
  </si>
  <si>
    <t xml:space="preserve">50*2+28*1.6*1.308                                 </t>
  </si>
  <si>
    <t xml:space="preserve">BOURANI                                           </t>
  </si>
  <si>
    <t xml:space="preserve">C96102-2311   </t>
  </si>
  <si>
    <t xml:space="preserve">2*0.3*5*1.1                                       </t>
  </si>
  <si>
    <t xml:space="preserve">C97908-1111   </t>
  </si>
  <si>
    <t xml:space="preserve">Odvoz suti na skládku do 1km  *                   </t>
  </si>
  <si>
    <t xml:space="preserve">t   </t>
  </si>
  <si>
    <t>C97908-1121/01</t>
  </si>
  <si>
    <t xml:space="preserve">Odvoz suti na skládku za další 1km                </t>
  </si>
  <si>
    <t xml:space="preserve">7.49*17                                           </t>
  </si>
  <si>
    <t xml:space="preserve">90000005      </t>
  </si>
  <si>
    <t xml:space="preserve">Poplatek za skládku - beton, cihla                </t>
  </si>
  <si>
    <t xml:space="preserve">C97908-4216   </t>
  </si>
  <si>
    <t xml:space="preserve">Vodor doprava vybour hmot sucho 5km*              </t>
  </si>
  <si>
    <t xml:space="preserve">dět.proléz    </t>
  </si>
  <si>
    <t xml:space="preserve">10*2                                              </t>
  </si>
  <si>
    <t>C97908-4219/01</t>
  </si>
  <si>
    <t xml:space="preserve">Vodorovná doprava vybouraných hmot                </t>
  </si>
  <si>
    <t xml:space="preserve">po suchu příp.za dal.5km                          </t>
  </si>
  <si>
    <t xml:space="preserve">270.4*2                                           </t>
  </si>
  <si>
    <t xml:space="preserve">90000001      </t>
  </si>
  <si>
    <t xml:space="preserve">Poplatek za skládku - suť netříděná               </t>
  </si>
  <si>
    <t xml:space="preserve">PRESUN HMOT                                       </t>
  </si>
  <si>
    <t xml:space="preserve">C99822-2012   </t>
  </si>
  <si>
    <t xml:space="preserve">Přesun hm zpev.ploch kryt kamenivo                </t>
  </si>
  <si>
    <t xml:space="preserve">NATERY                                            </t>
  </si>
  <si>
    <t xml:space="preserve">C78322-5600   </t>
  </si>
  <si>
    <t xml:space="preserve">Nátěr syntet KDK 2E  **                           </t>
  </si>
  <si>
    <t xml:space="preserve">nové          </t>
  </si>
  <si>
    <t xml:space="preserve">50*1.1*2                                          </t>
  </si>
  <si>
    <t xml:space="preserve">stávající     </t>
  </si>
  <si>
    <t xml:space="preserve">94*1*2                                            </t>
  </si>
  <si>
    <t xml:space="preserve">C78322-6100   </t>
  </si>
  <si>
    <t xml:space="preserve">Nátěr syntet KDK z   **                           </t>
  </si>
  <si>
    <t xml:space="preserve">kpl </t>
  </si>
  <si>
    <t xml:space="preserve">55396113      </t>
  </si>
  <si>
    <t xml:space="preserve">59296004      </t>
  </si>
  <si>
    <t xml:space="preserve">Odpadpadkový koš se stříškou 55L                  </t>
  </si>
  <si>
    <t xml:space="preserve">ks  </t>
  </si>
  <si>
    <t>REKAPITULACE:</t>
  </si>
  <si>
    <t>Celkem</t>
  </si>
  <si>
    <t>Daň z přidané hodnoty:</t>
  </si>
  <si>
    <t>Cena včetně DPH:</t>
  </si>
  <si>
    <t xml:space="preserve">            </t>
  </si>
  <si>
    <t>Ing.Olga Havlíková</t>
  </si>
  <si>
    <t>DPH 21%:</t>
  </si>
  <si>
    <t xml:space="preserve">154 - Projektové práce  Ing. Havlíková Olga       </t>
  </si>
  <si>
    <t>21% daň z PH :</t>
  </si>
  <si>
    <t>Ing.Havlíková</t>
  </si>
  <si>
    <t xml:space="preserve">RŮZNÉ vč. BILLBOARDU                                             </t>
  </si>
  <si>
    <t xml:space="preserve">(150+256+180)*0.15                                    </t>
  </si>
  <si>
    <t xml:space="preserve">12*0.3*1.1                                       </t>
  </si>
  <si>
    <t xml:space="preserve">Násypy nezhutněné  *  do jam po kořenech                            </t>
  </si>
  <si>
    <t xml:space="preserve">(400+450+765+1496)*0.2      </t>
  </si>
  <si>
    <t xml:space="preserve">55*2.1+(125+25)*2.1                                    </t>
  </si>
  <si>
    <t xml:space="preserve">Úprava pláň zářez hor 1-4 se zhutn * pěšiny             </t>
  </si>
  <si>
    <t xml:space="preserve">300+450+180+80+660                </t>
  </si>
  <si>
    <t xml:space="preserve">105+1295+220                                 </t>
  </si>
  <si>
    <t xml:space="preserve">300+340+180+100                        </t>
  </si>
  <si>
    <t xml:space="preserve">Odkop. silnice tř 3 do 100 m3    *  pro pěšinu č.2              </t>
  </si>
  <si>
    <t xml:space="preserve">Násyp silnice vrstva do 0,75m3 nam2*  pro pěšinu č.2             </t>
  </si>
  <si>
    <t xml:space="preserve">Násypy nezhutněné  *  dorovnání terénu                            </t>
  </si>
  <si>
    <t xml:space="preserve">230+455+225+41+499+170                                       </t>
  </si>
  <si>
    <t xml:space="preserve">Hlb rýh 60cm horn 2 100m3  *  základy bočních zídek - schody                   </t>
  </si>
  <si>
    <t xml:space="preserve">B zákl pasu prostý ZN 2  *07     základy bočních zídek - schody                 </t>
  </si>
  <si>
    <t xml:space="preserve">zídka podél cesty      </t>
  </si>
  <si>
    <t xml:space="preserve">zídky pěšiny    </t>
  </si>
  <si>
    <t xml:space="preserve">kolem ohniště    </t>
  </si>
  <si>
    <t xml:space="preserve">Oprava stávajících kamenných schodišť                  </t>
  </si>
  <si>
    <t xml:space="preserve">3*8*2+4*1.5                                           </t>
  </si>
  <si>
    <t xml:space="preserve">4*1.5*0.5                                             </t>
  </si>
  <si>
    <t xml:space="preserve">8*3*2*0.15+4*1.5*0.15                                 </t>
  </si>
  <si>
    <t>podklad pěšiny</t>
  </si>
  <si>
    <t xml:space="preserve">55*1.9+(125+25)*1.9                                    </t>
  </si>
  <si>
    <t>pěšiny</t>
  </si>
  <si>
    <t xml:space="preserve">55*1.6+(125+25)*1.6                                    </t>
  </si>
  <si>
    <t>300+724+450+137+181+16.5+80</t>
  </si>
  <si>
    <t xml:space="preserve">(55+125+25)*1.5+181.5+251                                           </t>
  </si>
  <si>
    <t>pěšiny a plocha</t>
  </si>
  <si>
    <t xml:space="preserve">Osaz a mtž zábradli sl ocel 2 madla*  v=0.90m            </t>
  </si>
  <si>
    <t xml:space="preserve">Základy smíšené zdivo * zídky podél schodů                            </t>
  </si>
  <si>
    <t>černé skládky</t>
  </si>
  <si>
    <t xml:space="preserve">R97908-7213   </t>
  </si>
  <si>
    <t xml:space="preserve">Nakladani doprav prostr vybour hmot*  vč. bourání dět.proléz, vyjmutí zákl. a odříz. trub.konstr.rakety            </t>
  </si>
  <si>
    <t xml:space="preserve">ve svahu do 1:1 , vč. 5x pařez stromu                                  </t>
  </si>
  <si>
    <t xml:space="preserve">Založeni park trav vysev svah 1-1                 </t>
  </si>
  <si>
    <t>Autorský dozor, předpokl. 30h</t>
  </si>
  <si>
    <t>Tech.pomoc-projekt</t>
  </si>
  <si>
    <t xml:space="preserve">Geodetické zaměření, skut.prov. a vytyčení hranic pozemků                              </t>
  </si>
  <si>
    <t xml:space="preserve">(80+35+35+86+20)*0.5*1.8+20*0.5*2                        </t>
  </si>
  <si>
    <t>VÝKAZ VÝMĚR PRO POLOŽKOVÝ ROZPOČET OBJEKTU</t>
  </si>
  <si>
    <t xml:space="preserve">D+M billboardu vč. grafiky dle pravidel dotač. titulu                                   </t>
  </si>
  <si>
    <t xml:space="preserve">Lavička s opěrou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</si>
</sst>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  <numFmt numFmtId="168" formatCode="\,\-"/>
  </numFmts>
  <fonts count="4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54">
      <selection activeCell="K187" sqref="K187"/>
    </sheetView>
  </sheetViews>
  <sheetFormatPr defaultColWidth="9.00390625" defaultRowHeight="12.75"/>
  <cols>
    <col min="1" max="1" width="3.75390625" style="1" customWidth="1"/>
    <col min="2" max="2" width="12.875" style="13" customWidth="1"/>
    <col min="3" max="3" width="1.25" style="1" customWidth="1"/>
    <col min="4" max="4" width="35.75390625" style="13" customWidth="1"/>
    <col min="5" max="5" width="3.625" style="1" customWidth="1"/>
    <col min="6" max="6" width="9.75390625" style="30" customWidth="1"/>
    <col min="7" max="7" width="8.625" style="30" customWidth="1"/>
    <col min="8" max="8" width="9.75390625" style="30" customWidth="1"/>
    <col min="9" max="9" width="7.75390625" style="4" customWidth="1"/>
    <col min="10" max="16384" width="9.125" style="1" customWidth="1"/>
  </cols>
  <sheetData>
    <row r="1" spans="1:4" ht="11.25">
      <c r="A1" s="1" t="s">
        <v>0</v>
      </c>
      <c r="D1" s="13" t="s">
        <v>31</v>
      </c>
    </row>
    <row r="2" spans="1:4" ht="11.25">
      <c r="A2" s="1" t="s">
        <v>1</v>
      </c>
      <c r="D2" s="13" t="s">
        <v>32</v>
      </c>
    </row>
    <row r="4" spans="1:9" ht="11.25">
      <c r="A4" s="5" t="s">
        <v>2</v>
      </c>
      <c r="B4" s="16" t="s">
        <v>3</v>
      </c>
      <c r="C4" s="9"/>
      <c r="D4" s="14" t="s">
        <v>4</v>
      </c>
      <c r="E4" s="6" t="s">
        <v>5</v>
      </c>
      <c r="F4" s="31" t="s">
        <v>6</v>
      </c>
      <c r="G4" s="31" t="s">
        <v>7</v>
      </c>
      <c r="H4" s="31" t="s">
        <v>8</v>
      </c>
      <c r="I4" s="7" t="s">
        <v>16</v>
      </c>
    </row>
    <row r="5" spans="1:8" ht="11.25">
      <c r="A5" s="2"/>
      <c r="B5" s="32" t="s">
        <v>33</v>
      </c>
      <c r="C5" s="3"/>
      <c r="D5" s="15"/>
      <c r="E5" s="2"/>
      <c r="F5" s="56"/>
      <c r="G5" s="56"/>
      <c r="H5" s="66"/>
    </row>
    <row r="6" spans="1:6" ht="11.25">
      <c r="A6" s="34">
        <v>1</v>
      </c>
      <c r="B6" s="33" t="s">
        <v>34</v>
      </c>
      <c r="F6" s="67"/>
    </row>
    <row r="8" spans="1:9" ht="11.25">
      <c r="A8" s="1">
        <v>1</v>
      </c>
      <c r="B8" s="13" t="s">
        <v>35</v>
      </c>
      <c r="D8" s="13" t="s">
        <v>36</v>
      </c>
      <c r="E8" s="1" t="s">
        <v>37</v>
      </c>
      <c r="F8" s="30">
        <v>87.9</v>
      </c>
      <c r="H8" s="30">
        <f>F8*G8</f>
        <v>0</v>
      </c>
      <c r="I8" s="4">
        <v>0</v>
      </c>
    </row>
    <row r="9" spans="2:4" ht="11.25">
      <c r="B9" s="13" t="s">
        <v>38</v>
      </c>
      <c r="C9" s="1" t="s">
        <v>39</v>
      </c>
      <c r="D9" s="13" t="s">
        <v>191</v>
      </c>
    </row>
    <row r="11" spans="1:9" ht="22.5">
      <c r="A11" s="1">
        <v>2</v>
      </c>
      <c r="B11" s="13" t="s">
        <v>40</v>
      </c>
      <c r="D11" s="71" t="s">
        <v>204</v>
      </c>
      <c r="E11" s="1" t="s">
        <v>37</v>
      </c>
      <c r="F11" s="30">
        <v>3.96</v>
      </c>
      <c r="H11" s="30">
        <f>F11*G11</f>
        <v>0</v>
      </c>
      <c r="I11" s="4">
        <v>0</v>
      </c>
    </row>
    <row r="12" spans="2:4" ht="11.25">
      <c r="B12" s="13" t="s">
        <v>41</v>
      </c>
      <c r="C12" s="1" t="s">
        <v>39</v>
      </c>
      <c r="D12" s="13" t="s">
        <v>192</v>
      </c>
    </row>
    <row r="14" spans="1:9" ht="11.25">
      <c r="A14" s="1">
        <v>3</v>
      </c>
      <c r="B14" s="13" t="s">
        <v>42</v>
      </c>
      <c r="D14" s="13" t="s">
        <v>43</v>
      </c>
      <c r="E14" s="1" t="s">
        <v>37</v>
      </c>
      <c r="F14" s="30">
        <v>3.96</v>
      </c>
      <c r="H14" s="30">
        <f>F14*G14</f>
        <v>0</v>
      </c>
      <c r="I14" s="4">
        <v>0</v>
      </c>
    </row>
    <row r="16" spans="1:9" ht="11.25">
      <c r="A16" s="1">
        <v>4</v>
      </c>
      <c r="B16" s="13" t="s">
        <v>44</v>
      </c>
      <c r="D16" s="13" t="s">
        <v>45</v>
      </c>
      <c r="E16" s="1" t="s">
        <v>37</v>
      </c>
      <c r="F16" s="30">
        <v>3.96</v>
      </c>
      <c r="H16" s="30">
        <f>F16*G16</f>
        <v>0</v>
      </c>
      <c r="I16" s="4">
        <v>0</v>
      </c>
    </row>
    <row r="18" spans="1:9" ht="11.25">
      <c r="A18" s="1">
        <v>5</v>
      </c>
      <c r="B18" s="13" t="s">
        <v>46</v>
      </c>
      <c r="D18" s="71" t="s">
        <v>193</v>
      </c>
      <c r="E18" s="1" t="s">
        <v>37</v>
      </c>
      <c r="F18" s="30">
        <v>3.96</v>
      </c>
      <c r="H18" s="30">
        <f>F18*G18</f>
        <v>0</v>
      </c>
      <c r="I18" s="4">
        <v>0</v>
      </c>
    </row>
    <row r="20" spans="1:9" ht="11.25">
      <c r="A20" s="1">
        <v>6</v>
      </c>
      <c r="B20" s="13" t="s">
        <v>47</v>
      </c>
      <c r="D20" s="13" t="s">
        <v>48</v>
      </c>
      <c r="E20" s="1" t="s">
        <v>37</v>
      </c>
      <c r="F20" s="30">
        <v>622.2</v>
      </c>
      <c r="H20" s="30">
        <f>F20*G20</f>
        <v>0</v>
      </c>
      <c r="I20" s="4">
        <v>0</v>
      </c>
    </row>
    <row r="21" spans="2:4" ht="11.25">
      <c r="B21" s="13" t="s">
        <v>38</v>
      </c>
      <c r="C21" s="1" t="s">
        <v>39</v>
      </c>
      <c r="D21" s="13" t="s">
        <v>194</v>
      </c>
    </row>
    <row r="23" spans="1:9" ht="11.25">
      <c r="A23" s="1">
        <v>7</v>
      </c>
      <c r="B23" s="13" t="s">
        <v>49</v>
      </c>
      <c r="D23" s="13" t="s">
        <v>50</v>
      </c>
      <c r="E23" s="1" t="s">
        <v>37</v>
      </c>
      <c r="F23" s="30">
        <v>622.2</v>
      </c>
      <c r="H23" s="30">
        <f>F23*G23</f>
        <v>0</v>
      </c>
      <c r="I23" s="4">
        <v>0</v>
      </c>
    </row>
    <row r="25" spans="1:9" ht="11.25">
      <c r="A25" s="1">
        <v>8</v>
      </c>
      <c r="B25" s="13" t="s">
        <v>51</v>
      </c>
      <c r="D25" s="13" t="s">
        <v>196</v>
      </c>
      <c r="E25" s="1" t="s">
        <v>52</v>
      </c>
      <c r="F25" s="30">
        <v>430.5</v>
      </c>
      <c r="H25" s="30">
        <f>F25*G25</f>
        <v>0</v>
      </c>
      <c r="I25" s="4">
        <v>0</v>
      </c>
    </row>
    <row r="26" spans="2:4" ht="11.25">
      <c r="B26" s="13" t="s">
        <v>53</v>
      </c>
      <c r="C26" s="1" t="s">
        <v>39</v>
      </c>
      <c r="D26" s="13" t="s">
        <v>195</v>
      </c>
    </row>
    <row r="28" spans="1:9" ht="11.25">
      <c r="A28" s="1">
        <v>9</v>
      </c>
      <c r="B28" s="13" t="s">
        <v>54</v>
      </c>
      <c r="D28" s="13" t="s">
        <v>55</v>
      </c>
      <c r="E28" s="1" t="s">
        <v>52</v>
      </c>
      <c r="F28" s="30">
        <v>1670</v>
      </c>
      <c r="H28" s="30">
        <f>F28*G28</f>
        <v>0</v>
      </c>
      <c r="I28" s="4">
        <v>0</v>
      </c>
    </row>
    <row r="29" spans="2:4" ht="11.25">
      <c r="B29" s="13" t="s">
        <v>38</v>
      </c>
      <c r="C29" s="1" t="s">
        <v>39</v>
      </c>
      <c r="D29" s="13" t="s">
        <v>197</v>
      </c>
    </row>
    <row r="31" spans="1:9" ht="11.25">
      <c r="A31" s="1">
        <v>10</v>
      </c>
      <c r="B31" s="13" t="s">
        <v>56</v>
      </c>
      <c r="D31" s="13" t="s">
        <v>57</v>
      </c>
      <c r="E31" s="1" t="s">
        <v>52</v>
      </c>
      <c r="F31" s="30">
        <v>1620</v>
      </c>
      <c r="H31" s="30">
        <f>F31*G31</f>
        <v>0</v>
      </c>
      <c r="I31" s="4">
        <v>0</v>
      </c>
    </row>
    <row r="32" spans="2:4" ht="11.25">
      <c r="B32" s="13" t="s">
        <v>38</v>
      </c>
      <c r="C32" s="1" t="s">
        <v>39</v>
      </c>
      <c r="D32" s="13" t="s">
        <v>198</v>
      </c>
    </row>
    <row r="34" spans="1:9" ht="11.25">
      <c r="A34" s="1">
        <v>11</v>
      </c>
      <c r="B34" s="13" t="s">
        <v>58</v>
      </c>
      <c r="D34" s="13" t="s">
        <v>59</v>
      </c>
      <c r="E34" s="1" t="s">
        <v>52</v>
      </c>
      <c r="F34" s="30">
        <v>920</v>
      </c>
      <c r="H34" s="30">
        <f>F34*G34</f>
        <v>0</v>
      </c>
      <c r="I34" s="4">
        <v>0</v>
      </c>
    </row>
    <row r="35" spans="2:4" ht="11.25">
      <c r="B35" s="13" t="s">
        <v>38</v>
      </c>
      <c r="C35" s="1" t="s">
        <v>39</v>
      </c>
      <c r="D35" s="13" t="s">
        <v>199</v>
      </c>
    </row>
    <row r="37" spans="1:9" ht="11.25">
      <c r="A37" s="1">
        <v>12</v>
      </c>
      <c r="B37" s="13" t="s">
        <v>60</v>
      </c>
      <c r="D37" s="13" t="s">
        <v>59</v>
      </c>
      <c r="E37" s="1" t="s">
        <v>52</v>
      </c>
      <c r="F37" s="30">
        <v>1620</v>
      </c>
      <c r="H37" s="30">
        <f>F37*G37</f>
        <v>0</v>
      </c>
      <c r="I37" s="4">
        <v>0</v>
      </c>
    </row>
    <row r="38" ht="11.25">
      <c r="D38" s="13" t="s">
        <v>225</v>
      </c>
    </row>
    <row r="39" spans="2:4" ht="11.25">
      <c r="B39" s="13" t="s">
        <v>38</v>
      </c>
      <c r="C39" s="1" t="s">
        <v>39</v>
      </c>
      <c r="D39" s="13" t="s">
        <v>198</v>
      </c>
    </row>
    <row r="41" spans="1:9" ht="11.25">
      <c r="A41" s="1">
        <v>13</v>
      </c>
      <c r="B41" s="13" t="s">
        <v>61</v>
      </c>
      <c r="D41" s="13" t="s">
        <v>62</v>
      </c>
      <c r="E41" s="1" t="s">
        <v>52</v>
      </c>
      <c r="F41" s="30">
        <v>2540</v>
      </c>
      <c r="H41" s="30">
        <f>F41*G41</f>
        <v>0</v>
      </c>
      <c r="I41" s="4">
        <v>0</v>
      </c>
    </row>
    <row r="42" spans="2:4" ht="11.25">
      <c r="B42" s="13" t="s">
        <v>38</v>
      </c>
      <c r="C42" s="1" t="s">
        <v>39</v>
      </c>
      <c r="D42" s="13" t="s">
        <v>63</v>
      </c>
    </row>
    <row r="44" spans="1:9" ht="11.25">
      <c r="A44" s="1">
        <v>14</v>
      </c>
      <c r="B44" s="13" t="s">
        <v>64</v>
      </c>
      <c r="D44" s="13" t="s">
        <v>200</v>
      </c>
      <c r="E44" s="1" t="s">
        <v>37</v>
      </c>
      <c r="F44" s="30">
        <v>41.4</v>
      </c>
      <c r="H44" s="30">
        <f>F44*G44</f>
        <v>0</v>
      </c>
      <c r="I44" s="4">
        <v>0</v>
      </c>
    </row>
    <row r="46" spans="1:9" ht="11.25">
      <c r="A46" s="1">
        <v>15</v>
      </c>
      <c r="B46" s="13" t="s">
        <v>65</v>
      </c>
      <c r="D46" s="13" t="s">
        <v>66</v>
      </c>
      <c r="E46" s="1" t="s">
        <v>37</v>
      </c>
      <c r="F46" s="30">
        <v>41.4</v>
      </c>
      <c r="H46" s="30">
        <f>F46*G46</f>
        <v>0</v>
      </c>
      <c r="I46" s="4">
        <v>0</v>
      </c>
    </row>
    <row r="48" spans="1:9" ht="22.5">
      <c r="A48" s="1">
        <v>16</v>
      </c>
      <c r="B48" s="13" t="s">
        <v>67</v>
      </c>
      <c r="D48" s="71" t="s">
        <v>201</v>
      </c>
      <c r="E48" s="1" t="s">
        <v>37</v>
      </c>
      <c r="F48" s="30">
        <v>29.6</v>
      </c>
      <c r="H48" s="30">
        <f>F48*G48</f>
        <v>0</v>
      </c>
      <c r="I48" s="4">
        <v>0</v>
      </c>
    </row>
    <row r="50" spans="1:9" ht="11.25">
      <c r="A50" s="1">
        <v>17</v>
      </c>
      <c r="B50" s="13" t="s">
        <v>68</v>
      </c>
      <c r="D50" s="13" t="s">
        <v>69</v>
      </c>
      <c r="E50" s="1" t="s">
        <v>37</v>
      </c>
      <c r="F50" s="30">
        <v>11.8</v>
      </c>
      <c r="H50" s="30">
        <f>F50*G50</f>
        <v>0</v>
      </c>
      <c r="I50" s="4">
        <v>0</v>
      </c>
    </row>
    <row r="52" spans="1:9" ht="11.25">
      <c r="A52" s="1">
        <v>18</v>
      </c>
      <c r="B52" s="13" t="s">
        <v>46</v>
      </c>
      <c r="D52" s="13" t="s">
        <v>202</v>
      </c>
      <c r="E52" s="1" t="s">
        <v>37</v>
      </c>
      <c r="F52" s="30">
        <v>11.8</v>
      </c>
      <c r="H52" s="30">
        <f>F52*G52</f>
        <v>0</v>
      </c>
      <c r="I52" s="4">
        <v>0</v>
      </c>
    </row>
    <row r="54" spans="1:9" ht="11.25">
      <c r="A54" s="1">
        <v>19</v>
      </c>
      <c r="B54" s="13" t="s">
        <v>70</v>
      </c>
      <c r="D54" s="13" t="s">
        <v>71</v>
      </c>
      <c r="E54" s="1" t="s">
        <v>52</v>
      </c>
      <c r="F54" s="30">
        <v>810</v>
      </c>
      <c r="H54" s="30">
        <f>F54*G54</f>
        <v>0</v>
      </c>
      <c r="I54" s="4">
        <v>0</v>
      </c>
    </row>
    <row r="55" spans="2:4" ht="11.25">
      <c r="B55" s="13" t="s">
        <v>38</v>
      </c>
      <c r="C55" s="1" t="s">
        <v>39</v>
      </c>
      <c r="D55" s="13" t="s">
        <v>72</v>
      </c>
    </row>
    <row r="57" spans="1:9" ht="11.25">
      <c r="A57" s="1">
        <v>20</v>
      </c>
      <c r="B57" s="13" t="s">
        <v>73</v>
      </c>
      <c r="D57" s="13" t="s">
        <v>74</v>
      </c>
      <c r="E57" s="1" t="s">
        <v>52</v>
      </c>
      <c r="F57" s="30">
        <v>1620</v>
      </c>
      <c r="H57" s="30">
        <f>F57*G57</f>
        <v>0</v>
      </c>
      <c r="I57" s="4">
        <v>0</v>
      </c>
    </row>
    <row r="58" spans="2:4" ht="11.25">
      <c r="B58" s="13" t="s">
        <v>38</v>
      </c>
      <c r="C58" s="1" t="s">
        <v>39</v>
      </c>
      <c r="D58" s="13" t="s">
        <v>203</v>
      </c>
    </row>
    <row r="60" spans="1:9" ht="11.25">
      <c r="A60" s="1">
        <v>21</v>
      </c>
      <c r="B60" s="13" t="s">
        <v>75</v>
      </c>
      <c r="D60" s="13" t="s">
        <v>76</v>
      </c>
      <c r="E60" s="1" t="s">
        <v>37</v>
      </c>
      <c r="F60" s="30">
        <v>155.1</v>
      </c>
      <c r="H60" s="30">
        <f>F60*G60</f>
        <v>0</v>
      </c>
      <c r="I60" s="4">
        <v>93.06</v>
      </c>
    </row>
    <row r="61" spans="2:4" ht="11.25">
      <c r="B61" s="13" t="s">
        <v>38</v>
      </c>
      <c r="C61" s="1" t="s">
        <v>39</v>
      </c>
      <c r="D61" s="13" t="s">
        <v>77</v>
      </c>
    </row>
    <row r="62" spans="2:4" ht="11.25">
      <c r="B62" s="13" t="s">
        <v>78</v>
      </c>
      <c r="C62" s="1" t="s">
        <v>79</v>
      </c>
      <c r="D62" s="13" t="s">
        <v>80</v>
      </c>
    </row>
    <row r="64" spans="1:9" ht="11.25">
      <c r="A64" s="1">
        <v>22</v>
      </c>
      <c r="B64" s="13" t="s">
        <v>81</v>
      </c>
      <c r="D64" s="13" t="s">
        <v>82</v>
      </c>
      <c r="E64" s="1" t="s">
        <v>52</v>
      </c>
      <c r="F64" s="30">
        <v>510</v>
      </c>
      <c r="H64" s="30">
        <f>F64*G64</f>
        <v>0</v>
      </c>
      <c r="I64" s="4">
        <v>0</v>
      </c>
    </row>
    <row r="66" spans="1:9" ht="11.25">
      <c r="A66" s="1">
        <v>23</v>
      </c>
      <c r="B66" s="13" t="s">
        <v>83</v>
      </c>
      <c r="D66" s="13" t="s">
        <v>226</v>
      </c>
      <c r="E66" s="1" t="s">
        <v>52</v>
      </c>
      <c r="F66" s="30">
        <v>1620</v>
      </c>
      <c r="H66" s="30">
        <f>F66*G66</f>
        <v>0</v>
      </c>
      <c r="I66" s="4">
        <v>0</v>
      </c>
    </row>
    <row r="68" spans="1:9" ht="11.25">
      <c r="A68" s="1">
        <v>24</v>
      </c>
      <c r="B68" s="13" t="s">
        <v>84</v>
      </c>
      <c r="D68" s="13" t="s">
        <v>85</v>
      </c>
      <c r="E68" s="1" t="s">
        <v>86</v>
      </c>
      <c r="F68" s="30">
        <v>67.095</v>
      </c>
      <c r="H68" s="30">
        <f>F68*G68</f>
        <v>0</v>
      </c>
      <c r="I68" s="4">
        <v>0.0671</v>
      </c>
    </row>
    <row r="69" spans="2:4" ht="11.25">
      <c r="B69" s="13" t="s">
        <v>38</v>
      </c>
      <c r="C69" s="1" t="s">
        <v>39</v>
      </c>
      <c r="D69" s="13" t="s">
        <v>87</v>
      </c>
    </row>
    <row r="70" spans="1:9" ht="11.25">
      <c r="A70" s="37" t="s">
        <v>88</v>
      </c>
      <c r="B70" s="38"/>
      <c r="C70" s="39"/>
      <c r="D70" s="38"/>
      <c r="E70" s="39"/>
      <c r="F70" s="68"/>
      <c r="G70" s="68"/>
      <c r="H70" s="69">
        <f>SUM(H7:H69)</f>
        <v>0</v>
      </c>
      <c r="I70" s="40">
        <f>SUM(I7:I69)</f>
        <v>93.1271</v>
      </c>
    </row>
    <row r="71" ht="11.25">
      <c r="B71" s="33" t="s">
        <v>33</v>
      </c>
    </row>
    <row r="72" spans="1:2" ht="11.25">
      <c r="A72" s="34">
        <v>2</v>
      </c>
      <c r="B72" s="33" t="s">
        <v>89</v>
      </c>
    </row>
    <row r="74" spans="1:9" ht="22.5">
      <c r="A74" s="1">
        <v>25</v>
      </c>
      <c r="B74" s="13" t="s">
        <v>90</v>
      </c>
      <c r="D74" s="72" t="s">
        <v>205</v>
      </c>
      <c r="E74" s="1" t="s">
        <v>37</v>
      </c>
      <c r="F74" s="30">
        <v>3.96</v>
      </c>
      <c r="H74" s="30">
        <f>F74*G74</f>
        <v>0</v>
      </c>
      <c r="I74" s="4">
        <v>9.4111</v>
      </c>
    </row>
    <row r="76" spans="1:9" ht="11.25">
      <c r="A76" s="1">
        <v>26</v>
      </c>
      <c r="B76" s="13" t="s">
        <v>91</v>
      </c>
      <c r="D76" s="13" t="s">
        <v>92</v>
      </c>
      <c r="E76" s="1" t="s">
        <v>52</v>
      </c>
      <c r="F76" s="30">
        <v>13.2</v>
      </c>
      <c r="H76" s="30">
        <f>F76*G76</f>
        <v>0</v>
      </c>
      <c r="I76" s="4">
        <v>0.01531</v>
      </c>
    </row>
    <row r="77" spans="2:4" ht="11.25">
      <c r="B77" s="13" t="s">
        <v>38</v>
      </c>
      <c r="C77" s="1" t="s">
        <v>39</v>
      </c>
      <c r="D77" s="13" t="s">
        <v>93</v>
      </c>
    </row>
    <row r="79" spans="1:9" ht="11.25">
      <c r="A79" s="1">
        <v>27</v>
      </c>
      <c r="B79" s="13" t="s">
        <v>94</v>
      </c>
      <c r="D79" s="13" t="s">
        <v>95</v>
      </c>
      <c r="E79" s="1" t="s">
        <v>52</v>
      </c>
      <c r="F79" s="30">
        <v>13.2</v>
      </c>
      <c r="H79" s="30">
        <f>F79*G79</f>
        <v>0</v>
      </c>
      <c r="I79" s="4">
        <v>0</v>
      </c>
    </row>
    <row r="80" spans="1:9" ht="11.25">
      <c r="A80" s="37" t="s">
        <v>88</v>
      </c>
      <c r="B80" s="38"/>
      <c r="C80" s="39"/>
      <c r="D80" s="38"/>
      <c r="E80" s="39"/>
      <c r="F80" s="68"/>
      <c r="G80" s="68"/>
      <c r="H80" s="69">
        <f>SUM(H73:H79)</f>
        <v>0</v>
      </c>
      <c r="I80" s="40">
        <f>SUM(I73:I79)</f>
        <v>9.426409999999999</v>
      </c>
    </row>
    <row r="81" ht="11.25">
      <c r="B81" s="33" t="s">
        <v>33</v>
      </c>
    </row>
    <row r="82" spans="1:2" ht="11.25">
      <c r="A82" s="34">
        <v>3</v>
      </c>
      <c r="B82" s="33" t="s">
        <v>96</v>
      </c>
    </row>
    <row r="84" spans="1:9" ht="11.25">
      <c r="A84" s="1">
        <v>28</v>
      </c>
      <c r="B84" s="13" t="s">
        <v>97</v>
      </c>
      <c r="D84" s="13" t="s">
        <v>98</v>
      </c>
      <c r="E84" s="1" t="s">
        <v>37</v>
      </c>
      <c r="F84" s="30">
        <v>42.125</v>
      </c>
      <c r="H84" s="30">
        <f>F84*G84</f>
        <v>0</v>
      </c>
      <c r="I84" s="4">
        <v>109.85147</v>
      </c>
    </row>
    <row r="85" spans="2:4" ht="11.25">
      <c r="B85" s="13" t="s">
        <v>206</v>
      </c>
      <c r="C85" s="1" t="s">
        <v>39</v>
      </c>
      <c r="D85" s="13" t="s">
        <v>99</v>
      </c>
    </row>
    <row r="86" spans="2:4" ht="11.25">
      <c r="B86" s="13" t="s">
        <v>207</v>
      </c>
      <c r="C86" s="1" t="s">
        <v>39</v>
      </c>
      <c r="D86" s="13" t="s">
        <v>100</v>
      </c>
    </row>
    <row r="87" spans="2:4" ht="11.25">
      <c r="B87" s="13" t="s">
        <v>208</v>
      </c>
      <c r="C87" s="1" t="s">
        <v>39</v>
      </c>
      <c r="D87" s="13" t="s">
        <v>101</v>
      </c>
    </row>
    <row r="88" spans="1:9" ht="11.25">
      <c r="A88" s="37" t="s">
        <v>88</v>
      </c>
      <c r="B88" s="38"/>
      <c r="C88" s="39"/>
      <c r="D88" s="38"/>
      <c r="E88" s="39"/>
      <c r="F88" s="68"/>
      <c r="G88" s="68"/>
      <c r="H88" s="69">
        <f>SUM(H83:H87)</f>
        <v>0</v>
      </c>
      <c r="I88" s="40">
        <f>SUM(I83:I87)</f>
        <v>109.85147</v>
      </c>
    </row>
    <row r="89" ht="11.25">
      <c r="B89" s="33" t="s">
        <v>33</v>
      </c>
    </row>
    <row r="90" spans="1:2" ht="11.25">
      <c r="A90" s="34">
        <v>4</v>
      </c>
      <c r="B90" s="33" t="s">
        <v>102</v>
      </c>
    </row>
    <row r="92" spans="1:9" ht="11.25">
      <c r="A92" s="1">
        <v>29</v>
      </c>
      <c r="B92" s="13" t="s">
        <v>103</v>
      </c>
      <c r="D92" s="13" t="s">
        <v>209</v>
      </c>
      <c r="E92" s="1" t="s">
        <v>104</v>
      </c>
      <c r="F92" s="30">
        <v>52.5</v>
      </c>
      <c r="H92" s="30">
        <f>F92*G92</f>
        <v>0</v>
      </c>
      <c r="I92" s="4">
        <v>0</v>
      </c>
    </row>
    <row r="93" spans="2:4" ht="11.25">
      <c r="B93" s="13" t="s">
        <v>105</v>
      </c>
      <c r="C93" s="1" t="s">
        <v>39</v>
      </c>
      <c r="D93" s="13" t="s">
        <v>106</v>
      </c>
    </row>
    <row r="94" spans="2:4" ht="11.25">
      <c r="B94" s="13" t="s">
        <v>107</v>
      </c>
      <c r="C94" s="1" t="s">
        <v>39</v>
      </c>
      <c r="D94" s="13" t="s">
        <v>108</v>
      </c>
    </row>
    <row r="96" spans="1:9" ht="11.25">
      <c r="A96" s="1">
        <v>30</v>
      </c>
      <c r="B96" s="13" t="s">
        <v>109</v>
      </c>
      <c r="D96" s="13" t="s">
        <v>110</v>
      </c>
      <c r="E96" s="1" t="s">
        <v>52</v>
      </c>
      <c r="F96" s="30">
        <v>75</v>
      </c>
      <c r="H96" s="30">
        <f>F96*G96</f>
        <v>0</v>
      </c>
      <c r="I96" s="4">
        <v>60.91875</v>
      </c>
    </row>
    <row r="97" spans="2:4" ht="11.25">
      <c r="B97" s="13" t="s">
        <v>111</v>
      </c>
      <c r="C97" s="1" t="s">
        <v>39</v>
      </c>
      <c r="D97" s="13" t="s">
        <v>112</v>
      </c>
    </row>
    <row r="98" spans="2:4" ht="11.25">
      <c r="B98" s="13" t="s">
        <v>113</v>
      </c>
      <c r="C98" s="1" t="s">
        <v>39</v>
      </c>
      <c r="D98" s="13" t="s">
        <v>211</v>
      </c>
    </row>
    <row r="100" spans="1:9" ht="11.25">
      <c r="A100" s="1">
        <v>31</v>
      </c>
      <c r="B100" s="13" t="s">
        <v>114</v>
      </c>
      <c r="D100" s="13" t="s">
        <v>115</v>
      </c>
      <c r="E100" s="1" t="s">
        <v>104</v>
      </c>
      <c r="F100" s="30">
        <v>54</v>
      </c>
      <c r="H100" s="30">
        <f>F100*G100</f>
        <v>0</v>
      </c>
      <c r="I100" s="4">
        <v>5.93352</v>
      </c>
    </row>
    <row r="101" spans="2:4" ht="11.25">
      <c r="B101" s="13" t="s">
        <v>38</v>
      </c>
      <c r="C101" s="1" t="s">
        <v>39</v>
      </c>
      <c r="D101" s="13" t="s">
        <v>210</v>
      </c>
    </row>
    <row r="103" spans="1:9" ht="11.25">
      <c r="A103" s="1">
        <v>32</v>
      </c>
      <c r="B103" s="13" t="s">
        <v>116</v>
      </c>
      <c r="D103" s="13" t="s">
        <v>117</v>
      </c>
      <c r="E103" s="1" t="s">
        <v>52</v>
      </c>
      <c r="F103" s="30">
        <v>8.1</v>
      </c>
      <c r="H103" s="30">
        <f>F103*G103</f>
        <v>0</v>
      </c>
      <c r="I103" s="4">
        <v>0.05378</v>
      </c>
    </row>
    <row r="104" spans="2:4" ht="11.25">
      <c r="B104" s="13" t="s">
        <v>38</v>
      </c>
      <c r="C104" s="1" t="s">
        <v>39</v>
      </c>
      <c r="D104" s="13" t="s">
        <v>212</v>
      </c>
    </row>
    <row r="106" spans="1:9" ht="11.25">
      <c r="A106" s="1">
        <v>33</v>
      </c>
      <c r="B106" s="13" t="s">
        <v>118</v>
      </c>
      <c r="D106" s="13" t="s">
        <v>119</v>
      </c>
      <c r="E106" s="1" t="s">
        <v>52</v>
      </c>
      <c r="F106" s="30">
        <v>8.1</v>
      </c>
      <c r="H106" s="30">
        <f>F106*G106</f>
        <v>0</v>
      </c>
      <c r="I106" s="4">
        <v>0</v>
      </c>
    </row>
    <row r="108" spans="1:9" ht="11.25">
      <c r="A108" s="1">
        <v>34</v>
      </c>
      <c r="B108" s="13" t="s">
        <v>120</v>
      </c>
      <c r="D108" s="13" t="s">
        <v>121</v>
      </c>
      <c r="E108" s="1" t="s">
        <v>37</v>
      </c>
      <c r="F108" s="30">
        <v>15</v>
      </c>
      <c r="H108" s="30">
        <f>F108*G108</f>
        <v>0</v>
      </c>
      <c r="I108" s="4">
        <v>25.551</v>
      </c>
    </row>
    <row r="109" spans="2:4" ht="11.25">
      <c r="B109" s="13" t="s">
        <v>38</v>
      </c>
      <c r="C109" s="1" t="s">
        <v>39</v>
      </c>
      <c r="D109" s="13" t="s">
        <v>122</v>
      </c>
    </row>
    <row r="110" spans="1:9" ht="11.25">
      <c r="A110" s="37" t="s">
        <v>88</v>
      </c>
      <c r="B110" s="38"/>
      <c r="C110" s="39"/>
      <c r="D110" s="38"/>
      <c r="E110" s="39"/>
      <c r="F110" s="68"/>
      <c r="G110" s="68"/>
      <c r="H110" s="69">
        <f>SUM(H91:H109)</f>
        <v>0</v>
      </c>
      <c r="I110" s="40">
        <f>SUM(I91:I109)</f>
        <v>92.45705000000001</v>
      </c>
    </row>
    <row r="111" ht="11.25">
      <c r="B111" s="33" t="s">
        <v>33</v>
      </c>
    </row>
    <row r="112" spans="1:2" ht="11.25">
      <c r="A112" s="34">
        <v>5</v>
      </c>
      <c r="B112" s="33" t="s">
        <v>123</v>
      </c>
    </row>
    <row r="114" spans="1:9" ht="11.25">
      <c r="A114" s="1">
        <v>35</v>
      </c>
      <c r="B114" s="13" t="s">
        <v>124</v>
      </c>
      <c r="D114" s="13" t="s">
        <v>125</v>
      </c>
      <c r="E114" s="1" t="s">
        <v>52</v>
      </c>
      <c r="F114" s="30">
        <v>364</v>
      </c>
      <c r="H114" s="30">
        <f>F114*G114</f>
        <v>0</v>
      </c>
      <c r="I114" s="4">
        <v>90.25016</v>
      </c>
    </row>
    <row r="116" spans="1:9" ht="11.25">
      <c r="A116" s="1">
        <v>36</v>
      </c>
      <c r="B116" s="13" t="s">
        <v>126</v>
      </c>
      <c r="D116" s="13" t="s">
        <v>127</v>
      </c>
      <c r="E116" s="1" t="s">
        <v>52</v>
      </c>
      <c r="F116" s="30">
        <v>25</v>
      </c>
      <c r="H116" s="30">
        <f>F116*G116</f>
        <v>0</v>
      </c>
      <c r="I116" s="4">
        <v>0</v>
      </c>
    </row>
    <row r="118" spans="1:9" ht="11.25">
      <c r="A118" s="1">
        <v>37</v>
      </c>
      <c r="B118" s="13" t="s">
        <v>128</v>
      </c>
      <c r="D118" s="13" t="s">
        <v>129</v>
      </c>
      <c r="E118" s="1" t="s">
        <v>52</v>
      </c>
      <c r="F118" s="30">
        <v>389.5</v>
      </c>
      <c r="H118" s="30">
        <f>F118*G118</f>
        <v>0</v>
      </c>
      <c r="I118" s="4">
        <v>150.44827</v>
      </c>
    </row>
    <row r="119" spans="2:4" ht="11.25">
      <c r="B119" s="13" t="s">
        <v>213</v>
      </c>
      <c r="C119" s="1" t="s">
        <v>39</v>
      </c>
      <c r="D119" s="13" t="s">
        <v>214</v>
      </c>
    </row>
    <row r="121" spans="1:9" ht="11.25">
      <c r="A121" s="1">
        <v>38</v>
      </c>
      <c r="B121" s="13" t="s">
        <v>130</v>
      </c>
      <c r="D121" s="13" t="s">
        <v>131</v>
      </c>
      <c r="E121" s="1" t="s">
        <v>52</v>
      </c>
      <c r="F121" s="30">
        <v>70</v>
      </c>
      <c r="H121" s="30">
        <f>F121*G121</f>
        <v>0</v>
      </c>
      <c r="I121" s="4">
        <v>7.084</v>
      </c>
    </row>
    <row r="123" spans="1:9" ht="11.25">
      <c r="A123" s="1">
        <v>39</v>
      </c>
      <c r="B123" s="13" t="s">
        <v>132</v>
      </c>
      <c r="D123" s="13" t="s">
        <v>133</v>
      </c>
      <c r="E123" s="1" t="s">
        <v>52</v>
      </c>
      <c r="F123" s="30">
        <v>2216.5</v>
      </c>
      <c r="H123" s="30">
        <f>F123*G123</f>
        <v>0</v>
      </c>
      <c r="I123" s="4">
        <v>448.6196</v>
      </c>
    </row>
    <row r="124" spans="2:4" ht="11.25">
      <c r="B124" s="13" t="s">
        <v>215</v>
      </c>
      <c r="C124" s="1" t="s">
        <v>39</v>
      </c>
      <c r="D124" s="13" t="s">
        <v>216</v>
      </c>
    </row>
    <row r="125" spans="2:4" ht="11.25">
      <c r="B125" s="13" t="s">
        <v>134</v>
      </c>
      <c r="C125" s="1" t="s">
        <v>39</v>
      </c>
      <c r="D125" s="13" t="s">
        <v>217</v>
      </c>
    </row>
    <row r="127" spans="1:9" ht="11.25">
      <c r="A127" s="1">
        <v>40</v>
      </c>
      <c r="B127" s="13" t="s">
        <v>135</v>
      </c>
      <c r="D127" s="13" t="s">
        <v>136</v>
      </c>
      <c r="E127" s="1" t="s">
        <v>52</v>
      </c>
      <c r="F127" s="30">
        <v>740</v>
      </c>
      <c r="H127" s="30">
        <f>F127*G127</f>
        <v>0</v>
      </c>
      <c r="I127" s="4">
        <v>112.295</v>
      </c>
    </row>
    <row r="128" spans="2:4" ht="11.25">
      <c r="B128" s="13" t="s">
        <v>219</v>
      </c>
      <c r="C128" s="1" t="s">
        <v>39</v>
      </c>
      <c r="D128" s="13" t="s">
        <v>218</v>
      </c>
    </row>
    <row r="129" spans="1:9" ht="11.25">
      <c r="A129" s="37" t="s">
        <v>88</v>
      </c>
      <c r="B129" s="38"/>
      <c r="C129" s="39"/>
      <c r="D129" s="38"/>
      <c r="E129" s="39"/>
      <c r="F129" s="68"/>
      <c r="G129" s="68"/>
      <c r="H129" s="69">
        <f>SUM(H113:H128)</f>
        <v>0</v>
      </c>
      <c r="I129" s="40">
        <f>SUM(I113:I128)</f>
        <v>808.6970299999999</v>
      </c>
    </row>
    <row r="130" ht="11.25">
      <c r="B130" s="33" t="s">
        <v>33</v>
      </c>
    </row>
    <row r="131" spans="1:2" ht="11.25">
      <c r="A131" s="34">
        <v>9</v>
      </c>
      <c r="B131" s="33" t="s">
        <v>137</v>
      </c>
    </row>
    <row r="133" spans="1:9" ht="11.25">
      <c r="A133" s="1">
        <v>41</v>
      </c>
      <c r="B133" s="13" t="s">
        <v>138</v>
      </c>
      <c r="D133" s="13" t="s">
        <v>220</v>
      </c>
      <c r="E133" s="1" t="s">
        <v>104</v>
      </c>
      <c r="F133" s="30">
        <v>50</v>
      </c>
      <c r="H133" s="30">
        <f>F133*G133</f>
        <v>0</v>
      </c>
      <c r="I133" s="4">
        <v>5.625</v>
      </c>
    </row>
    <row r="135" spans="1:9" ht="11.25">
      <c r="A135" s="1">
        <v>42</v>
      </c>
      <c r="B135" s="13" t="s">
        <v>139</v>
      </c>
      <c r="D135" s="13" t="s">
        <v>140</v>
      </c>
      <c r="E135" s="1" t="s">
        <v>86</v>
      </c>
      <c r="F135" s="30">
        <v>158.598</v>
      </c>
      <c r="H135" s="30">
        <f>F135*G135</f>
        <v>0</v>
      </c>
      <c r="I135" s="4">
        <v>0.1586</v>
      </c>
    </row>
    <row r="136" spans="2:4" ht="11.25">
      <c r="B136" s="13" t="s">
        <v>38</v>
      </c>
      <c r="C136" s="1" t="s">
        <v>39</v>
      </c>
      <c r="D136" s="13" t="s">
        <v>141</v>
      </c>
    </row>
    <row r="137" spans="1:9" ht="11.25">
      <c r="A137" s="37" t="s">
        <v>88</v>
      </c>
      <c r="B137" s="38"/>
      <c r="C137" s="39"/>
      <c r="D137" s="38"/>
      <c r="E137" s="39"/>
      <c r="F137" s="68"/>
      <c r="G137" s="68"/>
      <c r="H137" s="69">
        <f>SUM(H132:H136)</f>
        <v>0</v>
      </c>
      <c r="I137" s="40">
        <f>SUM(I132:I136)</f>
        <v>5.7836</v>
      </c>
    </row>
    <row r="138" ht="11.25">
      <c r="B138" s="33" t="s">
        <v>33</v>
      </c>
    </row>
    <row r="139" spans="1:2" ht="11.25">
      <c r="A139" s="34">
        <v>96</v>
      </c>
      <c r="B139" s="33" t="s">
        <v>142</v>
      </c>
    </row>
    <row r="141" spans="1:9" ht="11.25">
      <c r="A141" s="1">
        <v>43</v>
      </c>
      <c r="B141" s="13" t="s">
        <v>143</v>
      </c>
      <c r="D141" s="13" t="s">
        <v>221</v>
      </c>
      <c r="E141" s="1" t="s">
        <v>37</v>
      </c>
      <c r="F141" s="30">
        <v>3.3</v>
      </c>
      <c r="H141" s="30">
        <f>F141*G141</f>
        <v>0</v>
      </c>
      <c r="I141" s="4">
        <v>0</v>
      </c>
    </row>
    <row r="142" spans="2:4" ht="11.25">
      <c r="B142" s="13" t="s">
        <v>38</v>
      </c>
      <c r="C142" s="1" t="s">
        <v>39</v>
      </c>
      <c r="D142" s="13" t="s">
        <v>144</v>
      </c>
    </row>
    <row r="143" spans="1:9" ht="11.25">
      <c r="A143" s="37" t="s">
        <v>88</v>
      </c>
      <c r="B143" s="38"/>
      <c r="C143" s="39"/>
      <c r="D143" s="38"/>
      <c r="E143" s="39"/>
      <c r="F143" s="68"/>
      <c r="G143" s="68"/>
      <c r="H143" s="69">
        <f>SUM(H140:H142)</f>
        <v>0</v>
      </c>
      <c r="I143" s="40">
        <f>SUM(I140:I142)</f>
        <v>0</v>
      </c>
    </row>
    <row r="144" ht="11.25">
      <c r="B144" s="33" t="s">
        <v>33</v>
      </c>
    </row>
    <row r="145" spans="1:2" ht="11.25">
      <c r="A145" s="34">
        <v>97</v>
      </c>
      <c r="B145" s="33" t="s">
        <v>142</v>
      </c>
    </row>
    <row r="147" spans="1:9" ht="11.25">
      <c r="A147" s="1">
        <v>44</v>
      </c>
      <c r="B147" s="13" t="s">
        <v>145</v>
      </c>
      <c r="D147" s="13" t="s">
        <v>146</v>
      </c>
      <c r="E147" s="1" t="s">
        <v>147</v>
      </c>
      <c r="F147" s="30">
        <v>7.49</v>
      </c>
      <c r="H147" s="30">
        <f>F147*G147</f>
        <v>0</v>
      </c>
      <c r="I147" s="4">
        <v>0</v>
      </c>
    </row>
    <row r="149" spans="1:9" ht="11.25">
      <c r="A149" s="1">
        <v>45</v>
      </c>
      <c r="B149" s="13" t="s">
        <v>148</v>
      </c>
      <c r="D149" s="13" t="s">
        <v>149</v>
      </c>
      <c r="E149" s="1" t="s">
        <v>147</v>
      </c>
      <c r="F149" s="30">
        <v>127.33</v>
      </c>
      <c r="H149" s="30">
        <f>F149*G149</f>
        <v>0</v>
      </c>
      <c r="I149" s="4">
        <v>0</v>
      </c>
    </row>
    <row r="150" spans="2:4" ht="11.25">
      <c r="B150" s="13" t="s">
        <v>38</v>
      </c>
      <c r="C150" s="1" t="s">
        <v>39</v>
      </c>
      <c r="D150" s="13" t="s">
        <v>150</v>
      </c>
    </row>
    <row r="152" spans="1:9" ht="11.25">
      <c r="A152" s="1">
        <v>46</v>
      </c>
      <c r="B152" s="13" t="s">
        <v>151</v>
      </c>
      <c r="D152" s="13" t="s">
        <v>152</v>
      </c>
      <c r="E152" s="1" t="s">
        <v>147</v>
      </c>
      <c r="F152" s="30">
        <v>7.49</v>
      </c>
      <c r="H152" s="30">
        <f>F152*G152</f>
        <v>0</v>
      </c>
      <c r="I152" s="4">
        <v>0</v>
      </c>
    </row>
    <row r="154" spans="1:9" ht="11.25">
      <c r="A154" s="1">
        <v>47</v>
      </c>
      <c r="B154" s="13" t="s">
        <v>153</v>
      </c>
      <c r="D154" s="13" t="s">
        <v>154</v>
      </c>
      <c r="E154" s="1" t="s">
        <v>147</v>
      </c>
      <c r="F154" s="30">
        <v>270.4</v>
      </c>
      <c r="H154" s="30">
        <f>F154*G154</f>
        <v>0</v>
      </c>
      <c r="I154" s="4">
        <v>0</v>
      </c>
    </row>
    <row r="155" spans="2:4" ht="11.25">
      <c r="B155" s="13" t="s">
        <v>222</v>
      </c>
      <c r="C155" s="1" t="s">
        <v>39</v>
      </c>
      <c r="D155" s="13" t="s">
        <v>230</v>
      </c>
    </row>
    <row r="156" spans="2:4" ht="11.25">
      <c r="B156" s="13" t="s">
        <v>155</v>
      </c>
      <c r="C156" s="1" t="s">
        <v>39</v>
      </c>
      <c r="D156" s="13" t="s">
        <v>156</v>
      </c>
    </row>
    <row r="158" spans="1:9" ht="11.25">
      <c r="A158" s="1">
        <v>48</v>
      </c>
      <c r="B158" s="13" t="s">
        <v>157</v>
      </c>
      <c r="D158" s="13" t="s">
        <v>158</v>
      </c>
      <c r="E158" s="1" t="s">
        <v>147</v>
      </c>
      <c r="F158" s="30">
        <v>540.8</v>
      </c>
      <c r="H158" s="30">
        <f>F158*G158</f>
        <v>0</v>
      </c>
      <c r="I158" s="4">
        <v>0</v>
      </c>
    </row>
    <row r="159" ht="11.25">
      <c r="D159" s="13" t="s">
        <v>159</v>
      </c>
    </row>
    <row r="160" spans="2:4" ht="11.25">
      <c r="B160" s="13" t="s">
        <v>38</v>
      </c>
      <c r="C160" s="1" t="s">
        <v>39</v>
      </c>
      <c r="D160" s="13" t="s">
        <v>160</v>
      </c>
    </row>
    <row r="162" spans="1:9" ht="33.75">
      <c r="A162" s="1">
        <v>49</v>
      </c>
      <c r="B162" s="13" t="s">
        <v>223</v>
      </c>
      <c r="D162" s="71" t="s">
        <v>224</v>
      </c>
      <c r="E162" s="1" t="s">
        <v>147</v>
      </c>
      <c r="F162" s="30">
        <v>270.4</v>
      </c>
      <c r="H162" s="30">
        <f>F162*G162</f>
        <v>0</v>
      </c>
      <c r="I162" s="4">
        <v>0</v>
      </c>
    </row>
    <row r="164" spans="1:9" ht="11.25">
      <c r="A164" s="1">
        <v>50</v>
      </c>
      <c r="B164" s="13" t="s">
        <v>161</v>
      </c>
      <c r="D164" s="13" t="s">
        <v>162</v>
      </c>
      <c r="E164" s="1" t="s">
        <v>147</v>
      </c>
      <c r="F164" s="30">
        <v>270.4</v>
      </c>
      <c r="H164" s="30">
        <f>F164*G164</f>
        <v>0</v>
      </c>
      <c r="I164" s="4">
        <v>0</v>
      </c>
    </row>
    <row r="165" spans="1:9" ht="11.25">
      <c r="A165" s="37" t="s">
        <v>88</v>
      </c>
      <c r="B165" s="38"/>
      <c r="C165" s="39"/>
      <c r="D165" s="38"/>
      <c r="E165" s="39"/>
      <c r="F165" s="68"/>
      <c r="G165" s="68"/>
      <c r="H165" s="69">
        <f>SUM(H146:H164)</f>
        <v>0</v>
      </c>
      <c r="I165" s="40">
        <f>SUM(I146:I164)</f>
        <v>0</v>
      </c>
    </row>
    <row r="166" ht="11.25">
      <c r="B166" s="33" t="s">
        <v>33</v>
      </c>
    </row>
    <row r="167" spans="1:2" ht="11.25">
      <c r="A167" s="34">
        <v>99</v>
      </c>
      <c r="B167" s="33" t="s">
        <v>163</v>
      </c>
    </row>
    <row r="169" spans="1:9" ht="11.25">
      <c r="A169" s="1">
        <v>51</v>
      </c>
      <c r="B169" s="13" t="s">
        <v>164</v>
      </c>
      <c r="D169" s="13" t="s">
        <v>165</v>
      </c>
      <c r="E169" s="1" t="s">
        <v>147</v>
      </c>
      <c r="F169" s="30">
        <v>1119.343</v>
      </c>
      <c r="H169" s="30">
        <f>F169*G169</f>
        <v>0</v>
      </c>
      <c r="I169" s="4">
        <v>0</v>
      </c>
    </row>
    <row r="170" spans="1:9" ht="11.25">
      <c r="A170" s="37" t="s">
        <v>88</v>
      </c>
      <c r="B170" s="38"/>
      <c r="C170" s="39"/>
      <c r="D170" s="38"/>
      <c r="E170" s="39"/>
      <c r="F170" s="68"/>
      <c r="G170" s="68"/>
      <c r="H170" s="69">
        <f>SUM(H168:H169)</f>
        <v>0</v>
      </c>
      <c r="I170" s="40">
        <f>SUM(I168:I169)</f>
        <v>0</v>
      </c>
    </row>
    <row r="171" ht="11.25">
      <c r="B171" s="33" t="s">
        <v>33</v>
      </c>
    </row>
    <row r="172" spans="1:2" ht="11.25">
      <c r="A172" s="34">
        <v>783</v>
      </c>
      <c r="B172" s="33" t="s">
        <v>166</v>
      </c>
    </row>
    <row r="174" spans="1:9" ht="11.25">
      <c r="A174" s="1">
        <v>52</v>
      </c>
      <c r="B174" s="13" t="s">
        <v>167</v>
      </c>
      <c r="D174" s="13" t="s">
        <v>168</v>
      </c>
      <c r="E174" s="1" t="s">
        <v>52</v>
      </c>
      <c r="F174" s="30">
        <v>298</v>
      </c>
      <c r="H174" s="30">
        <f>F174*G174</f>
        <v>0</v>
      </c>
      <c r="I174" s="4">
        <v>0.08344</v>
      </c>
    </row>
    <row r="175" spans="2:4" ht="11.25">
      <c r="B175" s="13" t="s">
        <v>169</v>
      </c>
      <c r="C175" s="1" t="s">
        <v>39</v>
      </c>
      <c r="D175" s="13" t="s">
        <v>170</v>
      </c>
    </row>
    <row r="176" spans="2:4" ht="11.25">
      <c r="B176" s="13" t="s">
        <v>171</v>
      </c>
      <c r="C176" s="1" t="s">
        <v>39</v>
      </c>
      <c r="D176" s="13" t="s">
        <v>172</v>
      </c>
    </row>
    <row r="178" spans="1:9" ht="11.25">
      <c r="A178" s="1">
        <v>53</v>
      </c>
      <c r="B178" s="13" t="s">
        <v>173</v>
      </c>
      <c r="D178" s="13" t="s">
        <v>174</v>
      </c>
      <c r="E178" s="1" t="s">
        <v>52</v>
      </c>
      <c r="F178" s="30">
        <v>298</v>
      </c>
      <c r="H178" s="30">
        <f>F178*G178</f>
        <v>0</v>
      </c>
      <c r="I178" s="4">
        <v>0.02384</v>
      </c>
    </row>
    <row r="179" spans="1:9" ht="11.25">
      <c r="A179" s="37" t="s">
        <v>88</v>
      </c>
      <c r="B179" s="38"/>
      <c r="C179" s="39"/>
      <c r="D179" s="38"/>
      <c r="E179" s="39"/>
      <c r="F179" s="68"/>
      <c r="G179" s="68"/>
      <c r="H179" s="69">
        <f>SUM(H173:H178)</f>
        <v>0</v>
      </c>
      <c r="I179" s="40">
        <f>SUM(I173:I178)</f>
        <v>0.10728</v>
      </c>
    </row>
    <row r="180" ht="11.25">
      <c r="B180" s="33" t="s">
        <v>33</v>
      </c>
    </row>
    <row r="181" spans="1:2" ht="11.25">
      <c r="A181" s="34">
        <v>900</v>
      </c>
      <c r="B181" s="33" t="s">
        <v>190</v>
      </c>
    </row>
    <row r="183" spans="1:9" ht="11.25">
      <c r="A183" s="1">
        <v>54</v>
      </c>
      <c r="B183" s="13" t="s">
        <v>103</v>
      </c>
      <c r="D183" s="13" t="s">
        <v>232</v>
      </c>
      <c r="E183" s="1" t="s">
        <v>175</v>
      </c>
      <c r="F183" s="30">
        <v>1</v>
      </c>
      <c r="H183" s="30">
        <f>F183*G183</f>
        <v>0</v>
      </c>
      <c r="I183" s="4">
        <v>0</v>
      </c>
    </row>
    <row r="185" spans="1:9" ht="11.25">
      <c r="A185" s="1">
        <v>55</v>
      </c>
      <c r="B185" s="13" t="s">
        <v>176</v>
      </c>
      <c r="D185" s="13" t="s">
        <v>233</v>
      </c>
      <c r="E185" s="1" t="s">
        <v>175</v>
      </c>
      <c r="F185" s="30">
        <v>6</v>
      </c>
      <c r="H185" s="30">
        <f>F185*G185</f>
        <v>0</v>
      </c>
      <c r="I185" s="4">
        <v>0.39</v>
      </c>
    </row>
    <row r="187" spans="1:9" ht="11.25">
      <c r="A187" s="1">
        <v>56</v>
      </c>
      <c r="B187" s="13" t="s">
        <v>177</v>
      </c>
      <c r="D187" s="13" t="s">
        <v>178</v>
      </c>
      <c r="E187" s="1" t="s">
        <v>179</v>
      </c>
      <c r="F187" s="30">
        <v>6</v>
      </c>
      <c r="H187" s="30">
        <f>F187*G187</f>
        <v>0</v>
      </c>
      <c r="I187" s="4">
        <v>1.248</v>
      </c>
    </row>
    <row r="189" spans="1:9" ht="22.5">
      <c r="A189" s="1">
        <v>57</v>
      </c>
      <c r="B189" s="13" t="s">
        <v>103</v>
      </c>
      <c r="D189" s="71" t="s">
        <v>229</v>
      </c>
      <c r="E189" s="1" t="s">
        <v>175</v>
      </c>
      <c r="F189" s="30">
        <v>1</v>
      </c>
      <c r="H189" s="30">
        <f>F189*G189</f>
        <v>0</v>
      </c>
      <c r="I189" s="4">
        <v>0</v>
      </c>
    </row>
    <row r="191" spans="1:9" ht="11.25">
      <c r="A191" s="1">
        <v>58</v>
      </c>
      <c r="B191" s="13" t="s">
        <v>103</v>
      </c>
      <c r="D191" s="13" t="s">
        <v>227</v>
      </c>
      <c r="E191" s="1" t="s">
        <v>175</v>
      </c>
      <c r="F191" s="30">
        <v>1</v>
      </c>
      <c r="H191" s="30">
        <f>F191*G191</f>
        <v>0</v>
      </c>
      <c r="I191" s="4">
        <v>0</v>
      </c>
    </row>
    <row r="193" spans="1:9" ht="11.25">
      <c r="A193" s="1">
        <v>59</v>
      </c>
      <c r="B193" s="13" t="s">
        <v>103</v>
      </c>
      <c r="D193" s="13" t="s">
        <v>228</v>
      </c>
      <c r="E193" s="1" t="s">
        <v>175</v>
      </c>
      <c r="F193" s="30">
        <v>1</v>
      </c>
      <c r="H193" s="30">
        <f>F193*G193</f>
        <v>0</v>
      </c>
      <c r="I193" s="4">
        <v>0</v>
      </c>
    </row>
    <row r="194" spans="1:9" ht="11.25">
      <c r="A194" s="37" t="s">
        <v>88</v>
      </c>
      <c r="B194" s="38"/>
      <c r="C194" s="39"/>
      <c r="D194" s="38"/>
      <c r="E194" s="39"/>
      <c r="F194" s="68"/>
      <c r="G194" s="68"/>
      <c r="H194" s="69">
        <f>SUM(H182:H193)</f>
        <v>0</v>
      </c>
      <c r="I194" s="40">
        <f>SUM(I182:I193)</f>
        <v>1.638</v>
      </c>
    </row>
    <row r="196" spans="1:9" ht="11.25">
      <c r="A196" s="37" t="s">
        <v>180</v>
      </c>
      <c r="B196" s="48"/>
      <c r="C196" s="49"/>
      <c r="D196" s="48"/>
      <c r="E196" s="50"/>
      <c r="F196" s="70">
        <v>0.21</v>
      </c>
      <c r="G196" s="62"/>
      <c r="H196" s="62" t="s">
        <v>181</v>
      </c>
      <c r="I196" s="51" t="s">
        <v>16</v>
      </c>
    </row>
    <row r="197" spans="1:9" ht="11.25">
      <c r="A197" s="35"/>
      <c r="B197" s="41" t="s">
        <v>26</v>
      </c>
      <c r="C197" s="42"/>
      <c r="D197" s="41"/>
      <c r="E197" s="52"/>
      <c r="F197" s="64">
        <f>H197-G197</f>
        <v>0</v>
      </c>
      <c r="G197" s="64"/>
      <c r="H197" s="64">
        <f>SUMIF(A:A,"Oddíl celkem",H:H)</f>
        <v>0</v>
      </c>
      <c r="I197" s="53"/>
    </row>
    <row r="198" spans="1:9" ht="11.25">
      <c r="A198" s="43"/>
      <c r="B198" s="44" t="s">
        <v>182</v>
      </c>
      <c r="C198" s="45"/>
      <c r="D198" s="44"/>
      <c r="E198" s="54"/>
      <c r="F198" s="65">
        <f>F197*0.21</f>
        <v>0</v>
      </c>
      <c r="G198" s="65"/>
      <c r="H198" s="65">
        <f>F198+G198</f>
        <v>0</v>
      </c>
      <c r="I198" s="55"/>
    </row>
    <row r="199" spans="1:9" ht="11.25">
      <c r="A199" s="35"/>
      <c r="B199" s="41"/>
      <c r="C199" s="42"/>
      <c r="D199" s="41"/>
      <c r="E199" s="36"/>
      <c r="F199" s="58"/>
      <c r="G199" s="58"/>
      <c r="H199" s="58"/>
      <c r="I199" s="46"/>
    </row>
    <row r="200" spans="1:9" ht="11.25">
      <c r="A200" s="35"/>
      <c r="B200" s="41" t="s">
        <v>183</v>
      </c>
      <c r="C200" s="42"/>
      <c r="D200" s="41"/>
      <c r="E200" s="36"/>
      <c r="F200" s="58">
        <f>F198+F197</f>
        <v>0</v>
      </c>
      <c r="G200" s="58"/>
      <c r="H200" s="58">
        <f>H198+H197</f>
        <v>0</v>
      </c>
      <c r="I200" s="46">
        <f>SUMIF(A:A,"Oddíl celkem",I:I)</f>
        <v>1121.08794</v>
      </c>
    </row>
    <row r="201" spans="1:9" ht="11.25">
      <c r="A201" s="43"/>
      <c r="B201" s="44"/>
      <c r="C201" s="45"/>
      <c r="D201" s="44"/>
      <c r="E201" s="45"/>
      <c r="F201" s="60"/>
      <c r="G201" s="60"/>
      <c r="H201" s="60"/>
      <c r="I201" s="47"/>
    </row>
  </sheetData>
  <sheetProtection/>
  <printOptions gridLines="1"/>
  <pageMargins left="0.5905511811023623" right="0.31496062992125984" top="0.984251968503937" bottom="0.5905511811023623" header="0.5905511811023623" footer="0"/>
  <pageSetup horizontalDpi="600" verticalDpi="600" orientation="portrait" paperSize="9" r:id="rId1"/>
  <headerFooter alignWithMargins="0">
    <oddHeader>&amp;LIng.Olga Havlíková&amp;CNABÍDKOVÝ ROZPOČET VČ. VÝKAZU VÝMĚR&amp;R&amp;8Datum  :    &amp;D &amp;10
    &amp;8                      Strana  :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3.625" style="0" customWidth="1"/>
    <col min="2" max="2" width="44.375" style="17" customWidth="1"/>
    <col min="3" max="3" width="14.375" style="29" customWidth="1"/>
    <col min="4" max="4" width="13.25390625" style="12" customWidth="1"/>
  </cols>
  <sheetData>
    <row r="1" spans="1:7" ht="12.75">
      <c r="A1" s="1" t="s">
        <v>185</v>
      </c>
      <c r="D1" s="10">
        <v>41514</v>
      </c>
      <c r="E1" s="1"/>
      <c r="F1" s="1"/>
      <c r="G1" s="1"/>
    </row>
    <row r="2" spans="2:7" ht="12.75">
      <c r="B2" s="18" t="s">
        <v>9</v>
      </c>
      <c r="C2" s="30"/>
      <c r="D2" s="4"/>
      <c r="E2" s="1"/>
      <c r="F2" s="1"/>
      <c r="G2" s="1"/>
    </row>
    <row r="3" spans="1:7" ht="12.75">
      <c r="A3" s="1"/>
      <c r="B3" s="18" t="s">
        <v>15</v>
      </c>
      <c r="C3" s="30"/>
      <c r="D3" s="4"/>
      <c r="E3" s="1"/>
      <c r="F3" s="1"/>
      <c r="G3" s="1"/>
    </row>
    <row r="4" spans="1:7" ht="12.75">
      <c r="A4" s="1" t="s">
        <v>10</v>
      </c>
      <c r="B4" s="13" t="str">
        <f>'Položkový rozpočet'!D1</f>
        <v>4894 - K.Vary, Rybáře                                    </v>
      </c>
      <c r="C4" s="30"/>
      <c r="D4" s="4"/>
      <c r="E4" s="1"/>
      <c r="F4" s="1"/>
      <c r="G4" s="1"/>
    </row>
    <row r="5" spans="1:7" ht="12.75">
      <c r="A5" s="1" t="s">
        <v>11</v>
      </c>
      <c r="B5" s="13" t="str">
        <f>'Položkový rozpočet'!D2</f>
        <v>48940010 - Revitalizace parku u Sv.Urbana                    </v>
      </c>
      <c r="C5" s="30"/>
      <c r="D5" s="4"/>
      <c r="E5" s="1"/>
      <c r="F5" s="1"/>
      <c r="G5" s="1"/>
    </row>
    <row r="6" spans="1:7" ht="12.75">
      <c r="A6" s="1"/>
      <c r="B6" s="11"/>
      <c r="C6" s="30"/>
      <c r="D6" s="4"/>
      <c r="E6" s="1"/>
      <c r="F6" s="1"/>
      <c r="G6" s="1"/>
    </row>
    <row r="7" spans="1:7" ht="12.75">
      <c r="A7" s="6" t="s">
        <v>12</v>
      </c>
      <c r="B7" s="19" t="s">
        <v>13</v>
      </c>
      <c r="C7" s="31" t="s">
        <v>14</v>
      </c>
      <c r="D7" s="8" t="s">
        <v>16</v>
      </c>
      <c r="E7" s="1"/>
      <c r="F7" s="1"/>
      <c r="G7" s="1"/>
    </row>
    <row r="8" spans="2:7" ht="12.75">
      <c r="B8" s="11"/>
      <c r="C8" s="30"/>
      <c r="D8" s="4"/>
      <c r="E8" s="1"/>
      <c r="F8" s="1"/>
      <c r="G8" s="1"/>
    </row>
    <row r="9" spans="1:7" ht="12.75">
      <c r="A9" s="11">
        <f>'Položkový rozpočet'!A6</f>
        <v>1</v>
      </c>
      <c r="B9" s="13" t="str">
        <f>'Položkový rozpočet'!B6</f>
        <v>ZEMNI PRACE STAVEBNI                              </v>
      </c>
      <c r="C9" s="30">
        <f>'Položkový rozpočet'!H70</f>
        <v>0</v>
      </c>
      <c r="D9" s="4">
        <f>'Položkový rozpočet'!I70</f>
        <v>93.1271</v>
      </c>
      <c r="E9" s="1"/>
      <c r="F9" s="1"/>
      <c r="G9" s="1"/>
    </row>
    <row r="10" spans="1:4" s="1" customFormat="1" ht="11.25">
      <c r="A10" s="1">
        <f>'Položkový rozpočet'!A72</f>
        <v>2</v>
      </c>
      <c r="B10" s="13" t="str">
        <f>'Položkový rozpočet'!B72</f>
        <v>ZAKLADANI                                         </v>
      </c>
      <c r="C10" s="30">
        <f>'Položkový rozpočet'!H80</f>
        <v>0</v>
      </c>
      <c r="D10" s="4">
        <f>'Položkový rozpočet'!I80</f>
        <v>9.426409999999999</v>
      </c>
    </row>
    <row r="11" spans="1:4" s="1" customFormat="1" ht="11.25">
      <c r="A11" s="1">
        <f>'Položkový rozpočet'!A82</f>
        <v>3</v>
      </c>
      <c r="B11" s="13" t="str">
        <f>'Položkový rozpočet'!B82</f>
        <v>SVISLE KONSTRUKCE                                 </v>
      </c>
      <c r="C11" s="30">
        <f>'Položkový rozpočet'!H88</f>
        <v>0</v>
      </c>
      <c r="D11" s="4">
        <f>'Položkový rozpočet'!I88</f>
        <v>109.85147</v>
      </c>
    </row>
    <row r="12" spans="1:4" s="1" customFormat="1" ht="11.25">
      <c r="A12" s="1">
        <f>'Položkový rozpočet'!A90</f>
        <v>4</v>
      </c>
      <c r="B12" s="13" t="str">
        <f>'Položkový rozpočet'!B90</f>
        <v>VODOROVNE KONSTRUKCE                              </v>
      </c>
      <c r="C12" s="30">
        <f>'Položkový rozpočet'!H110</f>
        <v>0</v>
      </c>
      <c r="D12" s="4">
        <f>'Položkový rozpočet'!I110</f>
        <v>92.45705000000001</v>
      </c>
    </row>
    <row r="13" spans="1:4" s="1" customFormat="1" ht="11.25">
      <c r="A13" s="1">
        <f>'Položkový rozpočet'!A112</f>
        <v>5</v>
      </c>
      <c r="B13" s="13" t="str">
        <f>'Položkový rozpočet'!B112</f>
        <v>KOMUNIKACE                                        </v>
      </c>
      <c r="C13" s="30">
        <f>'Položkový rozpočet'!H129</f>
        <v>0</v>
      </c>
      <c r="D13" s="4">
        <f>'Položkový rozpočet'!I129</f>
        <v>808.6970299999999</v>
      </c>
    </row>
    <row r="14" spans="1:4" s="1" customFormat="1" ht="11.25">
      <c r="A14" s="1">
        <f>'Položkový rozpočet'!A131</f>
        <v>9</v>
      </c>
      <c r="B14" s="13" t="str">
        <f>'Položkový rozpočet'!B131</f>
        <v>DOKONCUJICI KONSTRUKCE                            </v>
      </c>
      <c r="C14" s="30">
        <f>'Položkový rozpočet'!H137</f>
        <v>0</v>
      </c>
      <c r="D14" s="4">
        <f>'Položkový rozpočet'!I137</f>
        <v>5.7836</v>
      </c>
    </row>
    <row r="15" spans="1:4" s="1" customFormat="1" ht="11.25">
      <c r="A15" s="1">
        <f>'Položkový rozpočet'!A139</f>
        <v>96</v>
      </c>
      <c r="B15" s="13" t="str">
        <f>'Položkový rozpočet'!B139</f>
        <v>BOURANI                                           </v>
      </c>
      <c r="C15" s="30">
        <f>'Položkový rozpočet'!H143</f>
        <v>0</v>
      </c>
      <c r="D15" s="4">
        <f>'Položkový rozpočet'!I143</f>
        <v>0</v>
      </c>
    </row>
    <row r="16" spans="1:4" s="1" customFormat="1" ht="11.25">
      <c r="A16" s="1">
        <f>'Položkový rozpočet'!A145</f>
        <v>97</v>
      </c>
      <c r="B16" s="13" t="str">
        <f>'Položkový rozpočet'!B145</f>
        <v>BOURANI                                           </v>
      </c>
      <c r="C16" s="30">
        <f>'Položkový rozpočet'!H165</f>
        <v>0</v>
      </c>
      <c r="D16" s="4">
        <f>'Položkový rozpočet'!I165</f>
        <v>0</v>
      </c>
    </row>
    <row r="17" spans="1:4" s="1" customFormat="1" ht="11.25">
      <c r="A17" s="1">
        <f>'Položkový rozpočet'!A167</f>
        <v>99</v>
      </c>
      <c r="B17" s="13" t="str">
        <f>'Položkový rozpočet'!B167</f>
        <v>PRESUN HMOT                                       </v>
      </c>
      <c r="C17" s="30">
        <f>'Položkový rozpočet'!H170</f>
        <v>0</v>
      </c>
      <c r="D17" s="4">
        <f>'Položkový rozpočet'!I170</f>
        <v>0</v>
      </c>
    </row>
    <row r="18" spans="1:4" s="1" customFormat="1" ht="11.25">
      <c r="A18" s="1">
        <f>'Položkový rozpočet'!A172</f>
        <v>783</v>
      </c>
      <c r="B18" s="13" t="str">
        <f>'Položkový rozpočet'!B172</f>
        <v>NATERY                                            </v>
      </c>
      <c r="C18" s="30">
        <f>'Položkový rozpočet'!H179</f>
        <v>0</v>
      </c>
      <c r="D18" s="4">
        <f>'Položkový rozpočet'!I179</f>
        <v>0.10728</v>
      </c>
    </row>
    <row r="19" spans="1:4" s="1" customFormat="1" ht="11.25">
      <c r="A19" s="1">
        <f>'Položkový rozpočet'!A181</f>
        <v>900</v>
      </c>
      <c r="B19" s="13" t="str">
        <f>'Položkový rozpočet'!B181</f>
        <v>RŮZNÉ vč. BILLBOARDU                                             </v>
      </c>
      <c r="C19" s="30">
        <f>'Položkový rozpočet'!H194</f>
        <v>0</v>
      </c>
      <c r="D19" s="4">
        <f>'Položkový rozpočet'!I194</f>
        <v>1.638</v>
      </c>
    </row>
    <row r="20" spans="2:4" s="1" customFormat="1" ht="11.25">
      <c r="B20" s="11"/>
      <c r="C20" s="30"/>
      <c r="D20" s="4"/>
    </row>
    <row r="21" spans="1:4" s="1" customFormat="1" ht="11.25">
      <c r="A21" s="37" t="s">
        <v>180</v>
      </c>
      <c r="B21" s="61"/>
      <c r="C21" s="62" t="s">
        <v>8</v>
      </c>
      <c r="D21" s="63" t="s">
        <v>16</v>
      </c>
    </row>
    <row r="22" spans="1:4" s="1" customFormat="1" ht="11.25">
      <c r="A22" s="35"/>
      <c r="B22" s="57" t="s">
        <v>26</v>
      </c>
      <c r="C22" s="64">
        <f>'Položkový rozpočet'!H197</f>
        <v>0</v>
      </c>
      <c r="D22" s="53"/>
    </row>
    <row r="23" spans="1:4" s="1" customFormat="1" ht="11.25">
      <c r="A23" s="35"/>
      <c r="B23" s="57" t="s">
        <v>186</v>
      </c>
      <c r="C23" s="64">
        <f>'Položkový rozpočet'!F198</f>
        <v>0</v>
      </c>
      <c r="D23" s="53"/>
    </row>
    <row r="24" spans="1:4" s="1" customFormat="1" ht="11.25">
      <c r="A24" s="43"/>
      <c r="B24" s="59"/>
      <c r="C24" s="65"/>
      <c r="D24" s="55"/>
    </row>
    <row r="25" spans="1:4" s="1" customFormat="1" ht="11.25">
      <c r="A25" s="43"/>
      <c r="B25" s="59" t="s">
        <v>183</v>
      </c>
      <c r="C25" s="60">
        <f>C24+C23+C22</f>
        <v>0</v>
      </c>
      <c r="D25" s="47">
        <f>'Položkový rozpočet'!I200</f>
        <v>1121.08794</v>
      </c>
    </row>
    <row r="26" spans="2:4" s="1" customFormat="1" ht="11.25">
      <c r="B26" s="11"/>
      <c r="C26" s="30"/>
      <c r="D26" s="4"/>
    </row>
    <row r="27" spans="2:4" s="1" customFormat="1" ht="11.25">
      <c r="B27" s="11"/>
      <c r="C27" s="30"/>
      <c r="D27" s="4"/>
    </row>
    <row r="28" spans="2:4" s="1" customFormat="1" ht="11.25">
      <c r="B28" s="11"/>
      <c r="C28" s="30"/>
      <c r="D28" s="4"/>
    </row>
    <row r="29" spans="2:4" s="1" customFormat="1" ht="11.25">
      <c r="B29" s="11"/>
      <c r="C29" s="30"/>
      <c r="D29" s="4"/>
    </row>
    <row r="30" spans="2:4" s="1" customFormat="1" ht="11.25">
      <c r="B30" s="11"/>
      <c r="C30" s="30"/>
      <c r="D30" s="4"/>
    </row>
    <row r="31" spans="2:4" s="1" customFormat="1" ht="11.25">
      <c r="B31" s="11"/>
      <c r="C31" s="30"/>
      <c r="D31" s="4"/>
    </row>
    <row r="32" spans="2:4" s="1" customFormat="1" ht="11.25">
      <c r="B32" s="11"/>
      <c r="C32" s="30"/>
      <c r="D32" s="4"/>
    </row>
    <row r="33" spans="2:4" s="1" customFormat="1" ht="11.25">
      <c r="B33" s="11"/>
      <c r="C33" s="30"/>
      <c r="D33" s="4"/>
    </row>
    <row r="34" spans="2:4" s="1" customFormat="1" ht="11.25">
      <c r="B34" s="11"/>
      <c r="C34" s="30"/>
      <c r="D34" s="4"/>
    </row>
    <row r="35" spans="2:4" s="1" customFormat="1" ht="11.25">
      <c r="B35" s="11"/>
      <c r="C35" s="30"/>
      <c r="D35" s="4"/>
    </row>
    <row r="36" spans="2:4" s="1" customFormat="1" ht="11.25">
      <c r="B36" s="11"/>
      <c r="C36" s="30"/>
      <c r="D36" s="4"/>
    </row>
    <row r="37" spans="2:4" s="1" customFormat="1" ht="11.25">
      <c r="B37" s="11"/>
      <c r="C37" s="30"/>
      <c r="D37" s="4"/>
    </row>
    <row r="38" spans="2:4" s="1" customFormat="1" ht="11.25">
      <c r="B38" s="11"/>
      <c r="C38" s="30"/>
      <c r="D38" s="4"/>
    </row>
    <row r="39" spans="2:4" s="1" customFormat="1" ht="11.25">
      <c r="B39" s="11"/>
      <c r="C39" s="30"/>
      <c r="D39" s="4"/>
    </row>
    <row r="40" spans="2:4" s="1" customFormat="1" ht="11.25">
      <c r="B40" s="11"/>
      <c r="C40" s="30"/>
      <c r="D40" s="4"/>
    </row>
    <row r="41" spans="2:4" s="1" customFormat="1" ht="11.25">
      <c r="B41" s="11"/>
      <c r="C41" s="30"/>
      <c r="D41" s="4"/>
    </row>
    <row r="42" spans="2:4" s="1" customFormat="1" ht="11.25">
      <c r="B42" s="11"/>
      <c r="C42" s="30"/>
      <c r="D42" s="4"/>
    </row>
    <row r="43" spans="2:4" s="1" customFormat="1" ht="11.25">
      <c r="B43" s="11"/>
      <c r="C43" s="30"/>
      <c r="D43" s="4"/>
    </row>
    <row r="44" spans="2:4" s="1" customFormat="1" ht="11.25">
      <c r="B44" s="11"/>
      <c r="C44" s="30"/>
      <c r="D44" s="4"/>
    </row>
    <row r="45" spans="2:4" s="1" customFormat="1" ht="11.25">
      <c r="B45" s="11"/>
      <c r="C45" s="30"/>
      <c r="D45" s="4"/>
    </row>
    <row r="46" spans="2:4" s="1" customFormat="1" ht="11.25">
      <c r="B46" s="11"/>
      <c r="C46" s="30"/>
      <c r="D46" s="4"/>
    </row>
    <row r="47" spans="2:4" s="1" customFormat="1" ht="11.25">
      <c r="B47" s="11"/>
      <c r="C47" s="30"/>
      <c r="D47" s="4"/>
    </row>
    <row r="48" spans="2:4" s="1" customFormat="1" ht="11.25">
      <c r="B48" s="11"/>
      <c r="C48" s="30"/>
      <c r="D48" s="4"/>
    </row>
    <row r="49" spans="2:4" s="1" customFormat="1" ht="11.25">
      <c r="B49" s="11"/>
      <c r="C49" s="30"/>
      <c r="D49" s="4"/>
    </row>
    <row r="50" spans="2:4" s="1" customFormat="1" ht="11.25">
      <c r="B50" s="11"/>
      <c r="C50" s="30"/>
      <c r="D50" s="4"/>
    </row>
    <row r="51" spans="2:4" s="1" customFormat="1" ht="11.25">
      <c r="B51" s="11"/>
      <c r="C51" s="30"/>
      <c r="D51" s="4"/>
    </row>
    <row r="52" spans="2:4" s="1" customFormat="1" ht="11.25">
      <c r="B52" s="11"/>
      <c r="C52" s="30"/>
      <c r="D52" s="4"/>
    </row>
    <row r="53" spans="2:4" s="1" customFormat="1" ht="11.25">
      <c r="B53" s="11"/>
      <c r="C53" s="30"/>
      <c r="D53" s="4"/>
    </row>
    <row r="54" spans="2:4" s="1" customFormat="1" ht="11.25">
      <c r="B54" s="11"/>
      <c r="C54" s="30"/>
      <c r="D54" s="4"/>
    </row>
    <row r="55" spans="2:4" s="1" customFormat="1" ht="11.25">
      <c r="B55" s="11"/>
      <c r="C55" s="30"/>
      <c r="D55" s="4"/>
    </row>
    <row r="56" spans="2:4" s="1" customFormat="1" ht="11.25">
      <c r="B56" s="11"/>
      <c r="C56" s="30"/>
      <c r="D56" s="4"/>
    </row>
    <row r="57" spans="2:4" s="1" customFormat="1" ht="11.25">
      <c r="B57" s="11"/>
      <c r="C57" s="30"/>
      <c r="D57" s="4"/>
    </row>
    <row r="58" spans="2:4" s="1" customFormat="1" ht="11.25">
      <c r="B58" s="11"/>
      <c r="C58" s="30"/>
      <c r="D58" s="4"/>
    </row>
    <row r="59" spans="2:4" s="1" customFormat="1" ht="11.25">
      <c r="B59" s="11"/>
      <c r="C59" s="30"/>
      <c r="D59" s="4"/>
    </row>
    <row r="60" spans="2:4" s="1" customFormat="1" ht="11.25">
      <c r="B60" s="11"/>
      <c r="C60" s="30"/>
      <c r="D60" s="4"/>
    </row>
    <row r="61" spans="2:4" s="1" customFormat="1" ht="11.25">
      <c r="B61" s="11"/>
      <c r="C61" s="30"/>
      <c r="D61" s="4"/>
    </row>
    <row r="62" spans="2:4" s="1" customFormat="1" ht="11.25">
      <c r="B62" s="11"/>
      <c r="C62" s="30"/>
      <c r="D62" s="4"/>
    </row>
    <row r="63" spans="2:4" s="1" customFormat="1" ht="11.25">
      <c r="B63" s="11"/>
      <c r="C63" s="30"/>
      <c r="D63" s="4"/>
    </row>
    <row r="64" spans="2:4" s="1" customFormat="1" ht="11.25">
      <c r="B64" s="11"/>
      <c r="C64" s="30"/>
      <c r="D64" s="4"/>
    </row>
    <row r="65" spans="2:4" s="1" customFormat="1" ht="11.25">
      <c r="B65" s="11"/>
      <c r="C65" s="30"/>
      <c r="D65" s="4"/>
    </row>
    <row r="66" spans="2:4" s="1" customFormat="1" ht="11.25">
      <c r="B66" s="11"/>
      <c r="C66" s="30"/>
      <c r="D66" s="4"/>
    </row>
    <row r="67" spans="2:4" s="1" customFormat="1" ht="11.25">
      <c r="B67" s="11"/>
      <c r="C67" s="30"/>
      <c r="D67" s="4"/>
    </row>
    <row r="68" spans="2:4" s="1" customFormat="1" ht="11.25">
      <c r="B68" s="11"/>
      <c r="C68" s="30"/>
      <c r="D68" s="4"/>
    </row>
    <row r="69" spans="2:4" s="1" customFormat="1" ht="11.25">
      <c r="B69" s="11"/>
      <c r="C69" s="30"/>
      <c r="D69" s="4"/>
    </row>
    <row r="70" spans="2:4" s="1" customFormat="1" ht="11.25">
      <c r="B70" s="11"/>
      <c r="C70" s="30"/>
      <c r="D70" s="4"/>
    </row>
    <row r="71" spans="2:4" s="1" customFormat="1" ht="11.25">
      <c r="B71" s="11"/>
      <c r="C71" s="30"/>
      <c r="D71" s="4"/>
    </row>
    <row r="72" spans="2:4" s="1" customFormat="1" ht="11.25">
      <c r="B72" s="11"/>
      <c r="C72" s="30"/>
      <c r="D72" s="4"/>
    </row>
    <row r="73" spans="2:4" s="1" customFormat="1" ht="11.25">
      <c r="B73" s="11"/>
      <c r="C73" s="30"/>
      <c r="D73" s="4"/>
    </row>
    <row r="74" spans="2:4" s="1" customFormat="1" ht="11.25">
      <c r="B74" s="11"/>
      <c r="C74" s="30"/>
      <c r="D74" s="4"/>
    </row>
    <row r="75" spans="2:4" s="1" customFormat="1" ht="11.25">
      <c r="B75" s="11"/>
      <c r="C75" s="30"/>
      <c r="D75" s="4"/>
    </row>
    <row r="76" spans="2:4" s="1" customFormat="1" ht="11.25">
      <c r="B76" s="11"/>
      <c r="C76" s="30"/>
      <c r="D76" s="4"/>
    </row>
    <row r="77" spans="2:4" s="1" customFormat="1" ht="11.25">
      <c r="B77" s="11"/>
      <c r="C77" s="30"/>
      <c r="D77" s="4"/>
    </row>
    <row r="78" spans="2:4" s="1" customFormat="1" ht="11.25">
      <c r="B78" s="11"/>
      <c r="C78" s="30"/>
      <c r="D78" s="4"/>
    </row>
    <row r="79" spans="2:4" s="1" customFormat="1" ht="11.25">
      <c r="B79" s="11"/>
      <c r="C79" s="30"/>
      <c r="D79" s="4"/>
    </row>
    <row r="80" spans="2:4" s="1" customFormat="1" ht="11.25">
      <c r="B80" s="11"/>
      <c r="C80" s="30"/>
      <c r="D80" s="4"/>
    </row>
    <row r="81" spans="2:4" s="1" customFormat="1" ht="11.25">
      <c r="B81" s="11"/>
      <c r="C81" s="30"/>
      <c r="D81" s="4"/>
    </row>
    <row r="82" spans="2:4" s="1" customFormat="1" ht="11.25">
      <c r="B82" s="11"/>
      <c r="C82" s="30"/>
      <c r="D82" s="4"/>
    </row>
    <row r="83" spans="2:4" s="1" customFormat="1" ht="11.25">
      <c r="B83" s="11"/>
      <c r="C83" s="30"/>
      <c r="D83" s="4"/>
    </row>
    <row r="84" spans="2:4" s="1" customFormat="1" ht="11.25">
      <c r="B84" s="11"/>
      <c r="C84" s="30"/>
      <c r="D84" s="4"/>
    </row>
    <row r="85" spans="2:4" s="1" customFormat="1" ht="11.25">
      <c r="B85" s="11"/>
      <c r="C85" s="30"/>
      <c r="D85" s="4"/>
    </row>
    <row r="86" spans="2:4" s="1" customFormat="1" ht="11.25">
      <c r="B86" s="11"/>
      <c r="C86" s="30"/>
      <c r="D86" s="4"/>
    </row>
    <row r="87" spans="2:4" s="1" customFormat="1" ht="11.25">
      <c r="B87" s="11"/>
      <c r="C87" s="30"/>
      <c r="D87" s="4"/>
    </row>
    <row r="88" spans="2:4" s="1" customFormat="1" ht="11.25">
      <c r="B88" s="11"/>
      <c r="C88" s="30"/>
      <c r="D88" s="4"/>
    </row>
    <row r="89" spans="2:4" s="1" customFormat="1" ht="11.25">
      <c r="B89" s="11"/>
      <c r="C89" s="30"/>
      <c r="D89" s="4"/>
    </row>
    <row r="90" spans="2:4" s="1" customFormat="1" ht="11.25">
      <c r="B90" s="11"/>
      <c r="C90" s="30"/>
      <c r="D90" s="4"/>
    </row>
    <row r="91" spans="2:4" s="1" customFormat="1" ht="11.25">
      <c r="B91" s="11"/>
      <c r="C91" s="30"/>
      <c r="D91" s="4"/>
    </row>
    <row r="92" spans="2:4" s="1" customFormat="1" ht="11.25">
      <c r="B92" s="11"/>
      <c r="C92" s="30"/>
      <c r="D92" s="4"/>
    </row>
    <row r="93" spans="2:4" s="1" customFormat="1" ht="11.25">
      <c r="B93" s="11"/>
      <c r="C93" s="30"/>
      <c r="D93" s="4"/>
    </row>
    <row r="94" spans="2:4" s="1" customFormat="1" ht="11.25">
      <c r="B94" s="11"/>
      <c r="C94" s="30"/>
      <c r="D94" s="4"/>
    </row>
    <row r="95" spans="2:4" s="1" customFormat="1" ht="11.25">
      <c r="B95" s="11"/>
      <c r="C95" s="30"/>
      <c r="D95" s="4"/>
    </row>
    <row r="96" spans="2:4" s="1" customFormat="1" ht="11.25">
      <c r="B96" s="11"/>
      <c r="C96" s="30"/>
      <c r="D96" s="4"/>
    </row>
    <row r="97" spans="2:4" s="1" customFormat="1" ht="11.25">
      <c r="B97" s="11"/>
      <c r="C97" s="30"/>
      <c r="D97" s="4"/>
    </row>
    <row r="98" spans="2:4" s="1" customFormat="1" ht="11.25">
      <c r="B98" s="11"/>
      <c r="C98" s="30"/>
      <c r="D98" s="4"/>
    </row>
    <row r="99" spans="2:4" s="1" customFormat="1" ht="11.25">
      <c r="B99" s="11"/>
      <c r="C99" s="30"/>
      <c r="D99" s="4"/>
    </row>
    <row r="100" spans="2:4" s="1" customFormat="1" ht="11.25">
      <c r="B100" s="11"/>
      <c r="C100" s="30"/>
      <c r="D100" s="4"/>
    </row>
    <row r="101" spans="2:4" s="1" customFormat="1" ht="11.25">
      <c r="B101" s="11"/>
      <c r="C101" s="30"/>
      <c r="D101" s="4"/>
    </row>
    <row r="102" spans="2:4" s="1" customFormat="1" ht="11.25">
      <c r="B102" s="11"/>
      <c r="C102" s="30"/>
      <c r="D102" s="4"/>
    </row>
    <row r="103" spans="2:4" s="1" customFormat="1" ht="11.25">
      <c r="B103" s="11"/>
      <c r="C103" s="30"/>
      <c r="D103" s="4"/>
    </row>
    <row r="104" spans="2:4" s="1" customFormat="1" ht="11.25">
      <c r="B104" s="11"/>
      <c r="C104" s="30"/>
      <c r="D104" s="4"/>
    </row>
    <row r="105" spans="2:4" s="1" customFormat="1" ht="11.25">
      <c r="B105" s="11"/>
      <c r="C105" s="30"/>
      <c r="D105" s="4"/>
    </row>
    <row r="106" spans="2:4" s="1" customFormat="1" ht="11.25">
      <c r="B106" s="11"/>
      <c r="C106" s="30"/>
      <c r="D106" s="4"/>
    </row>
    <row r="107" spans="2:4" s="1" customFormat="1" ht="11.25">
      <c r="B107" s="11"/>
      <c r="C107" s="30"/>
      <c r="D107" s="4"/>
    </row>
    <row r="108" spans="2:4" s="1" customFormat="1" ht="11.25">
      <c r="B108" s="11"/>
      <c r="C108" s="30"/>
      <c r="D108" s="4"/>
    </row>
    <row r="109" spans="2:4" s="1" customFormat="1" ht="11.25">
      <c r="B109" s="11"/>
      <c r="C109" s="30"/>
      <c r="D109" s="4"/>
    </row>
    <row r="110" spans="2:4" s="1" customFormat="1" ht="11.25">
      <c r="B110" s="11"/>
      <c r="C110" s="30"/>
      <c r="D110" s="4"/>
    </row>
    <row r="111" spans="2:4" s="1" customFormat="1" ht="11.25">
      <c r="B111" s="11"/>
      <c r="C111" s="30"/>
      <c r="D111" s="4"/>
    </row>
    <row r="112" spans="2:4" s="1" customFormat="1" ht="11.25">
      <c r="B112" s="11"/>
      <c r="C112" s="30"/>
      <c r="D112" s="4"/>
    </row>
    <row r="113" spans="2:4" s="1" customFormat="1" ht="11.25">
      <c r="B113" s="11"/>
      <c r="C113" s="30"/>
      <c r="D113" s="4"/>
    </row>
    <row r="114" spans="2:4" s="1" customFormat="1" ht="11.25">
      <c r="B114" s="11"/>
      <c r="C114" s="30"/>
      <c r="D114" s="4"/>
    </row>
    <row r="115" spans="2:4" s="1" customFormat="1" ht="11.25">
      <c r="B115" s="11"/>
      <c r="C115" s="30"/>
      <c r="D115" s="4"/>
    </row>
    <row r="116" spans="2:4" s="1" customFormat="1" ht="11.25">
      <c r="B116" s="11"/>
      <c r="C116" s="30"/>
      <c r="D116" s="4"/>
    </row>
    <row r="117" spans="2:4" s="1" customFormat="1" ht="11.25">
      <c r="B117" s="11"/>
      <c r="C117" s="30"/>
      <c r="D117" s="4"/>
    </row>
    <row r="118" spans="2:4" s="1" customFormat="1" ht="11.25">
      <c r="B118" s="11"/>
      <c r="C118" s="30"/>
      <c r="D118" s="4"/>
    </row>
    <row r="119" spans="2:4" s="1" customFormat="1" ht="11.25">
      <c r="B119" s="11"/>
      <c r="C119" s="30"/>
      <c r="D119" s="4"/>
    </row>
    <row r="120" spans="2:4" s="1" customFormat="1" ht="11.25">
      <c r="B120" s="11"/>
      <c r="C120" s="30"/>
      <c r="D120" s="4"/>
    </row>
    <row r="121" spans="2:4" s="1" customFormat="1" ht="11.25">
      <c r="B121" s="11"/>
      <c r="C121" s="30"/>
      <c r="D121" s="4"/>
    </row>
    <row r="122" spans="2:4" s="1" customFormat="1" ht="11.25">
      <c r="B122" s="11"/>
      <c r="C122" s="30"/>
      <c r="D122" s="4"/>
    </row>
    <row r="123" spans="2:4" s="1" customFormat="1" ht="11.25">
      <c r="B123" s="11"/>
      <c r="C123" s="30"/>
      <c r="D123" s="4"/>
    </row>
    <row r="124" spans="2:4" s="1" customFormat="1" ht="11.25">
      <c r="B124" s="11"/>
      <c r="C124" s="30"/>
      <c r="D124" s="4"/>
    </row>
    <row r="125" spans="2:4" s="1" customFormat="1" ht="11.25">
      <c r="B125" s="11"/>
      <c r="C125" s="30"/>
      <c r="D125" s="4"/>
    </row>
    <row r="126" spans="2:4" s="1" customFormat="1" ht="11.25">
      <c r="B126" s="11"/>
      <c r="C126" s="30"/>
      <c r="D126" s="4"/>
    </row>
    <row r="127" spans="2:4" s="1" customFormat="1" ht="11.25">
      <c r="B127" s="11"/>
      <c r="C127" s="30"/>
      <c r="D127" s="4"/>
    </row>
    <row r="128" spans="2:4" s="1" customFormat="1" ht="11.25">
      <c r="B128" s="11"/>
      <c r="C128" s="30"/>
      <c r="D128" s="4"/>
    </row>
    <row r="129" spans="2:4" s="1" customFormat="1" ht="11.25">
      <c r="B129" s="11"/>
      <c r="C129" s="30"/>
      <c r="D129" s="4"/>
    </row>
    <row r="130" spans="2:4" s="1" customFormat="1" ht="11.25">
      <c r="B130" s="11"/>
      <c r="C130" s="30"/>
      <c r="D130" s="4"/>
    </row>
    <row r="131" spans="2:4" s="1" customFormat="1" ht="11.25">
      <c r="B131" s="11"/>
      <c r="C131" s="30"/>
      <c r="D131" s="4"/>
    </row>
    <row r="132" spans="2:4" s="1" customFormat="1" ht="11.25">
      <c r="B132" s="11"/>
      <c r="C132" s="30"/>
      <c r="D132" s="4"/>
    </row>
    <row r="133" spans="2:4" s="1" customFormat="1" ht="11.25">
      <c r="B133" s="11"/>
      <c r="C133" s="30"/>
      <c r="D133" s="4"/>
    </row>
    <row r="134" spans="2:4" s="1" customFormat="1" ht="11.25">
      <c r="B134" s="11"/>
      <c r="C134" s="30"/>
      <c r="D134" s="4"/>
    </row>
    <row r="135" spans="2:4" s="1" customFormat="1" ht="11.25">
      <c r="B135" s="11"/>
      <c r="C135" s="30"/>
      <c r="D135" s="4"/>
    </row>
    <row r="136" spans="2:4" s="1" customFormat="1" ht="11.25">
      <c r="B136" s="11"/>
      <c r="C136" s="30"/>
      <c r="D136" s="4"/>
    </row>
    <row r="137" spans="2:4" s="1" customFormat="1" ht="11.25">
      <c r="B137" s="11"/>
      <c r="C137" s="30"/>
      <c r="D137" s="4"/>
    </row>
    <row r="138" spans="2:4" s="1" customFormat="1" ht="11.25">
      <c r="B138" s="11"/>
      <c r="C138" s="30"/>
      <c r="D138" s="4"/>
    </row>
  </sheetData>
  <sheetProtection/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A5" sqref="A5"/>
    </sheetView>
  </sheetViews>
  <sheetFormatPr defaultColWidth="9.00390625" defaultRowHeight="12.75"/>
  <cols>
    <col min="1" max="1" width="17.25390625" style="0" customWidth="1"/>
    <col min="2" max="2" width="21.2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4.75390625" style="0" customWidth="1"/>
  </cols>
  <sheetData>
    <row r="2" spans="1:6" ht="12.75">
      <c r="A2" t="s">
        <v>17</v>
      </c>
      <c r="F2" s="20" t="s">
        <v>18</v>
      </c>
    </row>
    <row r="3" spans="1:6" ht="12.75">
      <c r="A3" t="s">
        <v>19</v>
      </c>
      <c r="F3" s="20" t="s">
        <v>20</v>
      </c>
    </row>
    <row r="5" ht="12.75">
      <c r="A5" t="str">
        <f>Rekapitulace!$A$1</f>
        <v>Ing.Olga Havlíková</v>
      </c>
    </row>
    <row r="8" ht="126" customHeight="1"/>
    <row r="9" ht="22.5" customHeight="1">
      <c r="A9" s="73" t="s">
        <v>231</v>
      </c>
    </row>
    <row r="10" spans="2:3" ht="36.75" customHeight="1">
      <c r="B10" t="s">
        <v>21</v>
      </c>
      <c r="C10" s="21" t="str">
        <f>'Položkový rozpočet'!$D$1</f>
        <v>4894 - K.Vary, Rybáře                                    </v>
      </c>
    </row>
    <row r="11" spans="2:3" ht="26.25" customHeight="1">
      <c r="B11" t="s">
        <v>22</v>
      </c>
      <c r="C11" s="21" t="str">
        <f>'Položkový rozpočet'!$D$2</f>
        <v>48940010 - Revitalizace parku u Sv.Urbana                    </v>
      </c>
    </row>
    <row r="12" spans="2:3" ht="24.75" customHeight="1">
      <c r="B12" t="s">
        <v>23</v>
      </c>
      <c r="C12" t="s">
        <v>187</v>
      </c>
    </row>
    <row r="13" ht="24.75" customHeight="1">
      <c r="C13" s="23" t="s">
        <v>184</v>
      </c>
    </row>
    <row r="18" spans="1:4" ht="21.75" customHeight="1">
      <c r="A18" s="22"/>
      <c r="B18" s="27" t="s">
        <v>24</v>
      </c>
      <c r="C18" s="28">
        <f>SUM(C19:C21)</f>
        <v>0</v>
      </c>
      <c r="D18" s="27" t="s">
        <v>25</v>
      </c>
    </row>
    <row r="19" spans="2:4" ht="24.75" customHeight="1">
      <c r="B19" t="s">
        <v>26</v>
      </c>
      <c r="C19" s="25">
        <f>'Položkový rozpočet'!H197</f>
        <v>0</v>
      </c>
      <c r="D19" t="s">
        <v>25</v>
      </c>
    </row>
    <row r="20" ht="24.75" customHeight="1">
      <c r="C20" s="25"/>
    </row>
    <row r="21" spans="2:4" ht="12.75">
      <c r="B21" t="s">
        <v>188</v>
      </c>
      <c r="C21" s="25">
        <f>'Položkový rozpočet'!F198</f>
        <v>0</v>
      </c>
      <c r="D21" t="s">
        <v>25</v>
      </c>
    </row>
    <row r="22" spans="2:4" ht="26.25" customHeight="1">
      <c r="B22" t="s">
        <v>27</v>
      </c>
      <c r="C22" s="26">
        <f>'Položkový rozpočet'!I200</f>
        <v>1121.08794</v>
      </c>
      <c r="D22" t="s">
        <v>28</v>
      </c>
    </row>
    <row r="31" spans="5:6" ht="12.75">
      <c r="E31" t="s">
        <v>29</v>
      </c>
      <c r="F31" t="s">
        <v>189</v>
      </c>
    </row>
    <row r="32" spans="5:6" ht="12.75">
      <c r="E32" t="s">
        <v>30</v>
      </c>
      <c r="F32" s="24">
        <v>41514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Internet</cp:lastModifiedBy>
  <cp:lastPrinted>2014-03-23T21:05:59Z</cp:lastPrinted>
  <dcterms:created xsi:type="dcterms:W3CDTF">1999-10-27T12:59:00Z</dcterms:created>
  <dcterms:modified xsi:type="dcterms:W3CDTF">2014-06-17T06:59:11Z</dcterms:modified>
  <cp:category/>
  <cp:version/>
  <cp:contentType/>
  <cp:contentStatus/>
</cp:coreProperties>
</file>