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765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/>
  <c r="P13" s="1"/>
  <c r="O33" l="1"/>
  <c r="P33" s="1"/>
  <c r="O31"/>
  <c r="P31" s="1"/>
  <c r="O47"/>
  <c r="P47" s="1"/>
  <c r="C34" l="1"/>
  <c r="O24" l="1"/>
  <c r="P24" s="1"/>
  <c r="O39"/>
  <c r="P39" s="1"/>
  <c r="O48"/>
  <c r="P48" s="1"/>
  <c r="O82"/>
  <c r="P82" s="1"/>
  <c r="O75"/>
  <c r="P75" s="1"/>
  <c r="O68"/>
  <c r="P68" s="1"/>
  <c r="O69"/>
  <c r="P69" s="1"/>
  <c r="O63"/>
  <c r="P63" s="1"/>
  <c r="O64"/>
  <c r="P64" s="1"/>
  <c r="O65"/>
  <c r="P65" s="1"/>
  <c r="O66"/>
  <c r="P66" s="1"/>
  <c r="O56"/>
  <c r="P56" s="1"/>
  <c r="O57"/>
  <c r="P57" s="1"/>
  <c r="O81"/>
  <c r="O76"/>
  <c r="P76" s="1"/>
  <c r="O74"/>
  <c r="P74" s="1"/>
  <c r="O62"/>
  <c r="P62" s="1"/>
  <c r="O50"/>
  <c r="P50" s="1"/>
  <c r="O40"/>
  <c r="O38"/>
  <c r="P38" s="1"/>
  <c r="O55"/>
  <c r="P55" s="1"/>
  <c r="O49"/>
  <c r="P49" s="1"/>
  <c r="O46"/>
  <c r="P46" s="1"/>
  <c r="O45"/>
  <c r="P45" s="1"/>
  <c r="O32"/>
  <c r="P32" s="1"/>
  <c r="O30"/>
  <c r="P30" s="1"/>
  <c r="O29"/>
  <c r="P29" s="1"/>
  <c r="O23"/>
  <c r="P23" s="1"/>
  <c r="I83"/>
  <c r="L83"/>
  <c r="I51"/>
  <c r="L51"/>
  <c r="F83"/>
  <c r="F77"/>
  <c r="I77"/>
  <c r="L77"/>
  <c r="C77"/>
  <c r="F70"/>
  <c r="I70"/>
  <c r="L70"/>
  <c r="C70"/>
  <c r="F58"/>
  <c r="I58"/>
  <c r="L58"/>
  <c r="C58"/>
  <c r="F51"/>
  <c r="C51"/>
  <c r="F41"/>
  <c r="I41"/>
  <c r="L41"/>
  <c r="C41"/>
  <c r="F34"/>
  <c r="I34"/>
  <c r="L34"/>
  <c r="F25"/>
  <c r="I25"/>
  <c r="L25"/>
  <c r="C25"/>
  <c r="F19"/>
  <c r="I19"/>
  <c r="L19"/>
  <c r="C19"/>
  <c r="O67"/>
  <c r="P67" s="1"/>
  <c r="O14"/>
  <c r="O15"/>
  <c r="P15" s="1"/>
  <c r="O16"/>
  <c r="P16" s="1"/>
  <c r="O17"/>
  <c r="P17" s="1"/>
  <c r="O18"/>
  <c r="P18" s="1"/>
  <c r="O12"/>
  <c r="Q83" l="1"/>
  <c r="O83"/>
  <c r="P83" s="1"/>
  <c r="P34"/>
  <c r="P14"/>
  <c r="O51"/>
  <c r="Q41"/>
  <c r="O19"/>
  <c r="O41"/>
  <c r="Q34"/>
  <c r="Q25"/>
  <c r="Q19"/>
  <c r="Q70"/>
  <c r="O25"/>
  <c r="P81"/>
  <c r="Q51"/>
  <c r="P25"/>
  <c r="O34"/>
  <c r="P77"/>
  <c r="O77"/>
  <c r="O70"/>
  <c r="P70"/>
  <c r="P51"/>
  <c r="P40"/>
  <c r="P41" s="1"/>
  <c r="Q58"/>
  <c r="O58"/>
  <c r="P58"/>
  <c r="Q77"/>
  <c r="P12"/>
  <c r="P19" l="1"/>
  <c r="C87" s="1"/>
  <c r="C86"/>
  <c r="F85"/>
</calcChain>
</file>

<file path=xl/sharedStrings.xml><?xml version="1.0" encoding="utf-8"?>
<sst xmlns="http://schemas.openxmlformats.org/spreadsheetml/2006/main" count="265" uniqueCount="95">
  <si>
    <t>Název tiskárny</t>
  </si>
  <si>
    <t>OKI c130n</t>
  </si>
  <si>
    <t>CANON NP 6317</t>
  </si>
  <si>
    <t>CANON iR 1020</t>
  </si>
  <si>
    <t>XEROX Phaser 6121 MFP</t>
  </si>
  <si>
    <t>CANON MF 8030Cn i-sensys</t>
  </si>
  <si>
    <t>CANON PC D320</t>
  </si>
  <si>
    <t>SAMSUNG SCX4600</t>
  </si>
  <si>
    <t>CANON NP 6512</t>
  </si>
  <si>
    <t>HP LASER JET P2035</t>
  </si>
  <si>
    <t>SHARP AR-5415</t>
  </si>
  <si>
    <t>SAMSUNG ML-d2850</t>
  </si>
  <si>
    <t>SAMSUNG CLP-320</t>
  </si>
  <si>
    <t>CANON MF 8050Cn i-sensys</t>
  </si>
  <si>
    <t xml:space="preserve">Celkem </t>
  </si>
  <si>
    <t>Celkem</t>
  </si>
  <si>
    <t>Celková částka bez DPH</t>
  </si>
  <si>
    <t>Celková částka s DPH</t>
  </si>
  <si>
    <t>KYOCERA ECOSYS FS-C5150DN</t>
  </si>
  <si>
    <t>Celkem kusů</t>
  </si>
  <si>
    <t>2. Mateřská škola Karlovy Vary, Krušnohorská 16, příspěvková organizace</t>
  </si>
  <si>
    <t>Krušnohorská 740/16</t>
  </si>
  <si>
    <t>360 10  Karlovy Vary</t>
  </si>
  <si>
    <t>IČ 71237011</t>
  </si>
  <si>
    <t>pracoviště  MŠ Krušnohorská 740/16, 360 10 Karlovy Vary</t>
  </si>
  <si>
    <t>pracoviště MŠ Kpt.Jaroše 141/6, 360 06Karlovy Vary</t>
  </si>
  <si>
    <t>pracoviště MŠ Sedlec 5, 360 10 Karlovy Vary</t>
  </si>
  <si>
    <t>pracoviště MŠ Mládežnická 862/6, 360 05 Karlovy Vary</t>
  </si>
  <si>
    <t>pracoviště MŠ Javorová 211/2A, 360 17 Karlovy Vary</t>
  </si>
  <si>
    <t>pracoviště MŠ Truhlářská 690/11, 360 17 Karlovy Vary</t>
  </si>
  <si>
    <t>pracoviště MŠ Fibichova 777/5, 360 17 Karlovy Vary</t>
  </si>
  <si>
    <t>pracoviště MŠ Dvořákova 692/1, 360 17 Karlovy Vary</t>
  </si>
  <si>
    <t>pracoviště MŠ Vilová 346/1, 36004Karlovy Vary</t>
  </si>
  <si>
    <t>cena za ks bez DPH</t>
  </si>
  <si>
    <t>Cena celkem bez DPH</t>
  </si>
  <si>
    <t>Cena celkem s DPH</t>
  </si>
  <si>
    <t>Odběratel:</t>
  </si>
  <si>
    <t>Dodavatel:</t>
  </si>
  <si>
    <t>organizace :</t>
  </si>
  <si>
    <t>sídlo:</t>
  </si>
  <si>
    <t>IČ:</t>
  </si>
  <si>
    <t>DIČ:</t>
  </si>
  <si>
    <r>
      <rPr>
        <b/>
        <sz val="18"/>
        <color theme="1"/>
        <rFont val="Calibri"/>
        <family val="2"/>
        <charset val="238"/>
        <scheme val="minor"/>
      </rPr>
      <t>NABÍDKA k veřejné zakázce</t>
    </r>
    <r>
      <rPr>
        <b/>
        <sz val="20"/>
        <color theme="1"/>
        <rFont val="Calibri"/>
        <family val="2"/>
        <charset val="238"/>
        <scheme val="minor"/>
      </rPr>
      <t xml:space="preserve"> - NÁKUP TONERŮ - velkokapacitní ORIGINÁLNÍ tonery</t>
    </r>
  </si>
  <si>
    <t>specifikace toneru</t>
  </si>
  <si>
    <t>Toner černý kusů</t>
  </si>
  <si>
    <t>Toner modrý kusů</t>
  </si>
  <si>
    <t>Toner červený kusů</t>
  </si>
  <si>
    <t>Toner žlutý kusů</t>
  </si>
  <si>
    <t>HP LaserJet P2035</t>
  </si>
  <si>
    <t>OKI MC342 dnw</t>
  </si>
  <si>
    <t>CANON iR 1133A</t>
  </si>
  <si>
    <t>EPSON LQ 300+</t>
  </si>
  <si>
    <t>SAMSUNG ML3310-ND</t>
  </si>
  <si>
    <t>SHARP AR-5420</t>
  </si>
  <si>
    <t>KYOCERA FS-C5150DN</t>
  </si>
  <si>
    <t>HP OFFICEJET Pro7740</t>
  </si>
  <si>
    <t>C-EXV 40</t>
  </si>
  <si>
    <t>106R01476</t>
  </si>
  <si>
    <t>E-EXV 18</t>
  </si>
  <si>
    <t>106R01473</t>
  </si>
  <si>
    <t>106R01474</t>
  </si>
  <si>
    <t>106R01475</t>
  </si>
  <si>
    <t>NP G1</t>
  </si>
  <si>
    <t>CE505A</t>
  </si>
  <si>
    <t>CRG-716Bk</t>
  </si>
  <si>
    <t>CRG-716M</t>
  </si>
  <si>
    <t>CRG-716Y</t>
  </si>
  <si>
    <t>CRG-716C</t>
  </si>
  <si>
    <t>AR-208T</t>
  </si>
  <si>
    <t>TK-580K</t>
  </si>
  <si>
    <t>TK-580C</t>
  </si>
  <si>
    <t>TK-580M</t>
  </si>
  <si>
    <t>TK-580Y</t>
  </si>
  <si>
    <t>cartridge T</t>
  </si>
  <si>
    <t>MLT-D1052L</t>
  </si>
  <si>
    <t>NP G11</t>
  </si>
  <si>
    <t>ML-D2850B</t>
  </si>
  <si>
    <t>AR-168T</t>
  </si>
  <si>
    <t>CLT-K4072S</t>
  </si>
  <si>
    <t>CLT-C4072S</t>
  </si>
  <si>
    <t>CLT-M4072S</t>
  </si>
  <si>
    <t>CLT-Y4072S</t>
  </si>
  <si>
    <t>páska - S015021</t>
  </si>
  <si>
    <t>MLT-D205L</t>
  </si>
  <si>
    <t>HP953XL - LOS70AE</t>
  </si>
  <si>
    <t>953XL-HPF6U16AE</t>
  </si>
  <si>
    <t>953XL-HPF6U17AE</t>
  </si>
  <si>
    <t>953XL-HPF6U18AE</t>
  </si>
  <si>
    <t>MINOLTA  EP1054</t>
  </si>
  <si>
    <t>EP 1054/1085</t>
  </si>
  <si>
    <t>EPSON 5620 DWF</t>
  </si>
  <si>
    <t>C13T789140</t>
  </si>
  <si>
    <t>C13T789240</t>
  </si>
  <si>
    <t>C13T789340</t>
  </si>
  <si>
    <t>C13T789440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</si>
</sst>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4" fillId="0" borderId="1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2" fillId="0" borderId="11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0" fillId="0" borderId="16" xfId="0" applyBorder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/>
    </xf>
    <xf numFmtId="0" fontId="5" fillId="0" borderId="0" xfId="0" applyFont="1"/>
    <xf numFmtId="0" fontId="4" fillId="0" borderId="1" xfId="0" applyFont="1" applyFill="1" applyBorder="1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7" fillId="0" borderId="0" xfId="0" applyFont="1" applyAlignment="1">
      <alignment vertical="center"/>
    </xf>
    <xf numFmtId="44" fontId="0" fillId="3" borderId="16" xfId="1" applyFont="1" applyFill="1" applyBorder="1"/>
    <xf numFmtId="44" fontId="0" fillId="3" borderId="12" xfId="1" applyFont="1" applyFill="1" applyBorder="1"/>
    <xf numFmtId="44" fontId="0" fillId="3" borderId="6" xfId="1" applyFont="1" applyFill="1" applyBorder="1"/>
    <xf numFmtId="44" fontId="0" fillId="3" borderId="7" xfId="1" applyFont="1" applyFill="1" applyBorder="1"/>
    <xf numFmtId="0" fontId="8" fillId="0" borderId="12" xfId="0" applyFont="1" applyBorder="1" applyAlignment="1">
      <alignment horizontal="center" wrapText="1"/>
    </xf>
    <xf numFmtId="0" fontId="0" fillId="0" borderId="0" xfId="0" applyAlignment="1"/>
    <xf numFmtId="0" fontId="0" fillId="0" borderId="6" xfId="0" applyFill="1" applyBorder="1"/>
    <xf numFmtId="0" fontId="0" fillId="0" borderId="4" xfId="0" applyFill="1" applyBorder="1"/>
    <xf numFmtId="0" fontId="0" fillId="0" borderId="10" xfId="0" applyFill="1" applyBorder="1"/>
    <xf numFmtId="0" fontId="0" fillId="0" borderId="17" xfId="0" applyBorder="1"/>
    <xf numFmtId="0" fontId="0" fillId="2" borderId="0" xfId="0" applyFill="1" applyBorder="1"/>
    <xf numFmtId="0" fontId="0" fillId="2" borderId="18" xfId="0" applyFill="1" applyBorder="1"/>
    <xf numFmtId="0" fontId="0" fillId="2" borderId="20" xfId="0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4" xfId="0" applyFill="1" applyBorder="1"/>
    <xf numFmtId="0" fontId="0" fillId="2" borderId="25" xfId="0" applyFill="1" applyBorder="1"/>
    <xf numFmtId="0" fontId="9" fillId="0" borderId="0" xfId="0" applyFont="1" applyFill="1" applyBorder="1"/>
    <xf numFmtId="0" fontId="6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2" fillId="2" borderId="23" xfId="0" applyFont="1" applyFill="1" applyBorder="1"/>
    <xf numFmtId="0" fontId="12" fillId="0" borderId="0" xfId="0" applyFont="1"/>
    <xf numFmtId="0" fontId="0" fillId="2" borderId="0" xfId="0" applyFill="1" applyAlignment="1"/>
    <xf numFmtId="0" fontId="13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5" borderId="4" xfId="0" applyFill="1" applyBorder="1"/>
    <xf numFmtId="0" fontId="0" fillId="5" borderId="10" xfId="0" applyFill="1" applyBorder="1"/>
    <xf numFmtId="44" fontId="0" fillId="3" borderId="4" xfId="1" applyFont="1" applyFill="1" applyBorder="1"/>
    <xf numFmtId="44" fontId="0" fillId="3" borderId="10" xfId="1" applyFont="1" applyFill="1" applyBorder="1"/>
    <xf numFmtId="44" fontId="0" fillId="3" borderId="26" xfId="1" applyFont="1" applyFill="1" applyBorder="1"/>
    <xf numFmtId="44" fontId="0" fillId="3" borderId="27" xfId="1" applyFont="1" applyFill="1" applyBorder="1"/>
    <xf numFmtId="0" fontId="0" fillId="5" borderId="6" xfId="0" applyFill="1" applyBorder="1"/>
    <xf numFmtId="44" fontId="0" fillId="3" borderId="17" xfId="0" applyNumberFormat="1" applyFill="1" applyBorder="1"/>
    <xf numFmtId="0" fontId="0" fillId="0" borderId="28" xfId="0" applyBorder="1"/>
    <xf numFmtId="0" fontId="0" fillId="0" borderId="29" xfId="0" applyFill="1" applyBorder="1"/>
    <xf numFmtId="0" fontId="0" fillId="5" borderId="29" xfId="0" applyFill="1" applyBorder="1"/>
    <xf numFmtId="44" fontId="0" fillId="3" borderId="29" xfId="1" applyFont="1" applyFill="1" applyBorder="1"/>
    <xf numFmtId="44" fontId="0" fillId="3" borderId="30" xfId="1" applyFont="1" applyFill="1" applyBorder="1"/>
    <xf numFmtId="44" fontId="0" fillId="3" borderId="13" xfId="1" applyFont="1" applyFill="1" applyBorder="1"/>
    <xf numFmtId="0" fontId="14" fillId="0" borderId="4" xfId="0" applyFont="1" applyFill="1" applyBorder="1"/>
    <xf numFmtId="0" fontId="0" fillId="0" borderId="6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8" xfId="0" applyFill="1" applyBorder="1"/>
    <xf numFmtId="0" fontId="14" fillId="0" borderId="4" xfId="0" applyFont="1" applyFill="1" applyBorder="1" applyAlignment="1">
      <alignment horizontal="right"/>
    </xf>
    <xf numFmtId="44" fontId="0" fillId="0" borderId="0" xfId="1" applyFont="1" applyAlignment="1"/>
    <xf numFmtId="0" fontId="0" fillId="0" borderId="0" xfId="0" applyAlignment="1"/>
    <xf numFmtId="44" fontId="0" fillId="2" borderId="0" xfId="1" applyFont="1" applyFill="1" applyAlignment="1"/>
    <xf numFmtId="0" fontId="0" fillId="2" borderId="0" xfId="0" applyFill="1" applyAlignment="1"/>
  </cellXfs>
  <cellStyles count="2">
    <cellStyle name="měny" xfId="1" builtinId="4"/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87"/>
  <sheetViews>
    <sheetView tabSelected="1" topLeftCell="A53" zoomScale="80" zoomScaleNormal="80" workbookViewId="0">
      <selection activeCell="K81" sqref="K81"/>
    </sheetView>
  </sheetViews>
  <sheetFormatPr defaultRowHeight="14.5"/>
  <cols>
    <col min="1" max="1" width="0.453125" customWidth="1"/>
    <col min="2" max="2" width="26.1796875" customWidth="1"/>
    <col min="3" max="3" width="6.7265625" customWidth="1"/>
    <col min="4" max="4" width="18.1796875" customWidth="1"/>
    <col min="5" max="5" width="10.54296875" customWidth="1"/>
    <col min="6" max="6" width="6.7265625" customWidth="1"/>
    <col min="7" max="7" width="17.7265625" customWidth="1"/>
    <col min="8" max="8" width="10.54296875" customWidth="1"/>
    <col min="9" max="9" width="6.7265625" customWidth="1"/>
    <col min="10" max="10" width="17.54296875" customWidth="1"/>
    <col min="11" max="11" width="10.54296875" customWidth="1"/>
    <col min="12" max="12" width="6.7265625" customWidth="1"/>
    <col min="13" max="13" width="18" customWidth="1"/>
    <col min="14" max="14" width="10.54296875" customWidth="1"/>
    <col min="15" max="15" width="15" customWidth="1"/>
    <col min="16" max="16" width="16" customWidth="1"/>
  </cols>
  <sheetData>
    <row r="1" spans="2:21">
      <c r="B1" s="47" t="s">
        <v>36</v>
      </c>
      <c r="H1" s="46" t="s">
        <v>37</v>
      </c>
      <c r="I1" s="39"/>
      <c r="J1" s="39"/>
      <c r="K1" s="39"/>
      <c r="L1" s="39"/>
      <c r="M1" s="40"/>
    </row>
    <row r="2" spans="2:21">
      <c r="B2" s="1" t="s">
        <v>20</v>
      </c>
      <c r="H2" s="41" t="s">
        <v>38</v>
      </c>
      <c r="I2" s="35"/>
      <c r="J2" s="35"/>
      <c r="K2" s="35"/>
      <c r="L2" s="35"/>
      <c r="M2" s="37"/>
    </row>
    <row r="3" spans="2:21">
      <c r="B3" s="1"/>
      <c r="H3" s="41" t="s">
        <v>39</v>
      </c>
      <c r="I3" s="35"/>
      <c r="J3" s="35"/>
      <c r="K3" s="35"/>
      <c r="L3" s="35"/>
      <c r="M3" s="37"/>
    </row>
    <row r="4" spans="2:21">
      <c r="B4" s="1" t="s">
        <v>21</v>
      </c>
      <c r="H4" s="41"/>
      <c r="I4" s="35"/>
      <c r="J4" s="35"/>
      <c r="K4" s="35"/>
      <c r="L4" s="35"/>
      <c r="M4" s="37"/>
    </row>
    <row r="5" spans="2:21">
      <c r="B5" s="1" t="s">
        <v>22</v>
      </c>
      <c r="H5" s="41"/>
      <c r="I5" s="35"/>
      <c r="J5" s="35"/>
      <c r="K5" s="35"/>
      <c r="L5" s="35"/>
      <c r="M5" s="37"/>
    </row>
    <row r="6" spans="2:21">
      <c r="B6" s="1" t="s">
        <v>23</v>
      </c>
      <c r="H6" s="42" t="s">
        <v>40</v>
      </c>
      <c r="I6" s="36"/>
      <c r="J6" s="36"/>
      <c r="K6" s="36" t="s">
        <v>41</v>
      </c>
      <c r="L6" s="36"/>
      <c r="M6" s="38"/>
    </row>
    <row r="7" spans="2:21" ht="22" customHeight="1">
      <c r="B7" s="1"/>
      <c r="K7" s="43"/>
      <c r="L7" s="43"/>
      <c r="M7" s="43"/>
      <c r="N7" s="43"/>
      <c r="O7" s="43"/>
      <c r="P7" s="43"/>
    </row>
    <row r="8" spans="2:21" s="18" customFormat="1" ht="30" customHeight="1">
      <c r="B8" s="44" t="s">
        <v>42</v>
      </c>
      <c r="C8" s="44"/>
      <c r="D8" s="44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21" ht="9" customHeight="1" thickBot="1"/>
    <row r="10" spans="2:21" ht="15" customHeight="1" thickBot="1">
      <c r="B10" s="21" t="s">
        <v>24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2:21" ht="44.15" customHeight="1" thickBot="1">
      <c r="B11" s="10" t="s">
        <v>0</v>
      </c>
      <c r="C11" s="29" t="s">
        <v>44</v>
      </c>
      <c r="D11" s="49" t="s">
        <v>43</v>
      </c>
      <c r="E11" s="50" t="s">
        <v>33</v>
      </c>
      <c r="F11" s="29" t="s">
        <v>45</v>
      </c>
      <c r="G11" s="49" t="s">
        <v>43</v>
      </c>
      <c r="H11" s="50" t="s">
        <v>33</v>
      </c>
      <c r="I11" s="29" t="s">
        <v>46</v>
      </c>
      <c r="J11" s="49" t="s">
        <v>43</v>
      </c>
      <c r="K11" s="50" t="s">
        <v>33</v>
      </c>
      <c r="L11" s="29" t="s">
        <v>47</v>
      </c>
      <c r="M11" s="49" t="s">
        <v>43</v>
      </c>
      <c r="N11" s="50" t="s">
        <v>33</v>
      </c>
      <c r="O11" s="51" t="s">
        <v>34</v>
      </c>
      <c r="P11" s="52" t="s">
        <v>35</v>
      </c>
    </row>
    <row r="12" spans="2:21">
      <c r="B12" s="6" t="s">
        <v>1</v>
      </c>
      <c r="C12" s="31">
        <v>6</v>
      </c>
      <c r="D12" s="68">
        <v>44250724</v>
      </c>
      <c r="E12" s="31"/>
      <c r="F12" s="31">
        <v>2</v>
      </c>
      <c r="G12" s="31">
        <v>44250723</v>
      </c>
      <c r="H12" s="31"/>
      <c r="I12" s="7">
        <v>2</v>
      </c>
      <c r="J12" s="7">
        <v>44250722</v>
      </c>
      <c r="K12" s="7"/>
      <c r="L12" s="7">
        <v>2</v>
      </c>
      <c r="M12" s="7">
        <v>44250721</v>
      </c>
      <c r="N12" s="7"/>
      <c r="O12" s="27">
        <f t="shared" ref="O12:O18" si="0">SUM(C12*E12+F12*H12+I12*K12+L12*N12)</f>
        <v>0</v>
      </c>
      <c r="P12" s="28">
        <f>SUM(O12*1.21)</f>
        <v>0</v>
      </c>
    </row>
    <row r="13" spans="2:21">
      <c r="B13" s="8" t="s">
        <v>90</v>
      </c>
      <c r="C13" s="32">
        <v>3</v>
      </c>
      <c r="D13" s="69" t="s">
        <v>91</v>
      </c>
      <c r="E13" s="32"/>
      <c r="F13" s="67">
        <v>3</v>
      </c>
      <c r="G13" s="74" t="s">
        <v>92</v>
      </c>
      <c r="H13" s="67"/>
      <c r="I13" s="67">
        <v>3</v>
      </c>
      <c r="J13" s="74" t="s">
        <v>93</v>
      </c>
      <c r="K13" s="67"/>
      <c r="L13" s="67">
        <v>3</v>
      </c>
      <c r="M13" s="74" t="s">
        <v>94</v>
      </c>
      <c r="N13" s="67"/>
      <c r="O13" s="55">
        <f t="shared" si="0"/>
        <v>0</v>
      </c>
      <c r="P13" s="57">
        <f t="shared" ref="P13" si="1">SUM(O13*1.21)</f>
        <v>0</v>
      </c>
    </row>
    <row r="14" spans="2:21">
      <c r="B14" s="8" t="s">
        <v>49</v>
      </c>
      <c r="C14" s="32">
        <v>0</v>
      </c>
      <c r="D14" s="69">
        <v>44973536</v>
      </c>
      <c r="E14" s="32"/>
      <c r="F14" s="67">
        <v>1</v>
      </c>
      <c r="G14" s="67">
        <v>44973535</v>
      </c>
      <c r="H14" s="67"/>
      <c r="I14" s="67">
        <v>1</v>
      </c>
      <c r="J14" s="67">
        <v>44973534</v>
      </c>
      <c r="K14" s="67"/>
      <c r="L14" s="67">
        <v>0</v>
      </c>
      <c r="M14" s="67">
        <v>44973533</v>
      </c>
      <c r="N14" s="67"/>
      <c r="O14" s="55">
        <f t="shared" si="0"/>
        <v>0</v>
      </c>
      <c r="P14" s="57">
        <f t="shared" ref="P14:P18" si="2">SUM(O14*1.21)</f>
        <v>0</v>
      </c>
      <c r="U14" s="18"/>
    </row>
    <row r="15" spans="2:21">
      <c r="B15" s="8" t="s">
        <v>55</v>
      </c>
      <c r="C15" s="32">
        <v>30</v>
      </c>
      <c r="D15" s="69" t="s">
        <v>84</v>
      </c>
      <c r="E15" s="32"/>
      <c r="F15" s="32">
        <v>17</v>
      </c>
      <c r="G15" s="32" t="s">
        <v>85</v>
      </c>
      <c r="H15" s="32"/>
      <c r="I15" s="5">
        <v>17</v>
      </c>
      <c r="J15" s="5" t="s">
        <v>86</v>
      </c>
      <c r="K15" s="5"/>
      <c r="L15" s="5">
        <v>17</v>
      </c>
      <c r="M15" s="5" t="s">
        <v>87</v>
      </c>
      <c r="N15" s="5"/>
      <c r="O15" s="55">
        <f t="shared" si="0"/>
        <v>0</v>
      </c>
      <c r="P15" s="57">
        <f t="shared" si="2"/>
        <v>0</v>
      </c>
    </row>
    <row r="16" spans="2:21">
      <c r="B16" s="8" t="s">
        <v>2</v>
      </c>
      <c r="C16" s="32">
        <v>3</v>
      </c>
      <c r="D16" s="69" t="s">
        <v>62</v>
      </c>
      <c r="E16" s="32"/>
      <c r="F16" s="53"/>
      <c r="G16" s="53"/>
      <c r="H16" s="53"/>
      <c r="I16" s="53"/>
      <c r="J16" s="53"/>
      <c r="K16" s="53"/>
      <c r="L16" s="53"/>
      <c r="M16" s="53"/>
      <c r="N16" s="53"/>
      <c r="O16" s="55">
        <f t="shared" si="0"/>
        <v>0</v>
      </c>
      <c r="P16" s="57">
        <f t="shared" si="2"/>
        <v>0</v>
      </c>
    </row>
    <row r="17" spans="2:17">
      <c r="B17" s="8" t="s">
        <v>48</v>
      </c>
      <c r="C17" s="32">
        <v>3</v>
      </c>
      <c r="D17" s="69" t="s">
        <v>63</v>
      </c>
      <c r="E17" s="32"/>
      <c r="F17" s="53"/>
      <c r="G17" s="53"/>
      <c r="H17" s="53"/>
      <c r="I17" s="53"/>
      <c r="J17" s="53"/>
      <c r="K17" s="53"/>
      <c r="L17" s="53"/>
      <c r="M17" s="53"/>
      <c r="N17" s="53"/>
      <c r="O17" s="55">
        <f t="shared" si="0"/>
        <v>0</v>
      </c>
      <c r="P17" s="57">
        <f>SUM(O17*1.21)</f>
        <v>0</v>
      </c>
    </row>
    <row r="18" spans="2:17" ht="15" thickBot="1">
      <c r="B18" s="9" t="s">
        <v>3</v>
      </c>
      <c r="C18" s="33">
        <v>3</v>
      </c>
      <c r="D18" s="70" t="s">
        <v>58</v>
      </c>
      <c r="E18" s="33"/>
      <c r="F18" s="54"/>
      <c r="G18" s="54"/>
      <c r="H18" s="54"/>
      <c r="I18" s="54"/>
      <c r="J18" s="54"/>
      <c r="K18" s="54"/>
      <c r="L18" s="54"/>
      <c r="M18" s="54"/>
      <c r="N18" s="54"/>
      <c r="O18" s="56">
        <f t="shared" si="0"/>
        <v>0</v>
      </c>
      <c r="P18" s="58">
        <f t="shared" si="2"/>
        <v>0</v>
      </c>
    </row>
    <row r="19" spans="2:17" ht="19.5" customHeight="1" thickBot="1">
      <c r="B19" s="12" t="s">
        <v>14</v>
      </c>
      <c r="C19" s="11">
        <f>SUM(C12:C18)</f>
        <v>48</v>
      </c>
      <c r="D19" s="11"/>
      <c r="E19" s="11"/>
      <c r="F19" s="11">
        <f>SUM(F12:F18)</f>
        <v>23</v>
      </c>
      <c r="G19" s="11"/>
      <c r="H19" s="11"/>
      <c r="I19" s="11">
        <f>SUM(I12:I18)</f>
        <v>23</v>
      </c>
      <c r="J19" s="11"/>
      <c r="K19" s="11"/>
      <c r="L19" s="11">
        <f>SUM(L12:L18)</f>
        <v>22</v>
      </c>
      <c r="M19" s="11"/>
      <c r="N19" s="11"/>
      <c r="O19" s="26">
        <f>SUM(O12:O18)</f>
        <v>0</v>
      </c>
      <c r="P19" s="26">
        <f>SUM(P12:P18)</f>
        <v>0</v>
      </c>
      <c r="Q19">
        <f>SUM(C19+F19+I19+L19)</f>
        <v>116</v>
      </c>
    </row>
    <row r="20" spans="2:17" ht="25.5" customHeight="1" thickBot="1"/>
    <row r="21" spans="2:17" ht="15" customHeight="1" thickBot="1">
      <c r="B21" s="4" t="s">
        <v>26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2:17" ht="43.5" customHeight="1" thickBot="1">
      <c r="B22" s="13" t="s">
        <v>0</v>
      </c>
      <c r="C22" s="29" t="s">
        <v>44</v>
      </c>
      <c r="D22" s="49" t="s">
        <v>43</v>
      </c>
      <c r="E22" s="50" t="s">
        <v>33</v>
      </c>
      <c r="F22" s="29" t="s">
        <v>45</v>
      </c>
      <c r="G22" s="49" t="s">
        <v>43</v>
      </c>
      <c r="H22" s="50" t="s">
        <v>33</v>
      </c>
      <c r="I22" s="29" t="s">
        <v>46</v>
      </c>
      <c r="J22" s="49" t="s">
        <v>43</v>
      </c>
      <c r="K22" s="50" t="s">
        <v>33</v>
      </c>
      <c r="L22" s="29" t="s">
        <v>47</v>
      </c>
      <c r="M22" s="49" t="s">
        <v>43</v>
      </c>
      <c r="N22" s="50" t="s">
        <v>33</v>
      </c>
      <c r="O22" s="51" t="s">
        <v>34</v>
      </c>
      <c r="P22" s="52" t="s">
        <v>35</v>
      </c>
    </row>
    <row r="23" spans="2:17">
      <c r="B23" s="6" t="s">
        <v>49</v>
      </c>
      <c r="C23" s="31">
        <v>1</v>
      </c>
      <c r="D23" s="31">
        <v>44973536</v>
      </c>
      <c r="E23" s="31"/>
      <c r="F23" s="31">
        <v>1</v>
      </c>
      <c r="G23" s="31">
        <v>44973535</v>
      </c>
      <c r="H23" s="31"/>
      <c r="I23" s="31">
        <v>1</v>
      </c>
      <c r="J23" s="31">
        <v>44973534</v>
      </c>
      <c r="K23" s="31"/>
      <c r="L23" s="31">
        <v>1</v>
      </c>
      <c r="M23" s="31">
        <v>44973533</v>
      </c>
      <c r="N23" s="31"/>
      <c r="O23" s="27">
        <f>SUM(C23*E23+F23*H23+I23*K23+L23*N23)</f>
        <v>0</v>
      </c>
      <c r="P23" s="28">
        <f t="shared" ref="P23" si="3">SUM(O23*1.21)</f>
        <v>0</v>
      </c>
    </row>
    <row r="24" spans="2:17">
      <c r="B24" s="8" t="s">
        <v>5</v>
      </c>
      <c r="C24" s="32">
        <v>2</v>
      </c>
      <c r="D24" s="69" t="s">
        <v>64</v>
      </c>
      <c r="E24" s="69"/>
      <c r="F24" s="69">
        <v>1</v>
      </c>
      <c r="G24" s="69" t="s">
        <v>67</v>
      </c>
      <c r="H24" s="69"/>
      <c r="I24" s="69">
        <v>1</v>
      </c>
      <c r="J24" s="69" t="s">
        <v>65</v>
      </c>
      <c r="K24" s="69"/>
      <c r="L24" s="69">
        <v>1</v>
      </c>
      <c r="M24" s="69" t="s">
        <v>66</v>
      </c>
      <c r="N24" s="69"/>
      <c r="O24" s="55">
        <f>SUM(C24*E24+F24*H24+I24*K24+L24*N24)</f>
        <v>0</v>
      </c>
      <c r="P24" s="57">
        <f t="shared" ref="P24" si="4">SUM(O24*1.21)</f>
        <v>0</v>
      </c>
    </row>
    <row r="25" spans="2:17" ht="15" thickBot="1">
      <c r="B25" s="14" t="s">
        <v>15</v>
      </c>
      <c r="C25" s="15">
        <f>SUM(C23:C24)</f>
        <v>3</v>
      </c>
      <c r="D25" s="15"/>
      <c r="E25" s="15"/>
      <c r="F25" s="15">
        <f>SUM(F23:F24)</f>
        <v>2</v>
      </c>
      <c r="G25" s="15"/>
      <c r="H25" s="15"/>
      <c r="I25" s="15">
        <f>SUM(I23:I24)</f>
        <v>2</v>
      </c>
      <c r="J25" s="15"/>
      <c r="K25" s="15"/>
      <c r="L25" s="15">
        <f>SUM(L23:L24)</f>
        <v>2</v>
      </c>
      <c r="M25" s="15"/>
      <c r="N25" s="15"/>
      <c r="O25" s="25">
        <f>SUM(O23:O24)</f>
        <v>0</v>
      </c>
      <c r="P25" s="25">
        <f>SUM(P23:P24)</f>
        <v>0</v>
      </c>
      <c r="Q25">
        <f>SUM(C25+F25+I25+L25)</f>
        <v>9</v>
      </c>
    </row>
    <row r="26" spans="2:17" ht="25.5" customHeight="1" thickBot="1"/>
    <row r="27" spans="2:17" ht="15" thickBot="1">
      <c r="B27" s="4" t="s">
        <v>32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8" spans="2:17" ht="40" thickBot="1">
      <c r="B28" s="19" t="s">
        <v>0</v>
      </c>
      <c r="C28" s="29" t="s">
        <v>44</v>
      </c>
      <c r="D28" s="49" t="s">
        <v>43</v>
      </c>
      <c r="E28" s="50" t="s">
        <v>33</v>
      </c>
      <c r="F28" s="29" t="s">
        <v>45</v>
      </c>
      <c r="G28" s="49" t="s">
        <v>43</v>
      </c>
      <c r="H28" s="50" t="s">
        <v>33</v>
      </c>
      <c r="I28" s="29" t="s">
        <v>46</v>
      </c>
      <c r="J28" s="49" t="s">
        <v>43</v>
      </c>
      <c r="K28" s="50" t="s">
        <v>33</v>
      </c>
      <c r="L28" s="29" t="s">
        <v>47</v>
      </c>
      <c r="M28" s="49" t="s">
        <v>43</v>
      </c>
      <c r="N28" s="50" t="s">
        <v>33</v>
      </c>
      <c r="O28" s="51" t="s">
        <v>34</v>
      </c>
      <c r="P28" s="52" t="s">
        <v>35</v>
      </c>
    </row>
    <row r="29" spans="2:17">
      <c r="B29" s="6" t="s">
        <v>18</v>
      </c>
      <c r="C29" s="31">
        <v>3</v>
      </c>
      <c r="D29" s="68" t="s">
        <v>69</v>
      </c>
      <c r="E29" s="31"/>
      <c r="F29" s="31">
        <v>2</v>
      </c>
      <c r="G29" s="68" t="s">
        <v>70</v>
      </c>
      <c r="H29" s="31"/>
      <c r="I29" s="31">
        <v>2</v>
      </c>
      <c r="J29" s="68" t="s">
        <v>71</v>
      </c>
      <c r="K29" s="31"/>
      <c r="L29" s="31">
        <v>2</v>
      </c>
      <c r="M29" s="68" t="s">
        <v>72</v>
      </c>
      <c r="N29" s="31"/>
      <c r="O29" s="27">
        <f>SUM(C29*E29+F29*H29+I29*K29+L29*N29)</f>
        <v>0</v>
      </c>
      <c r="P29" s="28">
        <f t="shared" ref="P29:P32" si="5">SUM(O29*1.21)</f>
        <v>0</v>
      </c>
    </row>
    <row r="30" spans="2:17">
      <c r="B30" s="8" t="s">
        <v>50</v>
      </c>
      <c r="C30" s="32">
        <v>2</v>
      </c>
      <c r="D30" s="69" t="s">
        <v>56</v>
      </c>
      <c r="E30" s="32"/>
      <c r="F30" s="53"/>
      <c r="G30" s="53"/>
      <c r="H30" s="53"/>
      <c r="I30" s="53"/>
      <c r="J30" s="53"/>
      <c r="K30" s="53"/>
      <c r="L30" s="53"/>
      <c r="M30" s="53"/>
      <c r="N30" s="53"/>
      <c r="O30" s="55">
        <f>SUM(C30*E30+F30*H30+I30*K30+L30*N30)</f>
        <v>0</v>
      </c>
      <c r="P30" s="57">
        <f t="shared" si="5"/>
        <v>0</v>
      </c>
    </row>
    <row r="31" spans="2:17">
      <c r="B31" s="61" t="s">
        <v>53</v>
      </c>
      <c r="C31" s="62">
        <v>1</v>
      </c>
      <c r="D31" s="72" t="s">
        <v>68</v>
      </c>
      <c r="E31" s="62"/>
      <c r="F31" s="63"/>
      <c r="G31" s="63"/>
      <c r="H31" s="63"/>
      <c r="I31" s="63"/>
      <c r="J31" s="63"/>
      <c r="K31" s="63"/>
      <c r="L31" s="63"/>
      <c r="M31" s="63"/>
      <c r="N31" s="63"/>
      <c r="O31" s="55">
        <f>SUM(C31*E31+F31*H31+I31*K31+L31*N31)</f>
        <v>0</v>
      </c>
      <c r="P31" s="57">
        <f t="shared" ref="P31" si="6">SUM(O31*1.21)</f>
        <v>0</v>
      </c>
    </row>
    <row r="32" spans="2:17">
      <c r="B32" s="61" t="s">
        <v>49</v>
      </c>
      <c r="C32" s="62">
        <v>1</v>
      </c>
      <c r="D32" s="62">
        <v>44973536</v>
      </c>
      <c r="E32" s="62"/>
      <c r="F32" s="62">
        <v>1</v>
      </c>
      <c r="G32" s="62">
        <v>44973535</v>
      </c>
      <c r="H32" s="62"/>
      <c r="I32" s="62">
        <v>1</v>
      </c>
      <c r="J32" s="62">
        <v>44973534</v>
      </c>
      <c r="K32" s="62"/>
      <c r="L32" s="62">
        <v>0</v>
      </c>
      <c r="M32" s="62">
        <v>44973533</v>
      </c>
      <c r="N32" s="62"/>
      <c r="O32" s="64">
        <f>SUM(C32*E32+F32*H32+I32*K32+L32*N32)</f>
        <v>0</v>
      </c>
      <c r="P32" s="65">
        <f t="shared" si="5"/>
        <v>0</v>
      </c>
    </row>
    <row r="33" spans="2:18" ht="15" thickBot="1">
      <c r="B33" s="61" t="s">
        <v>48</v>
      </c>
      <c r="C33" s="62">
        <v>2</v>
      </c>
      <c r="D33" s="72" t="s">
        <v>63</v>
      </c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55">
        <f>SUM(C33*E33+F33*H33+I33*K33+L33*N33)</f>
        <v>0</v>
      </c>
      <c r="P33" s="57">
        <f t="shared" ref="P33" si="7">SUM(O33*1.21)</f>
        <v>0</v>
      </c>
    </row>
    <row r="34" spans="2:18" ht="15" thickBot="1">
      <c r="B34" s="12" t="s">
        <v>15</v>
      </c>
      <c r="C34" s="11">
        <f>SUM(C29:C33)</f>
        <v>9</v>
      </c>
      <c r="D34" s="11"/>
      <c r="E34" s="11"/>
      <c r="F34" s="11">
        <f>SUM(F29:F32)</f>
        <v>3</v>
      </c>
      <c r="G34" s="11"/>
      <c r="H34" s="11"/>
      <c r="I34" s="11">
        <f>SUM(I29:I32)</f>
        <v>3</v>
      </c>
      <c r="J34" s="11"/>
      <c r="K34" s="11"/>
      <c r="L34" s="11">
        <f>SUM(L29:L32)</f>
        <v>2</v>
      </c>
      <c r="M34" s="11"/>
      <c r="N34" s="11"/>
      <c r="O34" s="26">
        <f>SUM(O29:O32)</f>
        <v>0</v>
      </c>
      <c r="P34" s="66">
        <f>SUM(P29:P33)</f>
        <v>0</v>
      </c>
      <c r="Q34">
        <f>SUM(C34+F34+I34+L34)</f>
        <v>17</v>
      </c>
    </row>
    <row r="35" spans="2:18" ht="25.5" customHeight="1" thickBot="1"/>
    <row r="36" spans="2:18" s="18" customFormat="1" ht="15" customHeight="1" thickBot="1">
      <c r="B36" s="4" t="s">
        <v>25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</row>
    <row r="37" spans="2:18" ht="46.5" customHeight="1" thickBot="1">
      <c r="B37" s="19" t="s">
        <v>0</v>
      </c>
      <c r="C37" s="29" t="s">
        <v>44</v>
      </c>
      <c r="D37" s="49" t="s">
        <v>43</v>
      </c>
      <c r="E37" s="50" t="s">
        <v>33</v>
      </c>
      <c r="F37" s="29" t="s">
        <v>45</v>
      </c>
      <c r="G37" s="49" t="s">
        <v>43</v>
      </c>
      <c r="H37" s="50" t="s">
        <v>33</v>
      </c>
      <c r="I37" s="29" t="s">
        <v>46</v>
      </c>
      <c r="J37" s="49" t="s">
        <v>43</v>
      </c>
      <c r="K37" s="50" t="s">
        <v>33</v>
      </c>
      <c r="L37" s="29" t="s">
        <v>47</v>
      </c>
      <c r="M37" s="49" t="s">
        <v>43</v>
      </c>
      <c r="N37" s="50" t="s">
        <v>33</v>
      </c>
      <c r="O37" s="51" t="s">
        <v>34</v>
      </c>
      <c r="P37" s="52" t="s">
        <v>35</v>
      </c>
    </row>
    <row r="38" spans="2:18" ht="15.5">
      <c r="B38" s="6" t="s">
        <v>18</v>
      </c>
      <c r="C38" s="31">
        <v>2</v>
      </c>
      <c r="D38" s="68" t="s">
        <v>69</v>
      </c>
      <c r="E38" s="68"/>
      <c r="F38" s="68">
        <v>2</v>
      </c>
      <c r="G38" s="68" t="s">
        <v>70</v>
      </c>
      <c r="H38" s="68"/>
      <c r="I38" s="68">
        <v>2</v>
      </c>
      <c r="J38" s="68" t="s">
        <v>71</v>
      </c>
      <c r="K38" s="68"/>
      <c r="L38" s="68">
        <v>2</v>
      </c>
      <c r="M38" s="68" t="s">
        <v>72</v>
      </c>
      <c r="N38" s="68"/>
      <c r="O38" s="27">
        <f>SUM(C38*E38+F38*H38+I38*K38+L38*N38)</f>
        <v>0</v>
      </c>
      <c r="P38" s="28">
        <f t="shared" ref="P38:P40" si="8">SUM(O38*1.21)</f>
        <v>0</v>
      </c>
      <c r="R38" s="24"/>
    </row>
    <row r="39" spans="2:18" ht="15.5">
      <c r="B39" s="73" t="s">
        <v>88</v>
      </c>
      <c r="C39" s="32">
        <v>2</v>
      </c>
      <c r="D39" s="69" t="s">
        <v>89</v>
      </c>
      <c r="E39" s="32"/>
      <c r="F39" s="53"/>
      <c r="G39" s="53"/>
      <c r="H39" s="53"/>
      <c r="I39" s="53"/>
      <c r="J39" s="53"/>
      <c r="K39" s="53"/>
      <c r="L39" s="53"/>
      <c r="M39" s="53"/>
      <c r="N39" s="53"/>
      <c r="O39" s="55">
        <f>SUM(C39*E39+F39*H39+I39*K39+L39*N39)</f>
        <v>0</v>
      </c>
      <c r="P39" s="57">
        <f t="shared" ref="P39" si="9">SUM(O39*1.21)</f>
        <v>0</v>
      </c>
      <c r="R39" s="24"/>
    </row>
    <row r="40" spans="2:18" ht="15" thickBot="1">
      <c r="B40" s="9" t="s">
        <v>49</v>
      </c>
      <c r="C40" s="33">
        <v>0</v>
      </c>
      <c r="D40" s="33">
        <v>44973536</v>
      </c>
      <c r="E40" s="33"/>
      <c r="F40" s="33">
        <v>1</v>
      </c>
      <c r="G40" s="33">
        <v>44973535</v>
      </c>
      <c r="H40" s="33"/>
      <c r="I40" s="33">
        <v>1</v>
      </c>
      <c r="J40" s="33">
        <v>44973534</v>
      </c>
      <c r="K40" s="33"/>
      <c r="L40" s="33">
        <v>1</v>
      </c>
      <c r="M40" s="33">
        <v>44973533</v>
      </c>
      <c r="N40" s="33"/>
      <c r="O40" s="56">
        <f>SUM(C40*E40+F40*H40+I40*K40+L40*N40)</f>
        <v>0</v>
      </c>
      <c r="P40" s="58">
        <f t="shared" si="8"/>
        <v>0</v>
      </c>
    </row>
    <row r="41" spans="2:18" ht="15" thickBot="1">
      <c r="B41" s="14" t="s">
        <v>15</v>
      </c>
      <c r="C41" s="15">
        <f>SUM(C38:C40)</f>
        <v>4</v>
      </c>
      <c r="D41" s="15"/>
      <c r="E41" s="15"/>
      <c r="F41" s="15">
        <f t="shared" ref="F41:L41" si="10">SUM(F38:F40)</f>
        <v>3</v>
      </c>
      <c r="G41" s="15"/>
      <c r="H41" s="15"/>
      <c r="I41" s="15">
        <f t="shared" si="10"/>
        <v>3</v>
      </c>
      <c r="J41" s="15"/>
      <c r="K41" s="15"/>
      <c r="L41" s="15">
        <f t="shared" si="10"/>
        <v>3</v>
      </c>
      <c r="M41" s="15"/>
      <c r="N41" s="15"/>
      <c r="O41" s="25">
        <f>SUM(O38:O40)</f>
        <v>0</v>
      </c>
      <c r="P41" s="25">
        <f>SUM(P38:P40)</f>
        <v>0</v>
      </c>
      <c r="Q41">
        <f>SUM(C41+F41+I41+L41)</f>
        <v>13</v>
      </c>
    </row>
    <row r="42" spans="2:18" ht="25.5" customHeight="1" thickBot="1"/>
    <row r="43" spans="2:18" s="18" customFormat="1" ht="15" customHeight="1" thickBot="1">
      <c r="B43" s="4" t="s">
        <v>29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</row>
    <row r="44" spans="2:18" ht="43" customHeight="1" thickBot="1">
      <c r="B44" s="19" t="s">
        <v>0</v>
      </c>
      <c r="C44" s="29" t="s">
        <v>44</v>
      </c>
      <c r="D44" s="49" t="s">
        <v>43</v>
      </c>
      <c r="E44" s="50" t="s">
        <v>33</v>
      </c>
      <c r="F44" s="29" t="s">
        <v>45</v>
      </c>
      <c r="G44" s="49" t="s">
        <v>43</v>
      </c>
      <c r="H44" s="50" t="s">
        <v>33</v>
      </c>
      <c r="I44" s="29" t="s">
        <v>46</v>
      </c>
      <c r="J44" s="49" t="s">
        <v>43</v>
      </c>
      <c r="K44" s="50" t="s">
        <v>33</v>
      </c>
      <c r="L44" s="29" t="s">
        <v>47</v>
      </c>
      <c r="M44" s="49" t="s">
        <v>43</v>
      </c>
      <c r="N44" s="50" t="s">
        <v>33</v>
      </c>
      <c r="O44" s="51" t="s">
        <v>34</v>
      </c>
      <c r="P44" s="52" t="s">
        <v>35</v>
      </c>
    </row>
    <row r="45" spans="2:18">
      <c r="B45" s="6" t="s">
        <v>6</v>
      </c>
      <c r="C45" s="31">
        <v>3</v>
      </c>
      <c r="D45" s="68" t="s">
        <v>73</v>
      </c>
      <c r="E45" s="31"/>
      <c r="F45" s="59"/>
      <c r="G45" s="59"/>
      <c r="H45" s="59"/>
      <c r="I45" s="59"/>
      <c r="J45" s="59"/>
      <c r="K45" s="59"/>
      <c r="L45" s="59"/>
      <c r="M45" s="59"/>
      <c r="N45" s="59"/>
      <c r="O45" s="27">
        <f t="shared" ref="O45:O50" si="11">SUM(C45*E45+F45*H45+I45*K45+L45*N45)</f>
        <v>0</v>
      </c>
      <c r="P45" s="28">
        <f t="shared" ref="P45:P50" si="12">SUM(O45*1.21)</f>
        <v>0</v>
      </c>
    </row>
    <row r="46" spans="2:18">
      <c r="B46" s="8" t="s">
        <v>7</v>
      </c>
      <c r="C46" s="32">
        <v>2</v>
      </c>
      <c r="D46" s="69" t="s">
        <v>74</v>
      </c>
      <c r="E46" s="32"/>
      <c r="F46" s="53"/>
      <c r="G46" s="53"/>
      <c r="H46" s="53"/>
      <c r="I46" s="53"/>
      <c r="J46" s="53"/>
      <c r="K46" s="53"/>
      <c r="L46" s="53"/>
      <c r="M46" s="53"/>
      <c r="N46" s="53"/>
      <c r="O46" s="55">
        <f t="shared" si="11"/>
        <v>0</v>
      </c>
      <c r="P46" s="57">
        <f t="shared" si="12"/>
        <v>0</v>
      </c>
    </row>
    <row r="47" spans="2:18">
      <c r="B47" s="8" t="s">
        <v>54</v>
      </c>
      <c r="C47" s="32">
        <v>4</v>
      </c>
      <c r="D47" s="69" t="s">
        <v>69</v>
      </c>
      <c r="E47" s="32"/>
      <c r="F47" s="32">
        <v>2</v>
      </c>
      <c r="G47" s="69" t="s">
        <v>70</v>
      </c>
      <c r="H47" s="32"/>
      <c r="I47" s="32">
        <v>2</v>
      </c>
      <c r="J47" s="69" t="s">
        <v>71</v>
      </c>
      <c r="K47" s="32"/>
      <c r="L47" s="32">
        <v>2</v>
      </c>
      <c r="M47" s="69" t="s">
        <v>72</v>
      </c>
      <c r="N47" s="32"/>
      <c r="O47" s="55">
        <f t="shared" si="11"/>
        <v>0</v>
      </c>
      <c r="P47" s="57">
        <f t="shared" si="12"/>
        <v>0</v>
      </c>
    </row>
    <row r="48" spans="2:18">
      <c r="B48" s="8" t="s">
        <v>49</v>
      </c>
      <c r="C48" s="32">
        <v>2</v>
      </c>
      <c r="D48" s="32">
        <v>44973536</v>
      </c>
      <c r="E48" s="32"/>
      <c r="F48" s="32">
        <v>2</v>
      </c>
      <c r="G48" s="32">
        <v>44973535</v>
      </c>
      <c r="H48" s="32"/>
      <c r="I48" s="32">
        <v>2</v>
      </c>
      <c r="J48" s="32">
        <v>44973534</v>
      </c>
      <c r="K48" s="32"/>
      <c r="L48" s="32">
        <v>2</v>
      </c>
      <c r="M48" s="32">
        <v>44973533</v>
      </c>
      <c r="N48" s="32"/>
      <c r="O48" s="55">
        <f t="shared" si="11"/>
        <v>0</v>
      </c>
      <c r="P48" s="57">
        <f t="shared" ref="P48" si="13">SUM(O48*1.21)</f>
        <v>0</v>
      </c>
    </row>
    <row r="49" spans="2:17">
      <c r="B49" s="8" t="s">
        <v>8</v>
      </c>
      <c r="C49" s="32">
        <v>4</v>
      </c>
      <c r="D49" s="69" t="s">
        <v>75</v>
      </c>
      <c r="E49" s="32"/>
      <c r="F49" s="53"/>
      <c r="G49" s="53"/>
      <c r="H49" s="53"/>
      <c r="I49" s="53"/>
      <c r="J49" s="53"/>
      <c r="K49" s="53"/>
      <c r="L49" s="53"/>
      <c r="M49" s="53"/>
      <c r="N49" s="53"/>
      <c r="O49" s="55">
        <f t="shared" si="11"/>
        <v>0</v>
      </c>
      <c r="P49" s="57">
        <f t="shared" si="12"/>
        <v>0</v>
      </c>
    </row>
    <row r="50" spans="2:17" ht="15" thickBot="1">
      <c r="B50" s="9" t="s">
        <v>9</v>
      </c>
      <c r="C50" s="33">
        <v>5</v>
      </c>
      <c r="D50" s="70" t="s">
        <v>63</v>
      </c>
      <c r="E50" s="33"/>
      <c r="F50" s="54"/>
      <c r="G50" s="54"/>
      <c r="H50" s="54"/>
      <c r="I50" s="54"/>
      <c r="J50" s="54"/>
      <c r="K50" s="54"/>
      <c r="L50" s="54"/>
      <c r="M50" s="54"/>
      <c r="N50" s="54"/>
      <c r="O50" s="56">
        <f t="shared" si="11"/>
        <v>0</v>
      </c>
      <c r="P50" s="58">
        <f t="shared" si="12"/>
        <v>0</v>
      </c>
    </row>
    <row r="51" spans="2:17" ht="15" thickBot="1">
      <c r="B51" s="14" t="s">
        <v>15</v>
      </c>
      <c r="C51" s="15">
        <f>SUM(C45:C50)</f>
        <v>20</v>
      </c>
      <c r="D51" s="15"/>
      <c r="E51" s="15"/>
      <c r="F51" s="15">
        <f>SUM(F45:F50)</f>
        <v>4</v>
      </c>
      <c r="G51" s="15"/>
      <c r="H51" s="15"/>
      <c r="I51" s="15">
        <f>SUM(I45:I50)</f>
        <v>4</v>
      </c>
      <c r="J51" s="15"/>
      <c r="K51" s="15"/>
      <c r="L51" s="15">
        <f>SUM(L45:L50)</f>
        <v>4</v>
      </c>
      <c r="M51" s="15"/>
      <c r="N51" s="15"/>
      <c r="O51" s="25">
        <f>SUM(O45:O50)</f>
        <v>0</v>
      </c>
      <c r="P51" s="25">
        <f>SUM(P45:P50)</f>
        <v>0</v>
      </c>
      <c r="Q51">
        <f>SUM(C51+F51+I51+L51)</f>
        <v>32</v>
      </c>
    </row>
    <row r="52" spans="2:17" ht="25.5" customHeight="1" thickBot="1"/>
    <row r="53" spans="2:17" s="18" customFormat="1" ht="15" customHeight="1" thickBot="1">
      <c r="B53" s="4" t="s">
        <v>28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/>
    </row>
    <row r="54" spans="2:17" ht="42.65" customHeight="1" thickBot="1">
      <c r="B54" s="19" t="s">
        <v>0</v>
      </c>
      <c r="C54" s="29" t="s">
        <v>44</v>
      </c>
      <c r="D54" s="49" t="s">
        <v>43</v>
      </c>
      <c r="E54" s="50" t="s">
        <v>33</v>
      </c>
      <c r="F54" s="29" t="s">
        <v>45</v>
      </c>
      <c r="G54" s="49" t="s">
        <v>43</v>
      </c>
      <c r="H54" s="50" t="s">
        <v>33</v>
      </c>
      <c r="I54" s="29" t="s">
        <v>46</v>
      </c>
      <c r="J54" s="49" t="s">
        <v>43</v>
      </c>
      <c r="K54" s="50" t="s">
        <v>33</v>
      </c>
      <c r="L54" s="29" t="s">
        <v>47</v>
      </c>
      <c r="M54" s="49" t="s">
        <v>43</v>
      </c>
      <c r="N54" s="50" t="s">
        <v>33</v>
      </c>
      <c r="O54" s="51" t="s">
        <v>34</v>
      </c>
      <c r="P54" s="52" t="s">
        <v>35</v>
      </c>
    </row>
    <row r="55" spans="2:17">
      <c r="B55" s="6" t="s">
        <v>49</v>
      </c>
      <c r="C55" s="31">
        <v>1</v>
      </c>
      <c r="D55" s="31">
        <v>44973536</v>
      </c>
      <c r="E55" s="31"/>
      <c r="F55" s="31">
        <v>0</v>
      </c>
      <c r="G55" s="31">
        <v>44973535</v>
      </c>
      <c r="H55" s="31"/>
      <c r="I55" s="31">
        <v>0</v>
      </c>
      <c r="J55" s="31">
        <v>44973534</v>
      </c>
      <c r="K55" s="31"/>
      <c r="L55" s="31">
        <v>0</v>
      </c>
      <c r="M55" s="31">
        <v>44973533</v>
      </c>
      <c r="N55" s="31"/>
      <c r="O55" s="27">
        <f>SUM(C55*E55+F55*H55+I55*K55+L55*N55)</f>
        <v>0</v>
      </c>
      <c r="P55" s="28">
        <f t="shared" ref="P55" si="14">SUM(O55*1.21)</f>
        <v>0</v>
      </c>
    </row>
    <row r="56" spans="2:17">
      <c r="B56" s="8" t="s">
        <v>11</v>
      </c>
      <c r="C56" s="32">
        <v>1</v>
      </c>
      <c r="D56" s="69" t="s">
        <v>76</v>
      </c>
      <c r="E56" s="32"/>
      <c r="F56" s="53"/>
      <c r="G56" s="53"/>
      <c r="H56" s="53"/>
      <c r="I56" s="53"/>
      <c r="J56" s="53"/>
      <c r="K56" s="53"/>
      <c r="L56" s="53"/>
      <c r="M56" s="53"/>
      <c r="N56" s="53"/>
      <c r="O56" s="55">
        <f>SUM(C56*E56+F56*H56+I56*K56+L56*N56)</f>
        <v>0</v>
      </c>
      <c r="P56" s="57">
        <f t="shared" ref="P56:P57" si="15">SUM(O56*1.21)</f>
        <v>0</v>
      </c>
    </row>
    <row r="57" spans="2:17">
      <c r="B57" s="8" t="s">
        <v>10</v>
      </c>
      <c r="C57" s="32">
        <v>1</v>
      </c>
      <c r="D57" s="69" t="s">
        <v>77</v>
      </c>
      <c r="E57" s="32"/>
      <c r="F57" s="53"/>
      <c r="G57" s="53"/>
      <c r="H57" s="53"/>
      <c r="I57" s="53"/>
      <c r="J57" s="53"/>
      <c r="K57" s="53"/>
      <c r="L57" s="53"/>
      <c r="M57" s="53"/>
      <c r="N57" s="53"/>
      <c r="O57" s="55">
        <f>SUM(C57*E57+F57*H57+I57*K57+L57*N57)</f>
        <v>0</v>
      </c>
      <c r="P57" s="57">
        <f t="shared" si="15"/>
        <v>0</v>
      </c>
    </row>
    <row r="58" spans="2:17" ht="15" thickBot="1">
      <c r="B58" s="14" t="s">
        <v>15</v>
      </c>
      <c r="C58" s="15">
        <f>SUM(C55:C57)</f>
        <v>3</v>
      </c>
      <c r="D58" s="15"/>
      <c r="E58" s="15"/>
      <c r="F58" s="15">
        <f>SUM(F55:F57)</f>
        <v>0</v>
      </c>
      <c r="G58" s="15"/>
      <c r="H58" s="15"/>
      <c r="I58" s="15">
        <f>SUM(I55:I57)</f>
        <v>0</v>
      </c>
      <c r="J58" s="15"/>
      <c r="K58" s="15"/>
      <c r="L58" s="15">
        <f>SUM(L55:L57)</f>
        <v>0</v>
      </c>
      <c r="M58" s="15"/>
      <c r="N58" s="15"/>
      <c r="O58" s="25">
        <f>SUM(O55:O57)</f>
        <v>0</v>
      </c>
      <c r="P58" s="25">
        <f>SUM(P55:P57)</f>
        <v>0</v>
      </c>
      <c r="Q58">
        <f>SUM(C58+F58+I58+L58)</f>
        <v>3</v>
      </c>
    </row>
    <row r="59" spans="2:17" ht="25.5" customHeight="1" thickBot="1"/>
    <row r="60" spans="2:17" s="18" customFormat="1" ht="15" customHeight="1" thickBot="1">
      <c r="B60" s="4" t="s">
        <v>27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7"/>
    </row>
    <row r="61" spans="2:17" ht="42" customHeight="1" thickBot="1">
      <c r="B61" s="19" t="s">
        <v>0</v>
      </c>
      <c r="C61" s="29" t="s">
        <v>44</v>
      </c>
      <c r="D61" s="49" t="s">
        <v>43</v>
      </c>
      <c r="E61" s="50" t="s">
        <v>33</v>
      </c>
      <c r="F61" s="29" t="s">
        <v>45</v>
      </c>
      <c r="G61" s="49" t="s">
        <v>43</v>
      </c>
      <c r="H61" s="50" t="s">
        <v>33</v>
      </c>
      <c r="I61" s="29" t="s">
        <v>46</v>
      </c>
      <c r="J61" s="49" t="s">
        <v>43</v>
      </c>
      <c r="K61" s="50" t="s">
        <v>33</v>
      </c>
      <c r="L61" s="29" t="s">
        <v>47</v>
      </c>
      <c r="M61" s="49" t="s">
        <v>43</v>
      </c>
      <c r="N61" s="50" t="s">
        <v>33</v>
      </c>
      <c r="O61" s="51" t="s">
        <v>34</v>
      </c>
      <c r="P61" s="52" t="s">
        <v>35</v>
      </c>
    </row>
    <row r="62" spans="2:17">
      <c r="B62" s="6" t="s">
        <v>12</v>
      </c>
      <c r="C62" s="31">
        <v>2</v>
      </c>
      <c r="D62" s="68" t="s">
        <v>78</v>
      </c>
      <c r="E62" s="68"/>
      <c r="F62" s="68">
        <v>2</v>
      </c>
      <c r="G62" s="68" t="s">
        <v>79</v>
      </c>
      <c r="H62" s="68"/>
      <c r="I62" s="68">
        <v>2</v>
      </c>
      <c r="J62" s="68" t="s">
        <v>80</v>
      </c>
      <c r="K62" s="68"/>
      <c r="L62" s="68">
        <v>2</v>
      </c>
      <c r="M62" s="68" t="s">
        <v>81</v>
      </c>
      <c r="N62" s="68"/>
      <c r="O62" s="27">
        <f t="shared" ref="O62:O69" si="16">SUM(C62*E62+F62*H62+I62*K62+L62*N62)</f>
        <v>0</v>
      </c>
      <c r="P62" s="28">
        <f t="shared" ref="P62" si="17">SUM(O62*1.21)</f>
        <v>0</v>
      </c>
    </row>
    <row r="63" spans="2:17">
      <c r="B63" s="8" t="s">
        <v>3</v>
      </c>
      <c r="C63" s="32">
        <v>4</v>
      </c>
      <c r="D63" s="69" t="s">
        <v>58</v>
      </c>
      <c r="E63" s="32"/>
      <c r="F63" s="53"/>
      <c r="G63" s="53"/>
      <c r="H63" s="53"/>
      <c r="I63" s="53"/>
      <c r="J63" s="53"/>
      <c r="K63" s="53"/>
      <c r="L63" s="53"/>
      <c r="M63" s="53"/>
      <c r="N63" s="53"/>
      <c r="O63" s="55">
        <f t="shared" si="16"/>
        <v>0</v>
      </c>
      <c r="P63" s="57">
        <f t="shared" ref="P63:P66" si="18">SUM(O63*1.21)</f>
        <v>0</v>
      </c>
    </row>
    <row r="64" spans="2:17">
      <c r="B64" s="8" t="s">
        <v>50</v>
      </c>
      <c r="C64" s="32">
        <v>4</v>
      </c>
      <c r="D64" s="69" t="s">
        <v>56</v>
      </c>
      <c r="E64" s="32"/>
      <c r="F64" s="53"/>
      <c r="G64" s="53"/>
      <c r="H64" s="53"/>
      <c r="I64" s="53"/>
      <c r="J64" s="53"/>
      <c r="K64" s="53"/>
      <c r="L64" s="53"/>
      <c r="M64" s="53"/>
      <c r="N64" s="53"/>
      <c r="O64" s="55">
        <f t="shared" si="16"/>
        <v>0</v>
      </c>
      <c r="P64" s="57">
        <f t="shared" si="18"/>
        <v>0</v>
      </c>
    </row>
    <row r="65" spans="2:17">
      <c r="B65" s="8" t="s">
        <v>49</v>
      </c>
      <c r="C65" s="32">
        <v>2</v>
      </c>
      <c r="D65" s="32">
        <v>44973536</v>
      </c>
      <c r="E65" s="32"/>
      <c r="F65" s="32">
        <v>1</v>
      </c>
      <c r="G65" s="32">
        <v>44973535</v>
      </c>
      <c r="H65" s="32"/>
      <c r="I65" s="32">
        <v>1</v>
      </c>
      <c r="J65" s="32">
        <v>44973534</v>
      </c>
      <c r="K65" s="32"/>
      <c r="L65" s="32">
        <v>2</v>
      </c>
      <c r="M65" s="32">
        <v>44973533</v>
      </c>
      <c r="N65" s="32"/>
      <c r="O65" s="55">
        <f t="shared" si="16"/>
        <v>0</v>
      </c>
      <c r="P65" s="57">
        <f t="shared" si="18"/>
        <v>0</v>
      </c>
    </row>
    <row r="66" spans="2:17">
      <c r="B66" s="8" t="s">
        <v>18</v>
      </c>
      <c r="C66" s="32">
        <v>1</v>
      </c>
      <c r="D66" s="69" t="s">
        <v>69</v>
      </c>
      <c r="E66" s="69"/>
      <c r="F66" s="69">
        <v>1</v>
      </c>
      <c r="G66" s="69" t="s">
        <v>70</v>
      </c>
      <c r="H66" s="69"/>
      <c r="I66" s="69">
        <v>1</v>
      </c>
      <c r="J66" s="69" t="s">
        <v>71</v>
      </c>
      <c r="K66" s="69"/>
      <c r="L66" s="69">
        <v>1</v>
      </c>
      <c r="M66" s="69" t="s">
        <v>72</v>
      </c>
      <c r="N66" s="32"/>
      <c r="O66" s="55">
        <f t="shared" si="16"/>
        <v>0</v>
      </c>
      <c r="P66" s="57">
        <f t="shared" si="18"/>
        <v>0</v>
      </c>
    </row>
    <row r="67" spans="2:17">
      <c r="B67" s="8" t="s">
        <v>4</v>
      </c>
      <c r="C67" s="32">
        <v>2</v>
      </c>
      <c r="D67" s="69" t="s">
        <v>57</v>
      </c>
      <c r="E67" s="32"/>
      <c r="F67" s="32">
        <v>1</v>
      </c>
      <c r="G67" s="69" t="s">
        <v>59</v>
      </c>
      <c r="H67" s="69"/>
      <c r="I67" s="71">
        <v>1</v>
      </c>
      <c r="J67" s="71" t="s">
        <v>60</v>
      </c>
      <c r="K67" s="71"/>
      <c r="L67" s="71">
        <v>1</v>
      </c>
      <c r="M67" s="71" t="s">
        <v>61</v>
      </c>
      <c r="N67" s="5"/>
      <c r="O67" s="55">
        <f t="shared" si="16"/>
        <v>0</v>
      </c>
      <c r="P67" s="57">
        <f>SUM(O67*1.21)</f>
        <v>0</v>
      </c>
    </row>
    <row r="68" spans="2:17">
      <c r="B68" s="8" t="s">
        <v>51</v>
      </c>
      <c r="C68" s="32">
        <v>1</v>
      </c>
      <c r="D68" s="69" t="s">
        <v>82</v>
      </c>
      <c r="E68" s="32"/>
      <c r="F68" s="53"/>
      <c r="G68" s="53"/>
      <c r="H68" s="53"/>
      <c r="I68" s="53"/>
      <c r="J68" s="53"/>
      <c r="K68" s="53"/>
      <c r="L68" s="53"/>
      <c r="M68" s="53"/>
      <c r="N68" s="53"/>
      <c r="O68" s="55">
        <f t="shared" si="16"/>
        <v>0</v>
      </c>
      <c r="P68" s="57">
        <f t="shared" ref="P68:P69" si="19">SUM(O68*1.21)</f>
        <v>0</v>
      </c>
    </row>
    <row r="69" spans="2:17">
      <c r="B69" s="8" t="s">
        <v>52</v>
      </c>
      <c r="C69" s="32">
        <v>1</v>
      </c>
      <c r="D69" s="69" t="s">
        <v>83</v>
      </c>
      <c r="E69" s="32"/>
      <c r="F69" s="53"/>
      <c r="G69" s="53"/>
      <c r="H69" s="53"/>
      <c r="I69" s="53"/>
      <c r="J69" s="53"/>
      <c r="K69" s="53"/>
      <c r="L69" s="53"/>
      <c r="M69" s="53"/>
      <c r="N69" s="53"/>
      <c r="O69" s="55">
        <f t="shared" si="16"/>
        <v>0</v>
      </c>
      <c r="P69" s="57">
        <f t="shared" si="19"/>
        <v>0</v>
      </c>
    </row>
    <row r="70" spans="2:17" ht="15" thickBot="1">
      <c r="B70" s="14" t="s">
        <v>15</v>
      </c>
      <c r="C70" s="15">
        <f>SUM(C62:C69)</f>
        <v>17</v>
      </c>
      <c r="D70" s="15"/>
      <c r="E70" s="15"/>
      <c r="F70" s="15">
        <f>SUM(F62:F69)</f>
        <v>5</v>
      </c>
      <c r="G70" s="15"/>
      <c r="H70" s="15"/>
      <c r="I70" s="15">
        <f>SUM(I62:I69)</f>
        <v>5</v>
      </c>
      <c r="J70" s="15"/>
      <c r="K70" s="15"/>
      <c r="L70" s="15">
        <f>SUM(L62:L69)</f>
        <v>6</v>
      </c>
      <c r="M70" s="34"/>
      <c r="N70" s="34"/>
      <c r="O70" s="60">
        <f>SUM(O62:O69)</f>
        <v>0</v>
      </c>
      <c r="P70" s="25">
        <f>SUM(P62:P69)</f>
        <v>0</v>
      </c>
      <c r="Q70">
        <f>SUM(C70+F70+I70+L70)</f>
        <v>33</v>
      </c>
    </row>
    <row r="71" spans="2:17" ht="25.5" customHeight="1" thickBot="1"/>
    <row r="72" spans="2:17" s="18" customFormat="1" ht="15" customHeight="1" thickBot="1">
      <c r="B72" s="4" t="s">
        <v>30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7"/>
    </row>
    <row r="73" spans="2:17" ht="43.5" customHeight="1" thickBot="1">
      <c r="B73" s="19" t="s">
        <v>0</v>
      </c>
      <c r="C73" s="29" t="s">
        <v>44</v>
      </c>
      <c r="D73" s="49" t="s">
        <v>43</v>
      </c>
      <c r="E73" s="50" t="s">
        <v>33</v>
      </c>
      <c r="F73" s="29" t="s">
        <v>45</v>
      </c>
      <c r="G73" s="49" t="s">
        <v>43</v>
      </c>
      <c r="H73" s="50" t="s">
        <v>33</v>
      </c>
      <c r="I73" s="29" t="s">
        <v>46</v>
      </c>
      <c r="J73" s="49" t="s">
        <v>43</v>
      </c>
      <c r="K73" s="50" t="s">
        <v>33</v>
      </c>
      <c r="L73" s="29" t="s">
        <v>47</v>
      </c>
      <c r="M73" s="49" t="s">
        <v>43</v>
      </c>
      <c r="N73" s="50" t="s">
        <v>33</v>
      </c>
      <c r="O73" s="51" t="s">
        <v>34</v>
      </c>
      <c r="P73" s="52" t="s">
        <v>35</v>
      </c>
    </row>
    <row r="74" spans="2:17">
      <c r="B74" s="6" t="s">
        <v>49</v>
      </c>
      <c r="C74" s="31">
        <v>1</v>
      </c>
      <c r="D74" s="31">
        <v>44973536</v>
      </c>
      <c r="E74" s="31"/>
      <c r="F74" s="31">
        <v>1</v>
      </c>
      <c r="G74" s="31">
        <v>44973535</v>
      </c>
      <c r="H74" s="31"/>
      <c r="I74" s="31">
        <v>1</v>
      </c>
      <c r="J74" s="31">
        <v>44973534</v>
      </c>
      <c r="K74" s="31"/>
      <c r="L74" s="31">
        <v>1</v>
      </c>
      <c r="M74" s="31">
        <v>44973533</v>
      </c>
      <c r="N74" s="31"/>
      <c r="O74" s="27">
        <f>SUM(C74*E74+F74*H74+I74*K74+L74*N74)</f>
        <v>0</v>
      </c>
      <c r="P74" s="28">
        <f t="shared" ref="P74:P76" si="20">SUM(O74*1.21)</f>
        <v>0</v>
      </c>
    </row>
    <row r="75" spans="2:17">
      <c r="B75" s="8" t="s">
        <v>13</v>
      </c>
      <c r="C75" s="32">
        <v>2</v>
      </c>
      <c r="D75" s="69" t="s">
        <v>64</v>
      </c>
      <c r="E75" s="69"/>
      <c r="F75" s="69">
        <v>1</v>
      </c>
      <c r="G75" s="69" t="s">
        <v>67</v>
      </c>
      <c r="H75" s="69"/>
      <c r="I75" s="69">
        <v>1</v>
      </c>
      <c r="J75" s="69" t="s">
        <v>65</v>
      </c>
      <c r="K75" s="69"/>
      <c r="L75" s="69">
        <v>1</v>
      </c>
      <c r="M75" s="69" t="s">
        <v>66</v>
      </c>
      <c r="N75" s="32"/>
      <c r="O75" s="55">
        <f>SUM(C75*E75+F75*H75+I75*K75+L75*N75)</f>
        <v>0</v>
      </c>
      <c r="P75" s="57">
        <f t="shared" ref="P75" si="21">SUM(O75*1.21)</f>
        <v>0</v>
      </c>
    </row>
    <row r="76" spans="2:17" ht="15" thickBot="1">
      <c r="B76" s="9" t="s">
        <v>48</v>
      </c>
      <c r="C76" s="33">
        <v>2</v>
      </c>
      <c r="D76" s="70" t="s">
        <v>63</v>
      </c>
      <c r="E76" s="33"/>
      <c r="F76" s="54"/>
      <c r="G76" s="54"/>
      <c r="H76" s="54"/>
      <c r="I76" s="54"/>
      <c r="J76" s="54"/>
      <c r="K76" s="54"/>
      <c r="L76" s="54"/>
      <c r="M76" s="54"/>
      <c r="N76" s="54"/>
      <c r="O76" s="56">
        <f>SUM(C76*E76+F76*H76+I76*K76+L76*N76)</f>
        <v>0</v>
      </c>
      <c r="P76" s="58">
        <f t="shared" si="20"/>
        <v>0</v>
      </c>
    </row>
    <row r="77" spans="2:17" ht="15" thickBot="1">
      <c r="B77" s="12" t="s">
        <v>15</v>
      </c>
      <c r="C77" s="11">
        <f>SUM(C74:C76)</f>
        <v>5</v>
      </c>
      <c r="D77" s="11"/>
      <c r="E77" s="11"/>
      <c r="F77" s="11">
        <f>SUM(F74:F76)</f>
        <v>2</v>
      </c>
      <c r="G77" s="11"/>
      <c r="H77" s="11"/>
      <c r="I77" s="11">
        <f>SUM(I74:I76)</f>
        <v>2</v>
      </c>
      <c r="J77" s="11"/>
      <c r="K77" s="11"/>
      <c r="L77" s="11">
        <f>SUM(L74:L76)</f>
        <v>2</v>
      </c>
      <c r="M77" s="11"/>
      <c r="N77" s="11"/>
      <c r="O77" s="26">
        <f>SUM(O74:O76)</f>
        <v>0</v>
      </c>
      <c r="P77" s="26">
        <f>SUM(P74:P76)</f>
        <v>0</v>
      </c>
      <c r="Q77">
        <f>SUM(C77+F77+I77+L77)</f>
        <v>11</v>
      </c>
    </row>
    <row r="78" spans="2:17" ht="25.5" customHeight="1" thickBot="1"/>
    <row r="79" spans="2:17" s="18" customFormat="1" ht="15" customHeight="1" thickBot="1">
      <c r="B79" s="4" t="s">
        <v>31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7"/>
    </row>
    <row r="80" spans="2:17" ht="44.5" customHeight="1" thickBot="1">
      <c r="B80" s="19" t="s">
        <v>0</v>
      </c>
      <c r="C80" s="29" t="s">
        <v>44</v>
      </c>
      <c r="D80" s="49" t="s">
        <v>43</v>
      </c>
      <c r="E80" s="50" t="s">
        <v>33</v>
      </c>
      <c r="F80" s="29" t="s">
        <v>45</v>
      </c>
      <c r="G80" s="49" t="s">
        <v>43</v>
      </c>
      <c r="H80" s="50" t="s">
        <v>33</v>
      </c>
      <c r="I80" s="29" t="s">
        <v>46</v>
      </c>
      <c r="J80" s="49" t="s">
        <v>43</v>
      </c>
      <c r="K80" s="50" t="s">
        <v>33</v>
      </c>
      <c r="L80" s="29" t="s">
        <v>47</v>
      </c>
      <c r="M80" s="49" t="s">
        <v>43</v>
      </c>
      <c r="N80" s="50" t="s">
        <v>33</v>
      </c>
      <c r="O80" s="51" t="s">
        <v>34</v>
      </c>
      <c r="P80" s="52" t="s">
        <v>35</v>
      </c>
    </row>
    <row r="81" spans="2:17">
      <c r="B81" s="6" t="s">
        <v>49</v>
      </c>
      <c r="C81" s="31">
        <v>0</v>
      </c>
      <c r="D81" s="31">
        <v>44973536</v>
      </c>
      <c r="E81" s="31"/>
      <c r="F81" s="31">
        <v>0</v>
      </c>
      <c r="G81" s="31">
        <v>44973535</v>
      </c>
      <c r="H81" s="31"/>
      <c r="I81" s="7">
        <v>1</v>
      </c>
      <c r="J81" s="7">
        <v>44973534</v>
      </c>
      <c r="K81" s="7"/>
      <c r="L81" s="7">
        <v>0</v>
      </c>
      <c r="M81" s="7">
        <v>44973533</v>
      </c>
      <c r="N81" s="7"/>
      <c r="O81" s="27">
        <f>SUM(C81*E81+F81*H81+I81*K81+L81*N81)</f>
        <v>0</v>
      </c>
      <c r="P81" s="28">
        <f t="shared" ref="P81" si="22">SUM(O81*1.21)</f>
        <v>0</v>
      </c>
    </row>
    <row r="82" spans="2:17">
      <c r="B82" s="8" t="s">
        <v>50</v>
      </c>
      <c r="C82" s="32">
        <v>2</v>
      </c>
      <c r="D82" s="69" t="s">
        <v>56</v>
      </c>
      <c r="E82" s="32"/>
      <c r="F82" s="53"/>
      <c r="G82" s="53"/>
      <c r="H82" s="53"/>
      <c r="I82" s="53"/>
      <c r="J82" s="53"/>
      <c r="K82" s="53"/>
      <c r="L82" s="53"/>
      <c r="M82" s="53"/>
      <c r="N82" s="53"/>
      <c r="O82" s="55">
        <f>SUM(C82*E82+F82*H82+I82*K82+L82*N82)</f>
        <v>0</v>
      </c>
      <c r="P82" s="57">
        <f t="shared" ref="P82" si="23">SUM(O82*1.21)</f>
        <v>0</v>
      </c>
    </row>
    <row r="83" spans="2:17" ht="15" thickBot="1">
      <c r="B83" s="14" t="s">
        <v>15</v>
      </c>
      <c r="C83" s="15">
        <v>2</v>
      </c>
      <c r="D83" s="15"/>
      <c r="E83" s="15"/>
      <c r="F83" s="15">
        <f t="shared" ref="F83:L83" si="24">SUM(F81)</f>
        <v>0</v>
      </c>
      <c r="G83" s="15"/>
      <c r="H83" s="15"/>
      <c r="I83" s="15">
        <f t="shared" si="24"/>
        <v>1</v>
      </c>
      <c r="J83" s="15"/>
      <c r="K83" s="15"/>
      <c r="L83" s="15">
        <f t="shared" si="24"/>
        <v>0</v>
      </c>
      <c r="M83" s="15"/>
      <c r="N83" s="15"/>
      <c r="O83" s="25">
        <f>SUM(O81:O82)</f>
        <v>0</v>
      </c>
      <c r="P83" s="25">
        <f>SUM(O83*1.21)</f>
        <v>0</v>
      </c>
      <c r="Q83">
        <f>SUM(C83+F83+I83+L83)</f>
        <v>3</v>
      </c>
    </row>
    <row r="84" spans="2:17" ht="7" customHeight="1"/>
    <row r="85" spans="2:17">
      <c r="B85" t="s">
        <v>19</v>
      </c>
      <c r="F85">
        <f>SUM(Q10:Q83)</f>
        <v>237</v>
      </c>
    </row>
    <row r="86" spans="2:17" ht="17.5" customHeight="1">
      <c r="B86" s="20" t="s">
        <v>16</v>
      </c>
      <c r="C86" s="75">
        <f>O19+O25+O41+O51+O58+O70+O77+O83+O34</f>
        <v>0</v>
      </c>
      <c r="D86" s="75"/>
      <c r="E86" s="75"/>
      <c r="F86" s="76"/>
      <c r="G86" s="30"/>
      <c r="H86" s="30"/>
    </row>
    <row r="87" spans="2:17" ht="19" customHeight="1">
      <c r="B87" s="20" t="s">
        <v>17</v>
      </c>
      <c r="C87" s="77">
        <f>P19+P25+P41+P51+P58+P70+P77+P83+P34</f>
        <v>0</v>
      </c>
      <c r="D87" s="77"/>
      <c r="E87" s="77"/>
      <c r="F87" s="78"/>
      <c r="G87" s="48"/>
      <c r="H87" s="30"/>
    </row>
  </sheetData>
  <mergeCells count="2">
    <mergeCell ref="C86:F86"/>
    <mergeCell ref="C87:F87"/>
  </mergeCells>
  <pageMargins left="0.11811023622047245" right="0.51181102362204722" top="0.59055118110236227" bottom="0" header="0" footer="0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NTB-SEKRETARIAT</dc:creator>
  <cp:lastModifiedBy>Andrea</cp:lastModifiedBy>
  <cp:lastPrinted>2017-02-13T07:26:47Z</cp:lastPrinted>
  <dcterms:created xsi:type="dcterms:W3CDTF">2016-11-04T08:20:06Z</dcterms:created>
  <dcterms:modified xsi:type="dcterms:W3CDTF">2017-02-13T08:59:47Z</dcterms:modified>
</cp:coreProperties>
</file>