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checkCompatibility="1" defaultThemeVersion="124226"/>
  <bookViews>
    <workbookView xWindow="5960" yWindow="-20" windowWidth="6000" windowHeight="6990"/>
  </bookViews>
  <sheets>
    <sheet name="Položkový rozpočet" sheetId="8" r:id="rId1"/>
    <sheet name="Rekapitulace" sheetId="9" r:id="rId2"/>
    <sheet name="Krycí list" sheetId="10" r:id="rId3"/>
  </sheets>
  <definedNames>
    <definedName name="CenaK">'Krycí list'!$C$18</definedName>
    <definedName name="Datum">Rekapitulace!$D$1</definedName>
    <definedName name="NazevObjektu">'Položkový rozpočet'!$D$2</definedName>
    <definedName name="NazevObjektuR">Rekapitulace!$B$5</definedName>
    <definedName name="NazevStavby">'Položkový rozpočet'!$D$1</definedName>
    <definedName name="NazevStavbyR">Rekapitulace!$B$4</definedName>
    <definedName name="_xlnm.Print_Titles" localSheetId="0">'Položkový rozpočet'!$1:$5</definedName>
    <definedName name="PolBegin">'Položkový rozpočet'!$A$5</definedName>
    <definedName name="PolBeginR">Rekapitulace!$A$9</definedName>
    <definedName name="StrediskoK">'Krycí list'!$C$12</definedName>
    <definedName name="ZpracovalK">'Krycí list'!$F$31</definedName>
  </definedNames>
  <calcPr calcId="125725" fullCalcOnLoad="1"/>
</workbook>
</file>

<file path=xl/calcChain.xml><?xml version="1.0" encoding="utf-8"?>
<calcChain xmlns="http://schemas.openxmlformats.org/spreadsheetml/2006/main">
  <c r="C22" i="10"/>
  <c r="D24" i="9"/>
  <c r="I266" i="8"/>
  <c r="D18" i="9"/>
  <c r="I260" i="8"/>
  <c r="C18" i="9"/>
  <c r="H260" i="8"/>
  <c r="H258"/>
  <c r="H256"/>
  <c r="A18" i="9"/>
  <c r="B18"/>
  <c r="D17"/>
  <c r="I252" i="8"/>
  <c r="C17" i="9"/>
  <c r="H252" i="8"/>
  <c r="H250"/>
  <c r="A17" i="9"/>
  <c r="B17"/>
  <c r="D16"/>
  <c r="I246" i="8"/>
  <c r="H246"/>
  <c r="C16" i="9" s="1"/>
  <c r="H245" i="8"/>
  <c r="H243"/>
  <c r="H241"/>
  <c r="H239"/>
  <c r="H237"/>
  <c r="A16" i="9"/>
  <c r="B16"/>
  <c r="D15"/>
  <c r="I233" i="8"/>
  <c r="H232"/>
  <c r="H229"/>
  <c r="H226"/>
  <c r="H224"/>
  <c r="H222"/>
  <c r="H220"/>
  <c r="H218"/>
  <c r="H216"/>
  <c r="H214"/>
  <c r="H233" s="1"/>
  <c r="C15" i="9" s="1"/>
  <c r="A15"/>
  <c r="B15"/>
  <c r="D14"/>
  <c r="I210" i="8"/>
  <c r="C14" i="9"/>
  <c r="H210" i="8"/>
  <c r="H209"/>
  <c r="H207"/>
  <c r="H205"/>
  <c r="A14" i="9"/>
  <c r="B14"/>
  <c r="D13"/>
  <c r="I201" i="8"/>
  <c r="H200"/>
  <c r="H197"/>
  <c r="H195"/>
  <c r="H192"/>
  <c r="H190"/>
  <c r="H188"/>
  <c r="H186"/>
  <c r="H184"/>
  <c r="H181"/>
  <c r="H179"/>
  <c r="H177"/>
  <c r="H174"/>
  <c r="H172"/>
  <c r="H169"/>
  <c r="H167"/>
  <c r="H165"/>
  <c r="H163"/>
  <c r="H160"/>
  <c r="H158"/>
  <c r="H156"/>
  <c r="H153"/>
  <c r="H151"/>
  <c r="H149"/>
  <c r="H146"/>
  <c r="H144"/>
  <c r="H141"/>
  <c r="H138"/>
  <c r="H136"/>
  <c r="H130"/>
  <c r="H124"/>
  <c r="H120"/>
  <c r="H116"/>
  <c r="A13" i="9"/>
  <c r="B13"/>
  <c r="D12"/>
  <c r="I112" i="8"/>
  <c r="H111"/>
  <c r="H109"/>
  <c r="H103"/>
  <c r="H100"/>
  <c r="H97"/>
  <c r="H95"/>
  <c r="H93"/>
  <c r="H91"/>
  <c r="H88"/>
  <c r="H85"/>
  <c r="H83"/>
  <c r="H81"/>
  <c r="H78"/>
  <c r="H76"/>
  <c r="H74"/>
  <c r="H72"/>
  <c r="H70"/>
  <c r="H67"/>
  <c r="H65"/>
  <c r="A12" i="9"/>
  <c r="B12"/>
  <c r="D11"/>
  <c r="I61" i="8"/>
  <c r="H60"/>
  <c r="H58"/>
  <c r="H56"/>
  <c r="H53"/>
  <c r="H51"/>
  <c r="H49"/>
  <c r="H46"/>
  <c r="H44"/>
  <c r="H42"/>
  <c r="H40"/>
  <c r="H38"/>
  <c r="A11" i="9"/>
  <c r="B11"/>
  <c r="D10"/>
  <c r="I34" i="8"/>
  <c r="H33"/>
  <c r="H34" s="1"/>
  <c r="C10" i="9" s="1"/>
  <c r="A10"/>
  <c r="B10"/>
  <c r="D9"/>
  <c r="I29" i="8"/>
  <c r="H28"/>
  <c r="H26"/>
  <c r="H23"/>
  <c r="H21"/>
  <c r="H18"/>
  <c r="H8"/>
  <c r="A9" i="9"/>
  <c r="B9"/>
  <c r="B5"/>
  <c r="B4"/>
  <c r="A5" i="10"/>
  <c r="C10"/>
  <c r="C11"/>
  <c r="H201" i="8" l="1"/>
  <c r="C13" i="9" s="1"/>
  <c r="H112" i="8"/>
  <c r="C12" i="9" s="1"/>
  <c r="H61" i="8"/>
  <c r="C11" i="9" s="1"/>
  <c r="H29" i="8"/>
  <c r="C9" i="9" s="1"/>
  <c r="H263" i="8"/>
  <c r="F263" s="1"/>
  <c r="F264" s="1"/>
  <c r="F266" s="1"/>
  <c r="C22" i="9" l="1"/>
  <c r="C24" s="1"/>
  <c r="C21"/>
  <c r="C21" i="10"/>
  <c r="H264" i="8"/>
  <c r="H266" s="1"/>
  <c r="C19" i="10"/>
  <c r="C18" l="1"/>
</calcChain>
</file>

<file path=xl/sharedStrings.xml><?xml version="1.0" encoding="utf-8"?>
<sst xmlns="http://schemas.openxmlformats.org/spreadsheetml/2006/main" count="483" uniqueCount="288">
  <si>
    <t>Stavba  :</t>
  </si>
  <si>
    <t>Objekt   :</t>
  </si>
  <si>
    <t>Poř.</t>
  </si>
  <si>
    <t>Číslo položky</t>
  </si>
  <si>
    <t>Název položky</t>
  </si>
  <si>
    <t>m.j.</t>
  </si>
  <si>
    <t>Výměra</t>
  </si>
  <si>
    <t>Cena/mj</t>
  </si>
  <si>
    <t>Cena celkem</t>
  </si>
  <si>
    <t xml:space="preserve">                                          R E K A P I T U L A C E</t>
  </si>
  <si>
    <t>Stavba :</t>
  </si>
  <si>
    <t>Objekt :</t>
  </si>
  <si>
    <t>Číslo</t>
  </si>
  <si>
    <t>Název stavebního oddílu</t>
  </si>
  <si>
    <t>Nabídková cena</t>
  </si>
  <si>
    <t xml:space="preserve">                    NABÍDKOVÉHO ROZPOČTU VČ. VÝKAZU VÝMĚR</t>
  </si>
  <si>
    <t>Hmotnost</t>
  </si>
  <si>
    <t>NORMEX MANAGER</t>
  </si>
  <si>
    <t>(C) NORMEX Praha</t>
  </si>
  <si>
    <t>Rozpočet a NZ</t>
  </si>
  <si>
    <t>software &amp; normy</t>
  </si>
  <si>
    <t>Stavba:</t>
  </si>
  <si>
    <t>Objekt:</t>
  </si>
  <si>
    <t>Středisko:</t>
  </si>
  <si>
    <t>Cena včetně DPH :</t>
  </si>
  <si>
    <t>Kč</t>
  </si>
  <si>
    <t>Cena bez DPH:</t>
  </si>
  <si>
    <t>Hmotnost :</t>
  </si>
  <si>
    <t>T</t>
  </si>
  <si>
    <t>Zpracoval:</t>
  </si>
  <si>
    <t>Dne:</t>
  </si>
  <si>
    <t xml:space="preserve">                                                  </t>
  </si>
  <si>
    <t xml:space="preserve">DOKONCUJICI KONSTRUKCE                            </t>
  </si>
  <si>
    <t>C95394-1000/99</t>
  </si>
  <si>
    <t xml:space="preserve">Osaz kotev prvků zabetonováním 1kg                </t>
  </si>
  <si>
    <t xml:space="preserve">ks  </t>
  </si>
  <si>
    <t xml:space="preserve">              </t>
  </si>
  <si>
    <t>*</t>
  </si>
  <si>
    <t xml:space="preserve">potrubí D 32                                      </t>
  </si>
  <si>
    <t>+</t>
  </si>
  <si>
    <t xml:space="preserve">20+6                                              </t>
  </si>
  <si>
    <t xml:space="preserve">potrubí D 40                                      </t>
  </si>
  <si>
    <t xml:space="preserve">16                                                </t>
  </si>
  <si>
    <t xml:space="preserve">potrubí D 50-63                                   </t>
  </si>
  <si>
    <t xml:space="preserve">16+14                                             </t>
  </si>
  <si>
    <t xml:space="preserve">potrubí D 90                                      </t>
  </si>
  <si>
    <t xml:space="preserve">22                                                </t>
  </si>
  <si>
    <t xml:space="preserve">55396175      </t>
  </si>
  <si>
    <t xml:space="preserve">Žlab pozink pro potr.PPR DN 32-2m                 </t>
  </si>
  <si>
    <t xml:space="preserve">10+7                                              </t>
  </si>
  <si>
    <t xml:space="preserve">55396176      </t>
  </si>
  <si>
    <t xml:space="preserve">Žlab pozink pro potr.PPR DN 40-2m                 </t>
  </si>
  <si>
    <t xml:space="preserve">55396177      </t>
  </si>
  <si>
    <t xml:space="preserve">Žlab pozink pro potr.PPR DN 50-2m                 </t>
  </si>
  <si>
    <t xml:space="preserve">8+7                                               </t>
  </si>
  <si>
    <t xml:space="preserve">55396192      </t>
  </si>
  <si>
    <t xml:space="preserve">Žlab pozink pro potr.PPR DN 63-2m                 </t>
  </si>
  <si>
    <t xml:space="preserve">55396194      </t>
  </si>
  <si>
    <t xml:space="preserve">Žlab pozink pro potr.PPR DN 90-2m                 </t>
  </si>
  <si>
    <t>Oddíl celkem</t>
  </si>
  <si>
    <t xml:space="preserve">PRESUN HMOT                                       </t>
  </si>
  <si>
    <t xml:space="preserve">C99928-1111   </t>
  </si>
  <si>
    <t xml:space="preserve">Přesun hm v.do 25m     *                          </t>
  </si>
  <si>
    <t xml:space="preserve">t   </t>
  </si>
  <si>
    <t xml:space="preserve">IZOLACE TEPELNE                                   </t>
  </si>
  <si>
    <t>C71346-2134/99</t>
  </si>
  <si>
    <t xml:space="preserve">Izol potrubí skruž PE lePEne DN 32                </t>
  </si>
  <si>
    <t xml:space="preserve">m   </t>
  </si>
  <si>
    <t xml:space="preserve">63196256      </t>
  </si>
  <si>
    <t xml:space="preserve">Pouzdro izol.miner.vlna+AL D 35/20                </t>
  </si>
  <si>
    <t>C71346-2135/99</t>
  </si>
  <si>
    <t xml:space="preserve">Izol potrubí skruž PE lePEne DN 40                </t>
  </si>
  <si>
    <t xml:space="preserve">63196265      </t>
  </si>
  <si>
    <t xml:space="preserve">Pouzdro izol.miner.vlna+AL D 42/30                </t>
  </si>
  <si>
    <t>C71346-2137/99</t>
  </si>
  <si>
    <t xml:space="preserve">Izol potrubí skruž PE lePEne DN 63                </t>
  </si>
  <si>
    <t xml:space="preserve">8+8                                               </t>
  </si>
  <si>
    <t xml:space="preserve">63196530      </t>
  </si>
  <si>
    <t xml:space="preserve">Pouzdro izol.miner.vlna+AL D 64/50                </t>
  </si>
  <si>
    <t xml:space="preserve">63196564      </t>
  </si>
  <si>
    <t xml:space="preserve">Pouzdro izol.miner.vlna+AL D 64/20                </t>
  </si>
  <si>
    <t>C71346-2139/99</t>
  </si>
  <si>
    <t xml:space="preserve">Izol potrubí skruž PE lePEne DN 90                </t>
  </si>
  <si>
    <t xml:space="preserve">10+15                                             </t>
  </si>
  <si>
    <t xml:space="preserve">63196586      </t>
  </si>
  <si>
    <t xml:space="preserve">Pouzdro izol.miner.vlna+AL D 89/70                </t>
  </si>
  <si>
    <t xml:space="preserve">63196591      </t>
  </si>
  <si>
    <t xml:space="preserve">Pouzd.izol.miner.vlna+AL D 89/20mm                </t>
  </si>
  <si>
    <t xml:space="preserve">C99871-3102   </t>
  </si>
  <si>
    <t xml:space="preserve">Přesun hm izol.tepel.výška 12m                    </t>
  </si>
  <si>
    <t xml:space="preserve">C73221-2823   </t>
  </si>
  <si>
    <t xml:space="preserve">Dtž ohřív zásob stojatý do 6300l                  </t>
  </si>
  <si>
    <t xml:space="preserve">kus </t>
  </si>
  <si>
    <t xml:space="preserve">C71337-0811   </t>
  </si>
  <si>
    <t xml:space="preserve">Izol těles snímatelný dtž                         </t>
  </si>
  <si>
    <t xml:space="preserve">m2  </t>
  </si>
  <si>
    <t xml:space="preserve">(3.14*1.6*3.5+3.14*0.8*0.8*2)*2                   </t>
  </si>
  <si>
    <t xml:space="preserve">C72213-0803   </t>
  </si>
  <si>
    <t xml:space="preserve">Dmtž potrubí ocelzáv -DN 50                       </t>
  </si>
  <si>
    <t xml:space="preserve">C72213-0805   </t>
  </si>
  <si>
    <t xml:space="preserve">Dmtž potrubí ocelzáv -DN 80                       </t>
  </si>
  <si>
    <t xml:space="preserve">C72213-0806   </t>
  </si>
  <si>
    <t xml:space="preserve">Dmtž potrubí ocelzáv -DN 100                      </t>
  </si>
  <si>
    <t xml:space="preserve">C73319-0801   </t>
  </si>
  <si>
    <t xml:space="preserve">Odřezání objimk potr do DN 50                     </t>
  </si>
  <si>
    <t xml:space="preserve">C73319-1828   </t>
  </si>
  <si>
    <t xml:space="preserve">Odřezání třmen držák potr do d 108                </t>
  </si>
  <si>
    <t xml:space="preserve">5+6                                               </t>
  </si>
  <si>
    <t xml:space="preserve">C72217-0804   </t>
  </si>
  <si>
    <t xml:space="preserve">Dmtž potrubí PH -D50                              </t>
  </si>
  <si>
    <t xml:space="preserve">R72217-0804   </t>
  </si>
  <si>
    <t xml:space="preserve">Dmtž potrubí PH -D90                              </t>
  </si>
  <si>
    <t xml:space="preserve">C72218-1812   </t>
  </si>
  <si>
    <t xml:space="preserve">Dmtž plsť pásu z trub -D50                        </t>
  </si>
  <si>
    <t xml:space="preserve">20+20                                             </t>
  </si>
  <si>
    <t xml:space="preserve">C72218-1817   </t>
  </si>
  <si>
    <t xml:space="preserve">Dmtž plst pásu z trub -D150                       </t>
  </si>
  <si>
    <t xml:space="preserve">10+2+12                                           </t>
  </si>
  <si>
    <t xml:space="preserve">C72221-1813   </t>
  </si>
  <si>
    <t xml:space="preserve">Dmtž armatur vodov 2přírub -DN 80                 </t>
  </si>
  <si>
    <t xml:space="preserve">C72411-1811   </t>
  </si>
  <si>
    <t xml:space="preserve">Dmtž čerpadlo kalove ruč membr                    </t>
  </si>
  <si>
    <t>soub</t>
  </si>
  <si>
    <t xml:space="preserve">C72221-1814   </t>
  </si>
  <si>
    <t xml:space="preserve">Dmtž armatur vodov 2přírub DN 100                 </t>
  </si>
  <si>
    <t xml:space="preserve">C72229-0822   </t>
  </si>
  <si>
    <t xml:space="preserve">Dmtž vodovod přesun výška -12m                    </t>
  </si>
  <si>
    <t xml:space="preserve">4.45+1.71                                         </t>
  </si>
  <si>
    <t xml:space="preserve">C97908-1111   </t>
  </si>
  <si>
    <t xml:space="preserve">Odvoz suti na skládku do 1km  *                   </t>
  </si>
  <si>
    <t>C97908-1121/01</t>
  </si>
  <si>
    <t xml:space="preserve">Odvoz suti na skládku za další 1km                </t>
  </si>
  <si>
    <t xml:space="preserve">ocel                                              </t>
  </si>
  <si>
    <t xml:space="preserve">4.45*4                                            </t>
  </si>
  <si>
    <t xml:space="preserve">plast a ostatní materiál                          </t>
  </si>
  <si>
    <t xml:space="preserve">1.71*12                                           </t>
  </si>
  <si>
    <t xml:space="preserve">90000016      </t>
  </si>
  <si>
    <t xml:space="preserve">90000023      </t>
  </si>
  <si>
    <t xml:space="preserve">Poplatek za skládku-plast+izol.mater              </t>
  </si>
  <si>
    <t xml:space="preserve">VNITRNI VODOVOD                                   </t>
  </si>
  <si>
    <t>R72217-1223/10</t>
  </si>
  <si>
    <t xml:space="preserve">Potrubí z trub PP-RTC  D 32x4,4mm                 </t>
  </si>
  <si>
    <t xml:space="preserve">cirkulace                                         </t>
  </si>
  <si>
    <t xml:space="preserve">8                                                 </t>
  </si>
  <si>
    <t>R72217-1224/03</t>
  </si>
  <si>
    <t xml:space="preserve">Potrubí z trub PP-RTC D 40x5,5mm                  </t>
  </si>
  <si>
    <t xml:space="preserve">18                                                </t>
  </si>
  <si>
    <t>R72217-1226/01</t>
  </si>
  <si>
    <t xml:space="preserve">Potrubí z trub PP-RTC D 63x8,6mm                  </t>
  </si>
  <si>
    <t xml:space="preserve">studená                                           </t>
  </si>
  <si>
    <t xml:space="preserve">teplá                                             </t>
  </si>
  <si>
    <t>R72217-2218/01</t>
  </si>
  <si>
    <t xml:space="preserve">Potrubí z trub PP-RTC D 90x12,3mm                 </t>
  </si>
  <si>
    <t xml:space="preserve">15                                                </t>
  </si>
  <si>
    <t xml:space="preserve">10                                                </t>
  </si>
  <si>
    <t xml:space="preserve">28653296      </t>
  </si>
  <si>
    <t xml:space="preserve">Přechod závit mosaz PPr D 25x1/2"                 </t>
  </si>
  <si>
    <t xml:space="preserve">28653282      </t>
  </si>
  <si>
    <t xml:space="preserve">Přechod závit mosaz PPr D 32x1"                   </t>
  </si>
  <si>
    <t xml:space="preserve">4+3                                               </t>
  </si>
  <si>
    <t xml:space="preserve">28653285      </t>
  </si>
  <si>
    <t xml:space="preserve">Přechod závit mosaz PPr D 63x2"                   </t>
  </si>
  <si>
    <t xml:space="preserve">6+4                                               </t>
  </si>
  <si>
    <t xml:space="preserve">28653292      </t>
  </si>
  <si>
    <t xml:space="preserve">Přechod závit mosaz PPr D D 90x3"                 </t>
  </si>
  <si>
    <t xml:space="preserve">M23-032027    </t>
  </si>
  <si>
    <t xml:space="preserve">Montáž přírubových spojů - DN  50                 </t>
  </si>
  <si>
    <t>spoj</t>
  </si>
  <si>
    <t xml:space="preserve">do PN 16                                          </t>
  </si>
  <si>
    <t xml:space="preserve">28653737      </t>
  </si>
  <si>
    <t xml:space="preserve">PE100 SDR 17-příruba toč. D 63                    </t>
  </si>
  <si>
    <t xml:space="preserve">28653736      </t>
  </si>
  <si>
    <t xml:space="preserve">PE100 SDR 11-lemový nákružek D 63                 </t>
  </si>
  <si>
    <t xml:space="preserve">C72222-9101   </t>
  </si>
  <si>
    <t xml:space="preserve">Mtž vodov armatur 1závit G 1/2                    </t>
  </si>
  <si>
    <t xml:space="preserve">3+2                                               </t>
  </si>
  <si>
    <t xml:space="preserve">55196174      </t>
  </si>
  <si>
    <t xml:space="preserve">Kohout vypouštěcí G 1/2"                          </t>
  </si>
  <si>
    <t xml:space="preserve">48496062      </t>
  </si>
  <si>
    <t xml:space="preserve">Vent.aut.odvzdušňovací G 1/2"                     </t>
  </si>
  <si>
    <t xml:space="preserve">C72223-9103   </t>
  </si>
  <si>
    <t xml:space="preserve">Mtž vodov armatur 2závit G 1                      </t>
  </si>
  <si>
    <t xml:space="preserve">6+2+2+2                                           </t>
  </si>
  <si>
    <t xml:space="preserve">55121193      </t>
  </si>
  <si>
    <t xml:space="preserve">Kulový kohout páka, závit.  G 1"                  </t>
  </si>
  <si>
    <t xml:space="preserve">42296033      </t>
  </si>
  <si>
    <t xml:space="preserve">Filtr mosaz závit. G 1"                           </t>
  </si>
  <si>
    <t xml:space="preserve">42296115      </t>
  </si>
  <si>
    <t xml:space="preserve">Klapka zpětná mosaz G 1"                          </t>
  </si>
  <si>
    <t xml:space="preserve">55121378      </t>
  </si>
  <si>
    <t xml:space="preserve">Dvoucest.reg.ventil ESBE VLA121 D 25              </t>
  </si>
  <si>
    <t xml:space="preserve">kvs=10                                            </t>
  </si>
  <si>
    <t xml:space="preserve">55121379      </t>
  </si>
  <si>
    <t xml:space="preserve">Servopohon ESBE ALF 131 230V                      </t>
  </si>
  <si>
    <t xml:space="preserve">C72223-9104   </t>
  </si>
  <si>
    <t xml:space="preserve">Mtž vodov armatur 2závit G 5/4                    </t>
  </si>
  <si>
    <t xml:space="preserve">6+2                                               </t>
  </si>
  <si>
    <t xml:space="preserve">55121194      </t>
  </si>
  <si>
    <t xml:space="preserve">Kulový kohout páka, závit G 5/4"                  </t>
  </si>
  <si>
    <t xml:space="preserve">55197334      </t>
  </si>
  <si>
    <t xml:space="preserve">Ventil pojistný G 1"x5/4"8,0 bar                  </t>
  </si>
  <si>
    <t xml:space="preserve">C72223-9106   </t>
  </si>
  <si>
    <t xml:space="preserve">Mtž vodov armatur 2zavit G 2                      </t>
  </si>
  <si>
    <t xml:space="preserve">55121196      </t>
  </si>
  <si>
    <t xml:space="preserve">Kulovy kohout páka, závit G 2"                    </t>
  </si>
  <si>
    <t xml:space="preserve">42296030      </t>
  </si>
  <si>
    <t xml:space="preserve">Klapka zpětná mosaz G 2"                          </t>
  </si>
  <si>
    <t xml:space="preserve">C72223-9108   </t>
  </si>
  <si>
    <t xml:space="preserve">Mtž vodov armatur 2závit G 3                      </t>
  </si>
  <si>
    <t xml:space="preserve">55121197      </t>
  </si>
  <si>
    <t xml:space="preserve">Kulový kohout páka, závit G 3"                    </t>
  </si>
  <si>
    <t xml:space="preserve">C72229-0226   </t>
  </si>
  <si>
    <t xml:space="preserve">Zkouška tlak potr -DN 50                          </t>
  </si>
  <si>
    <t xml:space="preserve">8+18+8                                            </t>
  </si>
  <si>
    <t xml:space="preserve">C72229-0229   </t>
  </si>
  <si>
    <t xml:space="preserve">Zkouška tlak potr -DN 100                         </t>
  </si>
  <si>
    <t xml:space="preserve">C72229-0234   </t>
  </si>
  <si>
    <t xml:space="preserve">Proplach a dezinfekce -DN 80                      </t>
  </si>
  <si>
    <t xml:space="preserve">34+25                                             </t>
  </si>
  <si>
    <t xml:space="preserve">C99872-2102   </t>
  </si>
  <si>
    <t xml:space="preserve">Přesun hm vodovod výška 12m                       </t>
  </si>
  <si>
    <t xml:space="preserve">STROJNI VYBAVENI                                  </t>
  </si>
  <si>
    <t xml:space="preserve">C72423-1125   </t>
  </si>
  <si>
    <t xml:space="preserve">Tlakoměr D 100  0-1 MPa                           </t>
  </si>
  <si>
    <t xml:space="preserve">C72423-1172   </t>
  </si>
  <si>
    <t xml:space="preserve">Teploměr stonek jímka dtr 100 mm                  </t>
  </si>
  <si>
    <t>sada</t>
  </si>
  <si>
    <t xml:space="preserve">C99872-4102   </t>
  </si>
  <si>
    <t xml:space="preserve">Stroj vyb přesun hmot vyska -12m                  </t>
  </si>
  <si>
    <t xml:space="preserve">STROJOVNY                                         </t>
  </si>
  <si>
    <t xml:space="preserve">R73221-9348   </t>
  </si>
  <si>
    <t xml:space="preserve">Mtz nepřím.zásobníku 3000l                        </t>
  </si>
  <si>
    <t xml:space="preserve">48500766      </t>
  </si>
  <si>
    <t xml:space="preserve">Zásobník nerez nepřímotop.TV 5 3000l              </t>
  </si>
  <si>
    <t xml:space="preserve">48500767      </t>
  </si>
  <si>
    <t xml:space="preserve">Tepel.izolace Symbio E 100mm 3000l                </t>
  </si>
  <si>
    <t xml:space="preserve">R73233-1517   </t>
  </si>
  <si>
    <t xml:space="preserve">Montáž expanzní nádoby  100 l                     </t>
  </si>
  <si>
    <t xml:space="preserve">48500768      </t>
  </si>
  <si>
    <t xml:space="preserve">Expanz.nádoba R-refix DT 100l 10bar               </t>
  </si>
  <si>
    <t xml:space="preserve">C72413-9101   </t>
  </si>
  <si>
    <t xml:space="preserve">Mtž čerp křídl píst bez potrubí                   </t>
  </si>
  <si>
    <t xml:space="preserve">42697567      </t>
  </si>
  <si>
    <t xml:space="preserve">Čerpadlo Wilo YONOS MAXO-Z 25/0,5-10              </t>
  </si>
  <si>
    <t xml:space="preserve">PN6/10                                            </t>
  </si>
  <si>
    <t xml:space="preserve">42696427      </t>
  </si>
  <si>
    <t xml:space="preserve">Šroubení k čerpadlu SC G 1x6/4"                   </t>
  </si>
  <si>
    <t xml:space="preserve">Ivar                                              </t>
  </si>
  <si>
    <t xml:space="preserve">C99873-2102   </t>
  </si>
  <si>
    <t xml:space="preserve">Strojovny přesun hmot výška -12m                  </t>
  </si>
  <si>
    <t xml:space="preserve">ROZVOD POTRUBI                                    </t>
  </si>
  <si>
    <t xml:space="preserve">C73311-1216   </t>
  </si>
  <si>
    <t xml:space="preserve">Potr záv zes kotelny,stroj DN 32                  </t>
  </si>
  <si>
    <t xml:space="preserve">C73311-1218   </t>
  </si>
  <si>
    <t xml:space="preserve">Potr záv zes kotelny,stroj DN 50                  </t>
  </si>
  <si>
    <t xml:space="preserve">C73319-0107   </t>
  </si>
  <si>
    <t xml:space="preserve">Tlak zkouška potr závit DN 40                     </t>
  </si>
  <si>
    <t xml:space="preserve">C73319-0108   </t>
  </si>
  <si>
    <t xml:space="preserve">Tlak zkouška potr závit DN 50                     </t>
  </si>
  <si>
    <t xml:space="preserve">C99873-3103   </t>
  </si>
  <si>
    <t xml:space="preserve">Potrubí přesun hmot výška -24                     </t>
  </si>
  <si>
    <t xml:space="preserve">RŮZNÉ                                             </t>
  </si>
  <si>
    <t xml:space="preserve">C0921         </t>
  </si>
  <si>
    <t xml:space="preserve">D+M Elektroinstalační práce                       </t>
  </si>
  <si>
    <t xml:space="preserve">kpl </t>
  </si>
  <si>
    <t xml:space="preserve">zapojení servopohonu+čerpadel a MaR               </t>
  </si>
  <si>
    <t xml:space="preserve">DOPOČTY PRIRAZEK                                  </t>
  </si>
  <si>
    <t xml:space="preserve">C0941/01      </t>
  </si>
  <si>
    <t xml:space="preserve">Vrn HSV - zednické výpomoce                       </t>
  </si>
  <si>
    <t xml:space="preserve">C0942         </t>
  </si>
  <si>
    <t xml:space="preserve">VRN HSV - zařízení staveniště  2,3%               </t>
  </si>
  <si>
    <t xml:space="preserve">TKč </t>
  </si>
  <si>
    <t xml:space="preserve">/zadá se absol.částka základny/                   </t>
  </si>
  <si>
    <t>REKAPITULACE:</t>
  </si>
  <si>
    <t>Celkem</t>
  </si>
  <si>
    <t>Daň z přidané hodnoty:</t>
  </si>
  <si>
    <t>Cena včetně DPH:</t>
  </si>
  <si>
    <t xml:space="preserve">50 - INŽENÝRSKÉ PRÁCE - Ing.Daniel Kadlec    </t>
  </si>
  <si>
    <t xml:space="preserve">            </t>
  </si>
  <si>
    <t xml:space="preserve">Hlaváčková          </t>
  </si>
  <si>
    <t xml:space="preserve">1145 - MZSS Východní 621/16 K.Vary-Drahovice                       </t>
  </si>
  <si>
    <t xml:space="preserve">11450010 - Ohřev TV a výměna části rozvodů ZTI                    </t>
  </si>
  <si>
    <t xml:space="preserve">INSTALACE VODY-DEMONTAZE                 </t>
  </si>
  <si>
    <t xml:space="preserve">Poplatek za výkup ocel. odpadu                  </t>
  </si>
  <si>
    <t>Ing.Daniel Kadlec</t>
  </si>
  <si>
    <t>DPH 21%:</t>
  </si>
  <si>
    <t>21% daň z PH :</t>
  </si>
  <si>
    <t>VÝKAZ  VÝMĚR</t>
  </si>
</sst>
</file>

<file path=xl/styles.xml><?xml version="1.0" encoding="utf-8"?>
<styleSheet xmlns="http://schemas.openxmlformats.org/spreadsheetml/2006/main">
  <numFmts count="2">
    <numFmt numFmtId="164" formatCode="0.000"/>
    <numFmt numFmtId="167" formatCode="#,##0.000"/>
  </numFmts>
  <fonts count="8">
    <font>
      <sz val="10"/>
      <name val="Arial CE"/>
      <charset val="238"/>
    </font>
    <font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4" fontId="1" fillId="0" borderId="0" xfId="0" applyNumberFormat="1" applyFont="1"/>
    <xf numFmtId="0" fontId="1" fillId="0" borderId="0" xfId="0" applyNumberFormat="1" applyFont="1"/>
    <xf numFmtId="164" fontId="0" fillId="0" borderId="0" xfId="0" applyNumberFormat="1"/>
    <xf numFmtId="49" fontId="1" fillId="0" borderId="0" xfId="0" applyNumberFormat="1" applyFont="1"/>
    <xf numFmtId="49" fontId="2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0" fillId="0" borderId="0" xfId="0" applyNumberFormat="1"/>
    <xf numFmtId="0" fontId="3" fillId="0" borderId="0" xfId="0" applyNumberFormat="1" applyFont="1"/>
    <xf numFmtId="0" fontId="2" fillId="0" borderId="1" xfId="0" applyNumberFormat="1" applyFont="1" applyBorder="1"/>
    <xf numFmtId="0" fontId="0" fillId="0" borderId="0" xfId="0" applyAlignment="1">
      <alignment horizontal="right"/>
    </xf>
    <xf numFmtId="0" fontId="4" fillId="0" borderId="0" xfId="0" applyFont="1"/>
    <xf numFmtId="49" fontId="0" fillId="0" borderId="0" xfId="0" applyNumberFormat="1"/>
    <xf numFmtId="0" fontId="5" fillId="0" borderId="0" xfId="0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3" fontId="0" fillId="0" borderId="0" xfId="0" applyNumberFormat="1"/>
    <xf numFmtId="167" fontId="0" fillId="0" borderId="0" xfId="0" applyNumberFormat="1"/>
    <xf numFmtId="0" fontId="5" fillId="0" borderId="4" xfId="0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4" fontId="0" fillId="0" borderId="0" xfId="0" applyNumberFormat="1"/>
    <xf numFmtId="4" fontId="1" fillId="0" borderId="0" xfId="0" applyNumberFormat="1" applyFont="1"/>
    <xf numFmtId="4" fontId="2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9" fontId="1" fillId="0" borderId="4" xfId="0" applyNumberFormat="1" applyFont="1" applyBorder="1"/>
    <xf numFmtId="0" fontId="1" fillId="0" borderId="4" xfId="0" applyFont="1" applyBorder="1"/>
    <xf numFmtId="164" fontId="6" fillId="0" borderId="2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64" fontId="6" fillId="0" borderId="8" xfId="0" applyNumberFormat="1" applyFont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9" fontId="6" fillId="0" borderId="4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2" fontId="7" fillId="0" borderId="0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2" fontId="7" fillId="0" borderId="7" xfId="0" applyNumberFormat="1" applyFont="1" applyBorder="1" applyAlignment="1">
      <alignment vertical="center"/>
    </xf>
    <xf numFmtId="164" fontId="7" fillId="0" borderId="9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right"/>
    </xf>
    <xf numFmtId="0" fontId="6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0" fontId="6" fillId="0" borderId="4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4" fontId="7" fillId="0" borderId="0" xfId="0" applyNumberFormat="1" applyFont="1" applyBorder="1" applyAlignment="1">
      <alignment vertical="center"/>
    </xf>
    <xf numFmtId="4" fontId="7" fillId="0" borderId="7" xfId="0" applyNumberFormat="1" applyFont="1" applyBorder="1" applyAlignment="1">
      <alignment vertical="center"/>
    </xf>
    <xf numFmtId="4" fontId="1" fillId="0" borderId="0" xfId="0" applyNumberFormat="1" applyFont="1" applyBorder="1"/>
    <xf numFmtId="4" fontId="2" fillId="0" borderId="0" xfId="0" applyNumberFormat="1" applyFont="1" applyBorder="1" applyAlignment="1">
      <alignment horizontal="center"/>
    </xf>
    <xf numFmtId="4" fontId="1" fillId="0" borderId="4" xfId="0" applyNumberFormat="1" applyFont="1" applyBorder="1"/>
    <xf numFmtId="4" fontId="6" fillId="0" borderId="4" xfId="0" applyNumberFormat="1" applyFont="1" applyBorder="1" applyAlignment="1">
      <alignment vertical="center"/>
    </xf>
    <xf numFmtId="10" fontId="6" fillId="0" borderId="4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I267"/>
  <sheetViews>
    <sheetView tabSelected="1" workbookViewId="0">
      <selection activeCell="B1" sqref="B1"/>
    </sheetView>
  </sheetViews>
  <sheetFormatPr defaultColWidth="9.1796875" defaultRowHeight="10"/>
  <cols>
    <col min="1" max="1" width="3.7265625" style="1" customWidth="1"/>
    <col min="2" max="2" width="12.1796875" style="13" customWidth="1"/>
    <col min="3" max="3" width="1.26953125" style="1" customWidth="1"/>
    <col min="4" max="4" width="29" style="13" customWidth="1"/>
    <col min="5" max="5" width="3.54296875" style="1" customWidth="1"/>
    <col min="6" max="6" width="9.7265625" style="31" customWidth="1"/>
    <col min="7" max="7" width="8.54296875" style="31" customWidth="1"/>
    <col min="8" max="8" width="10.26953125" style="31" customWidth="1"/>
    <col min="9" max="9" width="8.54296875" style="4" customWidth="1"/>
    <col min="10" max="16384" width="9.1796875" style="1"/>
  </cols>
  <sheetData>
    <row r="1" spans="1:9">
      <c r="A1" s="1" t="s">
        <v>0</v>
      </c>
      <c r="D1" s="13" t="s">
        <v>280</v>
      </c>
    </row>
    <row r="2" spans="1:9">
      <c r="A2" s="1" t="s">
        <v>1</v>
      </c>
      <c r="D2" s="13" t="s">
        <v>281</v>
      </c>
    </row>
    <row r="4" spans="1:9">
      <c r="A4" s="5" t="s">
        <v>2</v>
      </c>
      <c r="B4" s="16" t="s">
        <v>3</v>
      </c>
      <c r="C4" s="9"/>
      <c r="D4" s="14" t="s">
        <v>4</v>
      </c>
      <c r="E4" s="6" t="s">
        <v>5</v>
      </c>
      <c r="F4" s="32" t="s">
        <v>6</v>
      </c>
      <c r="G4" s="32" t="s">
        <v>7</v>
      </c>
      <c r="H4" s="32" t="s">
        <v>8</v>
      </c>
      <c r="I4" s="7" t="s">
        <v>16</v>
      </c>
    </row>
    <row r="5" spans="1:9" ht="10.5">
      <c r="A5" s="2"/>
      <c r="B5" s="33" t="s">
        <v>31</v>
      </c>
      <c r="C5" s="3"/>
      <c r="D5" s="15"/>
      <c r="E5" s="2"/>
      <c r="F5" s="57"/>
      <c r="G5" s="57"/>
      <c r="H5" s="67"/>
    </row>
    <row r="6" spans="1:9" ht="10.5">
      <c r="A6" s="35">
        <v>9</v>
      </c>
      <c r="B6" s="34" t="s">
        <v>32</v>
      </c>
      <c r="F6" s="68"/>
    </row>
    <row r="8" spans="1:9">
      <c r="A8" s="1">
        <v>1</v>
      </c>
      <c r="B8" s="13" t="s">
        <v>33</v>
      </c>
      <c r="D8" s="13" t="s">
        <v>34</v>
      </c>
      <c r="E8" s="1" t="s">
        <v>35</v>
      </c>
      <c r="F8" s="31">
        <v>94</v>
      </c>
      <c r="H8" s="31">
        <f>F8*G8</f>
        <v>0</v>
      </c>
      <c r="I8" s="4">
        <v>7.5199999999999998E-3</v>
      </c>
    </row>
    <row r="9" spans="1:9">
      <c r="B9" s="13" t="s">
        <v>36</v>
      </c>
      <c r="C9" s="1" t="s">
        <v>37</v>
      </c>
      <c r="D9" s="13" t="s">
        <v>38</v>
      </c>
    </row>
    <row r="10" spans="1:9">
      <c r="B10" s="13" t="s">
        <v>36</v>
      </c>
      <c r="C10" s="1" t="s">
        <v>39</v>
      </c>
      <c r="D10" s="13" t="s">
        <v>40</v>
      </c>
      <c r="G10" s="31">
        <v>26</v>
      </c>
    </row>
    <row r="11" spans="1:9">
      <c r="B11" s="13" t="s">
        <v>36</v>
      </c>
      <c r="C11" s="1" t="s">
        <v>37</v>
      </c>
      <c r="D11" s="13" t="s">
        <v>41</v>
      </c>
    </row>
    <row r="12" spans="1:9">
      <c r="B12" s="13" t="s">
        <v>36</v>
      </c>
      <c r="C12" s="1" t="s">
        <v>39</v>
      </c>
      <c r="D12" s="13" t="s">
        <v>42</v>
      </c>
      <c r="G12" s="31">
        <v>16</v>
      </c>
    </row>
    <row r="13" spans="1:9">
      <c r="B13" s="13" t="s">
        <v>36</v>
      </c>
      <c r="C13" s="1" t="s">
        <v>37</v>
      </c>
      <c r="D13" s="13" t="s">
        <v>43</v>
      </c>
    </row>
    <row r="14" spans="1:9">
      <c r="B14" s="13" t="s">
        <v>36</v>
      </c>
      <c r="C14" s="1" t="s">
        <v>39</v>
      </c>
      <c r="D14" s="13" t="s">
        <v>44</v>
      </c>
      <c r="G14" s="31">
        <v>30</v>
      </c>
    </row>
    <row r="15" spans="1:9">
      <c r="B15" s="13" t="s">
        <v>36</v>
      </c>
      <c r="C15" s="1" t="s">
        <v>37</v>
      </c>
      <c r="D15" s="13" t="s">
        <v>45</v>
      </c>
    </row>
    <row r="16" spans="1:9">
      <c r="B16" s="13" t="s">
        <v>36</v>
      </c>
      <c r="C16" s="1" t="s">
        <v>39</v>
      </c>
      <c r="D16" s="13" t="s">
        <v>46</v>
      </c>
      <c r="G16" s="31">
        <v>22</v>
      </c>
    </row>
    <row r="18" spans="1:9">
      <c r="A18" s="1">
        <v>2</v>
      </c>
      <c r="B18" s="13" t="s">
        <v>47</v>
      </c>
      <c r="D18" s="13" t="s">
        <v>48</v>
      </c>
      <c r="E18" s="1" t="s">
        <v>35</v>
      </c>
      <c r="F18" s="31">
        <v>17</v>
      </c>
      <c r="H18" s="31">
        <f>F18*G18</f>
        <v>0</v>
      </c>
      <c r="I18" s="4">
        <v>2.5499999999999998E-2</v>
      </c>
    </row>
    <row r="19" spans="1:9">
      <c r="B19" s="13" t="s">
        <v>36</v>
      </c>
      <c r="C19" s="1" t="s">
        <v>39</v>
      </c>
      <c r="D19" s="13" t="s">
        <v>49</v>
      </c>
      <c r="G19" s="31">
        <v>17</v>
      </c>
    </row>
    <row r="21" spans="1:9">
      <c r="A21" s="1">
        <v>3</v>
      </c>
      <c r="B21" s="13" t="s">
        <v>50</v>
      </c>
      <c r="D21" s="13" t="s">
        <v>51</v>
      </c>
      <c r="E21" s="1" t="s">
        <v>35</v>
      </c>
      <c r="F21" s="31">
        <v>8</v>
      </c>
      <c r="H21" s="31">
        <f>F21*G21</f>
        <v>0</v>
      </c>
      <c r="I21" s="4">
        <v>1.3599999999999999E-2</v>
      </c>
    </row>
    <row r="23" spans="1:9">
      <c r="A23" s="1">
        <v>4</v>
      </c>
      <c r="B23" s="13" t="s">
        <v>52</v>
      </c>
      <c r="D23" s="13" t="s">
        <v>53</v>
      </c>
      <c r="E23" s="1" t="s">
        <v>35</v>
      </c>
      <c r="F23" s="31">
        <v>8</v>
      </c>
      <c r="H23" s="31">
        <f>F23*G23</f>
        <v>0</v>
      </c>
      <c r="I23" s="4">
        <v>1.6E-2</v>
      </c>
    </row>
    <row r="24" spans="1:9">
      <c r="B24" s="13" t="s">
        <v>36</v>
      </c>
      <c r="C24" s="1" t="s">
        <v>39</v>
      </c>
      <c r="D24" s="13" t="s">
        <v>54</v>
      </c>
      <c r="G24" s="31">
        <v>15</v>
      </c>
    </row>
    <row r="26" spans="1:9">
      <c r="A26" s="1">
        <v>5</v>
      </c>
      <c r="B26" s="13" t="s">
        <v>55</v>
      </c>
      <c r="D26" s="13" t="s">
        <v>56</v>
      </c>
      <c r="E26" s="1" t="s">
        <v>35</v>
      </c>
      <c r="F26" s="31">
        <v>7</v>
      </c>
      <c r="H26" s="31">
        <f>F26*G26</f>
        <v>0</v>
      </c>
      <c r="I26" s="4">
        <v>1.4E-2</v>
      </c>
    </row>
    <row r="28" spans="1:9">
      <c r="A28" s="1">
        <v>6</v>
      </c>
      <c r="B28" s="13" t="s">
        <v>57</v>
      </c>
      <c r="D28" s="13" t="s">
        <v>58</v>
      </c>
      <c r="E28" s="1" t="s">
        <v>35</v>
      </c>
      <c r="F28" s="31">
        <v>11</v>
      </c>
      <c r="H28" s="31">
        <f>F28*G28</f>
        <v>0</v>
      </c>
      <c r="I28" s="4">
        <v>2.1999999999999999E-2</v>
      </c>
    </row>
    <row r="29" spans="1:9" ht="10.5">
      <c r="A29" s="38" t="s">
        <v>59</v>
      </c>
      <c r="B29" s="39"/>
      <c r="C29" s="40"/>
      <c r="D29" s="39"/>
      <c r="E29" s="40"/>
      <c r="F29" s="69"/>
      <c r="G29" s="69"/>
      <c r="H29" s="70">
        <f>SUM(H7:H28)</f>
        <v>0</v>
      </c>
      <c r="I29" s="41">
        <f>SUM(I7:I28)</f>
        <v>9.8620000000000013E-2</v>
      </c>
    </row>
    <row r="30" spans="1:9" ht="10.5">
      <c r="B30" s="34" t="s">
        <v>31</v>
      </c>
    </row>
    <row r="31" spans="1:9" ht="10.5">
      <c r="A31" s="35">
        <v>99</v>
      </c>
      <c r="B31" s="34" t="s">
        <v>60</v>
      </c>
    </row>
    <row r="33" spans="1:9">
      <c r="A33" s="1">
        <v>7</v>
      </c>
      <c r="B33" s="13" t="s">
        <v>61</v>
      </c>
      <c r="D33" s="13" t="s">
        <v>62</v>
      </c>
      <c r="E33" s="1" t="s">
        <v>63</v>
      </c>
      <c r="F33" s="31">
        <v>9.9000000000000005E-2</v>
      </c>
      <c r="H33" s="31">
        <f>F33*G33</f>
        <v>0</v>
      </c>
      <c r="I33" s="4">
        <v>0</v>
      </c>
    </row>
    <row r="34" spans="1:9" ht="10.5">
      <c r="A34" s="38" t="s">
        <v>59</v>
      </c>
      <c r="B34" s="39"/>
      <c r="C34" s="40"/>
      <c r="D34" s="39"/>
      <c r="E34" s="40"/>
      <c r="F34" s="69"/>
      <c r="G34" s="69"/>
      <c r="H34" s="70">
        <f>SUM(H32:H33)</f>
        <v>0</v>
      </c>
      <c r="I34" s="41">
        <f>SUM(I32:I33)</f>
        <v>0</v>
      </c>
    </row>
    <row r="35" spans="1:9" ht="10.5">
      <c r="B35" s="34" t="s">
        <v>31</v>
      </c>
    </row>
    <row r="36" spans="1:9" ht="10.5">
      <c r="A36" s="35">
        <v>713</v>
      </c>
      <c r="B36" s="34" t="s">
        <v>64</v>
      </c>
    </row>
    <row r="38" spans="1:9">
      <c r="A38" s="1">
        <v>8</v>
      </c>
      <c r="B38" s="13" t="s">
        <v>65</v>
      </c>
      <c r="D38" s="13" t="s">
        <v>66</v>
      </c>
      <c r="E38" s="1" t="s">
        <v>67</v>
      </c>
      <c r="F38" s="31">
        <v>8</v>
      </c>
      <c r="H38" s="31">
        <f>F38*G38</f>
        <v>0</v>
      </c>
      <c r="I38" s="4">
        <v>1.0399999999999999E-3</v>
      </c>
    </row>
    <row r="40" spans="1:9">
      <c r="A40" s="1">
        <v>9</v>
      </c>
      <c r="B40" s="13" t="s">
        <v>68</v>
      </c>
      <c r="D40" s="13" t="s">
        <v>69</v>
      </c>
      <c r="E40" s="1" t="s">
        <v>67</v>
      </c>
      <c r="F40" s="31">
        <v>8</v>
      </c>
      <c r="H40" s="31">
        <f>F40*G40</f>
        <v>0</v>
      </c>
      <c r="I40" s="4">
        <v>0</v>
      </c>
    </row>
    <row r="42" spans="1:9">
      <c r="A42" s="1">
        <v>10</v>
      </c>
      <c r="B42" s="13" t="s">
        <v>70</v>
      </c>
      <c r="D42" s="13" t="s">
        <v>71</v>
      </c>
      <c r="E42" s="1" t="s">
        <v>67</v>
      </c>
      <c r="F42" s="31">
        <v>18</v>
      </c>
      <c r="H42" s="31">
        <f>F42*G42</f>
        <v>0</v>
      </c>
      <c r="I42" s="4">
        <v>2.8800000000000002E-3</v>
      </c>
    </row>
    <row r="44" spans="1:9">
      <c r="A44" s="1">
        <v>11</v>
      </c>
      <c r="B44" s="13" t="s">
        <v>72</v>
      </c>
      <c r="D44" s="13" t="s">
        <v>73</v>
      </c>
      <c r="E44" s="1" t="s">
        <v>67</v>
      </c>
      <c r="F44" s="31">
        <v>18</v>
      </c>
      <c r="H44" s="31">
        <f>F44*G44</f>
        <v>0</v>
      </c>
      <c r="I44" s="4">
        <v>0</v>
      </c>
    </row>
    <row r="46" spans="1:9">
      <c r="A46" s="1">
        <v>12</v>
      </c>
      <c r="B46" s="13" t="s">
        <v>74</v>
      </c>
      <c r="D46" s="13" t="s">
        <v>75</v>
      </c>
      <c r="E46" s="1" t="s">
        <v>67</v>
      </c>
      <c r="F46" s="31">
        <v>16</v>
      </c>
      <c r="H46" s="31">
        <f>F46*G46</f>
        <v>0</v>
      </c>
      <c r="I46" s="4">
        <v>4.0000000000000001E-3</v>
      </c>
    </row>
    <row r="47" spans="1:9">
      <c r="B47" s="13" t="s">
        <v>36</v>
      </c>
      <c r="C47" s="1" t="s">
        <v>39</v>
      </c>
      <c r="D47" s="13" t="s">
        <v>76</v>
      </c>
      <c r="G47" s="31">
        <v>16</v>
      </c>
    </row>
    <row r="49" spans="1:9">
      <c r="A49" s="1">
        <v>13</v>
      </c>
      <c r="B49" s="13" t="s">
        <v>77</v>
      </c>
      <c r="D49" s="13" t="s">
        <v>78</v>
      </c>
      <c r="E49" s="1" t="s">
        <v>67</v>
      </c>
      <c r="F49" s="31">
        <v>8</v>
      </c>
      <c r="H49" s="31">
        <f>F49*G49</f>
        <v>0</v>
      </c>
      <c r="I49" s="4">
        <v>0</v>
      </c>
    </row>
    <row r="51" spans="1:9">
      <c r="A51" s="1">
        <v>14</v>
      </c>
      <c r="B51" s="13" t="s">
        <v>79</v>
      </c>
      <c r="D51" s="13" t="s">
        <v>80</v>
      </c>
      <c r="E51" s="1" t="s">
        <v>67</v>
      </c>
      <c r="F51" s="31">
        <v>8</v>
      </c>
      <c r="H51" s="31">
        <f>F51*G51</f>
        <v>0</v>
      </c>
      <c r="I51" s="4">
        <v>0</v>
      </c>
    </row>
    <row r="53" spans="1:9">
      <c r="A53" s="1">
        <v>15</v>
      </c>
      <c r="B53" s="13" t="s">
        <v>81</v>
      </c>
      <c r="D53" s="13" t="s">
        <v>82</v>
      </c>
      <c r="E53" s="1" t="s">
        <v>67</v>
      </c>
      <c r="F53" s="31">
        <v>25</v>
      </c>
      <c r="H53" s="31">
        <f>F53*G53</f>
        <v>0</v>
      </c>
      <c r="I53" s="4">
        <v>9.4999999999999998E-3</v>
      </c>
    </row>
    <row r="54" spans="1:9">
      <c r="B54" s="13" t="s">
        <v>36</v>
      </c>
      <c r="C54" s="1" t="s">
        <v>39</v>
      </c>
      <c r="D54" s="13" t="s">
        <v>83</v>
      </c>
      <c r="G54" s="31">
        <v>25</v>
      </c>
    </row>
    <row r="56" spans="1:9">
      <c r="A56" s="1">
        <v>16</v>
      </c>
      <c r="B56" s="13" t="s">
        <v>84</v>
      </c>
      <c r="D56" s="13" t="s">
        <v>85</v>
      </c>
      <c r="E56" s="1" t="s">
        <v>67</v>
      </c>
      <c r="F56" s="31">
        <v>10</v>
      </c>
      <c r="H56" s="31">
        <f>F56*G56</f>
        <v>0</v>
      </c>
      <c r="I56" s="4">
        <v>0</v>
      </c>
    </row>
    <row r="58" spans="1:9">
      <c r="A58" s="1">
        <v>17</v>
      </c>
      <c r="B58" s="13" t="s">
        <v>86</v>
      </c>
      <c r="D58" s="13" t="s">
        <v>87</v>
      </c>
      <c r="E58" s="1" t="s">
        <v>67</v>
      </c>
      <c r="F58" s="31">
        <v>15</v>
      </c>
      <c r="H58" s="31">
        <f>F58*G58</f>
        <v>0</v>
      </c>
      <c r="I58" s="4">
        <v>3.7499999999999999E-2</v>
      </c>
    </row>
    <row r="60" spans="1:9">
      <c r="A60" s="1">
        <v>18</v>
      </c>
      <c r="B60" s="13" t="s">
        <v>88</v>
      </c>
      <c r="D60" s="13" t="s">
        <v>89</v>
      </c>
      <c r="E60" s="1" t="s">
        <v>63</v>
      </c>
      <c r="F60" s="31">
        <v>5.5E-2</v>
      </c>
      <c r="H60" s="31">
        <f>F60*G60</f>
        <v>0</v>
      </c>
      <c r="I60" s="4">
        <v>0</v>
      </c>
    </row>
    <row r="61" spans="1:9" ht="10.5">
      <c r="A61" s="38" t="s">
        <v>59</v>
      </c>
      <c r="B61" s="39"/>
      <c r="C61" s="40"/>
      <c r="D61" s="39"/>
      <c r="E61" s="40"/>
      <c r="F61" s="69"/>
      <c r="G61" s="69"/>
      <c r="H61" s="70">
        <f>SUM(H37:H60)</f>
        <v>0</v>
      </c>
      <c r="I61" s="41">
        <f>SUM(I37:I60)</f>
        <v>5.4919999999999997E-2</v>
      </c>
    </row>
    <row r="62" spans="1:9" ht="10.5">
      <c r="B62" s="34" t="s">
        <v>31</v>
      </c>
    </row>
    <row r="63" spans="1:9" ht="10.5">
      <c r="A63" s="35">
        <v>720</v>
      </c>
      <c r="B63" s="34" t="s">
        <v>282</v>
      </c>
    </row>
    <row r="65" spans="1:9">
      <c r="A65" s="1">
        <v>19</v>
      </c>
      <c r="B65" s="13" t="s">
        <v>90</v>
      </c>
      <c r="D65" s="13" t="s">
        <v>91</v>
      </c>
      <c r="E65" s="1" t="s">
        <v>92</v>
      </c>
      <c r="F65" s="31">
        <v>2</v>
      </c>
      <c r="H65" s="31">
        <f>F65*G65</f>
        <v>0</v>
      </c>
      <c r="I65" s="4">
        <v>0</v>
      </c>
    </row>
    <row r="67" spans="1:9">
      <c r="A67" s="1">
        <v>20</v>
      </c>
      <c r="B67" s="13" t="s">
        <v>93</v>
      </c>
      <c r="D67" s="13" t="s">
        <v>94</v>
      </c>
      <c r="E67" s="1" t="s">
        <v>95</v>
      </c>
      <c r="F67" s="31">
        <v>43.206000000000003</v>
      </c>
      <c r="H67" s="31">
        <f>F67*G67</f>
        <v>0</v>
      </c>
      <c r="I67" s="4">
        <v>0</v>
      </c>
    </row>
    <row r="68" spans="1:9">
      <c r="B68" s="13" t="s">
        <v>36</v>
      </c>
      <c r="C68" s="1" t="s">
        <v>39</v>
      </c>
      <c r="D68" s="13" t="s">
        <v>96</v>
      </c>
      <c r="G68" s="31">
        <v>43.206000000000003</v>
      </c>
    </row>
    <row r="70" spans="1:9">
      <c r="A70" s="1">
        <v>21</v>
      </c>
      <c r="B70" s="13" t="s">
        <v>97</v>
      </c>
      <c r="D70" s="13" t="s">
        <v>98</v>
      </c>
      <c r="E70" s="1" t="s">
        <v>67</v>
      </c>
      <c r="F70" s="31">
        <v>20</v>
      </c>
      <c r="H70" s="31">
        <f>F70*G70</f>
        <v>0</v>
      </c>
      <c r="I70" s="4">
        <v>0</v>
      </c>
    </row>
    <row r="72" spans="1:9">
      <c r="A72" s="1">
        <v>22</v>
      </c>
      <c r="B72" s="13" t="s">
        <v>99</v>
      </c>
      <c r="D72" s="13" t="s">
        <v>100</v>
      </c>
      <c r="E72" s="1" t="s">
        <v>67</v>
      </c>
      <c r="F72" s="31">
        <v>5</v>
      </c>
      <c r="H72" s="31">
        <f>F72*G72</f>
        <v>0</v>
      </c>
      <c r="I72" s="4">
        <v>0</v>
      </c>
    </row>
    <row r="74" spans="1:9">
      <c r="A74" s="1">
        <v>23</v>
      </c>
      <c r="B74" s="13" t="s">
        <v>101</v>
      </c>
      <c r="D74" s="13" t="s">
        <v>102</v>
      </c>
      <c r="E74" s="1" t="s">
        <v>67</v>
      </c>
      <c r="F74" s="31">
        <v>12</v>
      </c>
      <c r="H74" s="31">
        <f>F74*G74</f>
        <v>0</v>
      </c>
      <c r="I74" s="4">
        <v>0</v>
      </c>
    </row>
    <row r="76" spans="1:9">
      <c r="A76" s="1">
        <v>24</v>
      </c>
      <c r="B76" s="13" t="s">
        <v>103</v>
      </c>
      <c r="D76" s="13" t="s">
        <v>104</v>
      </c>
      <c r="E76" s="1" t="s">
        <v>35</v>
      </c>
      <c r="F76" s="31">
        <v>10</v>
      </c>
      <c r="H76" s="31">
        <f>F76*G76</f>
        <v>0</v>
      </c>
      <c r="I76" s="4">
        <v>0</v>
      </c>
    </row>
    <row r="78" spans="1:9">
      <c r="A78" s="1">
        <v>25</v>
      </c>
      <c r="B78" s="13" t="s">
        <v>105</v>
      </c>
      <c r="D78" s="13" t="s">
        <v>106</v>
      </c>
      <c r="E78" s="1" t="s">
        <v>35</v>
      </c>
      <c r="F78" s="31">
        <v>11</v>
      </c>
      <c r="H78" s="31">
        <f>F78*G78</f>
        <v>0</v>
      </c>
      <c r="I78" s="4">
        <v>0</v>
      </c>
    </row>
    <row r="79" spans="1:9">
      <c r="B79" s="13" t="s">
        <v>36</v>
      </c>
      <c r="C79" s="1" t="s">
        <v>39</v>
      </c>
      <c r="D79" s="13" t="s">
        <v>107</v>
      </c>
      <c r="G79" s="31">
        <v>11</v>
      </c>
    </row>
    <row r="81" spans="1:9">
      <c r="A81" s="1">
        <v>26</v>
      </c>
      <c r="B81" s="13" t="s">
        <v>108</v>
      </c>
      <c r="D81" s="13" t="s">
        <v>109</v>
      </c>
      <c r="E81" s="1" t="s">
        <v>67</v>
      </c>
      <c r="F81" s="31">
        <v>20</v>
      </c>
      <c r="H81" s="31">
        <f>F81*G81</f>
        <v>0</v>
      </c>
      <c r="I81" s="4">
        <v>0</v>
      </c>
    </row>
    <row r="83" spans="1:9">
      <c r="A83" s="1">
        <v>27</v>
      </c>
      <c r="B83" s="13" t="s">
        <v>110</v>
      </c>
      <c r="D83" s="13" t="s">
        <v>111</v>
      </c>
      <c r="E83" s="1" t="s">
        <v>67</v>
      </c>
      <c r="F83" s="31">
        <v>5</v>
      </c>
      <c r="H83" s="31">
        <f>F83*G83</f>
        <v>0</v>
      </c>
      <c r="I83" s="4">
        <v>0</v>
      </c>
    </row>
    <row r="85" spans="1:9">
      <c r="A85" s="1">
        <v>28</v>
      </c>
      <c r="B85" s="13" t="s">
        <v>112</v>
      </c>
      <c r="D85" s="13" t="s">
        <v>113</v>
      </c>
      <c r="E85" s="1" t="s">
        <v>67</v>
      </c>
      <c r="F85" s="31">
        <v>40</v>
      </c>
      <c r="H85" s="31">
        <f>F85*G85</f>
        <v>0</v>
      </c>
      <c r="I85" s="4">
        <v>0</v>
      </c>
    </row>
    <row r="86" spans="1:9">
      <c r="B86" s="13" t="s">
        <v>36</v>
      </c>
      <c r="C86" s="1" t="s">
        <v>39</v>
      </c>
      <c r="D86" s="13" t="s">
        <v>114</v>
      </c>
      <c r="G86" s="31">
        <v>40</v>
      </c>
    </row>
    <row r="88" spans="1:9">
      <c r="A88" s="1">
        <v>29</v>
      </c>
      <c r="B88" s="13" t="s">
        <v>115</v>
      </c>
      <c r="D88" s="13" t="s">
        <v>116</v>
      </c>
      <c r="E88" s="1" t="s">
        <v>67</v>
      </c>
      <c r="F88" s="31">
        <v>24</v>
      </c>
      <c r="H88" s="31">
        <f>F88*G88</f>
        <v>0</v>
      </c>
      <c r="I88" s="4">
        <v>0</v>
      </c>
    </row>
    <row r="89" spans="1:9">
      <c r="B89" s="13" t="s">
        <v>36</v>
      </c>
      <c r="C89" s="1" t="s">
        <v>39</v>
      </c>
      <c r="D89" s="13" t="s">
        <v>117</v>
      </c>
      <c r="G89" s="31">
        <v>24</v>
      </c>
    </row>
    <row r="91" spans="1:9">
      <c r="A91" s="1">
        <v>30</v>
      </c>
      <c r="B91" s="13" t="s">
        <v>118</v>
      </c>
      <c r="D91" s="13" t="s">
        <v>119</v>
      </c>
      <c r="E91" s="1" t="s">
        <v>92</v>
      </c>
      <c r="F91" s="31">
        <v>15</v>
      </c>
      <c r="H91" s="31">
        <f>F91*G91</f>
        <v>0</v>
      </c>
      <c r="I91" s="4">
        <v>0</v>
      </c>
    </row>
    <row r="93" spans="1:9">
      <c r="A93" s="1">
        <v>31</v>
      </c>
      <c r="B93" s="13" t="s">
        <v>120</v>
      </c>
      <c r="D93" s="13" t="s">
        <v>121</v>
      </c>
      <c r="E93" s="1" t="s">
        <v>122</v>
      </c>
      <c r="F93" s="31">
        <v>2</v>
      </c>
      <c r="H93" s="31">
        <f>F93*G93</f>
        <v>0</v>
      </c>
      <c r="I93" s="4">
        <v>0</v>
      </c>
    </row>
    <row r="95" spans="1:9">
      <c r="A95" s="1">
        <v>32</v>
      </c>
      <c r="B95" s="13" t="s">
        <v>123</v>
      </c>
      <c r="D95" s="13" t="s">
        <v>124</v>
      </c>
      <c r="E95" s="1" t="s">
        <v>92</v>
      </c>
      <c r="F95" s="31">
        <v>2</v>
      </c>
      <c r="H95" s="31">
        <f>F95*G95</f>
        <v>0</v>
      </c>
      <c r="I95" s="4">
        <v>0</v>
      </c>
    </row>
    <row r="97" spans="1:9">
      <c r="A97" s="1">
        <v>33</v>
      </c>
      <c r="B97" s="13" t="s">
        <v>125</v>
      </c>
      <c r="D97" s="13" t="s">
        <v>126</v>
      </c>
      <c r="E97" s="1" t="s">
        <v>63</v>
      </c>
      <c r="F97" s="31">
        <v>6.16</v>
      </c>
      <c r="H97" s="31">
        <f>F97*G97</f>
        <v>0</v>
      </c>
      <c r="I97" s="4">
        <v>0</v>
      </c>
    </row>
    <row r="98" spans="1:9">
      <c r="B98" s="13" t="s">
        <v>36</v>
      </c>
      <c r="C98" s="1" t="s">
        <v>39</v>
      </c>
      <c r="D98" s="13" t="s">
        <v>127</v>
      </c>
      <c r="G98" s="31">
        <v>6.16</v>
      </c>
    </row>
    <row r="100" spans="1:9">
      <c r="A100" s="1">
        <v>34</v>
      </c>
      <c r="B100" s="13" t="s">
        <v>128</v>
      </c>
      <c r="D100" s="13" t="s">
        <v>129</v>
      </c>
      <c r="E100" s="1" t="s">
        <v>63</v>
      </c>
      <c r="F100" s="31">
        <v>6.16</v>
      </c>
      <c r="H100" s="31">
        <f>F100*G100</f>
        <v>0</v>
      </c>
      <c r="I100" s="4">
        <v>0</v>
      </c>
    </row>
    <row r="101" spans="1:9">
      <c r="B101" s="13" t="s">
        <v>36</v>
      </c>
      <c r="C101" s="1" t="s">
        <v>39</v>
      </c>
      <c r="D101" s="13" t="s">
        <v>127</v>
      </c>
      <c r="G101" s="31">
        <v>6.16</v>
      </c>
    </row>
    <row r="103" spans="1:9">
      <c r="A103" s="1">
        <v>35</v>
      </c>
      <c r="B103" s="13" t="s">
        <v>130</v>
      </c>
      <c r="D103" s="13" t="s">
        <v>131</v>
      </c>
      <c r="E103" s="1" t="s">
        <v>63</v>
      </c>
      <c r="F103" s="31">
        <v>38.32</v>
      </c>
      <c r="H103" s="31">
        <f>F103*G103</f>
        <v>0</v>
      </c>
      <c r="I103" s="4">
        <v>0</v>
      </c>
    </row>
    <row r="104" spans="1:9">
      <c r="B104" s="13" t="s">
        <v>36</v>
      </c>
      <c r="C104" s="1" t="s">
        <v>37</v>
      </c>
      <c r="D104" s="13" t="s">
        <v>132</v>
      </c>
    </row>
    <row r="105" spans="1:9">
      <c r="B105" s="13" t="s">
        <v>36</v>
      </c>
      <c r="C105" s="1" t="s">
        <v>39</v>
      </c>
      <c r="D105" s="13" t="s">
        <v>133</v>
      </c>
      <c r="G105" s="31">
        <v>17.8</v>
      </c>
    </row>
    <row r="106" spans="1:9">
      <c r="B106" s="13" t="s">
        <v>36</v>
      </c>
      <c r="C106" s="1" t="s">
        <v>37</v>
      </c>
      <c r="D106" s="13" t="s">
        <v>134</v>
      </c>
    </row>
    <row r="107" spans="1:9">
      <c r="B107" s="13" t="s">
        <v>36</v>
      </c>
      <c r="C107" s="1" t="s">
        <v>39</v>
      </c>
      <c r="D107" s="13" t="s">
        <v>135</v>
      </c>
      <c r="G107" s="31">
        <v>20.52</v>
      </c>
    </row>
    <row r="109" spans="1:9">
      <c r="A109" s="1">
        <v>36</v>
      </c>
      <c r="B109" s="13" t="s">
        <v>136</v>
      </c>
      <c r="D109" s="13" t="s">
        <v>283</v>
      </c>
      <c r="E109" s="1" t="s">
        <v>63</v>
      </c>
      <c r="F109" s="31">
        <v>-4.45</v>
      </c>
      <c r="H109" s="31">
        <f>F109*G109</f>
        <v>0</v>
      </c>
      <c r="I109" s="4">
        <v>0</v>
      </c>
    </row>
    <row r="111" spans="1:9">
      <c r="A111" s="1">
        <v>37</v>
      </c>
      <c r="B111" s="13" t="s">
        <v>137</v>
      </c>
      <c r="D111" s="13" t="s">
        <v>138</v>
      </c>
      <c r="E111" s="1" t="s">
        <v>63</v>
      </c>
      <c r="F111" s="31">
        <v>1.71</v>
      </c>
      <c r="H111" s="31">
        <f>F111*G111</f>
        <v>0</v>
      </c>
      <c r="I111" s="4">
        <v>0</v>
      </c>
    </row>
    <row r="112" spans="1:9" ht="10.5">
      <c r="A112" s="38" t="s">
        <v>59</v>
      </c>
      <c r="B112" s="39"/>
      <c r="C112" s="40"/>
      <c r="D112" s="39"/>
      <c r="E112" s="40"/>
      <c r="F112" s="69"/>
      <c r="G112" s="69"/>
      <c r="H112" s="70">
        <f>SUM(H64:H111)</f>
        <v>0</v>
      </c>
      <c r="I112" s="41">
        <f>SUM(I64:I111)</f>
        <v>0</v>
      </c>
    </row>
    <row r="113" spans="1:9" ht="10.5">
      <c r="B113" s="34" t="s">
        <v>31</v>
      </c>
    </row>
    <row r="114" spans="1:9" ht="10.5">
      <c r="A114" s="35">
        <v>722</v>
      </c>
      <c r="B114" s="34" t="s">
        <v>139</v>
      </c>
    </row>
    <row r="116" spans="1:9">
      <c r="A116" s="1">
        <v>38</v>
      </c>
      <c r="B116" s="13" t="s">
        <v>140</v>
      </c>
      <c r="D116" s="13" t="s">
        <v>141</v>
      </c>
      <c r="E116" s="1" t="s">
        <v>67</v>
      </c>
      <c r="F116" s="31">
        <v>8</v>
      </c>
      <c r="H116" s="31">
        <f>F116*G116</f>
        <v>0</v>
      </c>
      <c r="I116" s="4">
        <v>5.3600000000000002E-3</v>
      </c>
    </row>
    <row r="117" spans="1:9">
      <c r="B117" s="13" t="s">
        <v>36</v>
      </c>
      <c r="C117" s="1" t="s">
        <v>37</v>
      </c>
      <c r="D117" s="13" t="s">
        <v>142</v>
      </c>
    </row>
    <row r="118" spans="1:9">
      <c r="B118" s="13" t="s">
        <v>36</v>
      </c>
      <c r="C118" s="1" t="s">
        <v>39</v>
      </c>
      <c r="D118" s="13" t="s">
        <v>143</v>
      </c>
      <c r="G118" s="31">
        <v>8</v>
      </c>
    </row>
    <row r="120" spans="1:9">
      <c r="A120" s="1">
        <v>39</v>
      </c>
      <c r="B120" s="13" t="s">
        <v>144</v>
      </c>
      <c r="D120" s="13" t="s">
        <v>145</v>
      </c>
      <c r="E120" s="1" t="s">
        <v>67</v>
      </c>
      <c r="F120" s="31">
        <v>18</v>
      </c>
      <c r="H120" s="31">
        <f>F120*G120</f>
        <v>0</v>
      </c>
      <c r="I120" s="4">
        <v>1.746E-2</v>
      </c>
    </row>
    <row r="121" spans="1:9">
      <c r="B121" s="13" t="s">
        <v>36</v>
      </c>
      <c r="C121" s="1" t="s">
        <v>37</v>
      </c>
      <c r="D121" s="13" t="s">
        <v>142</v>
      </c>
    </row>
    <row r="122" spans="1:9">
      <c r="B122" s="13" t="s">
        <v>36</v>
      </c>
      <c r="C122" s="1" t="s">
        <v>39</v>
      </c>
      <c r="D122" s="13" t="s">
        <v>146</v>
      </c>
      <c r="G122" s="31">
        <v>18</v>
      </c>
    </row>
    <row r="124" spans="1:9">
      <c r="A124" s="1">
        <v>40</v>
      </c>
      <c r="B124" s="13" t="s">
        <v>147</v>
      </c>
      <c r="D124" s="13" t="s">
        <v>148</v>
      </c>
      <c r="E124" s="1" t="s">
        <v>67</v>
      </c>
      <c r="F124" s="31">
        <v>16</v>
      </c>
      <c r="H124" s="31">
        <f>F124*G124</f>
        <v>0</v>
      </c>
      <c r="I124" s="4">
        <v>3.8719999999999997E-2</v>
      </c>
    </row>
    <row r="125" spans="1:9">
      <c r="B125" s="13" t="s">
        <v>36</v>
      </c>
      <c r="C125" s="1" t="s">
        <v>37</v>
      </c>
      <c r="D125" s="13" t="s">
        <v>149</v>
      </c>
    </row>
    <row r="126" spans="1:9">
      <c r="B126" s="13" t="s">
        <v>36</v>
      </c>
      <c r="C126" s="1" t="s">
        <v>39</v>
      </c>
      <c r="D126" s="13" t="s">
        <v>143</v>
      </c>
      <c r="G126" s="31">
        <v>8</v>
      </c>
    </row>
    <row r="127" spans="1:9">
      <c r="B127" s="13" t="s">
        <v>36</v>
      </c>
      <c r="C127" s="1" t="s">
        <v>37</v>
      </c>
      <c r="D127" s="13" t="s">
        <v>150</v>
      </c>
    </row>
    <row r="128" spans="1:9">
      <c r="B128" s="13" t="s">
        <v>36</v>
      </c>
      <c r="C128" s="1" t="s">
        <v>39</v>
      </c>
      <c r="D128" s="13" t="s">
        <v>143</v>
      </c>
      <c r="G128" s="31">
        <v>8</v>
      </c>
    </row>
    <row r="130" spans="1:9">
      <c r="A130" s="1">
        <v>41</v>
      </c>
      <c r="B130" s="13" t="s">
        <v>151</v>
      </c>
      <c r="D130" s="13" t="s">
        <v>152</v>
      </c>
      <c r="E130" s="1" t="s">
        <v>67</v>
      </c>
      <c r="F130" s="31">
        <v>25</v>
      </c>
      <c r="H130" s="31">
        <f>F130*G130</f>
        <v>0</v>
      </c>
      <c r="I130" s="4">
        <v>0.12175</v>
      </c>
    </row>
    <row r="131" spans="1:9">
      <c r="B131" s="13" t="s">
        <v>36</v>
      </c>
      <c r="C131" s="1" t="s">
        <v>37</v>
      </c>
      <c r="D131" s="13" t="s">
        <v>149</v>
      </c>
    </row>
    <row r="132" spans="1:9">
      <c r="B132" s="13" t="s">
        <v>36</v>
      </c>
      <c r="C132" s="1" t="s">
        <v>39</v>
      </c>
      <c r="D132" s="13" t="s">
        <v>153</v>
      </c>
      <c r="G132" s="31">
        <v>15</v>
      </c>
    </row>
    <row r="133" spans="1:9">
      <c r="B133" s="13" t="s">
        <v>36</v>
      </c>
      <c r="C133" s="1" t="s">
        <v>37</v>
      </c>
      <c r="D133" s="13" t="s">
        <v>150</v>
      </c>
    </row>
    <row r="134" spans="1:9">
      <c r="B134" s="13" t="s">
        <v>36</v>
      </c>
      <c r="C134" s="1" t="s">
        <v>39</v>
      </c>
      <c r="D134" s="13" t="s">
        <v>154</v>
      </c>
      <c r="G134" s="31">
        <v>10</v>
      </c>
    </row>
    <row r="136" spans="1:9">
      <c r="A136" s="1">
        <v>42</v>
      </c>
      <c r="B136" s="13" t="s">
        <v>155</v>
      </c>
      <c r="D136" s="13" t="s">
        <v>156</v>
      </c>
      <c r="E136" s="1" t="s">
        <v>35</v>
      </c>
      <c r="F136" s="31">
        <v>5</v>
      </c>
      <c r="H136" s="31">
        <f>F136*G136</f>
        <v>0</v>
      </c>
      <c r="I136" s="4">
        <v>0</v>
      </c>
    </row>
    <row r="138" spans="1:9">
      <c r="A138" s="1">
        <v>43</v>
      </c>
      <c r="B138" s="13" t="s">
        <v>157</v>
      </c>
      <c r="D138" s="13" t="s">
        <v>158</v>
      </c>
      <c r="E138" s="1" t="s">
        <v>35</v>
      </c>
      <c r="F138" s="31">
        <v>7</v>
      </c>
      <c r="H138" s="31">
        <f>F138*G138</f>
        <v>0</v>
      </c>
      <c r="I138" s="4">
        <v>0</v>
      </c>
    </row>
    <row r="139" spans="1:9">
      <c r="B139" s="13" t="s">
        <v>36</v>
      </c>
      <c r="C139" s="1" t="s">
        <v>39</v>
      </c>
      <c r="D139" s="13" t="s">
        <v>159</v>
      </c>
      <c r="G139" s="31">
        <v>7</v>
      </c>
    </row>
    <row r="141" spans="1:9">
      <c r="A141" s="1">
        <v>44</v>
      </c>
      <c r="B141" s="13" t="s">
        <v>160</v>
      </c>
      <c r="D141" s="13" t="s">
        <v>161</v>
      </c>
      <c r="E141" s="1" t="s">
        <v>35</v>
      </c>
      <c r="F141" s="31">
        <v>10</v>
      </c>
      <c r="H141" s="31">
        <f>F141*G141</f>
        <v>0</v>
      </c>
      <c r="I141" s="4">
        <v>0</v>
      </c>
    </row>
    <row r="142" spans="1:9">
      <c r="B142" s="13" t="s">
        <v>36</v>
      </c>
      <c r="C142" s="1" t="s">
        <v>39</v>
      </c>
      <c r="D142" s="13" t="s">
        <v>162</v>
      </c>
      <c r="G142" s="31">
        <v>10</v>
      </c>
    </row>
    <row r="144" spans="1:9">
      <c r="A144" s="1">
        <v>45</v>
      </c>
      <c r="B144" s="13" t="s">
        <v>163</v>
      </c>
      <c r="D144" s="13" t="s">
        <v>164</v>
      </c>
      <c r="E144" s="1" t="s">
        <v>35</v>
      </c>
      <c r="F144" s="31">
        <v>2</v>
      </c>
      <c r="H144" s="31">
        <f>F144*G144</f>
        <v>0</v>
      </c>
      <c r="I144" s="4">
        <v>0</v>
      </c>
    </row>
    <row r="146" spans="1:9">
      <c r="A146" s="1">
        <v>46</v>
      </c>
      <c r="B146" s="13" t="s">
        <v>165</v>
      </c>
      <c r="D146" s="13" t="s">
        <v>166</v>
      </c>
      <c r="E146" s="1" t="s">
        <v>167</v>
      </c>
      <c r="F146" s="31">
        <v>4</v>
      </c>
      <c r="H146" s="31">
        <f>F146*G146</f>
        <v>0</v>
      </c>
      <c r="I146" s="4">
        <v>0</v>
      </c>
    </row>
    <row r="147" spans="1:9">
      <c r="D147" s="13" t="s">
        <v>168</v>
      </c>
    </row>
    <row r="149" spans="1:9">
      <c r="A149" s="1">
        <v>47</v>
      </c>
      <c r="B149" s="13" t="s">
        <v>169</v>
      </c>
      <c r="D149" s="13" t="s">
        <v>170</v>
      </c>
      <c r="E149" s="1" t="s">
        <v>35</v>
      </c>
      <c r="F149" s="31">
        <v>4</v>
      </c>
      <c r="H149" s="31">
        <f>F149*G149</f>
        <v>0</v>
      </c>
      <c r="I149" s="4">
        <v>0</v>
      </c>
    </row>
    <row r="151" spans="1:9">
      <c r="A151" s="1">
        <v>48</v>
      </c>
      <c r="B151" s="13" t="s">
        <v>171</v>
      </c>
      <c r="D151" s="13" t="s">
        <v>172</v>
      </c>
      <c r="E151" s="1" t="s">
        <v>35</v>
      </c>
      <c r="F151" s="31">
        <v>4</v>
      </c>
      <c r="H151" s="31">
        <f>F151*G151</f>
        <v>0</v>
      </c>
      <c r="I151" s="4">
        <v>0</v>
      </c>
    </row>
    <row r="153" spans="1:9">
      <c r="A153" s="1">
        <v>49</v>
      </c>
      <c r="B153" s="13" t="s">
        <v>173</v>
      </c>
      <c r="D153" s="13" t="s">
        <v>174</v>
      </c>
      <c r="E153" s="1" t="s">
        <v>92</v>
      </c>
      <c r="F153" s="31">
        <v>5</v>
      </c>
      <c r="H153" s="31">
        <f>F153*G153</f>
        <v>0</v>
      </c>
      <c r="I153" s="4">
        <v>3.5E-4</v>
      </c>
    </row>
    <row r="154" spans="1:9">
      <c r="B154" s="13" t="s">
        <v>36</v>
      </c>
      <c r="C154" s="1" t="s">
        <v>39</v>
      </c>
      <c r="D154" s="13" t="s">
        <v>175</v>
      </c>
      <c r="G154" s="31">
        <v>5</v>
      </c>
    </row>
    <row r="156" spans="1:9">
      <c r="A156" s="1">
        <v>50</v>
      </c>
      <c r="B156" s="13" t="s">
        <v>176</v>
      </c>
      <c r="D156" s="13" t="s">
        <v>177</v>
      </c>
      <c r="E156" s="1" t="s">
        <v>35</v>
      </c>
      <c r="F156" s="31">
        <v>3</v>
      </c>
      <c r="H156" s="31">
        <f>F156*G156</f>
        <v>0</v>
      </c>
      <c r="I156" s="4">
        <v>0</v>
      </c>
    </row>
    <row r="158" spans="1:9">
      <c r="A158" s="1">
        <v>51</v>
      </c>
      <c r="B158" s="13" t="s">
        <v>178</v>
      </c>
      <c r="D158" s="13" t="s">
        <v>179</v>
      </c>
      <c r="E158" s="1" t="s">
        <v>35</v>
      </c>
      <c r="F158" s="31">
        <v>2</v>
      </c>
      <c r="H158" s="31">
        <f>F158*G158</f>
        <v>0</v>
      </c>
      <c r="I158" s="4">
        <v>1.6000000000000001E-3</v>
      </c>
    </row>
    <row r="160" spans="1:9">
      <c r="A160" s="1">
        <v>52</v>
      </c>
      <c r="B160" s="13" t="s">
        <v>180</v>
      </c>
      <c r="D160" s="13" t="s">
        <v>181</v>
      </c>
      <c r="E160" s="1" t="s">
        <v>92</v>
      </c>
      <c r="F160" s="31">
        <v>12</v>
      </c>
      <c r="H160" s="31">
        <f>F160*G160</f>
        <v>0</v>
      </c>
      <c r="I160" s="4">
        <v>2.4000000000000001E-4</v>
      </c>
    </row>
    <row r="161" spans="1:9">
      <c r="B161" s="13" t="s">
        <v>36</v>
      </c>
      <c r="C161" s="1" t="s">
        <v>39</v>
      </c>
      <c r="D161" s="13" t="s">
        <v>182</v>
      </c>
      <c r="G161" s="31">
        <v>12</v>
      </c>
    </row>
    <row r="163" spans="1:9">
      <c r="A163" s="1">
        <v>53</v>
      </c>
      <c r="B163" s="13" t="s">
        <v>183</v>
      </c>
      <c r="D163" s="13" t="s">
        <v>184</v>
      </c>
      <c r="E163" s="1" t="s">
        <v>35</v>
      </c>
      <c r="F163" s="31">
        <v>6</v>
      </c>
      <c r="H163" s="31">
        <f>F163*G163</f>
        <v>0</v>
      </c>
      <c r="I163" s="4">
        <v>3.0000000000000001E-3</v>
      </c>
    </row>
    <row r="165" spans="1:9">
      <c r="A165" s="1">
        <v>54</v>
      </c>
      <c r="B165" s="13" t="s">
        <v>185</v>
      </c>
      <c r="D165" s="13" t="s">
        <v>186</v>
      </c>
      <c r="E165" s="1" t="s">
        <v>35</v>
      </c>
      <c r="F165" s="31">
        <v>2</v>
      </c>
      <c r="H165" s="31">
        <f>F165*G165</f>
        <v>0</v>
      </c>
      <c r="I165" s="4">
        <v>2E-3</v>
      </c>
    </row>
    <row r="167" spans="1:9">
      <c r="A167" s="1">
        <v>55</v>
      </c>
      <c r="B167" s="13" t="s">
        <v>187</v>
      </c>
      <c r="D167" s="13" t="s">
        <v>188</v>
      </c>
      <c r="E167" s="1" t="s">
        <v>35</v>
      </c>
      <c r="F167" s="31">
        <v>2</v>
      </c>
      <c r="H167" s="31">
        <f>F167*G167</f>
        <v>0</v>
      </c>
      <c r="I167" s="4">
        <v>4.0000000000000001E-3</v>
      </c>
    </row>
    <row r="169" spans="1:9">
      <c r="A169" s="1">
        <v>56</v>
      </c>
      <c r="B169" s="13" t="s">
        <v>189</v>
      </c>
      <c r="D169" s="13" t="s">
        <v>190</v>
      </c>
      <c r="E169" s="1" t="s">
        <v>35</v>
      </c>
      <c r="F169" s="31">
        <v>2</v>
      </c>
      <c r="H169" s="31">
        <f>F169*G169</f>
        <v>0</v>
      </c>
      <c r="I169" s="4">
        <v>2.3999999999999998E-3</v>
      </c>
    </row>
    <row r="170" spans="1:9">
      <c r="D170" s="13" t="s">
        <v>191</v>
      </c>
    </row>
    <row r="172" spans="1:9">
      <c r="A172" s="1">
        <v>57</v>
      </c>
      <c r="B172" s="13" t="s">
        <v>192</v>
      </c>
      <c r="D172" s="13" t="s">
        <v>193</v>
      </c>
      <c r="E172" s="1" t="s">
        <v>35</v>
      </c>
      <c r="F172" s="31">
        <v>2</v>
      </c>
      <c r="H172" s="31">
        <f>F172*G172</f>
        <v>0</v>
      </c>
      <c r="I172" s="4">
        <v>2.3999999999999998E-3</v>
      </c>
    </row>
    <row r="174" spans="1:9">
      <c r="A174" s="1">
        <v>58</v>
      </c>
      <c r="B174" s="13" t="s">
        <v>194</v>
      </c>
      <c r="D174" s="13" t="s">
        <v>195</v>
      </c>
      <c r="E174" s="1" t="s">
        <v>92</v>
      </c>
      <c r="F174" s="31">
        <v>8</v>
      </c>
      <c r="H174" s="31">
        <f>F174*G174</f>
        <v>0</v>
      </c>
      <c r="I174" s="4">
        <v>1.6000000000000001E-4</v>
      </c>
    </row>
    <row r="175" spans="1:9">
      <c r="B175" s="13" t="s">
        <v>36</v>
      </c>
      <c r="C175" s="1" t="s">
        <v>39</v>
      </c>
      <c r="D175" s="13" t="s">
        <v>196</v>
      </c>
      <c r="G175" s="31">
        <v>8</v>
      </c>
    </row>
    <row r="177" spans="1:9">
      <c r="A177" s="1">
        <v>59</v>
      </c>
      <c r="B177" s="13" t="s">
        <v>197</v>
      </c>
      <c r="D177" s="13" t="s">
        <v>198</v>
      </c>
      <c r="E177" s="1" t="s">
        <v>35</v>
      </c>
      <c r="F177" s="31">
        <v>6</v>
      </c>
      <c r="H177" s="31">
        <f>F177*G177</f>
        <v>0</v>
      </c>
      <c r="I177" s="4">
        <v>3.5999999999999999E-3</v>
      </c>
    </row>
    <row r="179" spans="1:9">
      <c r="A179" s="1">
        <v>60</v>
      </c>
      <c r="B179" s="13" t="s">
        <v>199</v>
      </c>
      <c r="D179" s="13" t="s">
        <v>200</v>
      </c>
      <c r="E179" s="1" t="s">
        <v>35</v>
      </c>
      <c r="F179" s="31">
        <v>2</v>
      </c>
      <c r="H179" s="31">
        <f>F179*G179</f>
        <v>0</v>
      </c>
      <c r="I179" s="4">
        <v>2E-3</v>
      </c>
    </row>
    <row r="181" spans="1:9">
      <c r="A181" s="1">
        <v>61</v>
      </c>
      <c r="B181" s="13" t="s">
        <v>201</v>
      </c>
      <c r="D181" s="13" t="s">
        <v>202</v>
      </c>
      <c r="E181" s="1" t="s">
        <v>92</v>
      </c>
      <c r="F181" s="31">
        <v>8</v>
      </c>
      <c r="H181" s="31">
        <f>F181*G181</f>
        <v>0</v>
      </c>
      <c r="I181" s="4">
        <v>1.6000000000000001E-4</v>
      </c>
    </row>
    <row r="182" spans="1:9">
      <c r="B182" s="13" t="s">
        <v>36</v>
      </c>
      <c r="C182" s="1" t="s">
        <v>39</v>
      </c>
      <c r="D182" s="13" t="s">
        <v>196</v>
      </c>
      <c r="G182" s="31">
        <v>8</v>
      </c>
    </row>
    <row r="184" spans="1:9">
      <c r="A184" s="1">
        <v>62</v>
      </c>
      <c r="B184" s="13" t="s">
        <v>203</v>
      </c>
      <c r="D184" s="13" t="s">
        <v>204</v>
      </c>
      <c r="E184" s="1" t="s">
        <v>35</v>
      </c>
      <c r="F184" s="31">
        <v>6</v>
      </c>
      <c r="H184" s="31">
        <f>F184*G184</f>
        <v>0</v>
      </c>
      <c r="I184" s="4">
        <v>4.7999999999999996E-3</v>
      </c>
    </row>
    <row r="186" spans="1:9">
      <c r="A186" s="1">
        <v>63</v>
      </c>
      <c r="B186" s="13" t="s">
        <v>205</v>
      </c>
      <c r="D186" s="13" t="s">
        <v>206</v>
      </c>
      <c r="E186" s="1" t="s">
        <v>35</v>
      </c>
      <c r="F186" s="31">
        <v>2</v>
      </c>
      <c r="H186" s="31">
        <f>F186*G186</f>
        <v>0</v>
      </c>
      <c r="I186" s="4">
        <v>4.0000000000000001E-3</v>
      </c>
    </row>
    <row r="188" spans="1:9">
      <c r="A188" s="1">
        <v>64</v>
      </c>
      <c r="B188" s="13" t="s">
        <v>207</v>
      </c>
      <c r="D188" s="13" t="s">
        <v>208</v>
      </c>
      <c r="E188" s="1" t="s">
        <v>92</v>
      </c>
      <c r="F188" s="31">
        <v>1</v>
      </c>
      <c r="H188" s="31">
        <f>F188*G188</f>
        <v>0</v>
      </c>
      <c r="I188" s="4">
        <v>4.0000000000000003E-5</v>
      </c>
    </row>
    <row r="190" spans="1:9">
      <c r="A190" s="1">
        <v>65</v>
      </c>
      <c r="B190" s="13" t="s">
        <v>209</v>
      </c>
      <c r="D190" s="13" t="s">
        <v>210</v>
      </c>
      <c r="E190" s="1" t="s">
        <v>35</v>
      </c>
      <c r="F190" s="31">
        <v>1</v>
      </c>
      <c r="H190" s="31">
        <f>F190*G190</f>
        <v>0</v>
      </c>
      <c r="I190" s="4">
        <v>1E-3</v>
      </c>
    </row>
    <row r="192" spans="1:9">
      <c r="A192" s="1">
        <v>66</v>
      </c>
      <c r="B192" s="13" t="s">
        <v>211</v>
      </c>
      <c r="D192" s="13" t="s">
        <v>212</v>
      </c>
      <c r="E192" s="1" t="s">
        <v>67</v>
      </c>
      <c r="F192" s="31">
        <v>34</v>
      </c>
      <c r="H192" s="31">
        <f>F192*G192</f>
        <v>0</v>
      </c>
      <c r="I192" s="4">
        <v>6.1199999999999996E-3</v>
      </c>
    </row>
    <row r="193" spans="1:9">
      <c r="B193" s="13" t="s">
        <v>36</v>
      </c>
      <c r="C193" s="1" t="s">
        <v>39</v>
      </c>
      <c r="D193" s="13" t="s">
        <v>213</v>
      </c>
      <c r="G193" s="31">
        <v>34</v>
      </c>
    </row>
    <row r="195" spans="1:9">
      <c r="A195" s="1">
        <v>67</v>
      </c>
      <c r="B195" s="13" t="s">
        <v>214</v>
      </c>
      <c r="D195" s="13" t="s">
        <v>215</v>
      </c>
      <c r="E195" s="1" t="s">
        <v>67</v>
      </c>
      <c r="F195" s="31">
        <v>25</v>
      </c>
      <c r="H195" s="31">
        <f>F195*G195</f>
        <v>0</v>
      </c>
      <c r="I195" s="4">
        <v>8.5000000000000006E-3</v>
      </c>
    </row>
    <row r="197" spans="1:9">
      <c r="A197" s="1">
        <v>68</v>
      </c>
      <c r="B197" s="13" t="s">
        <v>216</v>
      </c>
      <c r="D197" s="13" t="s">
        <v>217</v>
      </c>
      <c r="E197" s="1" t="s">
        <v>67</v>
      </c>
      <c r="F197" s="31">
        <v>59</v>
      </c>
      <c r="H197" s="31">
        <f>F197*G197</f>
        <v>0</v>
      </c>
      <c r="I197" s="4">
        <v>5.9000000000000003E-4</v>
      </c>
    </row>
    <row r="198" spans="1:9">
      <c r="B198" s="13" t="s">
        <v>36</v>
      </c>
      <c r="C198" s="1" t="s">
        <v>39</v>
      </c>
      <c r="D198" s="13" t="s">
        <v>218</v>
      </c>
      <c r="G198" s="31">
        <v>59</v>
      </c>
    </row>
    <row r="200" spans="1:9">
      <c r="A200" s="1">
        <v>69</v>
      </c>
      <c r="B200" s="13" t="s">
        <v>219</v>
      </c>
      <c r="D200" s="13" t="s">
        <v>220</v>
      </c>
      <c r="E200" s="1" t="s">
        <v>63</v>
      </c>
      <c r="F200" s="31">
        <v>0.23</v>
      </c>
      <c r="H200" s="31">
        <f>F200*G200</f>
        <v>0</v>
      </c>
      <c r="I200" s="4">
        <v>0</v>
      </c>
    </row>
    <row r="201" spans="1:9" ht="10.5">
      <c r="A201" s="38" t="s">
        <v>59</v>
      </c>
      <c r="B201" s="39"/>
      <c r="C201" s="40"/>
      <c r="D201" s="39"/>
      <c r="E201" s="40"/>
      <c r="F201" s="69"/>
      <c r="G201" s="69"/>
      <c r="H201" s="70">
        <f>SUM(H115:H200)</f>
        <v>0</v>
      </c>
      <c r="I201" s="41">
        <f>SUM(I115:I200)</f>
        <v>0.23025000000000001</v>
      </c>
    </row>
    <row r="202" spans="1:9" ht="10.5">
      <c r="B202" s="34" t="s">
        <v>31</v>
      </c>
    </row>
    <row r="203" spans="1:9" ht="10.5">
      <c r="A203" s="35">
        <v>724</v>
      </c>
      <c r="B203" s="34" t="s">
        <v>221</v>
      </c>
    </row>
    <row r="205" spans="1:9">
      <c r="A205" s="1">
        <v>70</v>
      </c>
      <c r="B205" s="13" t="s">
        <v>222</v>
      </c>
      <c r="D205" s="13" t="s">
        <v>223</v>
      </c>
      <c r="E205" s="1" t="s">
        <v>122</v>
      </c>
      <c r="F205" s="31">
        <v>4</v>
      </c>
      <c r="H205" s="31">
        <f>F205*G205</f>
        <v>0</v>
      </c>
      <c r="I205" s="4">
        <v>5.7999999999999996E-3</v>
      </c>
    </row>
    <row r="207" spans="1:9">
      <c r="A207" s="1">
        <v>71</v>
      </c>
      <c r="B207" s="13" t="s">
        <v>224</v>
      </c>
      <c r="D207" s="13" t="s">
        <v>225</v>
      </c>
      <c r="E207" s="1" t="s">
        <v>226</v>
      </c>
      <c r="F207" s="31">
        <v>6</v>
      </c>
      <c r="H207" s="31">
        <f>F207*G207</f>
        <v>0</v>
      </c>
      <c r="I207" s="4">
        <v>5.4599999999999996E-3</v>
      </c>
    </row>
    <row r="209" spans="1:9">
      <c r="A209" s="1">
        <v>72</v>
      </c>
      <c r="B209" s="13" t="s">
        <v>227</v>
      </c>
      <c r="D209" s="13" t="s">
        <v>228</v>
      </c>
      <c r="E209" s="1" t="s">
        <v>63</v>
      </c>
      <c r="F209" s="31">
        <v>1.0999999999999999E-2</v>
      </c>
      <c r="H209" s="31">
        <f>F209*G209</f>
        <v>0</v>
      </c>
      <c r="I209" s="4">
        <v>0</v>
      </c>
    </row>
    <row r="210" spans="1:9" ht="10.5">
      <c r="A210" s="38" t="s">
        <v>59</v>
      </c>
      <c r="B210" s="39"/>
      <c r="C210" s="40"/>
      <c r="D210" s="39"/>
      <c r="E210" s="40"/>
      <c r="F210" s="69"/>
      <c r="G210" s="69"/>
      <c r="H210" s="70">
        <f>SUM(H204:H209)</f>
        <v>0</v>
      </c>
      <c r="I210" s="41">
        <f>SUM(I204:I209)</f>
        <v>1.1259999999999999E-2</v>
      </c>
    </row>
    <row r="211" spans="1:9" ht="10.5">
      <c r="B211" s="34" t="s">
        <v>31</v>
      </c>
    </row>
    <row r="212" spans="1:9" ht="10.5">
      <c r="A212" s="35">
        <v>732</v>
      </c>
      <c r="B212" s="34" t="s">
        <v>229</v>
      </c>
    </row>
    <row r="214" spans="1:9">
      <c r="A214" s="1">
        <v>73</v>
      </c>
      <c r="B214" s="13" t="s">
        <v>230</v>
      </c>
      <c r="D214" s="13" t="s">
        <v>231</v>
      </c>
      <c r="E214" s="1" t="s">
        <v>122</v>
      </c>
      <c r="F214" s="31">
        <v>2</v>
      </c>
      <c r="H214" s="31">
        <f>F214*G214</f>
        <v>0</v>
      </c>
      <c r="I214" s="4">
        <v>2.3400000000000001E-2</v>
      </c>
    </row>
    <row r="216" spans="1:9">
      <c r="A216" s="1">
        <v>74</v>
      </c>
      <c r="B216" s="13" t="s">
        <v>232</v>
      </c>
      <c r="D216" s="13" t="s">
        <v>233</v>
      </c>
      <c r="E216" s="1" t="s">
        <v>35</v>
      </c>
      <c r="F216" s="31">
        <v>2</v>
      </c>
      <c r="H216" s="31">
        <f>F216*G216</f>
        <v>0</v>
      </c>
      <c r="I216" s="4">
        <v>1.58</v>
      </c>
    </row>
    <row r="218" spans="1:9">
      <c r="A218" s="1">
        <v>75</v>
      </c>
      <c r="B218" s="13" t="s">
        <v>234</v>
      </c>
      <c r="D218" s="13" t="s">
        <v>235</v>
      </c>
      <c r="E218" s="1" t="s">
        <v>35</v>
      </c>
      <c r="F218" s="31">
        <v>2</v>
      </c>
      <c r="H218" s="31">
        <f>F218*G218</f>
        <v>0</v>
      </c>
      <c r="I218" s="4">
        <v>0.1</v>
      </c>
    </row>
    <row r="220" spans="1:9">
      <c r="A220" s="1">
        <v>76</v>
      </c>
      <c r="B220" s="13" t="s">
        <v>236</v>
      </c>
      <c r="D220" s="13" t="s">
        <v>237</v>
      </c>
      <c r="E220" s="1" t="s">
        <v>122</v>
      </c>
      <c r="F220" s="31">
        <v>2</v>
      </c>
      <c r="H220" s="31">
        <f>F220*G220</f>
        <v>0</v>
      </c>
      <c r="I220" s="4">
        <v>7.6880000000000004E-2</v>
      </c>
    </row>
    <row r="222" spans="1:9">
      <c r="A222" s="1">
        <v>77</v>
      </c>
      <c r="B222" s="13" t="s">
        <v>238</v>
      </c>
      <c r="D222" s="13" t="s">
        <v>239</v>
      </c>
      <c r="E222" s="1" t="s">
        <v>35</v>
      </c>
      <c r="F222" s="31">
        <v>2</v>
      </c>
      <c r="H222" s="31">
        <f>F222*G222</f>
        <v>0</v>
      </c>
      <c r="I222" s="4">
        <v>0.318</v>
      </c>
    </row>
    <row r="224" spans="1:9">
      <c r="A224" s="1">
        <v>78</v>
      </c>
      <c r="B224" s="13" t="s">
        <v>240</v>
      </c>
      <c r="D224" s="13" t="s">
        <v>241</v>
      </c>
      <c r="E224" s="1" t="s">
        <v>122</v>
      </c>
      <c r="F224" s="31">
        <v>2</v>
      </c>
      <c r="H224" s="31">
        <f>F224*G224</f>
        <v>0</v>
      </c>
      <c r="I224" s="4">
        <v>8.3400000000000002E-3</v>
      </c>
    </row>
    <row r="226" spans="1:9">
      <c r="A226" s="1">
        <v>79</v>
      </c>
      <c r="B226" s="13" t="s">
        <v>242</v>
      </c>
      <c r="D226" s="13" t="s">
        <v>243</v>
      </c>
      <c r="E226" s="1" t="s">
        <v>35</v>
      </c>
      <c r="F226" s="31">
        <v>2</v>
      </c>
      <c r="H226" s="31">
        <f>F226*G226</f>
        <v>0</v>
      </c>
      <c r="I226" s="4">
        <v>8.9999999999999993E-3</v>
      </c>
    </row>
    <row r="227" spans="1:9">
      <c r="D227" s="13" t="s">
        <v>244</v>
      </c>
    </row>
    <row r="229" spans="1:9">
      <c r="A229" s="1">
        <v>80</v>
      </c>
      <c r="B229" s="13" t="s">
        <v>245</v>
      </c>
      <c r="D229" s="13" t="s">
        <v>246</v>
      </c>
      <c r="E229" s="1" t="s">
        <v>226</v>
      </c>
      <c r="F229" s="31">
        <v>4</v>
      </c>
      <c r="H229" s="31">
        <f>F229*G229</f>
        <v>0</v>
      </c>
      <c r="I229" s="4">
        <v>5.5999999999999999E-3</v>
      </c>
    </row>
    <row r="230" spans="1:9">
      <c r="D230" s="13" t="s">
        <v>247</v>
      </c>
    </row>
    <row r="232" spans="1:9">
      <c r="A232" s="1">
        <v>81</v>
      </c>
      <c r="B232" s="13" t="s">
        <v>248</v>
      </c>
      <c r="D232" s="13" t="s">
        <v>249</v>
      </c>
      <c r="E232" s="1" t="s">
        <v>63</v>
      </c>
      <c r="F232" s="31">
        <v>2.121</v>
      </c>
      <c r="H232" s="31">
        <f>F232*G232</f>
        <v>0</v>
      </c>
      <c r="I232" s="4">
        <v>0</v>
      </c>
    </row>
    <row r="233" spans="1:9" ht="10.5">
      <c r="A233" s="38" t="s">
        <v>59</v>
      </c>
      <c r="B233" s="39"/>
      <c r="C233" s="40"/>
      <c r="D233" s="39"/>
      <c r="E233" s="40"/>
      <c r="F233" s="69"/>
      <c r="G233" s="69"/>
      <c r="H233" s="70">
        <f>SUM(H213:H232)</f>
        <v>0</v>
      </c>
      <c r="I233" s="41">
        <f>SUM(I213:I232)</f>
        <v>2.1212200000000001</v>
      </c>
    </row>
    <row r="234" spans="1:9" ht="10.5">
      <c r="B234" s="34" t="s">
        <v>31</v>
      </c>
    </row>
    <row r="235" spans="1:9" ht="10.5">
      <c r="A235" s="35">
        <v>733</v>
      </c>
      <c r="B235" s="34" t="s">
        <v>250</v>
      </c>
    </row>
    <row r="237" spans="1:9">
      <c r="A237" s="1">
        <v>82</v>
      </c>
      <c r="B237" s="13" t="s">
        <v>251</v>
      </c>
      <c r="D237" s="13" t="s">
        <v>252</v>
      </c>
      <c r="E237" s="1" t="s">
        <v>67</v>
      </c>
      <c r="F237" s="31">
        <v>22</v>
      </c>
      <c r="H237" s="31">
        <f>F237*G237</f>
        <v>0</v>
      </c>
      <c r="I237" s="4">
        <v>0.19162000000000001</v>
      </c>
    </row>
    <row r="239" spans="1:9">
      <c r="A239" s="1">
        <v>83</v>
      </c>
      <c r="B239" s="13" t="s">
        <v>253</v>
      </c>
      <c r="D239" s="13" t="s">
        <v>254</v>
      </c>
      <c r="E239" s="1" t="s">
        <v>67</v>
      </c>
      <c r="F239" s="31">
        <v>18</v>
      </c>
      <c r="H239" s="31">
        <f>F239*G239</f>
        <v>0</v>
      </c>
      <c r="I239" s="4">
        <v>0.20682</v>
      </c>
    </row>
    <row r="241" spans="1:9">
      <c r="A241" s="1">
        <v>84</v>
      </c>
      <c r="B241" s="13" t="s">
        <v>255</v>
      </c>
      <c r="D241" s="13" t="s">
        <v>256</v>
      </c>
      <c r="E241" s="1" t="s">
        <v>67</v>
      </c>
      <c r="F241" s="31">
        <v>22</v>
      </c>
      <c r="H241" s="31">
        <f>F241*G241</f>
        <v>0</v>
      </c>
      <c r="I241" s="4">
        <v>0</v>
      </c>
    </row>
    <row r="243" spans="1:9">
      <c r="A243" s="1">
        <v>85</v>
      </c>
      <c r="B243" s="13" t="s">
        <v>257</v>
      </c>
      <c r="D243" s="13" t="s">
        <v>258</v>
      </c>
      <c r="E243" s="1" t="s">
        <v>67</v>
      </c>
      <c r="F243" s="31">
        <v>18</v>
      </c>
      <c r="H243" s="31">
        <f>F243*G243</f>
        <v>0</v>
      </c>
      <c r="I243" s="4">
        <v>0</v>
      </c>
    </row>
    <row r="245" spans="1:9">
      <c r="A245" s="1">
        <v>86</v>
      </c>
      <c r="B245" s="13" t="s">
        <v>259</v>
      </c>
      <c r="D245" s="13" t="s">
        <v>260</v>
      </c>
      <c r="E245" s="1" t="s">
        <v>63</v>
      </c>
      <c r="F245" s="31">
        <v>0.39800000000000002</v>
      </c>
      <c r="H245" s="31">
        <f>F245*G245</f>
        <v>0</v>
      </c>
      <c r="I245" s="4">
        <v>0</v>
      </c>
    </row>
    <row r="246" spans="1:9" ht="10.5">
      <c r="A246" s="38" t="s">
        <v>59</v>
      </c>
      <c r="B246" s="39"/>
      <c r="C246" s="40"/>
      <c r="D246" s="39"/>
      <c r="E246" s="40"/>
      <c r="F246" s="69"/>
      <c r="G246" s="69"/>
      <c r="H246" s="70">
        <f>SUM(H236:H245)</f>
        <v>0</v>
      </c>
      <c r="I246" s="41">
        <f>SUM(I236:I245)</f>
        <v>0.39844000000000002</v>
      </c>
    </row>
    <row r="247" spans="1:9" ht="10.5">
      <c r="B247" s="34" t="s">
        <v>31</v>
      </c>
    </row>
    <row r="248" spans="1:9" ht="10.5">
      <c r="A248" s="35">
        <v>900</v>
      </c>
      <c r="B248" s="34" t="s">
        <v>261</v>
      </c>
    </row>
    <row r="250" spans="1:9">
      <c r="A250" s="1">
        <v>87</v>
      </c>
      <c r="B250" s="13" t="s">
        <v>262</v>
      </c>
      <c r="D250" s="13" t="s">
        <v>263</v>
      </c>
      <c r="E250" s="1" t="s">
        <v>264</v>
      </c>
      <c r="F250" s="31">
        <v>1</v>
      </c>
      <c r="H250" s="31">
        <f>F250*G250</f>
        <v>0</v>
      </c>
      <c r="I250" s="4">
        <v>0</v>
      </c>
    </row>
    <row r="251" spans="1:9">
      <c r="D251" s="13" t="s">
        <v>265</v>
      </c>
    </row>
    <row r="252" spans="1:9" ht="10.5">
      <c r="A252" s="38" t="s">
        <v>59</v>
      </c>
      <c r="B252" s="39"/>
      <c r="C252" s="40"/>
      <c r="D252" s="39"/>
      <c r="E252" s="40"/>
      <c r="F252" s="69"/>
      <c r="G252" s="69"/>
      <c r="H252" s="70">
        <f>SUM(H249:H251)</f>
        <v>0</v>
      </c>
      <c r="I252" s="41">
        <f>SUM(I249:I251)</f>
        <v>0</v>
      </c>
    </row>
    <row r="253" spans="1:9" ht="10.5">
      <c r="B253" s="34" t="s">
        <v>31</v>
      </c>
    </row>
    <row r="254" spans="1:9" ht="10.5">
      <c r="A254" s="35">
        <v>998</v>
      </c>
      <c r="B254" s="34" t="s">
        <v>266</v>
      </c>
    </row>
    <row r="256" spans="1:9">
      <c r="A256" s="1">
        <v>88</v>
      </c>
      <c r="B256" s="13" t="s">
        <v>267</v>
      </c>
      <c r="D256" s="13" t="s">
        <v>268</v>
      </c>
      <c r="E256" s="1" t="s">
        <v>264</v>
      </c>
      <c r="F256" s="31">
        <v>1</v>
      </c>
      <c r="H256" s="31">
        <f>F256*G256</f>
        <v>0</v>
      </c>
      <c r="I256" s="4">
        <v>0</v>
      </c>
    </row>
    <row r="258" spans="1:9">
      <c r="A258" s="1">
        <v>89</v>
      </c>
      <c r="B258" s="13" t="s">
        <v>269</v>
      </c>
      <c r="D258" s="13" t="s">
        <v>270</v>
      </c>
      <c r="E258" s="1" t="s">
        <v>271</v>
      </c>
      <c r="G258" s="31">
        <v>23</v>
      </c>
      <c r="H258" s="31">
        <f>F258*G258</f>
        <v>0</v>
      </c>
      <c r="I258" s="4">
        <v>0</v>
      </c>
    </row>
    <row r="259" spans="1:9">
      <c r="D259" s="13" t="s">
        <v>272</v>
      </c>
    </row>
    <row r="260" spans="1:9" ht="10.5">
      <c r="A260" s="38" t="s">
        <v>59</v>
      </c>
      <c r="B260" s="39"/>
      <c r="C260" s="40"/>
      <c r="D260" s="39"/>
      <c r="E260" s="40"/>
      <c r="F260" s="69"/>
      <c r="G260" s="69"/>
      <c r="H260" s="70">
        <f>SUM(H255:H259)</f>
        <v>0</v>
      </c>
      <c r="I260" s="41">
        <f>SUM(I255:I259)</f>
        <v>0</v>
      </c>
    </row>
    <row r="262" spans="1:9" ht="10.5">
      <c r="A262" s="38" t="s">
        <v>273</v>
      </c>
      <c r="B262" s="49"/>
      <c r="C262" s="50"/>
      <c r="D262" s="49"/>
      <c r="E262" s="51"/>
      <c r="F262" s="71">
        <v>0.21</v>
      </c>
      <c r="G262" s="63"/>
      <c r="H262" s="63" t="s">
        <v>274</v>
      </c>
      <c r="I262" s="52" t="s">
        <v>16</v>
      </c>
    </row>
    <row r="263" spans="1:9" ht="10.5">
      <c r="A263" s="36"/>
      <c r="B263" s="42" t="s">
        <v>26</v>
      </c>
      <c r="C263" s="43"/>
      <c r="D263" s="42"/>
      <c r="E263" s="53"/>
      <c r="F263" s="65">
        <f>H263-G263</f>
        <v>0</v>
      </c>
      <c r="G263" s="65"/>
      <c r="H263" s="65">
        <f>SUMIF(A:A,"Oddíl celkem",H:H)</f>
        <v>0</v>
      </c>
      <c r="I263" s="54"/>
    </row>
    <row r="264" spans="1:9" ht="10.5">
      <c r="A264" s="44"/>
      <c r="B264" s="45" t="s">
        <v>275</v>
      </c>
      <c r="C264" s="46"/>
      <c r="D264" s="45"/>
      <c r="E264" s="55"/>
      <c r="F264" s="66">
        <f>F263*0.21</f>
        <v>0</v>
      </c>
      <c r="G264" s="66"/>
      <c r="H264" s="66">
        <f>F264+G264</f>
        <v>0</v>
      </c>
      <c r="I264" s="56"/>
    </row>
    <row r="265" spans="1:9" ht="10.5">
      <c r="A265" s="36"/>
      <c r="B265" s="42"/>
      <c r="C265" s="43"/>
      <c r="D265" s="42"/>
      <c r="E265" s="37"/>
      <c r="F265" s="59"/>
      <c r="G265" s="59"/>
      <c r="H265" s="59"/>
      <c r="I265" s="47"/>
    </row>
    <row r="266" spans="1:9" ht="10.5">
      <c r="A266" s="36"/>
      <c r="B266" s="42" t="s">
        <v>276</v>
      </c>
      <c r="C266" s="43"/>
      <c r="D266" s="42"/>
      <c r="E266" s="37"/>
      <c r="F266" s="59">
        <f>F264+F263</f>
        <v>0</v>
      </c>
      <c r="G266" s="59"/>
      <c r="H266" s="59">
        <f>H264+H263</f>
        <v>0</v>
      </c>
      <c r="I266" s="47">
        <f>SUMIF(A:A,"Oddíl celkem",I:I)</f>
        <v>2.9147099999999999</v>
      </c>
    </row>
    <row r="267" spans="1:9" ht="10.5">
      <c r="A267" s="44"/>
      <c r="B267" s="45"/>
      <c r="C267" s="46"/>
      <c r="D267" s="45"/>
      <c r="E267" s="46"/>
      <c r="F267" s="61"/>
      <c r="G267" s="61"/>
      <c r="H267" s="61"/>
      <c r="I267" s="48"/>
    </row>
  </sheetData>
  <sheetCalcPr fullCalcOnLoad="1"/>
  <phoneticPr fontId="0" type="noConversion"/>
  <pageMargins left="0.74803149606299213" right="0.74803149606299213" top="0.98425196850393704" bottom="0.59055118110236227" header="0.59055118110236227" footer="0"/>
  <pageSetup paperSize="9" orientation="portrait" horizontalDpi="120" verticalDpi="72" r:id="rId1"/>
  <headerFooter alignWithMargins="0">
    <oddHeader>&amp;LIng.Daniel Kadlec&amp;CNABÍDKOVÝ ROZPOČET VČ. VÝKAZU VÝMĚR&amp;R&amp;8Datum  :    &amp;D &amp;10
    &amp;8                      Strana  :                 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"/>
  <dimension ref="A1:G138"/>
  <sheetViews>
    <sheetView workbookViewId="0">
      <selection activeCell="A2" sqref="A2"/>
    </sheetView>
  </sheetViews>
  <sheetFormatPr defaultRowHeight="12.5"/>
  <cols>
    <col min="1" max="1" width="13.54296875" customWidth="1"/>
    <col min="2" max="2" width="44.453125" style="17" customWidth="1"/>
    <col min="3" max="3" width="14.453125" style="30" customWidth="1"/>
    <col min="4" max="4" width="13.26953125" style="12" customWidth="1"/>
  </cols>
  <sheetData>
    <row r="1" spans="1:7">
      <c r="A1" s="1" t="s">
        <v>284</v>
      </c>
      <c r="D1" s="10">
        <v>46107</v>
      </c>
      <c r="E1" s="1"/>
      <c r="F1" s="1"/>
      <c r="G1" s="1"/>
    </row>
    <row r="2" spans="1:7">
      <c r="B2" s="18" t="s">
        <v>9</v>
      </c>
      <c r="C2" s="31"/>
      <c r="D2" s="4"/>
      <c r="E2" s="1"/>
      <c r="F2" s="1"/>
      <c r="G2" s="1"/>
    </row>
    <row r="3" spans="1:7">
      <c r="A3" s="1"/>
      <c r="B3" s="18" t="s">
        <v>15</v>
      </c>
      <c r="C3" s="31"/>
      <c r="D3" s="4"/>
      <c r="E3" s="1"/>
      <c r="F3" s="1"/>
      <c r="G3" s="1"/>
    </row>
    <row r="4" spans="1:7">
      <c r="A4" s="1" t="s">
        <v>10</v>
      </c>
      <c r="B4" s="13" t="str">
        <f>'Položkový rozpočet'!D1</f>
        <v xml:space="preserve">1145 - MZSS Východní 621/16 K.Vary-Drahovice                       </v>
      </c>
      <c r="C4" s="31"/>
      <c r="D4" s="4"/>
      <c r="E4" s="1"/>
      <c r="F4" s="1"/>
      <c r="G4" s="1"/>
    </row>
    <row r="5" spans="1:7">
      <c r="A5" s="1" t="s">
        <v>11</v>
      </c>
      <c r="B5" s="13" t="str">
        <f>'Položkový rozpočet'!D2</f>
        <v xml:space="preserve">11450010 - Ohřev TV a výměna části rozvodů ZTI                    </v>
      </c>
      <c r="C5" s="31"/>
      <c r="D5" s="4"/>
      <c r="E5" s="1"/>
      <c r="F5" s="1"/>
      <c r="G5" s="1"/>
    </row>
    <row r="6" spans="1:7">
      <c r="A6" s="1"/>
      <c r="B6" s="11"/>
      <c r="C6" s="31"/>
      <c r="D6" s="4"/>
      <c r="E6" s="1"/>
      <c r="F6" s="1"/>
      <c r="G6" s="1"/>
    </row>
    <row r="7" spans="1:7">
      <c r="A7" s="6" t="s">
        <v>12</v>
      </c>
      <c r="B7" s="19" t="s">
        <v>13</v>
      </c>
      <c r="C7" s="32" t="s">
        <v>14</v>
      </c>
      <c r="D7" s="8" t="s">
        <v>16</v>
      </c>
      <c r="E7" s="1"/>
      <c r="F7" s="1"/>
      <c r="G7" s="1"/>
    </row>
    <row r="8" spans="1:7">
      <c r="B8" s="11"/>
      <c r="C8" s="31"/>
      <c r="D8" s="4"/>
      <c r="E8" s="1"/>
      <c r="F8" s="1"/>
      <c r="G8" s="1"/>
    </row>
    <row r="9" spans="1:7">
      <c r="A9" s="11">
        <f>'Položkový rozpočet'!A6</f>
        <v>9</v>
      </c>
      <c r="B9" s="13" t="str">
        <f>'Položkový rozpočet'!B6</f>
        <v xml:space="preserve">DOKONCUJICI KONSTRUKCE                            </v>
      </c>
      <c r="C9" s="31">
        <f>'Položkový rozpočet'!H29</f>
        <v>0</v>
      </c>
      <c r="D9" s="4">
        <f>'Položkový rozpočet'!I29</f>
        <v>9.8620000000000013E-2</v>
      </c>
      <c r="E9" s="1"/>
      <c r="F9" s="1"/>
      <c r="G9" s="1"/>
    </row>
    <row r="10" spans="1:7" s="1" customFormat="1" ht="10">
      <c r="A10" s="1">
        <f>'Položkový rozpočet'!A31</f>
        <v>99</v>
      </c>
      <c r="B10" s="13" t="str">
        <f>'Položkový rozpočet'!B31</f>
        <v xml:space="preserve">PRESUN HMOT                                       </v>
      </c>
      <c r="C10" s="31">
        <f>'Položkový rozpočet'!H34</f>
        <v>0</v>
      </c>
      <c r="D10" s="4">
        <f>'Položkový rozpočet'!I34</f>
        <v>0</v>
      </c>
    </row>
    <row r="11" spans="1:7" s="1" customFormat="1" ht="10">
      <c r="A11" s="1">
        <f>'Položkový rozpočet'!A36</f>
        <v>713</v>
      </c>
      <c r="B11" s="13" t="str">
        <f>'Položkový rozpočet'!B36</f>
        <v xml:space="preserve">IZOLACE TEPELNE                                   </v>
      </c>
      <c r="C11" s="31">
        <f>'Položkový rozpočet'!H61</f>
        <v>0</v>
      </c>
      <c r="D11" s="4">
        <f>'Položkový rozpočet'!I61</f>
        <v>5.4919999999999997E-2</v>
      </c>
    </row>
    <row r="12" spans="1:7" s="1" customFormat="1" ht="10">
      <c r="A12" s="1">
        <f>'Položkový rozpočet'!A63</f>
        <v>720</v>
      </c>
      <c r="B12" s="13" t="str">
        <f>'Položkový rozpočet'!B63</f>
        <v xml:space="preserve">INSTALACE VODY-DEMONTAZE                 </v>
      </c>
      <c r="C12" s="31">
        <f>'Položkový rozpočet'!H112</f>
        <v>0</v>
      </c>
      <c r="D12" s="4">
        <f>'Položkový rozpočet'!I112</f>
        <v>0</v>
      </c>
    </row>
    <row r="13" spans="1:7" s="1" customFormat="1" ht="10">
      <c r="A13" s="1">
        <f>'Položkový rozpočet'!A114</f>
        <v>722</v>
      </c>
      <c r="B13" s="13" t="str">
        <f>'Položkový rozpočet'!B114</f>
        <v xml:space="preserve">VNITRNI VODOVOD                                   </v>
      </c>
      <c r="C13" s="31">
        <f>'Položkový rozpočet'!H201</f>
        <v>0</v>
      </c>
      <c r="D13" s="4">
        <f>'Položkový rozpočet'!I201</f>
        <v>0.23025000000000001</v>
      </c>
    </row>
    <row r="14" spans="1:7" s="1" customFormat="1" ht="10">
      <c r="A14" s="1">
        <f>'Položkový rozpočet'!A203</f>
        <v>724</v>
      </c>
      <c r="B14" s="13" t="str">
        <f>'Položkový rozpočet'!B203</f>
        <v xml:space="preserve">STROJNI VYBAVENI                                  </v>
      </c>
      <c r="C14" s="31">
        <f>'Položkový rozpočet'!H210</f>
        <v>0</v>
      </c>
      <c r="D14" s="4">
        <f>'Položkový rozpočet'!I210</f>
        <v>1.1259999999999999E-2</v>
      </c>
    </row>
    <row r="15" spans="1:7" s="1" customFormat="1" ht="10">
      <c r="A15" s="1">
        <f>'Položkový rozpočet'!A212</f>
        <v>732</v>
      </c>
      <c r="B15" s="13" t="str">
        <f>'Položkový rozpočet'!B212</f>
        <v xml:space="preserve">STROJOVNY                                         </v>
      </c>
      <c r="C15" s="31">
        <f>'Položkový rozpočet'!H233</f>
        <v>0</v>
      </c>
      <c r="D15" s="4">
        <f>'Položkový rozpočet'!I233</f>
        <v>2.1212200000000001</v>
      </c>
    </row>
    <row r="16" spans="1:7" s="1" customFormat="1" ht="10">
      <c r="A16" s="1">
        <f>'Položkový rozpočet'!A235</f>
        <v>733</v>
      </c>
      <c r="B16" s="13" t="str">
        <f>'Položkový rozpočet'!B235</f>
        <v xml:space="preserve">ROZVOD POTRUBI                                    </v>
      </c>
      <c r="C16" s="31">
        <f>'Položkový rozpočet'!H246</f>
        <v>0</v>
      </c>
      <c r="D16" s="4">
        <f>'Položkový rozpočet'!I246</f>
        <v>0.39844000000000002</v>
      </c>
    </row>
    <row r="17" spans="1:4" s="1" customFormat="1" ht="10">
      <c r="A17" s="1">
        <f>'Položkový rozpočet'!A248</f>
        <v>900</v>
      </c>
      <c r="B17" s="13" t="str">
        <f>'Položkový rozpočet'!B248</f>
        <v xml:space="preserve">RŮZNÉ                                             </v>
      </c>
      <c r="C17" s="31">
        <f>'Položkový rozpočet'!H252</f>
        <v>0</v>
      </c>
      <c r="D17" s="4">
        <f>'Položkový rozpočet'!I252</f>
        <v>0</v>
      </c>
    </row>
    <row r="18" spans="1:4" s="1" customFormat="1" ht="10">
      <c r="A18" s="1">
        <f>'Položkový rozpočet'!A254</f>
        <v>998</v>
      </c>
      <c r="B18" s="13" t="str">
        <f>'Položkový rozpočet'!B254</f>
        <v xml:space="preserve">DOPOČTY PRIRAZEK                                  </v>
      </c>
      <c r="C18" s="31">
        <f>'Položkový rozpočet'!H260</f>
        <v>0</v>
      </c>
      <c r="D18" s="4">
        <f>'Položkový rozpočet'!I260</f>
        <v>0</v>
      </c>
    </row>
    <row r="19" spans="1:4" s="1" customFormat="1" ht="10">
      <c r="B19" s="11"/>
      <c r="C19" s="31"/>
      <c r="D19" s="4"/>
    </row>
    <row r="20" spans="1:4" s="1" customFormat="1" ht="10.5">
      <c r="A20" s="38" t="s">
        <v>273</v>
      </c>
      <c r="B20" s="62"/>
      <c r="C20" s="63" t="s">
        <v>8</v>
      </c>
      <c r="D20" s="64" t="s">
        <v>16</v>
      </c>
    </row>
    <row r="21" spans="1:4" s="1" customFormat="1" ht="10.5">
      <c r="A21" s="36"/>
      <c r="B21" s="58" t="s">
        <v>26</v>
      </c>
      <c r="C21" s="65">
        <f>'Položkový rozpočet'!H263</f>
        <v>0</v>
      </c>
      <c r="D21" s="54"/>
    </row>
    <row r="22" spans="1:4" s="1" customFormat="1" ht="10.5">
      <c r="A22" s="36"/>
      <c r="B22" s="58" t="s">
        <v>285</v>
      </c>
      <c r="C22" s="65">
        <f>'Položkový rozpočet'!F264</f>
        <v>0</v>
      </c>
      <c r="D22" s="54"/>
    </row>
    <row r="23" spans="1:4" s="1" customFormat="1" ht="10.5">
      <c r="A23" s="44"/>
      <c r="B23" s="60"/>
      <c r="C23" s="66"/>
      <c r="D23" s="56"/>
    </row>
    <row r="24" spans="1:4" s="1" customFormat="1" ht="10.5">
      <c r="A24" s="44"/>
      <c r="B24" s="60" t="s">
        <v>276</v>
      </c>
      <c r="C24" s="61">
        <f>C23+C22+C21</f>
        <v>0</v>
      </c>
      <c r="D24" s="48">
        <f>'Položkový rozpočet'!I266</f>
        <v>2.9147099999999999</v>
      </c>
    </row>
    <row r="25" spans="1:4" s="1" customFormat="1" ht="10">
      <c r="B25" s="11"/>
      <c r="C25" s="31"/>
      <c r="D25" s="4"/>
    </row>
    <row r="26" spans="1:4" s="1" customFormat="1" ht="10">
      <c r="B26" s="11"/>
      <c r="C26" s="31"/>
      <c r="D26" s="4"/>
    </row>
    <row r="27" spans="1:4" s="1" customFormat="1" ht="10">
      <c r="B27" s="11"/>
      <c r="C27" s="31"/>
      <c r="D27" s="4"/>
    </row>
    <row r="28" spans="1:4" s="1" customFormat="1" ht="10">
      <c r="B28" s="11"/>
      <c r="C28" s="31"/>
      <c r="D28" s="4"/>
    </row>
    <row r="29" spans="1:4" s="1" customFormat="1" ht="10">
      <c r="B29" s="11"/>
      <c r="C29" s="31"/>
      <c r="D29" s="4"/>
    </row>
    <row r="30" spans="1:4" s="1" customFormat="1" ht="10">
      <c r="B30" s="11"/>
      <c r="C30" s="31"/>
      <c r="D30" s="4"/>
    </row>
    <row r="31" spans="1:4" s="1" customFormat="1" ht="10">
      <c r="B31" s="11"/>
      <c r="C31" s="31"/>
      <c r="D31" s="4"/>
    </row>
    <row r="32" spans="1:4" s="1" customFormat="1" ht="10">
      <c r="B32" s="11"/>
      <c r="C32" s="31"/>
      <c r="D32" s="4"/>
    </row>
    <row r="33" spans="2:4" s="1" customFormat="1" ht="10">
      <c r="B33" s="11"/>
      <c r="C33" s="31"/>
      <c r="D33" s="4"/>
    </row>
    <row r="34" spans="2:4" s="1" customFormat="1" ht="10">
      <c r="B34" s="11"/>
      <c r="C34" s="31"/>
      <c r="D34" s="4"/>
    </row>
    <row r="35" spans="2:4" s="1" customFormat="1" ht="10">
      <c r="B35" s="11"/>
      <c r="C35" s="31"/>
      <c r="D35" s="4"/>
    </row>
    <row r="36" spans="2:4" s="1" customFormat="1" ht="10">
      <c r="B36" s="11"/>
      <c r="C36" s="31"/>
      <c r="D36" s="4"/>
    </row>
    <row r="37" spans="2:4" s="1" customFormat="1" ht="10">
      <c r="B37" s="11"/>
      <c r="C37" s="31"/>
      <c r="D37" s="4"/>
    </row>
    <row r="38" spans="2:4" s="1" customFormat="1" ht="10">
      <c r="B38" s="11"/>
      <c r="C38" s="31"/>
      <c r="D38" s="4"/>
    </row>
    <row r="39" spans="2:4" s="1" customFormat="1" ht="10">
      <c r="B39" s="11"/>
      <c r="C39" s="31"/>
      <c r="D39" s="4"/>
    </row>
    <row r="40" spans="2:4" s="1" customFormat="1" ht="10">
      <c r="B40" s="11"/>
      <c r="C40" s="31"/>
      <c r="D40" s="4"/>
    </row>
    <row r="41" spans="2:4" s="1" customFormat="1" ht="10">
      <c r="B41" s="11"/>
      <c r="C41" s="31"/>
      <c r="D41" s="4"/>
    </row>
    <row r="42" spans="2:4" s="1" customFormat="1" ht="10">
      <c r="B42" s="11"/>
      <c r="C42" s="31"/>
      <c r="D42" s="4"/>
    </row>
    <row r="43" spans="2:4" s="1" customFormat="1" ht="10">
      <c r="B43" s="11"/>
      <c r="C43" s="31"/>
      <c r="D43" s="4"/>
    </row>
    <row r="44" spans="2:4" s="1" customFormat="1" ht="10">
      <c r="B44" s="11"/>
      <c r="C44" s="31"/>
      <c r="D44" s="4"/>
    </row>
    <row r="45" spans="2:4" s="1" customFormat="1" ht="10">
      <c r="B45" s="11"/>
      <c r="C45" s="31"/>
      <c r="D45" s="4"/>
    </row>
    <row r="46" spans="2:4" s="1" customFormat="1" ht="10">
      <c r="B46" s="11"/>
      <c r="C46" s="31"/>
      <c r="D46" s="4"/>
    </row>
    <row r="47" spans="2:4" s="1" customFormat="1" ht="10">
      <c r="B47" s="11"/>
      <c r="C47" s="31"/>
      <c r="D47" s="4"/>
    </row>
    <row r="48" spans="2:4" s="1" customFormat="1" ht="10">
      <c r="B48" s="11"/>
      <c r="C48" s="31"/>
      <c r="D48" s="4"/>
    </row>
    <row r="49" spans="2:4" s="1" customFormat="1" ht="10">
      <c r="B49" s="11"/>
      <c r="C49" s="31"/>
      <c r="D49" s="4"/>
    </row>
    <row r="50" spans="2:4" s="1" customFormat="1" ht="10">
      <c r="B50" s="11"/>
      <c r="C50" s="31"/>
      <c r="D50" s="4"/>
    </row>
    <row r="51" spans="2:4" s="1" customFormat="1" ht="10">
      <c r="B51" s="11"/>
      <c r="C51" s="31"/>
      <c r="D51" s="4"/>
    </row>
    <row r="52" spans="2:4" s="1" customFormat="1" ht="10">
      <c r="B52" s="11"/>
      <c r="C52" s="31"/>
      <c r="D52" s="4"/>
    </row>
    <row r="53" spans="2:4" s="1" customFormat="1" ht="10">
      <c r="B53" s="11"/>
      <c r="C53" s="31"/>
      <c r="D53" s="4"/>
    </row>
    <row r="54" spans="2:4" s="1" customFormat="1" ht="10">
      <c r="B54" s="11"/>
      <c r="C54" s="31"/>
      <c r="D54" s="4"/>
    </row>
    <row r="55" spans="2:4" s="1" customFormat="1" ht="10">
      <c r="B55" s="11"/>
      <c r="C55" s="31"/>
      <c r="D55" s="4"/>
    </row>
    <row r="56" spans="2:4" s="1" customFormat="1" ht="10">
      <c r="B56" s="11"/>
      <c r="C56" s="31"/>
      <c r="D56" s="4"/>
    </row>
    <row r="57" spans="2:4" s="1" customFormat="1" ht="10">
      <c r="B57" s="11"/>
      <c r="C57" s="31"/>
      <c r="D57" s="4"/>
    </row>
    <row r="58" spans="2:4" s="1" customFormat="1" ht="10">
      <c r="B58" s="11"/>
      <c r="C58" s="31"/>
      <c r="D58" s="4"/>
    </row>
    <row r="59" spans="2:4" s="1" customFormat="1" ht="10">
      <c r="B59" s="11"/>
      <c r="C59" s="31"/>
      <c r="D59" s="4"/>
    </row>
    <row r="60" spans="2:4" s="1" customFormat="1" ht="10">
      <c r="B60" s="11"/>
      <c r="C60" s="31"/>
      <c r="D60" s="4"/>
    </row>
    <row r="61" spans="2:4" s="1" customFormat="1" ht="10">
      <c r="B61" s="11"/>
      <c r="C61" s="31"/>
      <c r="D61" s="4"/>
    </row>
    <row r="62" spans="2:4" s="1" customFormat="1" ht="10">
      <c r="B62" s="11"/>
      <c r="C62" s="31"/>
      <c r="D62" s="4"/>
    </row>
    <row r="63" spans="2:4" s="1" customFormat="1" ht="10">
      <c r="B63" s="11"/>
      <c r="C63" s="31"/>
      <c r="D63" s="4"/>
    </row>
    <row r="64" spans="2:4" s="1" customFormat="1" ht="10">
      <c r="B64" s="11"/>
      <c r="C64" s="31"/>
      <c r="D64" s="4"/>
    </row>
    <row r="65" spans="2:4" s="1" customFormat="1" ht="10">
      <c r="B65" s="11"/>
      <c r="C65" s="31"/>
      <c r="D65" s="4"/>
    </row>
    <row r="66" spans="2:4" s="1" customFormat="1" ht="10">
      <c r="B66" s="11"/>
      <c r="C66" s="31"/>
      <c r="D66" s="4"/>
    </row>
    <row r="67" spans="2:4" s="1" customFormat="1" ht="10">
      <c r="B67" s="11"/>
      <c r="C67" s="31"/>
      <c r="D67" s="4"/>
    </row>
    <row r="68" spans="2:4" s="1" customFormat="1" ht="10">
      <c r="B68" s="11"/>
      <c r="C68" s="31"/>
      <c r="D68" s="4"/>
    </row>
    <row r="69" spans="2:4" s="1" customFormat="1" ht="10">
      <c r="B69" s="11"/>
      <c r="C69" s="31"/>
      <c r="D69" s="4"/>
    </row>
    <row r="70" spans="2:4" s="1" customFormat="1" ht="10">
      <c r="B70" s="11"/>
      <c r="C70" s="31"/>
      <c r="D70" s="4"/>
    </row>
    <row r="71" spans="2:4" s="1" customFormat="1" ht="10">
      <c r="B71" s="11"/>
      <c r="C71" s="31"/>
      <c r="D71" s="4"/>
    </row>
    <row r="72" spans="2:4" s="1" customFormat="1" ht="10">
      <c r="B72" s="11"/>
      <c r="C72" s="31"/>
      <c r="D72" s="4"/>
    </row>
    <row r="73" spans="2:4" s="1" customFormat="1" ht="10">
      <c r="B73" s="11"/>
      <c r="C73" s="31"/>
      <c r="D73" s="4"/>
    </row>
    <row r="74" spans="2:4" s="1" customFormat="1" ht="10">
      <c r="B74" s="11"/>
      <c r="C74" s="31"/>
      <c r="D74" s="4"/>
    </row>
    <row r="75" spans="2:4" s="1" customFormat="1" ht="10">
      <c r="B75" s="11"/>
      <c r="C75" s="31"/>
      <c r="D75" s="4"/>
    </row>
    <row r="76" spans="2:4" s="1" customFormat="1" ht="10">
      <c r="B76" s="11"/>
      <c r="C76" s="31"/>
      <c r="D76" s="4"/>
    </row>
    <row r="77" spans="2:4" s="1" customFormat="1" ht="10">
      <c r="B77" s="11"/>
      <c r="C77" s="31"/>
      <c r="D77" s="4"/>
    </row>
    <row r="78" spans="2:4" s="1" customFormat="1" ht="10">
      <c r="B78" s="11"/>
      <c r="C78" s="31"/>
      <c r="D78" s="4"/>
    </row>
    <row r="79" spans="2:4" s="1" customFormat="1" ht="10">
      <c r="B79" s="11"/>
      <c r="C79" s="31"/>
      <c r="D79" s="4"/>
    </row>
    <row r="80" spans="2:4" s="1" customFormat="1" ht="10">
      <c r="B80" s="11"/>
      <c r="C80" s="31"/>
      <c r="D80" s="4"/>
    </row>
    <row r="81" spans="2:4" s="1" customFormat="1" ht="10">
      <c r="B81" s="11"/>
      <c r="C81" s="31"/>
      <c r="D81" s="4"/>
    </row>
    <row r="82" spans="2:4" s="1" customFormat="1" ht="10">
      <c r="B82" s="11"/>
      <c r="C82" s="31"/>
      <c r="D82" s="4"/>
    </row>
    <row r="83" spans="2:4" s="1" customFormat="1" ht="10">
      <c r="B83" s="11"/>
      <c r="C83" s="31"/>
      <c r="D83" s="4"/>
    </row>
    <row r="84" spans="2:4" s="1" customFormat="1" ht="10">
      <c r="B84" s="11"/>
      <c r="C84" s="31"/>
      <c r="D84" s="4"/>
    </row>
    <row r="85" spans="2:4" s="1" customFormat="1" ht="10">
      <c r="B85" s="11"/>
      <c r="C85" s="31"/>
      <c r="D85" s="4"/>
    </row>
    <row r="86" spans="2:4" s="1" customFormat="1" ht="10">
      <c r="B86" s="11"/>
      <c r="C86" s="31"/>
      <c r="D86" s="4"/>
    </row>
    <row r="87" spans="2:4" s="1" customFormat="1" ht="10">
      <c r="B87" s="11"/>
      <c r="C87" s="31"/>
      <c r="D87" s="4"/>
    </row>
    <row r="88" spans="2:4" s="1" customFormat="1" ht="10">
      <c r="B88" s="11"/>
      <c r="C88" s="31"/>
      <c r="D88" s="4"/>
    </row>
    <row r="89" spans="2:4" s="1" customFormat="1" ht="10">
      <c r="B89" s="11"/>
      <c r="C89" s="31"/>
      <c r="D89" s="4"/>
    </row>
    <row r="90" spans="2:4" s="1" customFormat="1" ht="10">
      <c r="B90" s="11"/>
      <c r="C90" s="31"/>
      <c r="D90" s="4"/>
    </row>
    <row r="91" spans="2:4" s="1" customFormat="1" ht="10">
      <c r="B91" s="11"/>
      <c r="C91" s="31"/>
      <c r="D91" s="4"/>
    </row>
    <row r="92" spans="2:4" s="1" customFormat="1" ht="10">
      <c r="B92" s="11"/>
      <c r="C92" s="31"/>
      <c r="D92" s="4"/>
    </row>
    <row r="93" spans="2:4" s="1" customFormat="1" ht="10">
      <c r="B93" s="11"/>
      <c r="C93" s="31"/>
      <c r="D93" s="4"/>
    </row>
    <row r="94" spans="2:4" s="1" customFormat="1" ht="10">
      <c r="B94" s="11"/>
      <c r="C94" s="31"/>
      <c r="D94" s="4"/>
    </row>
    <row r="95" spans="2:4" s="1" customFormat="1" ht="10">
      <c r="B95" s="11"/>
      <c r="C95" s="31"/>
      <c r="D95" s="4"/>
    </row>
    <row r="96" spans="2:4" s="1" customFormat="1" ht="10">
      <c r="B96" s="11"/>
      <c r="C96" s="31"/>
      <c r="D96" s="4"/>
    </row>
    <row r="97" spans="2:4" s="1" customFormat="1" ht="10">
      <c r="B97" s="11"/>
      <c r="C97" s="31"/>
      <c r="D97" s="4"/>
    </row>
    <row r="98" spans="2:4" s="1" customFormat="1" ht="10">
      <c r="B98" s="11"/>
      <c r="C98" s="31"/>
      <c r="D98" s="4"/>
    </row>
    <row r="99" spans="2:4" s="1" customFormat="1" ht="10">
      <c r="B99" s="11"/>
      <c r="C99" s="31"/>
      <c r="D99" s="4"/>
    </row>
    <row r="100" spans="2:4" s="1" customFormat="1" ht="10">
      <c r="B100" s="11"/>
      <c r="C100" s="31"/>
      <c r="D100" s="4"/>
    </row>
    <row r="101" spans="2:4" s="1" customFormat="1" ht="10">
      <c r="B101" s="11"/>
      <c r="C101" s="31"/>
      <c r="D101" s="4"/>
    </row>
    <row r="102" spans="2:4" s="1" customFormat="1" ht="10">
      <c r="B102" s="11"/>
      <c r="C102" s="31"/>
      <c r="D102" s="4"/>
    </row>
    <row r="103" spans="2:4" s="1" customFormat="1" ht="10">
      <c r="B103" s="11"/>
      <c r="C103" s="31"/>
      <c r="D103" s="4"/>
    </row>
    <row r="104" spans="2:4" s="1" customFormat="1" ht="10">
      <c r="B104" s="11"/>
      <c r="C104" s="31"/>
      <c r="D104" s="4"/>
    </row>
    <row r="105" spans="2:4" s="1" customFormat="1" ht="10">
      <c r="B105" s="11"/>
      <c r="C105" s="31"/>
      <c r="D105" s="4"/>
    </row>
    <row r="106" spans="2:4" s="1" customFormat="1" ht="10">
      <c r="B106" s="11"/>
      <c r="C106" s="31"/>
      <c r="D106" s="4"/>
    </row>
    <row r="107" spans="2:4" s="1" customFormat="1" ht="10">
      <c r="B107" s="11"/>
      <c r="C107" s="31"/>
      <c r="D107" s="4"/>
    </row>
    <row r="108" spans="2:4" s="1" customFormat="1" ht="10">
      <c r="B108" s="11"/>
      <c r="C108" s="31"/>
      <c r="D108" s="4"/>
    </row>
    <row r="109" spans="2:4" s="1" customFormat="1" ht="10">
      <c r="B109" s="11"/>
      <c r="C109" s="31"/>
      <c r="D109" s="4"/>
    </row>
    <row r="110" spans="2:4" s="1" customFormat="1" ht="10">
      <c r="B110" s="11"/>
      <c r="C110" s="31"/>
      <c r="D110" s="4"/>
    </row>
    <row r="111" spans="2:4" s="1" customFormat="1" ht="10">
      <c r="B111" s="11"/>
      <c r="C111" s="31"/>
      <c r="D111" s="4"/>
    </row>
    <row r="112" spans="2:4" s="1" customFormat="1" ht="10">
      <c r="B112" s="11"/>
      <c r="C112" s="31"/>
      <c r="D112" s="4"/>
    </row>
    <row r="113" spans="2:4" s="1" customFormat="1" ht="10">
      <c r="B113" s="11"/>
      <c r="C113" s="31"/>
      <c r="D113" s="4"/>
    </row>
    <row r="114" spans="2:4" s="1" customFormat="1" ht="10">
      <c r="B114" s="11"/>
      <c r="C114" s="31"/>
      <c r="D114" s="4"/>
    </row>
    <row r="115" spans="2:4" s="1" customFormat="1" ht="10">
      <c r="B115" s="11"/>
      <c r="C115" s="31"/>
      <c r="D115" s="4"/>
    </row>
    <row r="116" spans="2:4" s="1" customFormat="1" ht="10">
      <c r="B116" s="11"/>
      <c r="C116" s="31"/>
      <c r="D116" s="4"/>
    </row>
    <row r="117" spans="2:4" s="1" customFormat="1" ht="10">
      <c r="B117" s="11"/>
      <c r="C117" s="31"/>
      <c r="D117" s="4"/>
    </row>
    <row r="118" spans="2:4" s="1" customFormat="1" ht="10">
      <c r="B118" s="11"/>
      <c r="C118" s="31"/>
      <c r="D118" s="4"/>
    </row>
    <row r="119" spans="2:4" s="1" customFormat="1" ht="10">
      <c r="B119" s="11"/>
      <c r="C119" s="31"/>
      <c r="D119" s="4"/>
    </row>
    <row r="120" spans="2:4" s="1" customFormat="1" ht="10">
      <c r="B120" s="11"/>
      <c r="C120" s="31"/>
      <c r="D120" s="4"/>
    </row>
    <row r="121" spans="2:4" s="1" customFormat="1" ht="10">
      <c r="B121" s="11"/>
      <c r="C121" s="31"/>
      <c r="D121" s="4"/>
    </row>
    <row r="122" spans="2:4" s="1" customFormat="1" ht="10">
      <c r="B122" s="11"/>
      <c r="C122" s="31"/>
      <c r="D122" s="4"/>
    </row>
    <row r="123" spans="2:4" s="1" customFormat="1" ht="10">
      <c r="B123" s="11"/>
      <c r="C123" s="31"/>
      <c r="D123" s="4"/>
    </row>
    <row r="124" spans="2:4" s="1" customFormat="1" ht="10">
      <c r="B124" s="11"/>
      <c r="C124" s="31"/>
      <c r="D124" s="4"/>
    </row>
    <row r="125" spans="2:4" s="1" customFormat="1" ht="10">
      <c r="B125" s="11"/>
      <c r="C125" s="31"/>
      <c r="D125" s="4"/>
    </row>
    <row r="126" spans="2:4" s="1" customFormat="1" ht="10">
      <c r="B126" s="11"/>
      <c r="C126" s="31"/>
      <c r="D126" s="4"/>
    </row>
    <row r="127" spans="2:4" s="1" customFormat="1" ht="10">
      <c r="B127" s="11"/>
      <c r="C127" s="31"/>
      <c r="D127" s="4"/>
    </row>
    <row r="128" spans="2:4" s="1" customFormat="1" ht="10">
      <c r="B128" s="11"/>
      <c r="C128" s="31"/>
      <c r="D128" s="4"/>
    </row>
    <row r="129" spans="2:4" s="1" customFormat="1" ht="10">
      <c r="B129" s="11"/>
      <c r="C129" s="31"/>
      <c r="D129" s="4"/>
    </row>
    <row r="130" spans="2:4" s="1" customFormat="1" ht="10">
      <c r="B130" s="11"/>
      <c r="C130" s="31"/>
      <c r="D130" s="4"/>
    </row>
    <row r="131" spans="2:4" s="1" customFormat="1" ht="10">
      <c r="B131" s="11"/>
      <c r="C131" s="31"/>
      <c r="D131" s="4"/>
    </row>
    <row r="132" spans="2:4" s="1" customFormat="1" ht="10">
      <c r="B132" s="11"/>
      <c r="C132" s="31"/>
      <c r="D132" s="4"/>
    </row>
    <row r="133" spans="2:4" s="1" customFormat="1" ht="10">
      <c r="B133" s="11"/>
      <c r="C133" s="31"/>
      <c r="D133" s="4"/>
    </row>
    <row r="134" spans="2:4" s="1" customFormat="1" ht="10">
      <c r="B134" s="11"/>
      <c r="C134" s="31"/>
      <c r="D134" s="4"/>
    </row>
    <row r="135" spans="2:4" s="1" customFormat="1" ht="10">
      <c r="B135" s="11"/>
      <c r="C135" s="31"/>
      <c r="D135" s="4"/>
    </row>
    <row r="136" spans="2:4" s="1" customFormat="1" ht="10">
      <c r="B136" s="11"/>
      <c r="C136" s="31"/>
      <c r="D136" s="4"/>
    </row>
    <row r="137" spans="2:4" s="1" customFormat="1" ht="10">
      <c r="B137" s="11"/>
      <c r="C137" s="31"/>
      <c r="D137" s="4"/>
    </row>
    <row r="138" spans="2:4" s="1" customFormat="1" ht="10">
      <c r="B138" s="11"/>
      <c r="C138" s="31"/>
      <c r="D138" s="4"/>
    </row>
  </sheetData>
  <phoneticPr fontId="0" type="noConversion"/>
  <pageMargins left="0.78740157480314965" right="0.78740157480314965" top="0.59055118110236227" bottom="0.59055118110236227" header="0" footer="0"/>
  <pageSetup paperSize="9" orientation="portrait" horizontalDpi="360" verticalDpi="36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F32"/>
  <sheetViews>
    <sheetView topLeftCell="A13" workbookViewId="0">
      <selection activeCell="B9" sqref="B9"/>
    </sheetView>
  </sheetViews>
  <sheetFormatPr defaultRowHeight="12.5"/>
  <cols>
    <col min="1" max="1" width="17.26953125" customWidth="1"/>
    <col min="2" max="2" width="21.26953125" customWidth="1"/>
    <col min="3" max="3" width="17.7265625" customWidth="1"/>
    <col min="4" max="4" width="2.26953125" customWidth="1"/>
    <col min="5" max="5" width="12.26953125" customWidth="1"/>
    <col min="6" max="6" width="14.7265625" customWidth="1"/>
  </cols>
  <sheetData>
    <row r="2" spans="1:6">
      <c r="A2" t="s">
        <v>17</v>
      </c>
      <c r="F2" s="20" t="s">
        <v>18</v>
      </c>
    </row>
    <row r="3" spans="1:6">
      <c r="A3" t="s">
        <v>19</v>
      </c>
      <c r="F3" s="20" t="s">
        <v>20</v>
      </c>
    </row>
    <row r="5" spans="1:6">
      <c r="A5" t="str">
        <f>Rekapitulace!$A$1</f>
        <v>Ing.Daniel Kadlec</v>
      </c>
    </row>
    <row r="8" spans="1:6" ht="126" customHeight="1"/>
    <row r="9" spans="1:6" ht="22.5" customHeight="1">
      <c r="B9" s="21" t="s">
        <v>287</v>
      </c>
    </row>
    <row r="10" spans="1:6" ht="36.75" customHeight="1">
      <c r="B10" t="s">
        <v>21</v>
      </c>
      <c r="C10" s="22" t="str">
        <f>'Položkový rozpočet'!$D$1</f>
        <v xml:space="preserve">1145 - MZSS Východní 621/16 K.Vary-Drahovice                       </v>
      </c>
    </row>
    <row r="11" spans="1:6" ht="26.25" customHeight="1">
      <c r="B11" t="s">
        <v>22</v>
      </c>
      <c r="C11" s="22" t="str">
        <f>'Položkový rozpočet'!$D$2</f>
        <v xml:space="preserve">11450010 - Ohřev TV a výměna části rozvodů ZTI                    </v>
      </c>
    </row>
    <row r="12" spans="1:6" ht="24.75" customHeight="1">
      <c r="B12" t="s">
        <v>23</v>
      </c>
      <c r="C12" t="s">
        <v>277</v>
      </c>
    </row>
    <row r="13" spans="1:6" ht="24.75" customHeight="1">
      <c r="C13" s="24" t="s">
        <v>278</v>
      </c>
    </row>
    <row r="18" spans="1:6" ht="21.75" customHeight="1">
      <c r="A18" s="23"/>
      <c r="B18" s="28" t="s">
        <v>24</v>
      </c>
      <c r="C18" s="29">
        <f>SUM(C19:C21)</f>
        <v>0</v>
      </c>
      <c r="D18" s="28" t="s">
        <v>25</v>
      </c>
    </row>
    <row r="19" spans="1:6" ht="24.75" customHeight="1">
      <c r="B19" t="s">
        <v>26</v>
      </c>
      <c r="C19" s="26">
        <f>'Položkový rozpočet'!H263</f>
        <v>0</v>
      </c>
      <c r="D19" t="s">
        <v>25</v>
      </c>
    </row>
    <row r="20" spans="1:6" ht="24.75" customHeight="1">
      <c r="C20" s="26"/>
    </row>
    <row r="21" spans="1:6">
      <c r="B21" t="s">
        <v>286</v>
      </c>
      <c r="C21" s="26">
        <f>'Položkový rozpočet'!F264</f>
        <v>0</v>
      </c>
      <c r="D21" t="s">
        <v>25</v>
      </c>
    </row>
    <row r="22" spans="1:6" ht="26.25" customHeight="1">
      <c r="B22" t="s">
        <v>27</v>
      </c>
      <c r="C22" s="27">
        <f>'Položkový rozpočet'!I266</f>
        <v>2.9147099999999999</v>
      </c>
      <c r="D22" t="s">
        <v>28</v>
      </c>
    </row>
    <row r="31" spans="1:6">
      <c r="E31" t="s">
        <v>29</v>
      </c>
      <c r="F31" t="s">
        <v>279</v>
      </c>
    </row>
    <row r="32" spans="1:6">
      <c r="E32" t="s">
        <v>30</v>
      </c>
      <c r="F32" s="25">
        <v>46107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60" verticalDpi="360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11</vt:i4>
      </vt:variant>
    </vt:vector>
  </HeadingPairs>
  <TitlesOfParts>
    <vt:vector size="14" baseType="lpstr">
      <vt:lpstr>Položkový rozpočet</vt:lpstr>
      <vt:lpstr>Rekapitulace</vt:lpstr>
      <vt:lpstr>Krycí list</vt:lpstr>
      <vt:lpstr>CenaK</vt:lpstr>
      <vt:lpstr>Datum</vt:lpstr>
      <vt:lpstr>NazevObjektu</vt:lpstr>
      <vt:lpstr>NazevObjektuR</vt:lpstr>
      <vt:lpstr>NazevStavby</vt:lpstr>
      <vt:lpstr>NazevStavbyR</vt:lpstr>
      <vt:lpstr>'Položkový rozpočet'!Názvy_tisku</vt:lpstr>
      <vt:lpstr>PolBegin</vt:lpstr>
      <vt:lpstr>PolBeginR</vt:lpstr>
      <vt:lpstr>StrediskoK</vt:lpstr>
      <vt:lpstr>ZpracovalK</vt:lpstr>
    </vt:vector>
  </TitlesOfParts>
  <Company>EUROSTAV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Hladík</dc:creator>
  <cp:lastModifiedBy>Asus</cp:lastModifiedBy>
  <cp:lastPrinted>2004-04-17T21:26:00Z</cp:lastPrinted>
  <dcterms:created xsi:type="dcterms:W3CDTF">1999-10-27T12:59:00Z</dcterms:created>
  <dcterms:modified xsi:type="dcterms:W3CDTF">2026-03-26T09:37:39Z</dcterms:modified>
</cp:coreProperties>
</file>