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<sst xmlns="http://schemas.openxmlformats.org/spreadsheetml/2006/main" count="223" uniqueCount="134">
  <si>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</si>
  <si>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</si>
  <si>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</si>
  <si>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</si>
  <si>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</si>
  <si>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</si>
  <si>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18-126-2</t>
  </si>
  <si>
    <t>PROPOJENÍ ULIC ANGLICKÁ A MOZARTOVA - I. ETAPA</t>
  </si>
  <si>
    <t>SO 101</t>
  </si>
  <si>
    <t>Propojení ulic Anglická a Mozartova - I. etapa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</si>
  <si>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</si>
  <si>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</si>
  <si>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</si>
  <si>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</si>
  <si>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</si>
  <si>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</si>
  <si>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</si>
  <si>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</si>
  <si>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</si>
  <si>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</si>
  <si>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</si>
  <si>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</si>
  <si>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</si>
  <si>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</si>
  <si>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</si>
  <si>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</si>
  <si>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</si>
  <si>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</si>
  <si>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</si>
  <si>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</si>
  <si>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</si>
  <si>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</si>
  <si>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014102</t>
  </si>
  <si>
    <t>A</t>
  </si>
  <si>
    <t>POPLATKY ZA SKLÁDKU
kamenné obrubníky</t>
  </si>
  <si>
    <t xml:space="preserve">T         </t>
  </si>
  <si>
    <t>kamenné obrubníky:   331,7*0,230=76,291 [A]</t>
  </si>
  <si>
    <t>02730</t>
  </si>
  <si>
    <t/>
  </si>
  <si>
    <t>POMOC PRÁCE ZŘÍZ NEBO ZAJIŠŤ OCHRANU INŽENÝRSKÝCH SÍTÍ</t>
  </si>
  <si>
    <t xml:space="preserve">KČ        </t>
  </si>
  <si>
    <t>02911</t>
  </si>
  <si>
    <t>OSTATNÍ POŽADAVKY - GEODETICKÉ ZAMĚŘENÍ
Vytýčení stavby a stávajících inženýrských sítí</t>
  </si>
  <si>
    <t>02940</t>
  </si>
  <si>
    <t>OSTATNÍ POŽADAVKY - VYPRACOVÁNÍ DOKUMENTACE
Dokumentace skutečného provedení stavby</t>
  </si>
  <si>
    <t>Zemní práce</t>
  </si>
  <si>
    <t>11353</t>
  </si>
  <si>
    <t>ODSTRANĚNÍ CHODNÍKOVÝCH KAMENNÝCH OBRUBNÍKŮ</t>
  </si>
  <si>
    <t xml:space="preserve">M         </t>
  </si>
  <si>
    <t>stáv. kamenné obruby:   331,7=331,700 [A]</t>
  </si>
  <si>
    <t>11353B</t>
  </si>
  <si>
    <t>ODSTRANĚNÍ CHODNÍKOVÝCH KAMENNÝCH OBRUBNÍKŮ - DOPRAVA
odvoz do 20 km na skládku</t>
  </si>
  <si>
    <t xml:space="preserve">tkm       </t>
  </si>
  <si>
    <t>výměra dle pol. 11353:   331,7*0,230*20=1 525,820 [A]</t>
  </si>
  <si>
    <t>113724</t>
  </si>
  <si>
    <t>FRÉZOVÁNÍ ZPEVNĚNÝCH PLOCH ASFALTOVÝCH, ODVOZ DO 5KM
odvoz k recyklaci</t>
  </si>
  <si>
    <t xml:space="preserve">M3        </t>
  </si>
  <si>
    <t>fréz. stáv. voz.:   952,2*0,1=95,220 [A]</t>
  </si>
  <si>
    <t>12110</t>
  </si>
  <si>
    <t>SEJMUTÍ ORNICE NEBO LESNÍ PŮDY
s ponecháním na místě pro zpětné ohumusování</t>
  </si>
  <si>
    <t>podél obrub:    355,4*0,1=35,540 [A]</t>
  </si>
  <si>
    <t>17380</t>
  </si>
  <si>
    <t>ZEMNÍ KRAJNICE A DOSYPÁVKY Z NAKUPOVANÝCH MATERIÁLŮ
ŠD</t>
  </si>
  <si>
    <t>dosypávka u obrubníků:   8,3=8,300 [A]</t>
  </si>
  <si>
    <t>18110</t>
  </si>
  <si>
    <t>ÚPRAVA PLÁNĚ SE ZHUTNĚNÍM V HORNINĚ TŘ. I</t>
  </si>
  <si>
    <t xml:space="preserve">M2        </t>
  </si>
  <si>
    <t>plochy plné k-ce:   8,5+3,0=11,500 [A]</t>
  </si>
  <si>
    <t>18231</t>
  </si>
  <si>
    <t>ROZPROSTŘENÍ ORNICE V ROVINĚ V TL DO 0,10M</t>
  </si>
  <si>
    <t>zpětné ohumusování:   355,4=355,400 [A]</t>
  </si>
  <si>
    <t>18241</t>
  </si>
  <si>
    <t>ZALOŽENÍ TRÁVNÍKU RUČNÍM VÝSEVEM</t>
  </si>
  <si>
    <t>plocha ohumusování:   355,4=355,400 [A]</t>
  </si>
  <si>
    <t>Komunikace</t>
  </si>
  <si>
    <t>56330</t>
  </si>
  <si>
    <t>VOZOVKOVÉ VRSTVY ZE ŠTĚRKODRTI
ŠDa 0/32 Ge</t>
  </si>
  <si>
    <t>nová plná k-ce:   2,8*0,15+3,0*0,2=1,020 [A]</t>
  </si>
  <si>
    <t>572123</t>
  </si>
  <si>
    <t>INFILTRAČNÍ POSTŘIK Z EMULZE DO 1,0KG/M2
PI - C, 0,60 kg/m2 po vyštěpení</t>
  </si>
  <si>
    <t>nová plná k-ce:   8,5+2,6=11,100 [A]
na odfréz. ploše:   952,2=952,200 [B]
Celkem: A+B=963,300 [C]</t>
  </si>
  <si>
    <t>572213</t>
  </si>
  <si>
    <t>SPOJOVACÍ POSTŘIK Z EMULZE DO 0,5KG/M2
PS - C, 0,35 kg/m2 po vyštěpení</t>
  </si>
  <si>
    <t xml:space="preserve">nová plná k-ce:   8,5+2,6=11,100 [A]
na ACP na odfréz.ploše:   952,2=952,200 [B]
Celkem: A+B=963,300 [C]   </t>
  </si>
  <si>
    <t>574A33</t>
  </si>
  <si>
    <t>ASFALTOVÝ BETON PRO OBRUSNÉ VRSTVY ACO 11 TL. 40MM
ACO 11  50/70</t>
  </si>
  <si>
    <t xml:space="preserve">nová plná k-ce:   8,5+2,6=11,100 [A]
nový obrus na odfréz. ploše:   952,2=952,200 [B]
Celkem: A+B=963,300 [C] </t>
  </si>
  <si>
    <t>574E56</t>
  </si>
  <si>
    <t>ASFALTOVÝ BETON PRO PODKLADNÍ VRSTVY ACP 16+, 16S TL. 60MM
ACP 16+  50/70</t>
  </si>
  <si>
    <t xml:space="preserve">nová plná k-ce:   8,5+2,6=11,100 [A]
podklad. vrstva na odfréz. ploše:   952,2=952,200 [B]
Celkem: A+B=963,300 [C]   </t>
  </si>
  <si>
    <t xml:space="preserve">Potrubí    </t>
  </si>
  <si>
    <t>89921</t>
  </si>
  <si>
    <t>VÝŠKOVÁ ÚPRAVA POKLOPŮ</t>
  </si>
  <si>
    <t xml:space="preserve">KUS       </t>
  </si>
  <si>
    <t>výšk. úprava:   12=12,000 [A]</t>
  </si>
  <si>
    <t>89922</t>
  </si>
  <si>
    <t>VÝŠKOVÁ ÚPRAVA MŘÍŽÍ</t>
  </si>
  <si>
    <t>výšk.úprava:   7=7,000 [A]</t>
  </si>
  <si>
    <t>89923</t>
  </si>
  <si>
    <t>VÝŠKOVÁ ÚPRAVA KRYCÍCH HRNCŮ</t>
  </si>
  <si>
    <t>výšk.úprava:   5=5,000 [A]</t>
  </si>
  <si>
    <t>Potrubí</t>
  </si>
  <si>
    <t>Ostatní konstrukce a práce</t>
  </si>
  <si>
    <t>914131</t>
  </si>
  <si>
    <t>DOPRAVNÍ ZNAČKY ZÁKLADNÍ VELIKOSTI OCELOVÉ FÓLIE TŘ 2 - DODÁVKA A MONTÁŽ</t>
  </si>
  <si>
    <t>IZ5a a IZ5b:   2=2,000 [A]</t>
  </si>
  <si>
    <t>914921</t>
  </si>
  <si>
    <t>SLOUPKY A STOJKY DOPRAVNÍCH ZNAČEK Z OCEL TRUBEK DO PATKY - DODÁVKA A MONTÁŽ</t>
  </si>
  <si>
    <t>pro IZ5a a IZ5b:   2=2,000 [A]</t>
  </si>
  <si>
    <t>915111</t>
  </si>
  <si>
    <t>VODOROVNÉ DOPRAVNÍ ZNAČENÍ BARVOU HLADKÉ - DODÁVKA A POKLÁDKA</t>
  </si>
  <si>
    <t>V10d:   (45+82)*0,125*0,5=7,938 [A]
V13a:   5,1*3=15,300 [B]
Celkem: A+B=23,238 [C]</t>
  </si>
  <si>
    <t>917224</t>
  </si>
  <si>
    <t>SILNIČNÍ A CHODNÍKOVÉ OBRUBY Z BETONOVÝCH OBRUBNÍKŮ ŠÍŘ 150MM
do lože z betonu C20/25n - XF3</t>
  </si>
  <si>
    <t>obrubník 250/150:   331,9=331,900 [A]</t>
  </si>
  <si>
    <t>91797</t>
  </si>
  <si>
    <t>ZPOMALOVACÍ PRAHY Z PLASTŮ</t>
  </si>
  <si>
    <t>zpomalovací prahy:  4,0+3,5=7,500 [A]</t>
  </si>
  <si>
    <t>919112</t>
  </si>
  <si>
    <t>ŘEZÁNÍ ASFALTOVÉHO KRYTU VOZOVEK TL DO 100MM</t>
  </si>
  <si>
    <t>podél obrubníků a v napojení:   331,9+13,9=345,800 [A]</t>
  </si>
  <si>
    <t>931315</t>
  </si>
  <si>
    <t>TĚSNĚNÍ DILATAČ SPAR ASF ZÁLIVKOU PRŮŘ DO 600MM2</t>
  </si>
  <si>
    <t>výměra dle pol. 919112:   345,8=345,800 [A]</t>
  </si>
  <si>
    <t>99900</t>
  </si>
  <si>
    <t>DOPRAVNÍ OPATŘENÍ PŘI VÝSTAVBĚ</t>
  </si>
  <si>
    <t xml:space="preserve">KOMPL     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</si>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</sst>
</file>

<file path=xl/styles.xml><?xml version="1.0" encoding="utf-8"?>
<styleSheet xmlns="http://schemas.openxmlformats.org/spreadsheetml/2006/main">
  <numFmts count="2">
    <numFmt numFmtId="177" formatCode="### ### ### ##0.000"/>
    <numFmt numFmtId="178" formatCode="### ### ### ##0.00"/>
  </numFmts>
  <fonts count="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 locked="0"/>
    </xf>
    <xf numFmtId="178" fontId="0" fillId="0" borderId="1" xfId="0" applyNumberFormat="1" applyFont="1" applyFill="1" applyBorder="1" applyAlignment="1" applyProtection="1">
      <alignment vertical="center"/>
      <protection/>
    </xf>
    <xf numFmtId="178" fontId="0" fillId="0" borderId="1" xfId="0" applyNumberFormat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8" fontId="3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8</v>
      </c>
      <c r="D5" s="1"/>
      <c r="E5" s="1" t="s">
        <v>9</v>
      </c>
    </row>
    <row r="6" spans="1:5" ht="12.75" customHeight="1">
      <c r="A6" t="s">
        <v>5</v>
      </c>
      <c r="C6" s="1" t="s">
        <v>8</v>
      </c>
      <c r="D6" s="1"/>
      <c r="E6" s="1" t="s">
        <v>9</v>
      </c>
    </row>
    <row r="7" spans="3:5" ht="12.75" customHeight="1">
      <c r="C7" s="1"/>
      <c r="D7" s="1"/>
      <c r="E7" s="1"/>
    </row>
    <row r="8" spans="1:9" ht="12.75" customHeight="1">
      <c r="A8" s="3" t="s">
        <v>10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/>
    </row>
    <row r="9" spans="1:9" ht="28.5">
      <c r="A9" s="3"/>
      <c r="B9" s="3"/>
      <c r="C9" s="3"/>
      <c r="D9" s="3"/>
      <c r="E9" s="3"/>
      <c r="F9" s="3"/>
      <c r="G9" s="3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30</v>
      </c>
      <c r="D11" s="4"/>
      <c r="E11" s="4" t="s">
        <v>29</v>
      </c>
      <c r="F11" s="4"/>
      <c r="G11" s="6"/>
      <c r="H11" s="4"/>
      <c r="I11" s="6"/>
    </row>
    <row r="12" spans="1:9" ht="12.75">
      <c r="A12" s="10">
        <v>1</v>
      </c>
      <c r="B12" s="10" t="s">
        <v>31</v>
      </c>
      <c r="C12" s="10" t="s">
        <v>32</v>
      </c>
      <c r="D12" s="10" t="s">
        <v>33</v>
      </c>
      <c r="E12" s="10" t="s">
        <v>34</v>
      </c>
      <c r="F12" s="10" t="s">
        <v>35</v>
      </c>
      <c r="G12" s="5">
        <v>76.291</v>
      </c>
      <c r="H12" s="9"/>
      <c r="I12" s="8">
        <f>ROUND((H12*G12),2)</f>
      </c>
    </row>
    <row r="13" ht="76.5">
      <c r="E13" s="11" t="s">
        <v>36</v>
      </c>
    </row>
    <row r="14" spans="1:9" ht="12.75">
      <c r="A14" s="10">
        <v>2</v>
      </c>
      <c r="B14" s="10" t="s">
        <v>31</v>
      </c>
      <c r="C14" s="10" t="s">
        <v>37</v>
      </c>
      <c r="D14" s="10" t="s">
        <v>38</v>
      </c>
      <c r="E14" s="10" t="s">
        <v>39</v>
      </c>
      <c r="F14" s="10" t="s">
        <v>40</v>
      </c>
      <c r="G14" s="5">
        <v>1</v>
      </c>
      <c r="H14" s="9"/>
      <c r="I14" s="8">
        <f>ROUND((H14*G14),2)</f>
      </c>
    </row>
    <row r="15" spans="1:9" ht="12.75">
      <c r="A15" s="10">
        <v>3</v>
      </c>
      <c r="B15" s="10" t="s">
        <v>31</v>
      </c>
      <c r="C15" s="10" t="s">
        <v>41</v>
      </c>
      <c r="D15" s="10" t="s">
        <v>38</v>
      </c>
      <c r="E15" s="10" t="s">
        <v>42</v>
      </c>
      <c r="F15" s="10" t="s">
        <v>40</v>
      </c>
      <c r="G15" s="5">
        <v>1</v>
      </c>
      <c r="H15" s="9"/>
      <c r="I15" s="8">
        <f>ROUND((H15*G15),2)</f>
      </c>
    </row>
    <row r="16" spans="1:9" ht="12.75">
      <c r="A16" s="10">
        <v>4</v>
      </c>
      <c r="B16" s="10" t="s">
        <v>31</v>
      </c>
      <c r="C16" s="10" t="s">
        <v>43</v>
      </c>
      <c r="D16" s="10" t="s">
        <v>38</v>
      </c>
      <c r="E16" s="10" t="s">
        <v>44</v>
      </c>
      <c r="F16" s="10" t="s">
        <v>40</v>
      </c>
      <c r="G16" s="5">
        <v>1</v>
      </c>
      <c r="H16" s="9"/>
      <c r="I16" s="8">
        <f>ROUND((H16*G16),2)</f>
      </c>
    </row>
    <row r="17" spans="1:16" ht="12.75" customHeight="1">
      <c r="A17" s="12"/>
      <c r="B17" s="12"/>
      <c r="C17" s="12" t="s">
        <v>30</v>
      </c>
      <c r="D17" s="12"/>
      <c r="E17" s="12" t="s">
        <v>29</v>
      </c>
      <c r="F17" s="12"/>
      <c r="G17" s="12"/>
      <c r="H17" s="12"/>
      <c r="I17" s="12">
        <f>SUM(I12:I16)</f>
      </c>
      <c r="P17">
        <f>ROUND(SUM(P12:P16),2)</f>
      </c>
    </row>
    <row r="19" spans="1:9" ht="12.75" customHeight="1">
      <c r="A19" s="4"/>
      <c r="B19" s="4"/>
      <c r="C19" s="4" t="s">
        <v>11</v>
      </c>
      <c r="D19" s="4"/>
      <c r="E19" s="4" t="s">
        <v>45</v>
      </c>
      <c r="F19" s="4"/>
      <c r="G19" s="6"/>
      <c r="H19" s="4"/>
      <c r="I19" s="6"/>
    </row>
    <row r="20" spans="1:9" ht="12.75">
      <c r="A20" s="10">
        <v>5</v>
      </c>
      <c r="B20" s="10" t="s">
        <v>31</v>
      </c>
      <c r="C20" s="10" t="s">
        <v>46</v>
      </c>
      <c r="D20" s="10" t="s">
        <v>38</v>
      </c>
      <c r="E20" s="10" t="s">
        <v>47</v>
      </c>
      <c r="F20" s="10" t="s">
        <v>48</v>
      </c>
      <c r="G20" s="5">
        <v>331.7</v>
      </c>
      <c r="H20" s="9"/>
      <c r="I20" s="8">
        <f>ROUND((H20*G20),2)</f>
      </c>
    </row>
    <row r="21" ht="63.75">
      <c r="E21" s="11" t="s">
        <v>49</v>
      </c>
    </row>
    <row r="22" spans="1:9" ht="12.75">
      <c r="A22" s="10">
        <v>6</v>
      </c>
      <c r="B22" s="10" t="s">
        <v>31</v>
      </c>
      <c r="C22" s="10" t="s">
        <v>50</v>
      </c>
      <c r="D22" s="10" t="s">
        <v>38</v>
      </c>
      <c r="E22" s="10" t="s">
        <v>51</v>
      </c>
      <c r="F22" s="10" t="s">
        <v>52</v>
      </c>
      <c r="G22" s="5">
        <v>1525.82</v>
      </c>
      <c r="H22" s="9"/>
      <c r="I22" s="8">
        <f>ROUND((H22*G22),2)</f>
      </c>
    </row>
    <row r="23" ht="89.25">
      <c r="E23" s="11" t="s">
        <v>53</v>
      </c>
    </row>
    <row r="24" spans="1:9" ht="12.75">
      <c r="A24" s="10">
        <v>7</v>
      </c>
      <c r="B24" s="10" t="s">
        <v>31</v>
      </c>
      <c r="C24" s="10" t="s">
        <v>54</v>
      </c>
      <c r="D24" s="10" t="s">
        <v>38</v>
      </c>
      <c r="E24" s="10" t="s">
        <v>55</v>
      </c>
      <c r="F24" s="10" t="s">
        <v>56</v>
      </c>
      <c r="G24" s="5">
        <v>95.22</v>
      </c>
      <c r="H24" s="9"/>
      <c r="I24" s="8">
        <f>ROUND((H24*G24),2)</f>
      </c>
    </row>
    <row r="25" ht="63.75">
      <c r="E25" s="11" t="s">
        <v>57</v>
      </c>
    </row>
    <row r="26" spans="1:9" ht="12.75">
      <c r="A26" s="10">
        <v>8</v>
      </c>
      <c r="B26" s="10" t="s">
        <v>31</v>
      </c>
      <c r="C26" s="10" t="s">
        <v>58</v>
      </c>
      <c r="D26" s="10" t="s">
        <v>38</v>
      </c>
      <c r="E26" s="10" t="s">
        <v>59</v>
      </c>
      <c r="F26" s="10" t="s">
        <v>56</v>
      </c>
      <c r="G26" s="5">
        <v>35.54</v>
      </c>
      <c r="H26" s="9"/>
      <c r="I26" s="8">
        <f>ROUND((H26*G26),2)</f>
      </c>
    </row>
    <row r="27" ht="63.75">
      <c r="E27" s="11" t="s">
        <v>60</v>
      </c>
    </row>
    <row r="28" spans="1:9" ht="12.75">
      <c r="A28" s="10">
        <v>9</v>
      </c>
      <c r="B28" s="10" t="s">
        <v>31</v>
      </c>
      <c r="C28" s="10" t="s">
        <v>61</v>
      </c>
      <c r="D28" s="10" t="s">
        <v>38</v>
      </c>
      <c r="E28" s="10" t="s">
        <v>62</v>
      </c>
      <c r="F28" s="10" t="s">
        <v>56</v>
      </c>
      <c r="G28" s="5">
        <v>8.3</v>
      </c>
      <c r="H28" s="9"/>
      <c r="I28" s="8">
        <f>ROUND((H28*G28),2)</f>
      </c>
    </row>
    <row r="29" ht="76.5">
      <c r="E29" s="11" t="s">
        <v>63</v>
      </c>
    </row>
    <row r="30" spans="1:9" ht="12.75">
      <c r="A30" s="10">
        <v>10</v>
      </c>
      <c r="B30" s="10" t="s">
        <v>31</v>
      </c>
      <c r="C30" s="10" t="s">
        <v>64</v>
      </c>
      <c r="D30" s="10" t="s">
        <v>38</v>
      </c>
      <c r="E30" s="10" t="s">
        <v>65</v>
      </c>
      <c r="F30" s="10" t="s">
        <v>66</v>
      </c>
      <c r="G30" s="5">
        <v>11.5</v>
      </c>
      <c r="H30" s="9"/>
      <c r="I30" s="8">
        <f>ROUND((H30*G30),2)</f>
      </c>
    </row>
    <row r="31" ht="51">
      <c r="E31" s="11" t="s">
        <v>67</v>
      </c>
    </row>
    <row r="32" spans="1:9" ht="12.75">
      <c r="A32" s="10">
        <v>11</v>
      </c>
      <c r="B32" s="10" t="s">
        <v>31</v>
      </c>
      <c r="C32" s="10" t="s">
        <v>68</v>
      </c>
      <c r="D32" s="10" t="s">
        <v>38</v>
      </c>
      <c r="E32" s="10" t="s">
        <v>69</v>
      </c>
      <c r="F32" s="10" t="s">
        <v>66</v>
      </c>
      <c r="G32" s="5">
        <v>355.4</v>
      </c>
      <c r="H32" s="9"/>
      <c r="I32" s="8">
        <f>ROUND((H32*G32),2)</f>
      </c>
    </row>
    <row r="33" ht="63.75">
      <c r="E33" s="11" t="s">
        <v>70</v>
      </c>
    </row>
    <row r="34" spans="1:9" ht="12.75">
      <c r="A34" s="10">
        <v>12</v>
      </c>
      <c r="B34" s="10" t="s">
        <v>31</v>
      </c>
      <c r="C34" s="10" t="s">
        <v>71</v>
      </c>
      <c r="D34" s="10" t="s">
        <v>38</v>
      </c>
      <c r="E34" s="10" t="s">
        <v>72</v>
      </c>
      <c r="F34" s="10" t="s">
        <v>66</v>
      </c>
      <c r="G34" s="5">
        <v>355.4</v>
      </c>
      <c r="H34" s="9"/>
      <c r="I34" s="8">
        <f>ROUND((H34*G34),2)</f>
      </c>
    </row>
    <row r="35" ht="63.75">
      <c r="E35" s="11" t="s">
        <v>73</v>
      </c>
    </row>
    <row r="36" spans="1:16" ht="12.75" customHeight="1">
      <c r="A36" s="12"/>
      <c r="B36" s="12"/>
      <c r="C36" s="12" t="s">
        <v>11</v>
      </c>
      <c r="D36" s="12"/>
      <c r="E36" s="12" t="s">
        <v>45</v>
      </c>
      <c r="F36" s="12"/>
      <c r="G36" s="12"/>
      <c r="H36" s="12"/>
      <c r="I36" s="12">
        <f>SUM(I20:I35)</f>
      </c>
      <c r="P36">
        <f>ROUND(SUM(P20:P35),2)</f>
      </c>
    </row>
    <row r="38" spans="1:9" ht="12.75" customHeight="1">
      <c r="A38" s="4"/>
      <c r="B38" s="4"/>
      <c r="C38" s="4" t="s">
        <v>24</v>
      </c>
      <c r="D38" s="4"/>
      <c r="E38" s="4" t="s">
        <v>74</v>
      </c>
      <c r="F38" s="4"/>
      <c r="G38" s="6"/>
      <c r="H38" s="4"/>
      <c r="I38" s="6"/>
    </row>
    <row r="39" spans="1:9" ht="12.75">
      <c r="A39" s="10">
        <v>13</v>
      </c>
      <c r="B39" s="10" t="s">
        <v>31</v>
      </c>
      <c r="C39" s="10" t="s">
        <v>75</v>
      </c>
      <c r="D39" s="10" t="s">
        <v>38</v>
      </c>
      <c r="E39" s="10" t="s">
        <v>76</v>
      </c>
      <c r="F39" s="10" t="s">
        <v>56</v>
      </c>
      <c r="G39" s="5">
        <v>1.02</v>
      </c>
      <c r="H39" s="9"/>
      <c r="I39" s="8">
        <f>ROUND((H39*G39),2)</f>
      </c>
    </row>
    <row r="40" ht="63.75">
      <c r="E40" s="11" t="s">
        <v>77</v>
      </c>
    </row>
    <row r="41" spans="1:9" ht="12.75">
      <c r="A41" s="10">
        <v>14</v>
      </c>
      <c r="B41" s="10" t="s">
        <v>31</v>
      </c>
      <c r="C41" s="10" t="s">
        <v>78</v>
      </c>
      <c r="D41" s="10" t="s">
        <v>38</v>
      </c>
      <c r="E41" s="10" t="s">
        <v>79</v>
      </c>
      <c r="F41" s="10" t="s">
        <v>66</v>
      </c>
      <c r="G41" s="5">
        <v>963.3</v>
      </c>
      <c r="H41" s="9"/>
      <c r="I41" s="8">
        <f>ROUND((H41*G41),2)</f>
      </c>
    </row>
    <row r="42" ht="153">
      <c r="E42" s="11" t="s">
        <v>80</v>
      </c>
    </row>
    <row r="43" spans="1:9" ht="12.75">
      <c r="A43" s="10">
        <v>15</v>
      </c>
      <c r="B43" s="10" t="s">
        <v>31</v>
      </c>
      <c r="C43" s="10" t="s">
        <v>81</v>
      </c>
      <c r="D43" s="10" t="s">
        <v>38</v>
      </c>
      <c r="E43" s="10" t="s">
        <v>82</v>
      </c>
      <c r="F43" s="10" t="s">
        <v>66</v>
      </c>
      <c r="G43" s="5">
        <v>963.3</v>
      </c>
      <c r="H43" s="9"/>
      <c r="I43" s="8">
        <f>ROUND((H43*G43),2)</f>
      </c>
    </row>
    <row r="44" ht="178.5">
      <c r="E44" s="11" t="s">
        <v>83</v>
      </c>
    </row>
    <row r="45" spans="1:9" ht="12.75">
      <c r="A45" s="10">
        <v>16</v>
      </c>
      <c r="B45" s="10" t="s">
        <v>31</v>
      </c>
      <c r="C45" s="10" t="s">
        <v>84</v>
      </c>
      <c r="D45" s="10" t="s">
        <v>38</v>
      </c>
      <c r="E45" s="10" t="s">
        <v>85</v>
      </c>
      <c r="F45" s="10" t="s">
        <v>66</v>
      </c>
      <c r="G45" s="5">
        <v>963.3</v>
      </c>
      <c r="H45" s="9"/>
      <c r="I45" s="8">
        <f>ROUND((H45*G45),2)</f>
      </c>
    </row>
    <row r="46" ht="178.5">
      <c r="E46" s="11" t="s">
        <v>86</v>
      </c>
    </row>
    <row r="47" spans="1:9" ht="12.75">
      <c r="A47" s="10">
        <v>17</v>
      </c>
      <c r="B47" s="10" t="s">
        <v>31</v>
      </c>
      <c r="C47" s="10" t="s">
        <v>87</v>
      </c>
      <c r="D47" s="10" t="s">
        <v>38</v>
      </c>
      <c r="E47" s="10" t="s">
        <v>88</v>
      </c>
      <c r="F47" s="10" t="s">
        <v>66</v>
      </c>
      <c r="G47" s="5">
        <v>963.3</v>
      </c>
      <c r="H47" s="9"/>
      <c r="I47" s="8">
        <f>ROUND((H47*G47),2)</f>
      </c>
    </row>
    <row r="48" ht="178.5">
      <c r="E48" s="11" t="s">
        <v>89</v>
      </c>
    </row>
    <row r="49" spans="1:16" ht="12.75" customHeight="1">
      <c r="A49" s="12"/>
      <c r="B49" s="12"/>
      <c r="C49" s="12" t="s">
        <v>24</v>
      </c>
      <c r="D49" s="12"/>
      <c r="E49" s="12" t="s">
        <v>74</v>
      </c>
      <c r="F49" s="12"/>
      <c r="G49" s="12"/>
      <c r="H49" s="12"/>
      <c r="I49" s="12">
        <f>SUM(I39:I48)</f>
      </c>
      <c r="P49">
        <f>ROUND(SUM(P39:P48),2)</f>
      </c>
    </row>
    <row r="51" spans="1:9" ht="12.75" customHeight="1">
      <c r="A51" s="4"/>
      <c r="B51" s="4"/>
      <c r="C51" s="4" t="s">
        <v>27</v>
      </c>
      <c r="D51" s="4"/>
      <c r="E51" s="4" t="s">
        <v>90</v>
      </c>
      <c r="F51" s="4"/>
      <c r="G51" s="6"/>
      <c r="H51" s="4"/>
      <c r="I51" s="6"/>
    </row>
    <row r="52" spans="1:9" ht="12.75">
      <c r="A52" s="10">
        <v>18</v>
      </c>
      <c r="B52" s="10" t="s">
        <v>31</v>
      </c>
      <c r="C52" s="10" t="s">
        <v>91</v>
      </c>
      <c r="D52" s="10" t="s">
        <v>38</v>
      </c>
      <c r="E52" s="10" t="s">
        <v>92</v>
      </c>
      <c r="F52" s="10" t="s">
        <v>93</v>
      </c>
      <c r="G52" s="5">
        <v>12</v>
      </c>
      <c r="H52" s="9"/>
      <c r="I52" s="8">
        <f>ROUND((H52*G52),2)</f>
      </c>
    </row>
    <row r="53" ht="51">
      <c r="E53" s="11" t="s">
        <v>94</v>
      </c>
    </row>
    <row r="54" spans="1:9" ht="12.75">
      <c r="A54" s="10">
        <v>19</v>
      </c>
      <c r="B54" s="10" t="s">
        <v>31</v>
      </c>
      <c r="C54" s="10" t="s">
        <v>95</v>
      </c>
      <c r="D54" s="10" t="s">
        <v>38</v>
      </c>
      <c r="E54" s="10" t="s">
        <v>96</v>
      </c>
      <c r="F54" s="10" t="s">
        <v>93</v>
      </c>
      <c r="G54" s="5">
        <v>7</v>
      </c>
      <c r="H54" s="9"/>
      <c r="I54" s="8">
        <f>ROUND((H54*G54),2)</f>
      </c>
    </row>
    <row r="55" ht="51">
      <c r="E55" s="11" t="s">
        <v>97</v>
      </c>
    </row>
    <row r="56" spans="1:9" ht="12.75">
      <c r="A56" s="10">
        <v>20</v>
      </c>
      <c r="B56" s="10" t="s">
        <v>31</v>
      </c>
      <c r="C56" s="10" t="s">
        <v>98</v>
      </c>
      <c r="D56" s="10" t="s">
        <v>38</v>
      </c>
      <c r="E56" s="10" t="s">
        <v>99</v>
      </c>
      <c r="F56" s="10" t="s">
        <v>93</v>
      </c>
      <c r="G56" s="5">
        <v>5</v>
      </c>
      <c r="H56" s="9"/>
      <c r="I56" s="8">
        <f>ROUND((H56*G56),2)</f>
      </c>
    </row>
    <row r="57" ht="51">
      <c r="E57" s="11" t="s">
        <v>100</v>
      </c>
    </row>
    <row r="58" spans="1:16" ht="12.75" customHeight="1">
      <c r="A58" s="12"/>
      <c r="B58" s="12"/>
      <c r="C58" s="12" t="s">
        <v>27</v>
      </c>
      <c r="D58" s="12"/>
      <c r="E58" s="12" t="s">
        <v>101</v>
      </c>
      <c r="F58" s="12"/>
      <c r="G58" s="12"/>
      <c r="H58" s="12"/>
      <c r="I58" s="12">
        <f>SUM(I52:I57)</f>
      </c>
      <c r="P58">
        <f>ROUND(SUM(P52:P57),2)</f>
      </c>
    </row>
    <row r="60" spans="1:9" ht="12.75" customHeight="1">
      <c r="A60" s="4"/>
      <c r="B60" s="4"/>
      <c r="C60" s="4" t="s">
        <v>28</v>
      </c>
      <c r="D60" s="4"/>
      <c r="E60" s="4" t="s">
        <v>102</v>
      </c>
      <c r="F60" s="4"/>
      <c r="G60" s="6"/>
      <c r="H60" s="4"/>
      <c r="I60" s="6"/>
    </row>
    <row r="61" spans="1:9" ht="12.75">
      <c r="A61" s="10">
        <v>21</v>
      </c>
      <c r="B61" s="10" t="s">
        <v>31</v>
      </c>
      <c r="C61" s="10" t="s">
        <v>103</v>
      </c>
      <c r="D61" s="10" t="s">
        <v>38</v>
      </c>
      <c r="E61" s="10" t="s">
        <v>104</v>
      </c>
      <c r="F61" s="10" t="s">
        <v>93</v>
      </c>
      <c r="G61" s="5">
        <v>2</v>
      </c>
      <c r="H61" s="9"/>
      <c r="I61" s="8">
        <f>ROUND((H61*G61),2)</f>
      </c>
    </row>
    <row r="62" ht="51">
      <c r="E62" s="11" t="s">
        <v>105</v>
      </c>
    </row>
    <row r="63" spans="1:9" ht="12.75">
      <c r="A63" s="10">
        <v>22</v>
      </c>
      <c r="B63" s="10" t="s">
        <v>31</v>
      </c>
      <c r="C63" s="10" t="s">
        <v>106</v>
      </c>
      <c r="D63" s="10" t="s">
        <v>38</v>
      </c>
      <c r="E63" s="10" t="s">
        <v>107</v>
      </c>
      <c r="F63" s="10" t="s">
        <v>93</v>
      </c>
      <c r="G63" s="5">
        <v>2</v>
      </c>
      <c r="H63" s="9"/>
      <c r="I63" s="8">
        <f>ROUND((H63*G63),2)</f>
      </c>
    </row>
    <row r="64" ht="51">
      <c r="E64" s="11" t="s">
        <v>108</v>
      </c>
    </row>
    <row r="65" spans="1:9" ht="12.75">
      <c r="A65" s="10">
        <v>23</v>
      </c>
      <c r="B65" s="10" t="s">
        <v>31</v>
      </c>
      <c r="C65" s="10" t="s">
        <v>109</v>
      </c>
      <c r="D65" s="10" t="s">
        <v>38</v>
      </c>
      <c r="E65" s="10" t="s">
        <v>110</v>
      </c>
      <c r="F65" s="10" t="s">
        <v>66</v>
      </c>
      <c r="G65" s="5">
        <v>23.238</v>
      </c>
      <c r="H65" s="9"/>
      <c r="I65" s="8">
        <f>ROUND((H65*G65),2)</f>
      </c>
    </row>
    <row r="66" ht="140.25">
      <c r="E66" s="11" t="s">
        <v>111</v>
      </c>
    </row>
    <row r="67" spans="1:9" ht="12.75">
      <c r="A67" s="10">
        <v>24</v>
      </c>
      <c r="B67" s="10" t="s">
        <v>31</v>
      </c>
      <c r="C67" s="10" t="s">
        <v>112</v>
      </c>
      <c r="D67" s="10" t="s">
        <v>38</v>
      </c>
      <c r="E67" s="10" t="s">
        <v>113</v>
      </c>
      <c r="F67" s="10" t="s">
        <v>48</v>
      </c>
      <c r="G67" s="5">
        <v>331.9</v>
      </c>
      <c r="H67" s="9"/>
      <c r="I67" s="8">
        <f>ROUND((H67*G67),2)</f>
      </c>
    </row>
    <row r="68" ht="51">
      <c r="E68" s="11" t="s">
        <v>114</v>
      </c>
    </row>
    <row r="69" spans="1:9" ht="12.75">
      <c r="A69" s="10">
        <v>25</v>
      </c>
      <c r="B69" s="10" t="s">
        <v>31</v>
      </c>
      <c r="C69" s="10" t="s">
        <v>115</v>
      </c>
      <c r="D69" s="10" t="s">
        <v>38</v>
      </c>
      <c r="E69" s="10" t="s">
        <v>116</v>
      </c>
      <c r="F69" s="10" t="s">
        <v>48</v>
      </c>
      <c r="G69" s="5">
        <v>7.5</v>
      </c>
      <c r="H69" s="9"/>
      <c r="I69" s="8">
        <f>ROUND((H69*G69),2)</f>
      </c>
    </row>
    <row r="70" ht="51">
      <c r="E70" s="11" t="s">
        <v>117</v>
      </c>
    </row>
    <row r="71" spans="1:9" ht="12.75">
      <c r="A71" s="10">
        <v>26</v>
      </c>
      <c r="B71" s="10" t="s">
        <v>31</v>
      </c>
      <c r="C71" s="10" t="s">
        <v>118</v>
      </c>
      <c r="D71" s="10" t="s">
        <v>38</v>
      </c>
      <c r="E71" s="10" t="s">
        <v>119</v>
      </c>
      <c r="F71" s="10" t="s">
        <v>48</v>
      </c>
      <c r="G71" s="5">
        <v>345.8</v>
      </c>
      <c r="H71" s="9"/>
      <c r="I71" s="8">
        <f>ROUND((H71*G71),2)</f>
      </c>
    </row>
    <row r="72" ht="89.25">
      <c r="E72" s="11" t="s">
        <v>120</v>
      </c>
    </row>
    <row r="73" spans="1:9" ht="12.75">
      <c r="A73" s="10">
        <v>27</v>
      </c>
      <c r="B73" s="10" t="s">
        <v>31</v>
      </c>
      <c r="C73" s="10" t="s">
        <v>121</v>
      </c>
      <c r="D73" s="10" t="s">
        <v>38</v>
      </c>
      <c r="E73" s="10" t="s">
        <v>122</v>
      </c>
      <c r="F73" s="10" t="s">
        <v>48</v>
      </c>
      <c r="G73" s="5">
        <v>345.8</v>
      </c>
      <c r="H73" s="9"/>
      <c r="I73" s="8">
        <f>ROUND((H73*G73),2)</f>
      </c>
    </row>
    <row r="74" ht="63.75">
      <c r="E74" s="11" t="s">
        <v>123</v>
      </c>
    </row>
    <row r="75" spans="1:9" ht="12.75">
      <c r="A75" s="10">
        <v>28</v>
      </c>
      <c r="B75" s="10" t="s">
        <v>31</v>
      </c>
      <c r="C75" s="10" t="s">
        <v>124</v>
      </c>
      <c r="D75" s="10" t="s">
        <v>33</v>
      </c>
      <c r="E75" s="10" t="s">
        <v>125</v>
      </c>
      <c r="F75" s="10" t="s">
        <v>126</v>
      </c>
      <c r="G75" s="5">
        <v>1</v>
      </c>
      <c r="H75" s="9"/>
      <c r="I75" s="8">
        <f>ROUND((H75*G75),2)</f>
      </c>
    </row>
    <row r="76" spans="1:16" ht="12.75" customHeight="1">
      <c r="A76" s="12"/>
      <c r="B76" s="12"/>
      <c r="C76" s="12" t="s">
        <v>28</v>
      </c>
      <c r="D76" s="12"/>
      <c r="E76" s="12" t="s">
        <v>102</v>
      </c>
      <c r="F76" s="12"/>
      <c r="G76" s="12"/>
      <c r="H76" s="12"/>
      <c r="I76" s="12">
        <f>SUM(I61:I75)</f>
      </c>
      <c r="P76">
        <f>ROUND(SUM(P61:P75),2)</f>
      </c>
    </row>
    <row r="78" spans="1:16" ht="12.75" customHeight="1">
      <c r="A78" s="12"/>
      <c r="B78" s="12"/>
      <c r="C78" s="12"/>
      <c r="D78" s="12"/>
      <c r="E78" s="12" t="s">
        <v>127</v>
      </c>
      <c r="F78" s="12"/>
      <c r="G78" s="12"/>
      <c r="H78" s="12"/>
      <c r="I78" s="12">
        <f>+I17+I36+I49+I58+I76</f>
      </c>
      <c r="P78">
        <f>+P17+P36+P49+P58+P76</f>
      </c>
    </row>
    <row r="80" spans="1:9" ht="12.75" customHeight="1">
      <c r="A80" s="4" t="s">
        <v>128</v>
      </c>
      <c r="B80" s="4"/>
      <c r="C80" s="4"/>
      <c r="D80" s="4"/>
      <c r="E80" s="4"/>
      <c r="F80" s="4"/>
      <c r="G80" s="4"/>
      <c r="H80" s="4"/>
      <c r="I80" s="4"/>
    </row>
    <row r="81" spans="1:9" ht="12.75" customHeight="1">
      <c r="A81" s="4"/>
      <c r="B81" s="4"/>
      <c r="C81" s="4"/>
      <c r="D81" s="4"/>
      <c r="E81" s="4" t="s">
        <v>129</v>
      </c>
      <c r="F81" s="4"/>
      <c r="G81" s="4"/>
      <c r="H81" s="4"/>
      <c r="I81" s="4"/>
    </row>
    <row r="82" spans="1:16" ht="12.75" customHeight="1">
      <c r="A82" s="12"/>
      <c r="B82" s="12"/>
      <c r="C82" s="12"/>
      <c r="D82" s="12"/>
      <c r="E82" s="12" t="s">
        <v>130</v>
      </c>
      <c r="F82" s="12"/>
      <c r="G82" s="12"/>
      <c r="H82" s="12"/>
      <c r="I82" s="12">
        <v>0</v>
      </c>
      <c r="P82">
        <v>0</v>
      </c>
    </row>
    <row r="83" spans="1:9" ht="12.75" customHeight="1">
      <c r="A83" s="12"/>
      <c r="B83" s="12"/>
      <c r="C83" s="12"/>
      <c r="D83" s="12"/>
      <c r="E83" s="12" t="s">
        <v>131</v>
      </c>
      <c r="F83" s="12"/>
      <c r="G83" s="12"/>
      <c r="H83" s="12"/>
      <c r="I83" s="12"/>
    </row>
    <row r="84" spans="1:16" ht="12.75" customHeight="1">
      <c r="A84" s="12"/>
      <c r="B84" s="12"/>
      <c r="C84" s="12"/>
      <c r="D84" s="12"/>
      <c r="E84" s="12" t="s">
        <v>132</v>
      </c>
      <c r="F84" s="12"/>
      <c r="G84" s="12"/>
      <c r="H84" s="12"/>
      <c r="I84" s="12">
        <v>0</v>
      </c>
      <c r="P84">
        <v>0</v>
      </c>
    </row>
    <row r="85" spans="1:16" ht="12.75" customHeight="1">
      <c r="A85" s="12"/>
      <c r="B85" s="12"/>
      <c r="C85" s="12"/>
      <c r="D85" s="12"/>
      <c r="E85" s="12" t="s">
        <v>133</v>
      </c>
      <c r="F85" s="12"/>
      <c r="G85" s="12"/>
      <c r="H85" s="12"/>
      <c r="I85" s="12">
        <f>I82+I84</f>
      </c>
      <c r="P85">
        <f>P82+P84</f>
      </c>
    </row>
    <row r="87" spans="1:16" ht="12.75" customHeight="1">
      <c r="A87" s="12"/>
      <c r="B87" s="12"/>
      <c r="C87" s="12"/>
      <c r="D87" s="12"/>
      <c r="E87" s="12" t="s">
        <v>133</v>
      </c>
      <c r="F87" s="12"/>
      <c r="G87" s="12"/>
      <c r="H87" s="12"/>
      <c r="I87" s="12">
        <f>I78+I85</f>
      </c>
      <c r="P87">
        <f>P78+P85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