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2" windowHeight="8952" activeTab="0"/>
  </bookViews>
  <sheets>
    <sheet name="krycí list" sheetId="1" r:id="rId1"/>
    <sheet name="položky" sheetId="2" r:id="rId2"/>
  </sheets>
  <definedNames>
    <definedName name="_xlnm.Print_Titles" localSheetId="0">'krycí list'!$1:$3</definedName>
  </definedNames>
  <calcPr fullCalcOnLoad="1"/>
</workbook>
</file>

<file path=xl/sharedStrings.xml><?xml version="1.0" encoding="utf-8"?>
<sst xmlns="http://schemas.openxmlformats.org/spreadsheetml/2006/main" count="261" uniqueCount="204">
  <si>
    <t>KRYCÍ LIST ROZPOČTU</t>
  </si>
  <si>
    <t>Název stavby</t>
  </si>
  <si>
    <t>Galerie Karlovy Vary - Výměna plynových kotlů</t>
  </si>
  <si>
    <t>JKSO</t>
  </si>
  <si>
    <t>Název objektu</t>
  </si>
  <si>
    <t>EČO</t>
  </si>
  <si>
    <t xml:space="preserve">   </t>
  </si>
  <si>
    <t>Místo</t>
  </si>
  <si>
    <t>IČ</t>
  </si>
  <si>
    <t>DIČ</t>
  </si>
  <si>
    <t>Objednatel</t>
  </si>
  <si>
    <t>Projektant</t>
  </si>
  <si>
    <t>Zhotovitel</t>
  </si>
  <si>
    <t>Zpracoval</t>
  </si>
  <si>
    <t>Rozpočet číslo</t>
  </si>
  <si>
    <t>Dne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</si>
  <si>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</si>
  <si>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</si>
  <si>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</si>
  <si>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</si>
  <si>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</si>
  <si>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</si>
  <si>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</si>
  <si>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</si>
  <si>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</si>
  <si>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</si>
  <si>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</si>
  <si>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</si>
  <si>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</si>
  <si>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</si>
  <si>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</si>
  <si>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1</t>
  </si>
  <si>
    <t>HSV</t>
  </si>
  <si>
    <t>Dodávky</t>
  </si>
  <si>
    <t>8</t>
  </si>
  <si>
    <t>Práce přesčas</t>
  </si>
  <si>
    <t>13</t>
  </si>
  <si>
    <t xml:space="preserve">Zařízení staveniště   </t>
  </si>
  <si>
    <t>2</t>
  </si>
  <si>
    <t>Montáž</t>
  </si>
  <si>
    <t>9</t>
  </si>
  <si>
    <t>Bez pevné podl.</t>
  </si>
  <si>
    <t>14</t>
  </si>
  <si>
    <t xml:space="preserve">Projektové práce   </t>
  </si>
  <si>
    <t>3</t>
  </si>
  <si>
    <t>PSV</t>
  </si>
  <si>
    <t>10</t>
  </si>
  <si>
    <t>Kulturní památka</t>
  </si>
  <si>
    <t>15</t>
  </si>
  <si>
    <t xml:space="preserve">Územní vlivy   </t>
  </si>
  <si>
    <t>4</t>
  </si>
  <si>
    <t>11</t>
  </si>
  <si>
    <t>16</t>
  </si>
  <si>
    <t xml:space="preserve">Provozní vlivy   </t>
  </si>
  <si>
    <t>5</t>
  </si>
  <si>
    <t>"M"</t>
  </si>
  <si>
    <t>17</t>
  </si>
  <si>
    <t xml:space="preserve">Jiné VRN   </t>
  </si>
  <si>
    <t>6</t>
  </si>
  <si>
    <t>18</t>
  </si>
  <si>
    <t>VRN z rozpočtu</t>
  </si>
  <si>
    <t>7</t>
  </si>
  <si>
    <t>ZRN (ř. 1-6)</t>
  </si>
  <si>
    <t>12</t>
  </si>
  <si>
    <t>DN (ř. 8-11)</t>
  </si>
  <si>
    <t>19</t>
  </si>
  <si>
    <t>VRN (ř. 13-18)</t>
  </si>
  <si>
    <t>20</t>
  </si>
  <si>
    <t>HZS</t>
  </si>
  <si>
    <t>21</t>
  </si>
  <si>
    <t>Kompl. činnost</t>
  </si>
  <si>
    <t>22</t>
  </si>
  <si>
    <t>Ostatní náklady</t>
  </si>
  <si>
    <t>Projektant, Zhotovitel, Objednatel</t>
  </si>
  <si>
    <t>D</t>
  </si>
  <si>
    <t>Celkem bez DPH</t>
  </si>
  <si>
    <t>DPH</t>
  </si>
  <si>
    <t>%</t>
  </si>
  <si>
    <t>Základ daně</t>
  </si>
  <si>
    <t>DPH celkem</t>
  </si>
  <si>
    <t xml:space="preserve"> snížená</t>
  </si>
  <si>
    <t xml:space="preserve"> základní</t>
  </si>
  <si>
    <t>Cena s DPH</t>
  </si>
  <si>
    <t>E</t>
  </si>
  <si>
    <t>Přípočty a odpočty</t>
  </si>
  <si>
    <t>Dodá zadavatel</t>
  </si>
  <si>
    <t>Klouzavá doložka</t>
  </si>
  <si>
    <t>Zvýhodnění</t>
  </si>
  <si>
    <t xml:space="preserve">ROZPOČET  </t>
  </si>
  <si>
    <t>Stavba:   Galerie Karlovy Vary - Výměna plynových kotlů</t>
  </si>
  <si>
    <t xml:space="preserve">Objekt:   </t>
  </si>
  <si>
    <t xml:space="preserve">Objednatel:   </t>
  </si>
  <si>
    <t xml:space="preserve">Zhotovitel:   </t>
  </si>
  <si>
    <t xml:space="preserve">Zpracoval:   </t>
  </si>
  <si>
    <t xml:space="preserve">Místo:   </t>
  </si>
  <si>
    <t>Č.</t>
  </si>
  <si>
    <t>Kód položky</t>
  </si>
  <si>
    <t>Popis</t>
  </si>
  <si>
    <t>MJ</t>
  </si>
  <si>
    <t>Množství celkem</t>
  </si>
  <si>
    <t>Cena jednotková</t>
  </si>
  <si>
    <t>Cena celkem</t>
  </si>
  <si>
    <t>Hmotnost celkem</t>
  </si>
  <si>
    <t xml:space="preserve">Práce a dodávky PSV   </t>
  </si>
  <si>
    <t>731</t>
  </si>
  <si>
    <t xml:space="preserve">Ústřední vytápění - kotelny   </t>
  </si>
  <si>
    <t>731100801</t>
  </si>
  <si>
    <t xml:space="preserve">Plynový kondenzační kotel MODULEX 150 EX   </t>
  </si>
  <si>
    <t>soub</t>
  </si>
  <si>
    <t>731100802</t>
  </si>
  <si>
    <t xml:space="preserve">Montáž kotle   </t>
  </si>
  <si>
    <t>731100804</t>
  </si>
  <si>
    <t xml:space="preserve">Zprovoznění kotle a uvedení kotle do provozu   </t>
  </si>
  <si>
    <t>731100805</t>
  </si>
  <si>
    <t xml:space="preserve">Neutralizační zařízení kondenzátu   </t>
  </si>
  <si>
    <t>731100806</t>
  </si>
  <si>
    <t xml:space="preserve">Primární okruh s modulačním čerpadlem, hydraulickým vyrovnávačem 8m3/h   </t>
  </si>
  <si>
    <t>731100807</t>
  </si>
  <si>
    <t xml:space="preserve">Sada přídavných bezpečnostních zařízení   </t>
  </si>
  <si>
    <t>731100808</t>
  </si>
  <si>
    <t xml:space="preserve">Řídící systém (regulace 0-10V) E8 vč. čidel teploty   </t>
  </si>
  <si>
    <t>733</t>
  </si>
  <si>
    <t xml:space="preserve">Ústřední vytápění - rozvodné potrubí   </t>
  </si>
  <si>
    <t>733111415</t>
  </si>
  <si>
    <t xml:space="preserve">Ocelová trubka hladká bezešvá 1" , vč. izolace PIPO ALS 20 mm   </t>
  </si>
  <si>
    <t>m</t>
  </si>
  <si>
    <t>733111416</t>
  </si>
  <si>
    <t xml:space="preserve">Ocelová trubka hladká bezešvá 6/4", vč. izolace PIPO ALS 40 mm   </t>
  </si>
  <si>
    <t>733111418</t>
  </si>
  <si>
    <t xml:space="preserve">Ocelová trubka hladká bezešvá 2", vč. izolace PIPO ALS 60 mm   </t>
  </si>
  <si>
    <t>733111419</t>
  </si>
  <si>
    <t xml:space="preserve">Ocelová trubka hladká bezešvá 2,5", vč. izolace PIPO ALS 60 mm   </t>
  </si>
  <si>
    <t>733123921</t>
  </si>
  <si>
    <t xml:space="preserve">Svařovaný spoj potrubí ocelového hladkého D 76 mm   </t>
  </si>
  <si>
    <t>kus</t>
  </si>
  <si>
    <t>733123922</t>
  </si>
  <si>
    <t xml:space="preserve">Svářecí souprava Acetylen - kyslík   </t>
  </si>
  <si>
    <t>734109115</t>
  </si>
  <si>
    <t xml:space="preserve">Spojovací a kotvící materiál   </t>
  </si>
  <si>
    <t>734</t>
  </si>
  <si>
    <t xml:space="preserve">Ústřední vytápění - armatury   </t>
  </si>
  <si>
    <t>734101101</t>
  </si>
  <si>
    <t xml:space="preserve">Pojistný ventil 1"x5/4" - 2,5 bar   </t>
  </si>
  <si>
    <t>734101102</t>
  </si>
  <si>
    <t xml:space="preserve">Kulový uzávěr DN25   </t>
  </si>
  <si>
    <t>734101103</t>
  </si>
  <si>
    <t xml:space="preserve">Kulový uzávěr DN40 plyn   </t>
  </si>
  <si>
    <t>734101104</t>
  </si>
  <si>
    <t xml:space="preserve">Kulový uzávěr DN50   </t>
  </si>
  <si>
    <t>734101105</t>
  </si>
  <si>
    <t xml:space="preserve">Kulový uzávěr DN65   </t>
  </si>
  <si>
    <t>734101106</t>
  </si>
  <si>
    <t xml:space="preserve">Vyvažovací ventil STAD DN50 s vypouštěním   </t>
  </si>
  <si>
    <t>734101107</t>
  </si>
  <si>
    <t xml:space="preserve">Směšovací ventil ESBE VRG 131, DN40, kv=25 m3/h   </t>
  </si>
  <si>
    <t>734101108</t>
  </si>
  <si>
    <t xml:space="preserve">Vypouštěcí ventil DN15   </t>
  </si>
  <si>
    <t>734101109</t>
  </si>
  <si>
    <t xml:space="preserve">Automatický odvzdušňovací ventil 1/2"   </t>
  </si>
  <si>
    <t>734101110</t>
  </si>
  <si>
    <t xml:space="preserve">Zpětná klapka závitová mosaz DN25   </t>
  </si>
  <si>
    <t>734101111</t>
  </si>
  <si>
    <t xml:space="preserve">Zpětná klapka závitová mosaz DN50   </t>
  </si>
  <si>
    <t>734101112</t>
  </si>
  <si>
    <t xml:space="preserve">Filtr závitový DN25   </t>
  </si>
  <si>
    <t>734101113</t>
  </si>
  <si>
    <t xml:space="preserve">Filtr závitový DN50   </t>
  </si>
  <si>
    <t>734101114</t>
  </si>
  <si>
    <t xml:space="preserve">Teploměr stonkový 0-120°C vč. jímky   </t>
  </si>
  <si>
    <t>734101115</t>
  </si>
  <si>
    <t xml:space="preserve">Manometr 0-600 kPa   </t>
  </si>
  <si>
    <t>755</t>
  </si>
  <si>
    <t xml:space="preserve">Spalinová cesta - odkouření kotle   </t>
  </si>
  <si>
    <t>755101101</t>
  </si>
  <si>
    <t xml:space="preserve">Spalinová vložka PPs DN150   </t>
  </si>
  <si>
    <t>755101102</t>
  </si>
  <si>
    <t xml:space="preserve">Vertikální spalinovod vč. revizních otvorů   </t>
  </si>
  <si>
    <t>755101103</t>
  </si>
  <si>
    <t xml:space="preserve">Spona, límec   </t>
  </si>
  <si>
    <t>755101104</t>
  </si>
  <si>
    <t xml:space="preserve">Zednické začištění   </t>
  </si>
  <si>
    <t>755101105</t>
  </si>
  <si>
    <t xml:space="preserve">Montážní práce, revize   </t>
  </si>
  <si>
    <t xml:space="preserve">Kondenzátní potrubí   </t>
  </si>
  <si>
    <t>721101011</t>
  </si>
  <si>
    <t xml:space="preserve">Odpadní potrubí HT-systém DN40 vč. tvarovek   </t>
  </si>
  <si>
    <t xml:space="preserve">Demontáž   </t>
  </si>
  <si>
    <t>757101101</t>
  </si>
  <si>
    <t xml:space="preserve">Stacionární plynový kotel Junkers   </t>
  </si>
  <si>
    <t>757101102</t>
  </si>
  <si>
    <t xml:space="preserve">Primární ocelový potrubní rozvod do DN100   </t>
  </si>
  <si>
    <t>757101103</t>
  </si>
  <si>
    <t xml:space="preserve">Přírubové armatury DN100   </t>
  </si>
  <si>
    <t>757101104</t>
  </si>
  <si>
    <t xml:space="preserve">Regulace kaskády kotlů   </t>
  </si>
  <si>
    <t>757101105</t>
  </si>
  <si>
    <t xml:space="preserve">Stávající odkouření kaskády kotlů   </t>
  </si>
  <si>
    <t xml:space="preserve">Montážní práce   </t>
  </si>
  <si>
    <t>758101101</t>
  </si>
  <si>
    <t xml:space="preserve">Montáže - v ceně materiálů  (předchozí položky)   </t>
  </si>
  <si>
    <t>hod</t>
  </si>
  <si>
    <t>758101100</t>
  </si>
  <si>
    <t xml:space="preserve">Úprava plynovodu a MaR vč. zkoušek a revizí   </t>
  </si>
  <si>
    <t xml:space="preserve">Datum: 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</si>
</sst>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0;\-###0"/>
    <numFmt numFmtId="165" formatCode="#,##0;\-#,##0"/>
    <numFmt numFmtId="166" formatCode="#,##0.00;\-#,##0.00"/>
    <numFmt numFmtId="167" formatCode="0.00%;\-0.00%"/>
    <numFmt numFmtId="168" formatCode="###0.0;\-###0.0"/>
    <numFmt numFmtId="169" formatCode="#,##0.000;\-#,##0.000"/>
    <numFmt numFmtId="170" formatCode="#,##0.00_ ;\-#,##0.00\ "/>
  </numFmts>
  <fonts count="54">
    <font>
      <sz val="8"/>
      <name val="MS Sans Serif"/>
      <family val="0"/>
    </font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b/>
      <sz val="8"/>
      <name val="Arial CE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8"/>
      <name val="Arial CYR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/>
      <right style="thin">
        <color indexed="8"/>
      </right>
      <top/>
      <bottom style="hair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>
        <color indexed="8"/>
      </top>
      <bottom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03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10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5" fillId="0" borderId="20" xfId="0" applyFont="1" applyBorder="1" applyAlignment="1" applyProtection="1">
      <alignment horizontal="left" vertical="center"/>
      <protection/>
    </xf>
    <xf numFmtId="0" fontId="5" fillId="0" borderId="24" xfId="0" applyFont="1" applyBorder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left" vertical="center"/>
      <protection/>
    </xf>
    <xf numFmtId="0" fontId="5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5" fillId="0" borderId="28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3" fillId="0" borderId="31" xfId="0" applyFont="1" applyBorder="1" applyAlignment="1" applyProtection="1">
      <alignment horizontal="left" vertical="center"/>
      <protection/>
    </xf>
    <xf numFmtId="0" fontId="3" fillId="0" borderId="32" xfId="0" applyFont="1" applyBorder="1" applyAlignment="1" applyProtection="1">
      <alignment horizontal="left" vertical="center"/>
      <protection/>
    </xf>
    <xf numFmtId="0" fontId="8" fillId="0" borderId="32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34" xfId="0" applyFont="1" applyBorder="1" applyAlignment="1" applyProtection="1">
      <alignment horizontal="left" vertical="center"/>
      <protection/>
    </xf>
    <xf numFmtId="0" fontId="3" fillId="0" borderId="35" xfId="0" applyFont="1" applyBorder="1" applyAlignment="1" applyProtection="1">
      <alignment horizontal="left" vertical="center"/>
      <protection/>
    </xf>
    <xf numFmtId="0" fontId="3" fillId="0" borderId="36" xfId="0" applyFont="1" applyBorder="1" applyAlignment="1" applyProtection="1">
      <alignment horizontal="left" vertical="center"/>
      <protection/>
    </xf>
    <xf numFmtId="0" fontId="3" fillId="0" borderId="37" xfId="0" applyFont="1" applyBorder="1" applyAlignment="1" applyProtection="1">
      <alignment horizontal="left" vertical="center"/>
      <protection/>
    </xf>
    <xf numFmtId="0" fontId="3" fillId="0" borderId="38" xfId="0" applyFont="1" applyBorder="1" applyAlignment="1" applyProtection="1">
      <alignment horizontal="left" vertical="center"/>
      <protection/>
    </xf>
    <xf numFmtId="164" fontId="1" fillId="0" borderId="39" xfId="0" applyNumberFormat="1" applyFont="1" applyBorder="1" applyAlignment="1" applyProtection="1">
      <alignment horizontal="right" vertical="center"/>
      <protection/>
    </xf>
    <xf numFmtId="164" fontId="1" fillId="0" borderId="40" xfId="0" applyNumberFormat="1" applyFont="1" applyBorder="1" applyAlignment="1" applyProtection="1">
      <alignment horizontal="right" vertical="center"/>
      <protection/>
    </xf>
    <xf numFmtId="165" fontId="9" fillId="0" borderId="41" xfId="0" applyNumberFormat="1" applyFont="1" applyBorder="1" applyAlignment="1" applyProtection="1">
      <alignment horizontal="right" vertical="center"/>
      <protection/>
    </xf>
    <xf numFmtId="166" fontId="9" fillId="0" borderId="42" xfId="0" applyNumberFormat="1" applyFont="1" applyBorder="1" applyAlignment="1" applyProtection="1">
      <alignment horizontal="right" vertical="center"/>
      <protection/>
    </xf>
    <xf numFmtId="164" fontId="1" fillId="0" borderId="41" xfId="0" applyNumberFormat="1" applyFont="1" applyBorder="1" applyAlignment="1" applyProtection="1">
      <alignment horizontal="right" vertical="center"/>
      <protection/>
    </xf>
    <xf numFmtId="164" fontId="1" fillId="0" borderId="42" xfId="0" applyNumberFormat="1" applyFont="1" applyBorder="1" applyAlignment="1" applyProtection="1">
      <alignment horizontal="right" vertical="center"/>
      <protection/>
    </xf>
    <xf numFmtId="164" fontId="9" fillId="0" borderId="40" xfId="0" applyNumberFormat="1" applyFont="1" applyBorder="1" applyAlignment="1" applyProtection="1">
      <alignment horizontal="right" vertical="center"/>
      <protection/>
    </xf>
    <xf numFmtId="165" fontId="9" fillId="0" borderId="16" xfId="0" applyNumberFormat="1" applyFont="1" applyBorder="1" applyAlignment="1" applyProtection="1">
      <alignment horizontal="right" vertical="center"/>
      <protection/>
    </xf>
    <xf numFmtId="166" fontId="9" fillId="0" borderId="40" xfId="0" applyNumberFormat="1" applyFont="1" applyBorder="1" applyAlignment="1" applyProtection="1">
      <alignment horizontal="right" vertical="center"/>
      <protection/>
    </xf>
    <xf numFmtId="164" fontId="1" fillId="0" borderId="43" xfId="0" applyNumberFormat="1" applyFont="1" applyBorder="1" applyAlignment="1" applyProtection="1">
      <alignment horizontal="right" vertical="center"/>
      <protection/>
    </xf>
    <xf numFmtId="0" fontId="8" fillId="0" borderId="32" xfId="0" applyFont="1" applyBorder="1" applyAlignment="1" applyProtection="1">
      <alignment horizontal="left" vertical="center" wrapText="1"/>
      <protection/>
    </xf>
    <xf numFmtId="0" fontId="10" fillId="0" borderId="34" xfId="0" applyFont="1" applyBorder="1" applyAlignment="1" applyProtection="1">
      <alignment horizontal="left" vertical="center"/>
      <protection/>
    </xf>
    <xf numFmtId="0" fontId="10" fillId="0" borderId="36" xfId="0" applyFont="1" applyBorder="1" applyAlignment="1" applyProtection="1">
      <alignment horizontal="left" vertical="center"/>
      <protection/>
    </xf>
    <xf numFmtId="0" fontId="8" fillId="0" borderId="37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8" fillId="0" borderId="38" xfId="0" applyFont="1" applyBorder="1" applyAlignment="1" applyProtection="1">
      <alignment horizontal="left" vertical="center"/>
      <protection/>
    </xf>
    <xf numFmtId="0" fontId="8" fillId="0" borderId="36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3" fillId="0" borderId="44" xfId="0" applyFont="1" applyBorder="1" applyAlignment="1" applyProtection="1">
      <alignment horizontal="center" vertical="center"/>
      <protection/>
    </xf>
    <xf numFmtId="0" fontId="11" fillId="0" borderId="45" xfId="0" applyFont="1" applyBorder="1" applyAlignment="1" applyProtection="1">
      <alignment horizontal="left" vertical="center"/>
      <protection/>
    </xf>
    <xf numFmtId="0" fontId="3" fillId="0" borderId="46" xfId="0" applyFont="1" applyBorder="1" applyAlignment="1" applyProtection="1">
      <alignment horizontal="left" vertical="center"/>
      <protection/>
    </xf>
    <xf numFmtId="0" fontId="3" fillId="0" borderId="47" xfId="0" applyFont="1" applyBorder="1" applyAlignment="1" applyProtection="1">
      <alignment horizontal="left" vertical="center"/>
      <protection/>
    </xf>
    <xf numFmtId="166" fontId="9" fillId="0" borderId="48" xfId="0" applyNumberFormat="1" applyFont="1" applyBorder="1" applyAlignment="1" applyProtection="1">
      <alignment horizontal="right" vertical="center"/>
      <protection/>
    </xf>
    <xf numFmtId="0" fontId="3" fillId="0" borderId="49" xfId="0" applyFont="1" applyBorder="1" applyAlignment="1" applyProtection="1">
      <alignment horizontal="left" vertical="center"/>
      <protection/>
    </xf>
    <xf numFmtId="0" fontId="3" fillId="0" borderId="48" xfId="0" applyFont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left" vertical="center"/>
      <protection/>
    </xf>
    <xf numFmtId="166" fontId="1" fillId="0" borderId="48" xfId="0" applyNumberFormat="1" applyFont="1" applyBorder="1" applyAlignment="1" applyProtection="1">
      <alignment horizontal="right" vertical="center"/>
      <protection/>
    </xf>
    <xf numFmtId="164" fontId="1" fillId="0" borderId="51" xfId="0" applyNumberFormat="1" applyFont="1" applyBorder="1" applyAlignment="1" applyProtection="1">
      <alignment horizontal="right" vertical="center"/>
      <protection/>
    </xf>
    <xf numFmtId="0" fontId="5" fillId="0" borderId="48" xfId="0" applyFont="1" applyBorder="1" applyAlignment="1" applyProtection="1">
      <alignment horizontal="left" vertical="center"/>
      <protection/>
    </xf>
    <xf numFmtId="0" fontId="3" fillId="0" borderId="51" xfId="0" applyFont="1" applyBorder="1" applyAlignment="1" applyProtection="1">
      <alignment horizontal="left" vertical="center"/>
      <protection/>
    </xf>
    <xf numFmtId="167" fontId="5" fillId="0" borderId="47" xfId="0" applyNumberFormat="1" applyFont="1" applyBorder="1" applyAlignment="1" applyProtection="1">
      <alignment horizontal="right" vertical="center"/>
      <protection/>
    </xf>
    <xf numFmtId="0" fontId="3" fillId="0" borderId="52" xfId="0" applyFont="1" applyBorder="1" applyAlignment="1" applyProtection="1">
      <alignment horizontal="left" vertical="center"/>
      <protection/>
    </xf>
    <xf numFmtId="0" fontId="3" fillId="0" borderId="53" xfId="0" applyFont="1" applyBorder="1" applyAlignment="1" applyProtection="1">
      <alignment horizontal="left" vertical="center"/>
      <protection/>
    </xf>
    <xf numFmtId="0" fontId="3" fillId="0" borderId="54" xfId="0" applyFont="1" applyBorder="1" applyAlignment="1" applyProtection="1">
      <alignment horizontal="center" vertical="center"/>
      <protection/>
    </xf>
    <xf numFmtId="165" fontId="1" fillId="0" borderId="48" xfId="0" applyNumberFormat="1" applyFont="1" applyBorder="1" applyAlignment="1" applyProtection="1">
      <alignment horizontal="right" vertical="center"/>
      <protection/>
    </xf>
    <xf numFmtId="0" fontId="11" fillId="0" borderId="48" xfId="0" applyFont="1" applyBorder="1" applyAlignment="1" applyProtection="1">
      <alignment horizontal="left" vertical="center"/>
      <protection/>
    </xf>
    <xf numFmtId="166" fontId="9" fillId="0" borderId="31" xfId="0" applyNumberFormat="1" applyFont="1" applyBorder="1" applyAlignment="1" applyProtection="1">
      <alignment horizontal="right" vertical="center"/>
      <protection/>
    </xf>
    <xf numFmtId="165" fontId="1" fillId="0" borderId="31" xfId="0" applyNumberFormat="1" applyFont="1" applyBorder="1" applyAlignment="1" applyProtection="1">
      <alignment horizontal="right" vertical="center"/>
      <protection/>
    </xf>
    <xf numFmtId="164" fontId="1" fillId="0" borderId="33" xfId="0" applyNumberFormat="1" applyFont="1" applyBorder="1" applyAlignment="1" applyProtection="1">
      <alignment horizontal="right" vertical="center"/>
      <protection/>
    </xf>
    <xf numFmtId="0" fontId="3" fillId="0" borderId="55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left" vertical="center"/>
      <protection/>
    </xf>
    <xf numFmtId="0" fontId="3" fillId="0" borderId="40" xfId="0" applyFont="1" applyBorder="1" applyAlignment="1" applyProtection="1">
      <alignment horizontal="left" vertical="center"/>
      <protection/>
    </xf>
    <xf numFmtId="0" fontId="3" fillId="0" borderId="41" xfId="0" applyFont="1" applyBorder="1" applyAlignment="1" applyProtection="1">
      <alignment horizontal="left" vertical="center"/>
      <protection/>
    </xf>
    <xf numFmtId="166" fontId="9" fillId="0" borderId="56" xfId="0" applyNumberFormat="1" applyFont="1" applyBorder="1" applyAlignment="1" applyProtection="1">
      <alignment horizontal="righ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66" fontId="9" fillId="0" borderId="32" xfId="0" applyNumberFormat="1" applyFont="1" applyBorder="1" applyAlignment="1" applyProtection="1">
      <alignment horizontal="right" vertical="center"/>
      <protection/>
    </xf>
    <xf numFmtId="164" fontId="9" fillId="0" borderId="16" xfId="0" applyNumberFormat="1" applyFont="1" applyBorder="1" applyAlignment="1" applyProtection="1">
      <alignment horizontal="right" vertical="center"/>
      <protection/>
    </xf>
    <xf numFmtId="0" fontId="3" fillId="0" borderId="57" xfId="0" applyFont="1" applyBorder="1" applyAlignment="1" applyProtection="1">
      <alignment horizontal="left" vertical="top"/>
      <protection/>
    </xf>
    <xf numFmtId="0" fontId="11" fillId="0" borderId="53" xfId="0" applyFont="1" applyBorder="1" applyAlignment="1" applyProtection="1">
      <alignment horizontal="left" vertical="center"/>
      <protection/>
    </xf>
    <xf numFmtId="0" fontId="8" fillId="0" borderId="58" xfId="0" applyFont="1" applyBorder="1" applyAlignment="1" applyProtection="1">
      <alignment horizontal="left" vertical="center"/>
      <protection/>
    </xf>
    <xf numFmtId="0" fontId="3" fillId="0" borderId="58" xfId="0" applyFont="1" applyBorder="1" applyAlignment="1" applyProtection="1">
      <alignment horizontal="left" vertical="top"/>
      <protection/>
    </xf>
    <xf numFmtId="0" fontId="12" fillId="0" borderId="36" xfId="0" applyFont="1" applyBorder="1" applyAlignment="1" applyProtection="1">
      <alignment horizontal="left" vertical="center"/>
      <protection/>
    </xf>
    <xf numFmtId="0" fontId="5" fillId="0" borderId="35" xfId="0" applyFont="1" applyBorder="1" applyAlignment="1" applyProtection="1">
      <alignment horizontal="left" vertical="center"/>
      <protection/>
    </xf>
    <xf numFmtId="166" fontId="12" fillId="0" borderId="35" xfId="0" applyNumberFormat="1" applyFont="1" applyBorder="1" applyAlignment="1" applyProtection="1">
      <alignment horizontal="right" vertical="center"/>
      <protection/>
    </xf>
    <xf numFmtId="0" fontId="3" fillId="0" borderId="38" xfId="0" applyFont="1" applyBorder="1" applyAlignment="1" applyProtection="1">
      <alignment horizontal="left" vertical="top"/>
      <protection/>
    </xf>
    <xf numFmtId="0" fontId="3" fillId="0" borderId="13" xfId="0" applyFont="1" applyBorder="1" applyAlignment="1" applyProtection="1">
      <alignment horizontal="left" vertical="top"/>
      <protection/>
    </xf>
    <xf numFmtId="0" fontId="4" fillId="0" borderId="56" xfId="0" applyFont="1" applyBorder="1" applyAlignment="1" applyProtection="1">
      <alignment horizontal="left" vertical="center"/>
      <protection/>
    </xf>
    <xf numFmtId="0" fontId="5" fillId="0" borderId="16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 horizontal="left" vertical="top"/>
      <protection/>
    </xf>
    <xf numFmtId="0" fontId="0" fillId="0" borderId="20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5" fillId="0" borderId="45" xfId="0" applyFont="1" applyBorder="1" applyAlignment="1">
      <alignment horizontal="left" vertical="center"/>
    </xf>
    <xf numFmtId="2" fontId="5" fillId="0" borderId="59" xfId="0" applyNumberFormat="1" applyFont="1" applyBorder="1" applyAlignment="1">
      <alignment horizontal="center" vertical="center"/>
    </xf>
    <xf numFmtId="168" fontId="5" fillId="0" borderId="59" xfId="0" applyNumberFormat="1" applyFont="1" applyBorder="1" applyAlignment="1">
      <alignment horizontal="right" vertical="center"/>
    </xf>
    <xf numFmtId="166" fontId="5" fillId="0" borderId="59" xfId="0" applyNumberFormat="1" applyFont="1" applyBorder="1" applyAlignment="1">
      <alignment horizontal="right" vertical="center"/>
    </xf>
    <xf numFmtId="0" fontId="0" fillId="0" borderId="60" xfId="0" applyFont="1" applyBorder="1" applyAlignment="1">
      <alignment horizontal="left" vertical="top"/>
    </xf>
    <xf numFmtId="0" fontId="5" fillId="0" borderId="52" xfId="0" applyFont="1" applyBorder="1" applyAlignment="1">
      <alignment horizontal="left" vertical="center"/>
    </xf>
    <xf numFmtId="2" fontId="5" fillId="0" borderId="58" xfId="0" applyNumberFormat="1" applyFont="1" applyBorder="1" applyAlignment="1">
      <alignment horizontal="center" vertical="center"/>
    </xf>
    <xf numFmtId="168" fontId="5" fillId="0" borderId="58" xfId="0" applyNumberFormat="1" applyFont="1" applyBorder="1" applyAlignment="1">
      <alignment horizontal="right" vertical="center"/>
    </xf>
    <xf numFmtId="166" fontId="5" fillId="0" borderId="58" xfId="0" applyNumberFormat="1" applyFont="1" applyBorder="1" applyAlignment="1">
      <alignment horizontal="right" vertical="center"/>
    </xf>
    <xf numFmtId="0" fontId="0" fillId="0" borderId="61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12" fillId="0" borderId="40" xfId="0" applyFont="1" applyBorder="1" applyAlignment="1">
      <alignment horizontal="left" vertical="center"/>
    </xf>
    <xf numFmtId="2" fontId="5" fillId="0" borderId="40" xfId="0" applyNumberFormat="1" applyFont="1" applyBorder="1" applyAlignment="1">
      <alignment horizontal="right" vertical="center"/>
    </xf>
    <xf numFmtId="168" fontId="5" fillId="0" borderId="40" xfId="0" applyNumberFormat="1" applyFont="1" applyBorder="1" applyAlignment="1">
      <alignment horizontal="right" vertical="center"/>
    </xf>
    <xf numFmtId="2" fontId="5" fillId="0" borderId="40" xfId="0" applyNumberFormat="1" applyFont="1" applyBorder="1" applyAlignment="1">
      <alignment horizontal="left" vertical="center"/>
    </xf>
    <xf numFmtId="166" fontId="12" fillId="0" borderId="40" xfId="0" applyNumberFormat="1" applyFont="1" applyBorder="1" applyAlignment="1">
      <alignment horizontal="right" vertical="center"/>
    </xf>
    <xf numFmtId="0" fontId="0" fillId="0" borderId="43" xfId="0" applyFont="1" applyBorder="1" applyAlignment="1">
      <alignment horizontal="left" vertical="top"/>
    </xf>
    <xf numFmtId="0" fontId="10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top"/>
    </xf>
    <xf numFmtId="0" fontId="8" fillId="0" borderId="37" xfId="0" applyFont="1" applyBorder="1" applyAlignment="1">
      <alignment horizontal="left" vertical="center"/>
    </xf>
    <xf numFmtId="168" fontId="3" fillId="0" borderId="35" xfId="0" applyNumberFormat="1" applyFont="1" applyBorder="1" applyAlignment="1">
      <alignment horizontal="right" vertical="center"/>
    </xf>
    <xf numFmtId="0" fontId="0" fillId="0" borderId="38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52" xfId="0" applyFont="1" applyBorder="1" applyAlignment="1">
      <alignment horizontal="left"/>
    </xf>
    <xf numFmtId="0" fontId="3" fillId="0" borderId="58" xfId="0" applyFont="1" applyBorder="1" applyAlignment="1">
      <alignment horizontal="left" vertical="top"/>
    </xf>
    <xf numFmtId="166" fontId="1" fillId="0" borderId="52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 vertical="top"/>
    </xf>
    <xf numFmtId="0" fontId="0" fillId="0" borderId="24" xfId="0" applyFont="1" applyBorder="1" applyAlignment="1">
      <alignment horizontal="left" vertical="top"/>
    </xf>
    <xf numFmtId="0" fontId="0" fillId="0" borderId="62" xfId="0" applyFont="1" applyBorder="1" applyAlignment="1">
      <alignment horizontal="left" vertical="top"/>
    </xf>
    <xf numFmtId="0" fontId="3" fillId="0" borderId="63" xfId="0" applyFont="1" applyBorder="1" applyAlignment="1">
      <alignment horizontal="left" vertical="top"/>
    </xf>
    <xf numFmtId="0" fontId="3" fillId="0" borderId="56" xfId="0" applyFont="1" applyBorder="1" applyAlignment="1">
      <alignment horizontal="left"/>
    </xf>
    <xf numFmtId="0" fontId="3" fillId="0" borderId="16" xfId="0" applyFont="1" applyBorder="1" applyAlignment="1">
      <alignment horizontal="left" vertical="top"/>
    </xf>
    <xf numFmtId="166" fontId="1" fillId="0" borderId="56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left" vertical="top"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 vertical="center"/>
      <protection/>
    </xf>
    <xf numFmtId="165" fontId="4" fillId="0" borderId="0" xfId="0" applyNumberFormat="1" applyFont="1" applyAlignment="1" applyProtection="1">
      <alignment horizontal="center" vertical="top"/>
      <protection/>
    </xf>
    <xf numFmtId="0" fontId="7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169" fontId="5" fillId="0" borderId="0" xfId="0" applyNumberFormat="1" applyFont="1" applyAlignment="1" applyProtection="1">
      <alignment horizontal="right" vertical="top"/>
      <protection/>
    </xf>
    <xf numFmtId="166" fontId="7" fillId="0" borderId="0" xfId="0" applyNumberFormat="1" applyFont="1" applyAlignment="1" applyProtection="1">
      <alignment horizontal="right" vertical="top"/>
      <protection/>
    </xf>
    <xf numFmtId="169" fontId="7" fillId="0" borderId="0" xfId="0" applyNumberFormat="1" applyFont="1" applyAlignment="1" applyProtection="1">
      <alignment horizontal="right" vertical="top"/>
      <protection/>
    </xf>
    <xf numFmtId="0" fontId="15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left" vertical="top" wrapText="1"/>
      <protection/>
    </xf>
    <xf numFmtId="169" fontId="15" fillId="0" borderId="0" xfId="0" applyNumberFormat="1" applyFont="1" applyAlignment="1" applyProtection="1">
      <alignment horizontal="right" vertical="top"/>
      <protection/>
    </xf>
    <xf numFmtId="166" fontId="15" fillId="0" borderId="0" xfId="0" applyNumberFormat="1" applyFont="1" applyAlignment="1" applyProtection="1">
      <alignment horizontal="right" vertical="top"/>
      <protection/>
    </xf>
    <xf numFmtId="0" fontId="7" fillId="0" borderId="0" xfId="0" applyFont="1" applyAlignment="1" applyProtection="1">
      <alignment horizontal="left"/>
      <protection/>
    </xf>
    <xf numFmtId="0" fontId="16" fillId="33" borderId="64" xfId="0" applyFont="1" applyFill="1" applyBorder="1" applyAlignment="1" applyProtection="1">
      <alignment horizontal="center" vertical="center" wrapText="1"/>
      <protection/>
    </xf>
    <xf numFmtId="165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left" wrapText="1"/>
    </xf>
    <xf numFmtId="169" fontId="17" fillId="0" borderId="0" xfId="0" applyNumberFormat="1" applyFont="1" applyAlignment="1">
      <alignment horizontal="right"/>
    </xf>
    <xf numFmtId="166" fontId="17" fillId="0" borderId="0" xfId="0" applyNumberFormat="1" applyFont="1" applyAlignment="1">
      <alignment horizontal="right"/>
    </xf>
    <xf numFmtId="165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left" wrapText="1"/>
    </xf>
    <xf numFmtId="169" fontId="18" fillId="0" borderId="0" xfId="0" applyNumberFormat="1" applyFont="1" applyAlignment="1">
      <alignment horizontal="right"/>
    </xf>
    <xf numFmtId="166" fontId="18" fillId="0" borderId="0" xfId="0" applyNumberFormat="1" applyFont="1" applyAlignment="1">
      <alignment horizontal="right"/>
    </xf>
    <xf numFmtId="165" fontId="5" fillId="0" borderId="64" xfId="0" applyNumberFormat="1" applyFont="1" applyBorder="1" applyAlignment="1">
      <alignment horizontal="center"/>
    </xf>
    <xf numFmtId="0" fontId="5" fillId="0" borderId="64" xfId="0" applyFont="1" applyBorder="1" applyAlignment="1">
      <alignment horizontal="left" wrapText="1"/>
    </xf>
    <xf numFmtId="169" fontId="5" fillId="0" borderId="64" xfId="0" applyNumberFormat="1" applyFont="1" applyBorder="1" applyAlignment="1">
      <alignment horizontal="right"/>
    </xf>
    <xf numFmtId="166" fontId="5" fillId="0" borderId="64" xfId="0" applyNumberFormat="1" applyFont="1" applyBorder="1" applyAlignment="1">
      <alignment horizontal="right"/>
    </xf>
    <xf numFmtId="165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left" wrapText="1"/>
    </xf>
    <xf numFmtId="169" fontId="19" fillId="0" borderId="0" xfId="0" applyNumberFormat="1" applyFont="1" applyAlignment="1">
      <alignment horizontal="right"/>
    </xf>
    <xf numFmtId="166" fontId="19" fillId="0" borderId="0" xfId="0" applyNumberFormat="1" applyFont="1" applyAlignment="1">
      <alignment horizontal="right"/>
    </xf>
    <xf numFmtId="165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9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5" fillId="0" borderId="28" xfId="0" applyFont="1" applyBorder="1" applyAlignment="1" applyProtection="1">
      <alignment horizontal="left" vertical="center" wrapText="1"/>
      <protection/>
    </xf>
    <xf numFmtId="0" fontId="5" fillId="0" borderId="28" xfId="0" applyFont="1" applyBorder="1" applyAlignment="1" applyProtection="1">
      <alignment horizontal="center" vertical="center"/>
      <protection/>
    </xf>
    <xf numFmtId="166" fontId="5" fillId="0" borderId="59" xfId="0" applyNumberFormat="1" applyFont="1" applyBorder="1" applyAlignment="1">
      <alignment horizontal="right" vertical="center"/>
    </xf>
    <xf numFmtId="166" fontId="5" fillId="0" borderId="58" xfId="0" applyNumberFormat="1" applyFont="1" applyBorder="1" applyAlignment="1">
      <alignment horizontal="right" vertical="center"/>
    </xf>
    <xf numFmtId="0" fontId="3" fillId="0" borderId="24" xfId="0" applyFont="1" applyBorder="1" applyAlignment="1" applyProtection="1">
      <alignment horizontal="left" vertical="center" wrapText="1"/>
      <protection/>
    </xf>
    <xf numFmtId="0" fontId="3" fillId="0" borderId="62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5" fillId="0" borderId="26" xfId="0" applyFont="1" applyBorder="1" applyAlignment="1" applyProtection="1">
      <alignment horizontal="left" vertical="center"/>
      <protection/>
    </xf>
    <xf numFmtId="0" fontId="5" fillId="0" borderId="27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65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0" borderId="62" xfId="0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65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R3" sqref="R3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83203125" style="2" customWidth="1"/>
    <col min="4" max="4" width="11" style="2" customWidth="1"/>
    <col min="5" max="5" width="15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6.16015625" style="2" customWidth="1"/>
    <col min="11" max="11" width="0.65625" style="2" customWidth="1"/>
    <col min="12" max="13" width="3" style="2" customWidth="1"/>
    <col min="14" max="14" width="5.66015625" style="2" customWidth="1"/>
    <col min="15" max="15" width="6.5" style="2" customWidth="1"/>
    <col min="16" max="16" width="12" style="2" customWidth="1"/>
    <col min="17" max="17" width="7.5" style="2" customWidth="1"/>
    <col min="18" max="18" width="17.83203125" style="2" customWidth="1"/>
    <col min="19" max="19" width="0.4921875" style="2" customWidth="1"/>
    <col min="20" max="16384" width="10.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2" customFormat="1" ht="21" customHeight="1">
      <c r="A2" s="6"/>
      <c r="B2" s="7"/>
      <c r="C2" s="7"/>
      <c r="D2" s="7"/>
      <c r="E2" s="7"/>
      <c r="F2" s="7"/>
      <c r="G2" s="8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s="2" customFormat="1" ht="14.2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19" s="2" customFormat="1" ht="9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s="2" customFormat="1" ht="24.75" customHeight="1">
      <c r="A5" s="16"/>
      <c r="B5" s="17" t="s">
        <v>1</v>
      </c>
      <c r="C5" s="17"/>
      <c r="D5" s="17"/>
      <c r="E5" s="187" t="s">
        <v>2</v>
      </c>
      <c r="F5" s="188"/>
      <c r="G5" s="188"/>
      <c r="H5" s="188"/>
      <c r="I5" s="188"/>
      <c r="J5" s="188"/>
      <c r="K5" s="188"/>
      <c r="L5" s="189"/>
      <c r="M5" s="17"/>
      <c r="N5" s="17"/>
      <c r="O5" s="183" t="s">
        <v>3</v>
      </c>
      <c r="P5" s="183"/>
      <c r="Q5" s="18"/>
      <c r="R5" s="19"/>
      <c r="S5" s="20"/>
    </row>
    <row r="6" spans="1:19" s="2" customFormat="1" ht="24.75" customHeight="1">
      <c r="A6" s="16"/>
      <c r="B6" s="17" t="s">
        <v>4</v>
      </c>
      <c r="C6" s="17"/>
      <c r="D6" s="17"/>
      <c r="E6" s="190"/>
      <c r="F6" s="191"/>
      <c r="G6" s="191"/>
      <c r="H6" s="191"/>
      <c r="I6" s="191"/>
      <c r="J6" s="191"/>
      <c r="K6" s="191"/>
      <c r="L6" s="192"/>
      <c r="M6" s="17"/>
      <c r="N6" s="17"/>
      <c r="O6" s="183" t="s">
        <v>5</v>
      </c>
      <c r="P6" s="183"/>
      <c r="Q6" s="21"/>
      <c r="R6" s="20"/>
      <c r="S6" s="20"/>
    </row>
    <row r="7" spans="1:19" s="2" customFormat="1" ht="24.75" customHeight="1">
      <c r="A7" s="16"/>
      <c r="B7" s="17"/>
      <c r="C7" s="17"/>
      <c r="D7" s="17"/>
      <c r="E7" s="193" t="s">
        <v>6</v>
      </c>
      <c r="F7" s="194"/>
      <c r="G7" s="194"/>
      <c r="H7" s="194"/>
      <c r="I7" s="194"/>
      <c r="J7" s="194"/>
      <c r="K7" s="194"/>
      <c r="L7" s="195"/>
      <c r="M7" s="17"/>
      <c r="N7" s="17"/>
      <c r="O7" s="183" t="s">
        <v>7</v>
      </c>
      <c r="P7" s="183"/>
      <c r="Q7" s="22"/>
      <c r="R7" s="23"/>
      <c r="S7" s="20"/>
    </row>
    <row r="8" spans="1:19" s="2" customFormat="1" ht="24.75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83" t="s">
        <v>8</v>
      </c>
      <c r="P8" s="183"/>
      <c r="Q8" s="17" t="s">
        <v>9</v>
      </c>
      <c r="R8" s="17"/>
      <c r="S8" s="20"/>
    </row>
    <row r="9" spans="1:19" s="2" customFormat="1" ht="24.75" customHeight="1">
      <c r="A9" s="16"/>
      <c r="B9" s="17" t="s">
        <v>10</v>
      </c>
      <c r="C9" s="17"/>
      <c r="D9" s="17"/>
      <c r="E9" s="196" t="s">
        <v>6</v>
      </c>
      <c r="F9" s="197"/>
      <c r="G9" s="197"/>
      <c r="H9" s="197"/>
      <c r="I9" s="197"/>
      <c r="J9" s="197"/>
      <c r="K9" s="197"/>
      <c r="L9" s="198"/>
      <c r="M9" s="17"/>
      <c r="N9" s="17"/>
      <c r="O9" s="184"/>
      <c r="P9" s="185"/>
      <c r="Q9" s="24"/>
      <c r="R9" s="25"/>
      <c r="S9" s="20"/>
    </row>
    <row r="10" spans="1:19" s="2" customFormat="1" ht="24.75" customHeight="1">
      <c r="A10" s="16"/>
      <c r="B10" s="17" t="s">
        <v>11</v>
      </c>
      <c r="C10" s="17"/>
      <c r="D10" s="17"/>
      <c r="E10" s="199" t="s">
        <v>6</v>
      </c>
      <c r="F10" s="200"/>
      <c r="G10" s="200"/>
      <c r="H10" s="200"/>
      <c r="I10" s="200"/>
      <c r="J10" s="200"/>
      <c r="K10" s="200"/>
      <c r="L10" s="201"/>
      <c r="M10" s="17"/>
      <c r="N10" s="17"/>
      <c r="O10" s="184"/>
      <c r="P10" s="185"/>
      <c r="Q10" s="24"/>
      <c r="R10" s="25"/>
      <c r="S10" s="20"/>
    </row>
    <row r="11" spans="1:19" s="2" customFormat="1" ht="24.75" customHeight="1">
      <c r="A11" s="16"/>
      <c r="B11" s="17" t="s">
        <v>12</v>
      </c>
      <c r="C11" s="17"/>
      <c r="D11" s="17"/>
      <c r="E11" s="199" t="s">
        <v>6</v>
      </c>
      <c r="F11" s="200"/>
      <c r="G11" s="200"/>
      <c r="H11" s="200"/>
      <c r="I11" s="200"/>
      <c r="J11" s="200"/>
      <c r="K11" s="200"/>
      <c r="L11" s="201"/>
      <c r="M11" s="17"/>
      <c r="N11" s="17"/>
      <c r="O11" s="184"/>
      <c r="P11" s="185"/>
      <c r="Q11" s="24"/>
      <c r="R11" s="25"/>
      <c r="S11" s="20"/>
    </row>
    <row r="12" spans="1:19" s="2" customFormat="1" ht="24.75" customHeight="1">
      <c r="A12" s="16"/>
      <c r="B12" s="17" t="s">
        <v>13</v>
      </c>
      <c r="C12" s="17"/>
      <c r="D12" s="17"/>
      <c r="E12" s="180"/>
      <c r="F12" s="181"/>
      <c r="G12" s="181"/>
      <c r="H12" s="181"/>
      <c r="I12" s="181"/>
      <c r="J12" s="181"/>
      <c r="K12" s="181"/>
      <c r="L12" s="182"/>
      <c r="M12" s="17"/>
      <c r="N12" s="17"/>
      <c r="O12" s="176"/>
      <c r="P12" s="177"/>
      <c r="Q12" s="176"/>
      <c r="R12" s="177"/>
      <c r="S12" s="20"/>
    </row>
    <row r="13" spans="1:19" s="2" customFormat="1" ht="12.75" customHeight="1">
      <c r="A13" s="26"/>
      <c r="B13" s="27"/>
      <c r="C13" s="27"/>
      <c r="D13" s="27"/>
      <c r="E13" s="28"/>
      <c r="F13" s="27"/>
      <c r="G13" s="27"/>
      <c r="H13" s="27"/>
      <c r="I13" s="27"/>
      <c r="J13" s="27"/>
      <c r="K13" s="27"/>
      <c r="L13" s="27"/>
      <c r="M13" s="27"/>
      <c r="N13" s="27"/>
      <c r="O13" s="28"/>
      <c r="P13" s="28"/>
      <c r="Q13" s="28"/>
      <c r="R13" s="27"/>
      <c r="S13" s="29"/>
    </row>
    <row r="14" spans="1:19" s="2" customFormat="1" ht="18.75" customHeight="1">
      <c r="A14" s="16"/>
      <c r="B14" s="17"/>
      <c r="C14" s="17"/>
      <c r="D14" s="17"/>
      <c r="E14" s="30" t="s">
        <v>14</v>
      </c>
      <c r="F14" s="17"/>
      <c r="G14" s="17"/>
      <c r="H14" s="17"/>
      <c r="I14" s="17"/>
      <c r="J14" s="17"/>
      <c r="K14" s="17"/>
      <c r="L14" s="17"/>
      <c r="M14" s="17"/>
      <c r="N14" s="17"/>
      <c r="O14" s="186" t="s">
        <v>15</v>
      </c>
      <c r="P14" s="186"/>
      <c r="Q14" s="30"/>
      <c r="R14" s="31"/>
      <c r="S14" s="20"/>
    </row>
    <row r="15" spans="1:19" s="2" customFormat="1" ht="18.75" customHeight="1">
      <c r="A15" s="16"/>
      <c r="B15" s="17"/>
      <c r="C15" s="17"/>
      <c r="D15" s="17"/>
      <c r="E15" s="32"/>
      <c r="F15" s="17"/>
      <c r="G15" s="30"/>
      <c r="H15" s="17"/>
      <c r="I15" s="30"/>
      <c r="J15" s="17"/>
      <c r="K15" s="17"/>
      <c r="L15" s="17"/>
      <c r="M15" s="17"/>
      <c r="N15" s="17"/>
      <c r="O15" s="184"/>
      <c r="P15" s="185"/>
      <c r="Q15" s="30"/>
      <c r="R15" s="33"/>
      <c r="S15" s="20"/>
    </row>
    <row r="16" spans="1:19" s="2" customFormat="1" ht="9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17"/>
      <c r="P16" s="35"/>
      <c r="Q16" s="35"/>
      <c r="R16" s="35"/>
      <c r="S16" s="36"/>
    </row>
    <row r="17" spans="1:19" s="2" customFormat="1" ht="20.25" customHeight="1">
      <c r="A17" s="37"/>
      <c r="B17" s="38"/>
      <c r="C17" s="38"/>
      <c r="D17" s="38"/>
      <c r="E17" s="39" t="s">
        <v>16</v>
      </c>
      <c r="F17" s="38"/>
      <c r="G17" s="38"/>
      <c r="H17" s="38"/>
      <c r="I17" s="38"/>
      <c r="J17" s="38"/>
      <c r="K17" s="38"/>
      <c r="L17" s="38"/>
      <c r="M17" s="38"/>
      <c r="N17" s="38"/>
      <c r="O17" s="14"/>
      <c r="P17" s="38"/>
      <c r="Q17" s="38"/>
      <c r="R17" s="38"/>
      <c r="S17" s="40"/>
    </row>
    <row r="18" spans="1:19" s="2" customFormat="1" ht="21.75" customHeight="1">
      <c r="A18" s="41" t="s">
        <v>17</v>
      </c>
      <c r="B18" s="42"/>
      <c r="C18" s="42"/>
      <c r="D18" s="43"/>
      <c r="E18" s="44" t="s">
        <v>18</v>
      </c>
      <c r="F18" s="43"/>
      <c r="G18" s="44" t="s">
        <v>19</v>
      </c>
      <c r="H18" s="42"/>
      <c r="I18" s="43"/>
      <c r="J18" s="44" t="s">
        <v>20</v>
      </c>
      <c r="K18" s="42"/>
      <c r="L18" s="44" t="s">
        <v>21</v>
      </c>
      <c r="M18" s="42"/>
      <c r="N18" s="42"/>
      <c r="O18" s="42"/>
      <c r="P18" s="43"/>
      <c r="Q18" s="44" t="s">
        <v>22</v>
      </c>
      <c r="R18" s="42"/>
      <c r="S18" s="45"/>
    </row>
    <row r="19" spans="1:19" s="2" customFormat="1" ht="19.5" customHeight="1">
      <c r="A19" s="46"/>
      <c r="B19" s="47"/>
      <c r="C19" s="47"/>
      <c r="D19" s="48">
        <v>0</v>
      </c>
      <c r="E19" s="49">
        <v>0</v>
      </c>
      <c r="F19" s="50"/>
      <c r="G19" s="51"/>
      <c r="H19" s="47"/>
      <c r="I19" s="48">
        <v>0</v>
      </c>
      <c r="J19" s="49">
        <v>0</v>
      </c>
      <c r="K19" s="52"/>
      <c r="L19" s="51"/>
      <c r="M19" s="47"/>
      <c r="N19" s="47"/>
      <c r="O19" s="53"/>
      <c r="P19" s="48">
        <v>0</v>
      </c>
      <c r="Q19" s="51"/>
      <c r="R19" s="54">
        <v>0</v>
      </c>
      <c r="S19" s="55"/>
    </row>
    <row r="20" spans="1:19" s="2" customFormat="1" ht="20.25" customHeight="1">
      <c r="A20" s="37"/>
      <c r="B20" s="38"/>
      <c r="C20" s="38"/>
      <c r="D20" s="38"/>
      <c r="E20" s="39" t="s">
        <v>23</v>
      </c>
      <c r="F20" s="38"/>
      <c r="G20" s="38"/>
      <c r="H20" s="38"/>
      <c r="I20" s="38"/>
      <c r="J20" s="56" t="s">
        <v>24</v>
      </c>
      <c r="K20" s="38"/>
      <c r="L20" s="38"/>
      <c r="M20" s="38"/>
      <c r="N20" s="38"/>
      <c r="O20" s="35"/>
      <c r="P20" s="38"/>
      <c r="Q20" s="38"/>
      <c r="R20" s="38"/>
      <c r="S20" s="40"/>
    </row>
    <row r="21" spans="1:19" s="2" customFormat="1" ht="19.5" customHeight="1">
      <c r="A21" s="57" t="s">
        <v>25</v>
      </c>
      <c r="B21" s="58"/>
      <c r="C21" s="59" t="s">
        <v>26</v>
      </c>
      <c r="D21" s="60"/>
      <c r="E21" s="60"/>
      <c r="F21" s="61"/>
      <c r="G21" s="57" t="s">
        <v>27</v>
      </c>
      <c r="H21" s="62"/>
      <c r="I21" s="59" t="s">
        <v>28</v>
      </c>
      <c r="J21" s="60"/>
      <c r="K21" s="60"/>
      <c r="L21" s="57" t="s">
        <v>29</v>
      </c>
      <c r="M21" s="62"/>
      <c r="N21" s="59" t="s">
        <v>30</v>
      </c>
      <c r="O21" s="63"/>
      <c r="P21" s="60"/>
      <c r="Q21" s="60"/>
      <c r="R21" s="60"/>
      <c r="S21" s="61"/>
    </row>
    <row r="22" spans="1:19" s="2" customFormat="1" ht="19.5" customHeight="1">
      <c r="A22" s="64" t="s">
        <v>31</v>
      </c>
      <c r="B22" s="65" t="s">
        <v>32</v>
      </c>
      <c r="C22" s="66"/>
      <c r="D22" s="67" t="s">
        <v>33</v>
      </c>
      <c r="E22" s="68">
        <v>0</v>
      </c>
      <c r="F22" s="69"/>
      <c r="G22" s="64" t="s">
        <v>34</v>
      </c>
      <c r="H22" s="70" t="s">
        <v>35</v>
      </c>
      <c r="I22" s="71"/>
      <c r="J22" s="72">
        <v>0</v>
      </c>
      <c r="K22" s="73"/>
      <c r="L22" s="64" t="s">
        <v>36</v>
      </c>
      <c r="M22" s="74" t="s">
        <v>37</v>
      </c>
      <c r="N22" s="75"/>
      <c r="O22" s="75"/>
      <c r="P22" s="75"/>
      <c r="Q22" s="76"/>
      <c r="R22" s="68">
        <v>0</v>
      </c>
      <c r="S22" s="69"/>
    </row>
    <row r="23" spans="1:19" s="2" customFormat="1" ht="19.5" customHeight="1">
      <c r="A23" s="64" t="s">
        <v>38</v>
      </c>
      <c r="B23" s="77"/>
      <c r="C23" s="78"/>
      <c r="D23" s="67" t="s">
        <v>39</v>
      </c>
      <c r="E23" s="68">
        <v>0</v>
      </c>
      <c r="F23" s="69"/>
      <c r="G23" s="64" t="s">
        <v>40</v>
      </c>
      <c r="H23" s="17" t="s">
        <v>41</v>
      </c>
      <c r="I23" s="71"/>
      <c r="J23" s="72">
        <v>0</v>
      </c>
      <c r="K23" s="73"/>
      <c r="L23" s="64" t="s">
        <v>42</v>
      </c>
      <c r="M23" s="74" t="s">
        <v>43</v>
      </c>
      <c r="N23" s="75"/>
      <c r="O23" s="17"/>
      <c r="P23" s="75"/>
      <c r="Q23" s="76"/>
      <c r="R23" s="68">
        <v>0</v>
      </c>
      <c r="S23" s="69"/>
    </row>
    <row r="24" spans="1:19" s="2" customFormat="1" ht="19.5" customHeight="1">
      <c r="A24" s="64" t="s">
        <v>44</v>
      </c>
      <c r="B24" s="65" t="s">
        <v>45</v>
      </c>
      <c r="C24" s="66"/>
      <c r="D24" s="67" t="s">
        <v>33</v>
      </c>
      <c r="E24" s="68">
        <f>položky!G13</f>
        <v>0</v>
      </c>
      <c r="F24" s="69"/>
      <c r="G24" s="64" t="s">
        <v>46</v>
      </c>
      <c r="H24" s="70" t="s">
        <v>47</v>
      </c>
      <c r="I24" s="71"/>
      <c r="J24" s="72">
        <v>0</v>
      </c>
      <c r="K24" s="73"/>
      <c r="L24" s="64" t="s">
        <v>48</v>
      </c>
      <c r="M24" s="74" t="s">
        <v>49</v>
      </c>
      <c r="N24" s="75"/>
      <c r="O24" s="75"/>
      <c r="P24" s="75"/>
      <c r="Q24" s="76"/>
      <c r="R24" s="68">
        <v>0</v>
      </c>
      <c r="S24" s="69"/>
    </row>
    <row r="25" spans="1:19" s="2" customFormat="1" ht="19.5" customHeight="1">
      <c r="A25" s="64" t="s">
        <v>50</v>
      </c>
      <c r="B25" s="77"/>
      <c r="C25" s="78"/>
      <c r="D25" s="67" t="s">
        <v>39</v>
      </c>
      <c r="E25" s="68">
        <v>0</v>
      </c>
      <c r="F25" s="69"/>
      <c r="G25" s="64" t="s">
        <v>51</v>
      </c>
      <c r="H25" s="70"/>
      <c r="I25" s="71"/>
      <c r="J25" s="72">
        <v>0</v>
      </c>
      <c r="K25" s="73"/>
      <c r="L25" s="64" t="s">
        <v>52</v>
      </c>
      <c r="M25" s="74" t="s">
        <v>53</v>
      </c>
      <c r="N25" s="75"/>
      <c r="O25" s="17"/>
      <c r="P25" s="75"/>
      <c r="Q25" s="76"/>
      <c r="R25" s="68">
        <v>0</v>
      </c>
      <c r="S25" s="69"/>
    </row>
    <row r="26" spans="1:19" s="2" customFormat="1" ht="19.5" customHeight="1">
      <c r="A26" s="64" t="s">
        <v>54</v>
      </c>
      <c r="B26" s="65" t="s">
        <v>55</v>
      </c>
      <c r="C26" s="66"/>
      <c r="D26" s="67" t="s">
        <v>33</v>
      </c>
      <c r="E26" s="68">
        <v>0</v>
      </c>
      <c r="F26" s="69"/>
      <c r="G26" s="79"/>
      <c r="H26" s="75"/>
      <c r="I26" s="71"/>
      <c r="J26" s="80"/>
      <c r="K26" s="73"/>
      <c r="L26" s="64" t="s">
        <v>56</v>
      </c>
      <c r="M26" s="74" t="s">
        <v>57</v>
      </c>
      <c r="N26" s="75"/>
      <c r="O26" s="75"/>
      <c r="P26" s="75"/>
      <c r="Q26" s="76"/>
      <c r="R26" s="68">
        <v>0</v>
      </c>
      <c r="S26" s="69"/>
    </row>
    <row r="27" spans="1:19" s="2" customFormat="1" ht="19.5" customHeight="1">
      <c r="A27" s="64" t="s">
        <v>58</v>
      </c>
      <c r="B27" s="77"/>
      <c r="C27" s="78"/>
      <c r="D27" s="67" t="s">
        <v>39</v>
      </c>
      <c r="E27" s="68">
        <v>0</v>
      </c>
      <c r="F27" s="69"/>
      <c r="G27" s="79"/>
      <c r="H27" s="75"/>
      <c r="I27" s="71"/>
      <c r="J27" s="80"/>
      <c r="K27" s="73"/>
      <c r="L27" s="64" t="s">
        <v>59</v>
      </c>
      <c r="M27" s="70" t="s">
        <v>60</v>
      </c>
      <c r="N27" s="75"/>
      <c r="O27" s="17"/>
      <c r="P27" s="75"/>
      <c r="Q27" s="71"/>
      <c r="R27" s="68">
        <v>0</v>
      </c>
      <c r="S27" s="69"/>
    </row>
    <row r="28" spans="1:19" s="2" customFormat="1" ht="19.5" customHeight="1">
      <c r="A28" s="64" t="s">
        <v>61</v>
      </c>
      <c r="B28" s="81" t="s">
        <v>62</v>
      </c>
      <c r="C28" s="75"/>
      <c r="D28" s="71"/>
      <c r="E28" s="82">
        <v>0</v>
      </c>
      <c r="F28" s="40"/>
      <c r="G28" s="64" t="s">
        <v>63</v>
      </c>
      <c r="H28" s="81" t="s">
        <v>64</v>
      </c>
      <c r="I28" s="71"/>
      <c r="J28" s="83"/>
      <c r="K28" s="84"/>
      <c r="L28" s="64" t="s">
        <v>65</v>
      </c>
      <c r="M28" s="81" t="s">
        <v>66</v>
      </c>
      <c r="N28" s="75"/>
      <c r="O28" s="75"/>
      <c r="P28" s="75"/>
      <c r="Q28" s="71"/>
      <c r="R28" s="82">
        <f>SUM(R22:R27)</f>
        <v>0</v>
      </c>
      <c r="S28" s="40"/>
    </row>
    <row r="29" spans="1:19" s="2" customFormat="1" ht="19.5" customHeight="1">
      <c r="A29" s="85" t="s">
        <v>67</v>
      </c>
      <c r="B29" s="86" t="s">
        <v>68</v>
      </c>
      <c r="C29" s="87"/>
      <c r="D29" s="88"/>
      <c r="E29" s="89">
        <v>0</v>
      </c>
      <c r="F29" s="90"/>
      <c r="G29" s="85" t="s">
        <v>69</v>
      </c>
      <c r="H29" s="86" t="s">
        <v>70</v>
      </c>
      <c r="I29" s="88"/>
      <c r="J29" s="91">
        <v>0</v>
      </c>
      <c r="K29" s="92"/>
      <c r="L29" s="85" t="s">
        <v>71</v>
      </c>
      <c r="M29" s="86" t="s">
        <v>72</v>
      </c>
      <c r="N29" s="87"/>
      <c r="O29" s="35"/>
      <c r="P29" s="87"/>
      <c r="Q29" s="88"/>
      <c r="R29" s="89">
        <v>0</v>
      </c>
      <c r="S29" s="90"/>
    </row>
    <row r="30" spans="1:19" s="2" customFormat="1" ht="19.5" customHeight="1">
      <c r="A30" s="93"/>
      <c r="B30" s="94"/>
      <c r="C30" s="95" t="s">
        <v>73</v>
      </c>
      <c r="D30" s="96"/>
      <c r="E30" s="96"/>
      <c r="F30" s="96"/>
      <c r="G30" s="96"/>
      <c r="H30" s="96"/>
      <c r="I30" s="96"/>
      <c r="J30" s="96"/>
      <c r="K30" s="96"/>
      <c r="L30" s="57" t="s">
        <v>74</v>
      </c>
      <c r="M30" s="97"/>
      <c r="N30" s="60" t="s">
        <v>75</v>
      </c>
      <c r="O30" s="98"/>
      <c r="P30" s="98"/>
      <c r="Q30" s="98"/>
      <c r="R30" s="99">
        <f>SUM(E22:E29)</f>
        <v>0</v>
      </c>
      <c r="S30" s="100"/>
    </row>
    <row r="31" spans="1:19" s="2" customFormat="1" ht="14.25" customHeight="1">
      <c r="A31" s="26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101"/>
      <c r="M31" s="102" t="s">
        <v>76</v>
      </c>
      <c r="N31" s="103"/>
      <c r="O31" s="104" t="s">
        <v>77</v>
      </c>
      <c r="P31" s="103"/>
      <c r="Q31" s="104" t="s">
        <v>78</v>
      </c>
      <c r="R31" s="104" t="s">
        <v>79</v>
      </c>
      <c r="S31" s="105"/>
    </row>
    <row r="32" spans="1:19" s="2" customFormat="1" ht="12.75" customHeight="1">
      <c r="A32" s="106"/>
      <c r="B32" s="1"/>
      <c r="C32" s="1"/>
      <c r="D32" s="1"/>
      <c r="E32" s="1"/>
      <c r="F32" s="1"/>
      <c r="G32" s="1"/>
      <c r="H32" s="1"/>
      <c r="I32" s="1"/>
      <c r="J32" s="1"/>
      <c r="K32" s="1"/>
      <c r="L32" s="107"/>
      <c r="M32" s="108" t="s">
        <v>80</v>
      </c>
      <c r="N32" s="109"/>
      <c r="O32" s="110">
        <v>15</v>
      </c>
      <c r="P32" s="178">
        <v>0</v>
      </c>
      <c r="Q32" s="178"/>
      <c r="R32" s="111">
        <v>0</v>
      </c>
      <c r="S32" s="112"/>
    </row>
    <row r="33" spans="1:19" s="2" customFormat="1" ht="12.75" customHeight="1">
      <c r="A33" s="106"/>
      <c r="B33" s="1"/>
      <c r="C33" s="1"/>
      <c r="D33" s="1"/>
      <c r="E33" s="1"/>
      <c r="F33" s="1"/>
      <c r="G33" s="1"/>
      <c r="H33" s="1"/>
      <c r="I33" s="1"/>
      <c r="J33" s="1"/>
      <c r="K33" s="1"/>
      <c r="L33" s="107"/>
      <c r="M33" s="113" t="s">
        <v>81</v>
      </c>
      <c r="N33" s="114"/>
      <c r="O33" s="115">
        <v>21</v>
      </c>
      <c r="P33" s="179">
        <f>R30</f>
        <v>0</v>
      </c>
      <c r="Q33" s="179"/>
      <c r="R33" s="116">
        <f>P33*0.21</f>
        <v>0</v>
      </c>
      <c r="S33" s="117"/>
    </row>
    <row r="34" spans="1:19" s="2" customFormat="1" ht="19.5" customHeight="1">
      <c r="A34" s="106"/>
      <c r="B34" s="1"/>
      <c r="C34" s="1"/>
      <c r="D34" s="1"/>
      <c r="E34" s="1"/>
      <c r="F34" s="1"/>
      <c r="G34" s="1"/>
      <c r="H34" s="1"/>
      <c r="I34" s="1"/>
      <c r="J34" s="1"/>
      <c r="K34" s="1"/>
      <c r="L34" s="118"/>
      <c r="M34" s="119" t="s">
        <v>82</v>
      </c>
      <c r="N34" s="120"/>
      <c r="O34" s="121"/>
      <c r="P34" s="120"/>
      <c r="Q34" s="122"/>
      <c r="R34" s="123">
        <f>P33+R33</f>
        <v>0</v>
      </c>
      <c r="S34" s="124"/>
    </row>
    <row r="35" spans="1:19" s="2" customFormat="1" ht="19.5" customHeight="1">
      <c r="A35" s="106"/>
      <c r="B35" s="1"/>
      <c r="C35" s="1"/>
      <c r="D35" s="1"/>
      <c r="E35" s="1"/>
      <c r="F35" s="1"/>
      <c r="G35" s="1"/>
      <c r="H35" s="1"/>
      <c r="I35" s="1"/>
      <c r="J35" s="1"/>
      <c r="K35" s="1"/>
      <c r="L35" s="125" t="s">
        <v>83</v>
      </c>
      <c r="M35" s="126"/>
      <c r="N35" s="127" t="s">
        <v>84</v>
      </c>
      <c r="O35" s="128"/>
      <c r="P35" s="126"/>
      <c r="Q35" s="126"/>
      <c r="R35" s="126"/>
      <c r="S35" s="129"/>
    </row>
    <row r="36" spans="1:19" s="2" customFormat="1" ht="14.25" customHeight="1">
      <c r="A36" s="106"/>
      <c r="B36" s="1"/>
      <c r="C36" s="1"/>
      <c r="D36" s="1"/>
      <c r="E36" s="1"/>
      <c r="F36" s="1"/>
      <c r="G36" s="1"/>
      <c r="H36" s="1"/>
      <c r="I36" s="1"/>
      <c r="J36" s="1"/>
      <c r="K36" s="1"/>
      <c r="L36" s="130"/>
      <c r="M36" s="131" t="s">
        <v>85</v>
      </c>
      <c r="N36" s="132"/>
      <c r="O36" s="132"/>
      <c r="P36" s="132"/>
      <c r="Q36" s="132"/>
      <c r="R36" s="133">
        <v>0</v>
      </c>
      <c r="S36" s="134"/>
    </row>
    <row r="37" spans="1:19" s="2" customFormat="1" ht="14.25" customHeight="1">
      <c r="A37" s="106"/>
      <c r="B37" s="1"/>
      <c r="C37" s="1"/>
      <c r="D37" s="1"/>
      <c r="E37" s="1"/>
      <c r="F37" s="1"/>
      <c r="G37" s="1"/>
      <c r="H37" s="1"/>
      <c r="I37" s="1"/>
      <c r="J37" s="1"/>
      <c r="K37" s="1"/>
      <c r="L37" s="130"/>
      <c r="M37" s="131" t="s">
        <v>86</v>
      </c>
      <c r="N37" s="132"/>
      <c r="O37" s="132"/>
      <c r="P37" s="132"/>
      <c r="Q37" s="132"/>
      <c r="R37" s="133">
        <v>0</v>
      </c>
      <c r="S37" s="134"/>
    </row>
    <row r="38" spans="1:19" s="2" customFormat="1" ht="14.25" customHeight="1">
      <c r="A38" s="135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7"/>
      <c r="M38" s="138" t="s">
        <v>87</v>
      </c>
      <c r="N38" s="139"/>
      <c r="O38" s="139"/>
      <c r="P38" s="139"/>
      <c r="Q38" s="139"/>
      <c r="R38" s="140">
        <v>0</v>
      </c>
      <c r="S38" s="141"/>
    </row>
  </sheetData>
  <sheetProtection/>
  <mergeCells count="20">
    <mergeCell ref="O11:P11"/>
    <mergeCell ref="O12:P12"/>
    <mergeCell ref="E5:L5"/>
    <mergeCell ref="E6:L6"/>
    <mergeCell ref="E7:L7"/>
    <mergeCell ref="E9:L9"/>
    <mergeCell ref="E10:L10"/>
    <mergeCell ref="E11:L11"/>
    <mergeCell ref="O5:P5"/>
    <mergeCell ref="O6:P6"/>
    <mergeCell ref="Q12:R12"/>
    <mergeCell ref="P32:Q32"/>
    <mergeCell ref="P33:Q33"/>
    <mergeCell ref="E12:L12"/>
    <mergeCell ref="O7:P7"/>
    <mergeCell ref="O8:P8"/>
    <mergeCell ref="O9:P9"/>
    <mergeCell ref="O10:P10"/>
    <mergeCell ref="O14:P14"/>
    <mergeCell ref="O15:P15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94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J18" sqref="J18"/>
    </sheetView>
  </sheetViews>
  <sheetFormatPr defaultColWidth="10.5" defaultRowHeight="12" customHeight="1"/>
  <cols>
    <col min="1" max="1" width="3.83203125" style="172" customWidth="1"/>
    <col min="2" max="2" width="12" style="173" customWidth="1"/>
    <col min="3" max="3" width="49.83203125" style="173" customWidth="1"/>
    <col min="4" max="4" width="5.5" style="173" customWidth="1"/>
    <col min="5" max="5" width="11.33203125" style="174" customWidth="1"/>
    <col min="6" max="6" width="13.33203125" style="175" customWidth="1"/>
    <col min="7" max="7" width="17.83203125" style="175" customWidth="1"/>
    <col min="8" max="8" width="13.33203125" style="174" customWidth="1"/>
    <col min="9" max="16384" width="10.5" style="1" customWidth="1"/>
  </cols>
  <sheetData>
    <row r="1" spans="1:8" s="2" customFormat="1" ht="27.75" customHeight="1">
      <c r="A1" s="202" t="s">
        <v>88</v>
      </c>
      <c r="B1" s="202"/>
      <c r="C1" s="202"/>
      <c r="D1" s="202"/>
      <c r="E1" s="202"/>
      <c r="F1" s="202"/>
      <c r="G1" s="202"/>
      <c r="H1" s="202"/>
    </row>
    <row r="2" spans="1:8" s="2" customFormat="1" ht="12.75" customHeight="1">
      <c r="A2" s="142" t="s">
        <v>89</v>
      </c>
      <c r="B2" s="142"/>
      <c r="C2" s="142"/>
      <c r="D2" s="142"/>
      <c r="E2" s="142"/>
      <c r="F2" s="142"/>
      <c r="G2" s="142"/>
      <c r="H2" s="142"/>
    </row>
    <row r="3" spans="1:8" s="2" customFormat="1" ht="12.75" customHeight="1">
      <c r="A3" s="142" t="s">
        <v>90</v>
      </c>
      <c r="B3" s="142"/>
      <c r="C3" s="142"/>
      <c r="D3" s="142"/>
      <c r="E3" s="142"/>
      <c r="F3" s="142"/>
      <c r="G3" s="142"/>
      <c r="H3" s="142"/>
    </row>
    <row r="4" spans="1:8" s="2" customFormat="1" ht="13.5" customHeight="1">
      <c r="A4" s="143"/>
      <c r="B4" s="142"/>
      <c r="C4" s="143"/>
      <c r="D4" s="142"/>
      <c r="E4" s="142"/>
      <c r="F4" s="142"/>
      <c r="G4" s="142"/>
      <c r="H4" s="142"/>
    </row>
    <row r="5" spans="1:8" s="2" customFormat="1" ht="6.75" customHeight="1">
      <c r="A5" s="144"/>
      <c r="B5" s="145"/>
      <c r="C5" s="146"/>
      <c r="D5" s="145"/>
      <c r="E5" s="147"/>
      <c r="F5" s="148"/>
      <c r="G5" s="148"/>
      <c r="H5" s="149"/>
    </row>
    <row r="6" spans="1:8" s="2" customFormat="1" ht="12.75" customHeight="1">
      <c r="A6" s="150" t="s">
        <v>91</v>
      </c>
      <c r="B6" s="150"/>
      <c r="C6" s="150"/>
      <c r="D6" s="150"/>
      <c r="E6" s="150"/>
      <c r="F6" s="150"/>
      <c r="G6" s="150"/>
      <c r="H6" s="150"/>
    </row>
    <row r="7" spans="1:8" s="2" customFormat="1" ht="12.75" customHeight="1">
      <c r="A7" s="150" t="s">
        <v>92</v>
      </c>
      <c r="B7" s="150"/>
      <c r="C7" s="150"/>
      <c r="D7" s="150"/>
      <c r="E7" s="150"/>
      <c r="F7" s="150"/>
      <c r="G7" s="150" t="s">
        <v>93</v>
      </c>
      <c r="H7" s="150"/>
    </row>
    <row r="8" spans="1:8" s="2" customFormat="1" ht="12.75" customHeight="1">
      <c r="A8" s="150" t="s">
        <v>94</v>
      </c>
      <c r="B8" s="151"/>
      <c r="C8" s="151"/>
      <c r="D8" s="151"/>
      <c r="E8" s="152"/>
      <c r="F8" s="153"/>
      <c r="G8" s="150" t="s">
        <v>203</v>
      </c>
      <c r="H8" s="152"/>
    </row>
    <row r="9" spans="1:8" s="2" customFormat="1" ht="6.75" customHeight="1">
      <c r="A9" s="154"/>
      <c r="B9" s="154"/>
      <c r="C9" s="154"/>
      <c r="D9" s="154"/>
      <c r="E9" s="154"/>
      <c r="F9" s="154"/>
      <c r="G9" s="154"/>
      <c r="H9" s="154"/>
    </row>
    <row r="10" spans="1:8" s="2" customFormat="1" ht="28.5" customHeight="1">
      <c r="A10" s="155" t="s">
        <v>95</v>
      </c>
      <c r="B10" s="155" t="s">
        <v>96</v>
      </c>
      <c r="C10" s="155" t="s">
        <v>97</v>
      </c>
      <c r="D10" s="155" t="s">
        <v>98</v>
      </c>
      <c r="E10" s="155" t="s">
        <v>99</v>
      </c>
      <c r="F10" s="155" t="s">
        <v>100</v>
      </c>
      <c r="G10" s="155" t="s">
        <v>101</v>
      </c>
      <c r="H10" s="155" t="s">
        <v>102</v>
      </c>
    </row>
    <row r="11" spans="1:8" s="2" customFormat="1" ht="12.75" customHeight="1" hidden="1">
      <c r="A11" s="155" t="s">
        <v>31</v>
      </c>
      <c r="B11" s="155" t="s">
        <v>38</v>
      </c>
      <c r="C11" s="155" t="s">
        <v>44</v>
      </c>
      <c r="D11" s="155" t="s">
        <v>50</v>
      </c>
      <c r="E11" s="155" t="s">
        <v>54</v>
      </c>
      <c r="F11" s="155" t="s">
        <v>58</v>
      </c>
      <c r="G11" s="155" t="s">
        <v>61</v>
      </c>
      <c r="H11" s="155" t="s">
        <v>34</v>
      </c>
    </row>
    <row r="12" spans="1:8" s="2" customFormat="1" ht="5.25" customHeight="1">
      <c r="A12" s="154"/>
      <c r="B12" s="154"/>
      <c r="C12" s="154"/>
      <c r="D12" s="154"/>
      <c r="E12" s="154"/>
      <c r="F12" s="154"/>
      <c r="G12" s="154"/>
      <c r="H12" s="154"/>
    </row>
    <row r="13" spans="1:8" s="2" customFormat="1" ht="30.75" customHeight="1">
      <c r="A13" s="156"/>
      <c r="B13" s="157" t="s">
        <v>45</v>
      </c>
      <c r="C13" s="157" t="s">
        <v>103</v>
      </c>
      <c r="D13" s="157"/>
      <c r="E13" s="158"/>
      <c r="F13" s="159"/>
      <c r="G13" s="159">
        <f>SUM(G14+G22+G30+G46+G52+G54+G60)</f>
        <v>0</v>
      </c>
      <c r="H13" s="158">
        <f>SUM(H14+H22+H30+H46+H52+H54+H60)</f>
        <v>0.24381</v>
      </c>
    </row>
    <row r="14" spans="1:8" s="2" customFormat="1" ht="28.5" customHeight="1">
      <c r="A14" s="160"/>
      <c r="B14" s="161" t="s">
        <v>104</v>
      </c>
      <c r="C14" s="161" t="s">
        <v>105</v>
      </c>
      <c r="D14" s="161"/>
      <c r="E14" s="162"/>
      <c r="F14" s="163"/>
      <c r="G14" s="163">
        <f>SUM(G15:G21)</f>
        <v>0</v>
      </c>
      <c r="H14" s="163">
        <f>SUM(H15:H21)</f>
        <v>0</v>
      </c>
    </row>
    <row r="15" spans="1:8" s="2" customFormat="1" ht="13.5" customHeight="1">
      <c r="A15" s="164">
        <v>1</v>
      </c>
      <c r="B15" s="165" t="s">
        <v>106</v>
      </c>
      <c r="C15" s="165" t="s">
        <v>107</v>
      </c>
      <c r="D15" s="165" t="s">
        <v>108</v>
      </c>
      <c r="E15" s="166">
        <v>1</v>
      </c>
      <c r="F15" s="167">
        <v>1</v>
      </c>
      <c r="G15" s="167">
        <v>0</v>
      </c>
      <c r="H15" s="166">
        <v>0</v>
      </c>
    </row>
    <row r="16" spans="1:8" s="2" customFormat="1" ht="13.5" customHeight="1">
      <c r="A16" s="164">
        <v>2</v>
      </c>
      <c r="B16" s="165" t="s">
        <v>109</v>
      </c>
      <c r="C16" s="165" t="s">
        <v>110</v>
      </c>
      <c r="D16" s="165" t="s">
        <v>108</v>
      </c>
      <c r="E16" s="166">
        <v>1</v>
      </c>
      <c r="F16" s="167">
        <v>0</v>
      </c>
      <c r="G16" s="167">
        <f aca="true" t="shared" si="0" ref="G16:G21">E16*F16</f>
        <v>0</v>
      </c>
      <c r="H16" s="166">
        <v>0</v>
      </c>
    </row>
    <row r="17" spans="1:8" s="2" customFormat="1" ht="13.5" customHeight="1">
      <c r="A17" s="164">
        <v>3</v>
      </c>
      <c r="B17" s="165" t="s">
        <v>111</v>
      </c>
      <c r="C17" s="165" t="s">
        <v>112</v>
      </c>
      <c r="D17" s="165" t="s">
        <v>108</v>
      </c>
      <c r="E17" s="166">
        <v>1</v>
      </c>
      <c r="F17" s="167">
        <v>0</v>
      </c>
      <c r="G17" s="167">
        <f t="shared" si="0"/>
        <v>0</v>
      </c>
      <c r="H17" s="166">
        <v>0</v>
      </c>
    </row>
    <row r="18" spans="1:8" s="2" customFormat="1" ht="13.5" customHeight="1">
      <c r="A18" s="164">
        <v>4</v>
      </c>
      <c r="B18" s="165" t="s">
        <v>113</v>
      </c>
      <c r="C18" s="165" t="s">
        <v>114</v>
      </c>
      <c r="D18" s="165" t="s">
        <v>108</v>
      </c>
      <c r="E18" s="166">
        <v>1</v>
      </c>
      <c r="F18" s="167">
        <v>0</v>
      </c>
      <c r="G18" s="167">
        <f t="shared" si="0"/>
        <v>0</v>
      </c>
      <c r="H18" s="166">
        <v>0</v>
      </c>
    </row>
    <row r="19" spans="1:8" s="2" customFormat="1" ht="24" customHeight="1">
      <c r="A19" s="164">
        <v>5</v>
      </c>
      <c r="B19" s="165" t="s">
        <v>115</v>
      </c>
      <c r="C19" s="165" t="s">
        <v>116</v>
      </c>
      <c r="D19" s="165" t="s">
        <v>108</v>
      </c>
      <c r="E19" s="166">
        <v>1</v>
      </c>
      <c r="F19" s="167">
        <v>0</v>
      </c>
      <c r="G19" s="167">
        <f t="shared" si="0"/>
        <v>0</v>
      </c>
      <c r="H19" s="166">
        <v>0</v>
      </c>
    </row>
    <row r="20" spans="1:8" s="2" customFormat="1" ht="13.5" customHeight="1">
      <c r="A20" s="164">
        <v>6</v>
      </c>
      <c r="B20" s="165" t="s">
        <v>117</v>
      </c>
      <c r="C20" s="165" t="s">
        <v>118</v>
      </c>
      <c r="D20" s="165" t="s">
        <v>108</v>
      </c>
      <c r="E20" s="166">
        <v>1</v>
      </c>
      <c r="F20" s="167">
        <v>0</v>
      </c>
      <c r="G20" s="167">
        <f t="shared" si="0"/>
        <v>0</v>
      </c>
      <c r="H20" s="166">
        <v>0</v>
      </c>
    </row>
    <row r="21" spans="1:8" s="2" customFormat="1" ht="13.5" customHeight="1">
      <c r="A21" s="164">
        <v>7</v>
      </c>
      <c r="B21" s="165" t="s">
        <v>119</v>
      </c>
      <c r="C21" s="165" t="s">
        <v>120</v>
      </c>
      <c r="D21" s="165" t="s">
        <v>108</v>
      </c>
      <c r="E21" s="166">
        <v>1</v>
      </c>
      <c r="F21" s="167">
        <v>0</v>
      </c>
      <c r="G21" s="167">
        <f t="shared" si="0"/>
        <v>0</v>
      </c>
      <c r="H21" s="166">
        <v>0</v>
      </c>
    </row>
    <row r="22" spans="1:8" s="2" customFormat="1" ht="28.5" customHeight="1">
      <c r="A22" s="160"/>
      <c r="B22" s="161" t="s">
        <v>121</v>
      </c>
      <c r="C22" s="161" t="s">
        <v>122</v>
      </c>
      <c r="D22" s="161"/>
      <c r="E22" s="162"/>
      <c r="F22" s="163"/>
      <c r="G22" s="163">
        <f>SUM(G23:G29)</f>
        <v>0</v>
      </c>
      <c r="H22" s="162">
        <f>SUM(H23:H29)</f>
        <v>0.24381</v>
      </c>
    </row>
    <row r="23" spans="1:8" s="2" customFormat="1" ht="24" customHeight="1">
      <c r="A23" s="164">
        <v>8</v>
      </c>
      <c r="B23" s="165" t="s">
        <v>123</v>
      </c>
      <c r="C23" s="165" t="s">
        <v>124</v>
      </c>
      <c r="D23" s="165" t="s">
        <v>125</v>
      </c>
      <c r="E23" s="166">
        <v>16</v>
      </c>
      <c r="F23" s="167">
        <v>0</v>
      </c>
      <c r="G23" s="167">
        <f>E23*F23</f>
        <v>0</v>
      </c>
      <c r="H23" s="166">
        <v>0.04816</v>
      </c>
    </row>
    <row r="24" spans="1:8" s="2" customFormat="1" ht="24" customHeight="1">
      <c r="A24" s="164">
        <v>9</v>
      </c>
      <c r="B24" s="165" t="s">
        <v>126</v>
      </c>
      <c r="C24" s="165" t="s">
        <v>127</v>
      </c>
      <c r="D24" s="165" t="s">
        <v>125</v>
      </c>
      <c r="E24" s="166">
        <v>12</v>
      </c>
      <c r="F24" s="167">
        <v>0</v>
      </c>
      <c r="G24" s="167">
        <f aca="true" t="shared" si="1" ref="G24:G29">E24*F24</f>
        <v>0</v>
      </c>
      <c r="H24" s="166">
        <v>0.03612</v>
      </c>
    </row>
    <row r="25" spans="1:8" s="2" customFormat="1" ht="24" customHeight="1">
      <c r="A25" s="164">
        <v>10</v>
      </c>
      <c r="B25" s="165" t="s">
        <v>128</v>
      </c>
      <c r="C25" s="165" t="s">
        <v>129</v>
      </c>
      <c r="D25" s="165" t="s">
        <v>125</v>
      </c>
      <c r="E25" s="166">
        <v>10</v>
      </c>
      <c r="F25" s="167">
        <v>0</v>
      </c>
      <c r="G25" s="167">
        <f t="shared" si="1"/>
        <v>0</v>
      </c>
      <c r="H25" s="166">
        <v>0.0301</v>
      </c>
    </row>
    <row r="26" spans="1:8" s="2" customFormat="1" ht="24" customHeight="1">
      <c r="A26" s="164">
        <v>11</v>
      </c>
      <c r="B26" s="165" t="s">
        <v>130</v>
      </c>
      <c r="C26" s="165" t="s">
        <v>131</v>
      </c>
      <c r="D26" s="165" t="s">
        <v>125</v>
      </c>
      <c r="E26" s="166">
        <v>30</v>
      </c>
      <c r="F26" s="167">
        <v>0</v>
      </c>
      <c r="G26" s="167">
        <f t="shared" si="1"/>
        <v>0</v>
      </c>
      <c r="H26" s="166">
        <v>0.0903</v>
      </c>
    </row>
    <row r="27" spans="1:8" s="2" customFormat="1" ht="13.5" customHeight="1">
      <c r="A27" s="164">
        <v>12</v>
      </c>
      <c r="B27" s="165" t="s">
        <v>132</v>
      </c>
      <c r="C27" s="165" t="s">
        <v>133</v>
      </c>
      <c r="D27" s="165" t="s">
        <v>134</v>
      </c>
      <c r="E27" s="166">
        <v>10</v>
      </c>
      <c r="F27" s="167">
        <v>0</v>
      </c>
      <c r="G27" s="167">
        <f t="shared" si="1"/>
        <v>0</v>
      </c>
      <c r="H27" s="166">
        <v>0.0301</v>
      </c>
    </row>
    <row r="28" spans="1:8" s="2" customFormat="1" ht="13.5" customHeight="1">
      <c r="A28" s="164">
        <v>13</v>
      </c>
      <c r="B28" s="165" t="s">
        <v>135</v>
      </c>
      <c r="C28" s="165" t="s">
        <v>136</v>
      </c>
      <c r="D28" s="165" t="s">
        <v>134</v>
      </c>
      <c r="E28" s="166">
        <v>2</v>
      </c>
      <c r="F28" s="167">
        <v>0</v>
      </c>
      <c r="G28" s="167">
        <f t="shared" si="1"/>
        <v>0</v>
      </c>
      <c r="H28" s="166">
        <v>0.00602</v>
      </c>
    </row>
    <row r="29" spans="1:8" s="2" customFormat="1" ht="13.5" customHeight="1">
      <c r="A29" s="164">
        <v>14</v>
      </c>
      <c r="B29" s="165" t="s">
        <v>137</v>
      </c>
      <c r="C29" s="165" t="s">
        <v>138</v>
      </c>
      <c r="D29" s="165" t="s">
        <v>108</v>
      </c>
      <c r="E29" s="166">
        <v>1</v>
      </c>
      <c r="F29" s="167">
        <v>0</v>
      </c>
      <c r="G29" s="167">
        <f t="shared" si="1"/>
        <v>0</v>
      </c>
      <c r="H29" s="166">
        <v>0.00301</v>
      </c>
    </row>
    <row r="30" spans="1:8" s="2" customFormat="1" ht="28.5" customHeight="1">
      <c r="A30" s="160"/>
      <c r="B30" s="161" t="s">
        <v>139</v>
      </c>
      <c r="C30" s="161" t="s">
        <v>140</v>
      </c>
      <c r="D30" s="161"/>
      <c r="E30" s="162"/>
      <c r="F30" s="163"/>
      <c r="G30" s="163">
        <f>SUM(G31:G45)</f>
        <v>0</v>
      </c>
      <c r="H30" s="163">
        <f>SUM(H31:H45)</f>
        <v>0</v>
      </c>
    </row>
    <row r="31" spans="1:8" s="2" customFormat="1" ht="13.5" customHeight="1">
      <c r="A31" s="164">
        <v>15</v>
      </c>
      <c r="B31" s="165" t="s">
        <v>141</v>
      </c>
      <c r="C31" s="165" t="s">
        <v>142</v>
      </c>
      <c r="D31" s="165" t="s">
        <v>134</v>
      </c>
      <c r="E31" s="166">
        <v>1</v>
      </c>
      <c r="F31" s="167">
        <v>0</v>
      </c>
      <c r="G31" s="167">
        <f>E31*F31</f>
        <v>0</v>
      </c>
      <c r="H31" s="166">
        <v>0</v>
      </c>
    </row>
    <row r="32" spans="1:8" s="2" customFormat="1" ht="13.5" customHeight="1">
      <c r="A32" s="164">
        <v>16</v>
      </c>
      <c r="B32" s="165" t="s">
        <v>143</v>
      </c>
      <c r="C32" s="165" t="s">
        <v>144</v>
      </c>
      <c r="D32" s="165" t="s">
        <v>134</v>
      </c>
      <c r="E32" s="166">
        <v>3</v>
      </c>
      <c r="F32" s="167">
        <v>0</v>
      </c>
      <c r="G32" s="167">
        <f aca="true" t="shared" si="2" ref="G32:G45">E32*F32</f>
        <v>0</v>
      </c>
      <c r="H32" s="166">
        <v>0</v>
      </c>
    </row>
    <row r="33" spans="1:8" s="2" customFormat="1" ht="13.5" customHeight="1">
      <c r="A33" s="164">
        <v>17</v>
      </c>
      <c r="B33" s="165" t="s">
        <v>145</v>
      </c>
      <c r="C33" s="165" t="s">
        <v>146</v>
      </c>
      <c r="D33" s="165" t="s">
        <v>134</v>
      </c>
      <c r="E33" s="166">
        <v>1</v>
      </c>
      <c r="F33" s="167">
        <v>0</v>
      </c>
      <c r="G33" s="167">
        <f t="shared" si="2"/>
        <v>0</v>
      </c>
      <c r="H33" s="166">
        <v>0</v>
      </c>
    </row>
    <row r="34" spans="1:8" s="2" customFormat="1" ht="13.5" customHeight="1">
      <c r="A34" s="164">
        <v>18</v>
      </c>
      <c r="B34" s="165" t="s">
        <v>147</v>
      </c>
      <c r="C34" s="165" t="s">
        <v>148</v>
      </c>
      <c r="D34" s="165" t="s">
        <v>134</v>
      </c>
      <c r="E34" s="166">
        <v>5</v>
      </c>
      <c r="F34" s="167">
        <v>0</v>
      </c>
      <c r="G34" s="167">
        <f t="shared" si="2"/>
        <v>0</v>
      </c>
      <c r="H34" s="166">
        <v>0</v>
      </c>
    </row>
    <row r="35" spans="1:8" s="2" customFormat="1" ht="13.5" customHeight="1">
      <c r="A35" s="164">
        <v>19</v>
      </c>
      <c r="B35" s="165" t="s">
        <v>149</v>
      </c>
      <c r="C35" s="165" t="s">
        <v>150</v>
      </c>
      <c r="D35" s="165" t="s">
        <v>134</v>
      </c>
      <c r="E35" s="166">
        <v>4</v>
      </c>
      <c r="F35" s="167">
        <v>0</v>
      </c>
      <c r="G35" s="167">
        <f t="shared" si="2"/>
        <v>0</v>
      </c>
      <c r="H35" s="166">
        <v>0</v>
      </c>
    </row>
    <row r="36" spans="1:8" s="2" customFormat="1" ht="13.5" customHeight="1">
      <c r="A36" s="164">
        <v>20</v>
      </c>
      <c r="B36" s="165" t="s">
        <v>151</v>
      </c>
      <c r="C36" s="165" t="s">
        <v>152</v>
      </c>
      <c r="D36" s="165" t="s">
        <v>134</v>
      </c>
      <c r="E36" s="166">
        <v>1</v>
      </c>
      <c r="F36" s="167">
        <v>0</v>
      </c>
      <c r="G36" s="167">
        <f t="shared" si="2"/>
        <v>0</v>
      </c>
      <c r="H36" s="166">
        <v>0</v>
      </c>
    </row>
    <row r="37" spans="1:8" s="2" customFormat="1" ht="13.5" customHeight="1">
      <c r="A37" s="164">
        <v>21</v>
      </c>
      <c r="B37" s="165" t="s">
        <v>153</v>
      </c>
      <c r="C37" s="165" t="s">
        <v>154</v>
      </c>
      <c r="D37" s="165" t="s">
        <v>134</v>
      </c>
      <c r="E37" s="166">
        <v>1</v>
      </c>
      <c r="F37" s="167">
        <v>0</v>
      </c>
      <c r="G37" s="167">
        <f t="shared" si="2"/>
        <v>0</v>
      </c>
      <c r="H37" s="166">
        <v>0</v>
      </c>
    </row>
    <row r="38" spans="1:8" s="2" customFormat="1" ht="13.5" customHeight="1">
      <c r="A38" s="164">
        <v>22</v>
      </c>
      <c r="B38" s="165" t="s">
        <v>155</v>
      </c>
      <c r="C38" s="165" t="s">
        <v>156</v>
      </c>
      <c r="D38" s="165" t="s">
        <v>134</v>
      </c>
      <c r="E38" s="166">
        <v>4</v>
      </c>
      <c r="F38" s="167">
        <v>0</v>
      </c>
      <c r="G38" s="167">
        <f t="shared" si="2"/>
        <v>0</v>
      </c>
      <c r="H38" s="166">
        <v>0</v>
      </c>
    </row>
    <row r="39" spans="1:8" s="2" customFormat="1" ht="13.5" customHeight="1">
      <c r="A39" s="164">
        <v>23</v>
      </c>
      <c r="B39" s="165" t="s">
        <v>157</v>
      </c>
      <c r="C39" s="165" t="s">
        <v>158</v>
      </c>
      <c r="D39" s="165" t="s">
        <v>134</v>
      </c>
      <c r="E39" s="166">
        <v>8</v>
      </c>
      <c r="F39" s="167">
        <v>0</v>
      </c>
      <c r="G39" s="167">
        <f t="shared" si="2"/>
        <v>0</v>
      </c>
      <c r="H39" s="166">
        <v>0</v>
      </c>
    </row>
    <row r="40" spans="1:8" s="2" customFormat="1" ht="13.5" customHeight="1">
      <c r="A40" s="164">
        <v>24</v>
      </c>
      <c r="B40" s="165" t="s">
        <v>159</v>
      </c>
      <c r="C40" s="165" t="s">
        <v>160</v>
      </c>
      <c r="D40" s="165" t="s">
        <v>134</v>
      </c>
      <c r="E40" s="166">
        <v>1</v>
      </c>
      <c r="F40" s="167">
        <v>0</v>
      </c>
      <c r="G40" s="167">
        <f t="shared" si="2"/>
        <v>0</v>
      </c>
      <c r="H40" s="166">
        <v>0</v>
      </c>
    </row>
    <row r="41" spans="1:8" s="2" customFormat="1" ht="13.5" customHeight="1">
      <c r="A41" s="164">
        <v>25</v>
      </c>
      <c r="B41" s="165" t="s">
        <v>161</v>
      </c>
      <c r="C41" s="165" t="s">
        <v>162</v>
      </c>
      <c r="D41" s="165" t="s">
        <v>134</v>
      </c>
      <c r="E41" s="166">
        <v>1</v>
      </c>
      <c r="F41" s="167">
        <v>0</v>
      </c>
      <c r="G41" s="167">
        <f t="shared" si="2"/>
        <v>0</v>
      </c>
      <c r="H41" s="166">
        <v>0</v>
      </c>
    </row>
    <row r="42" spans="1:8" s="2" customFormat="1" ht="13.5" customHeight="1">
      <c r="A42" s="164">
        <v>26</v>
      </c>
      <c r="B42" s="165" t="s">
        <v>163</v>
      </c>
      <c r="C42" s="165" t="s">
        <v>164</v>
      </c>
      <c r="D42" s="165" t="s">
        <v>134</v>
      </c>
      <c r="E42" s="166">
        <v>1</v>
      </c>
      <c r="F42" s="167">
        <v>0</v>
      </c>
      <c r="G42" s="167">
        <f t="shared" si="2"/>
        <v>0</v>
      </c>
      <c r="H42" s="166">
        <v>0</v>
      </c>
    </row>
    <row r="43" spans="1:8" s="2" customFormat="1" ht="13.5" customHeight="1">
      <c r="A43" s="164">
        <v>27</v>
      </c>
      <c r="B43" s="165" t="s">
        <v>165</v>
      </c>
      <c r="C43" s="165" t="s">
        <v>166</v>
      </c>
      <c r="D43" s="165" t="s">
        <v>134</v>
      </c>
      <c r="E43" s="166">
        <v>1</v>
      </c>
      <c r="F43" s="167">
        <v>0</v>
      </c>
      <c r="G43" s="167">
        <f t="shared" si="2"/>
        <v>0</v>
      </c>
      <c r="H43" s="166">
        <v>0</v>
      </c>
    </row>
    <row r="44" spans="1:8" s="2" customFormat="1" ht="13.5" customHeight="1">
      <c r="A44" s="164">
        <v>28</v>
      </c>
      <c r="B44" s="165" t="s">
        <v>167</v>
      </c>
      <c r="C44" s="165" t="s">
        <v>168</v>
      </c>
      <c r="D44" s="165" t="s">
        <v>134</v>
      </c>
      <c r="E44" s="166">
        <v>4</v>
      </c>
      <c r="F44" s="167">
        <v>0</v>
      </c>
      <c r="G44" s="167">
        <f t="shared" si="2"/>
        <v>0</v>
      </c>
      <c r="H44" s="166">
        <v>0</v>
      </c>
    </row>
    <row r="45" spans="1:8" s="2" customFormat="1" ht="13.5" customHeight="1">
      <c r="A45" s="164">
        <v>29</v>
      </c>
      <c r="B45" s="165" t="s">
        <v>169</v>
      </c>
      <c r="C45" s="165" t="s">
        <v>170</v>
      </c>
      <c r="D45" s="165" t="s">
        <v>134</v>
      </c>
      <c r="E45" s="166">
        <v>2</v>
      </c>
      <c r="F45" s="167">
        <v>0</v>
      </c>
      <c r="G45" s="167">
        <f t="shared" si="2"/>
        <v>0</v>
      </c>
      <c r="H45" s="166">
        <v>0</v>
      </c>
    </row>
    <row r="46" spans="1:8" s="2" customFormat="1" ht="28.5" customHeight="1">
      <c r="A46" s="160"/>
      <c r="B46" s="161" t="s">
        <v>171</v>
      </c>
      <c r="C46" s="161" t="s">
        <v>172</v>
      </c>
      <c r="D46" s="161"/>
      <c r="E46" s="162"/>
      <c r="F46" s="163"/>
      <c r="G46" s="163">
        <f>SUM(G47:G51)</f>
        <v>0</v>
      </c>
      <c r="H46" s="163">
        <f>SUM(H47:H51)</f>
        <v>0</v>
      </c>
    </row>
    <row r="47" spans="1:8" s="2" customFormat="1" ht="13.5" customHeight="1">
      <c r="A47" s="164">
        <v>30</v>
      </c>
      <c r="B47" s="165" t="s">
        <v>173</v>
      </c>
      <c r="C47" s="165" t="s">
        <v>174</v>
      </c>
      <c r="D47" s="165" t="s">
        <v>125</v>
      </c>
      <c r="E47" s="166">
        <v>9</v>
      </c>
      <c r="F47" s="167">
        <v>0</v>
      </c>
      <c r="G47" s="167">
        <f>E47*F47</f>
        <v>0</v>
      </c>
      <c r="H47" s="166">
        <v>0</v>
      </c>
    </row>
    <row r="48" spans="1:8" s="2" customFormat="1" ht="13.5" customHeight="1">
      <c r="A48" s="164">
        <v>31</v>
      </c>
      <c r="B48" s="165" t="s">
        <v>175</v>
      </c>
      <c r="C48" s="165" t="s">
        <v>176</v>
      </c>
      <c r="D48" s="165" t="s">
        <v>125</v>
      </c>
      <c r="E48" s="166">
        <v>4</v>
      </c>
      <c r="F48" s="167">
        <v>0</v>
      </c>
      <c r="G48" s="167">
        <f>E48*F48</f>
        <v>0</v>
      </c>
      <c r="H48" s="166">
        <v>0</v>
      </c>
    </row>
    <row r="49" spans="1:8" s="2" customFormat="1" ht="13.5" customHeight="1">
      <c r="A49" s="164">
        <v>32</v>
      </c>
      <c r="B49" s="165" t="s">
        <v>177</v>
      </c>
      <c r="C49" s="165" t="s">
        <v>178</v>
      </c>
      <c r="D49" s="165" t="s">
        <v>108</v>
      </c>
      <c r="E49" s="166">
        <v>1</v>
      </c>
      <c r="F49" s="167">
        <v>0</v>
      </c>
      <c r="G49" s="167">
        <f>E49*F49</f>
        <v>0</v>
      </c>
      <c r="H49" s="166">
        <v>0</v>
      </c>
    </row>
    <row r="50" spans="1:8" s="2" customFormat="1" ht="13.5" customHeight="1">
      <c r="A50" s="164">
        <v>33</v>
      </c>
      <c r="B50" s="165" t="s">
        <v>179</v>
      </c>
      <c r="C50" s="165" t="s">
        <v>180</v>
      </c>
      <c r="D50" s="165" t="s">
        <v>108</v>
      </c>
      <c r="E50" s="166">
        <v>1</v>
      </c>
      <c r="F50" s="167">
        <v>0</v>
      </c>
      <c r="G50" s="167">
        <f>E50*F50</f>
        <v>0</v>
      </c>
      <c r="H50" s="166">
        <v>0</v>
      </c>
    </row>
    <row r="51" spans="1:8" s="2" customFormat="1" ht="13.5" customHeight="1">
      <c r="A51" s="164">
        <v>34</v>
      </c>
      <c r="B51" s="165" t="s">
        <v>181</v>
      </c>
      <c r="C51" s="165" t="s">
        <v>182</v>
      </c>
      <c r="D51" s="165" t="s">
        <v>108</v>
      </c>
      <c r="E51" s="166">
        <v>1</v>
      </c>
      <c r="F51" s="167">
        <v>0</v>
      </c>
      <c r="G51" s="167">
        <f>E51*F51</f>
        <v>0</v>
      </c>
      <c r="H51" s="166">
        <v>0</v>
      </c>
    </row>
    <row r="52" spans="1:8" s="2" customFormat="1" ht="28.5" customHeight="1">
      <c r="A52" s="160"/>
      <c r="B52" s="161" t="s">
        <v>171</v>
      </c>
      <c r="C52" s="161" t="s">
        <v>183</v>
      </c>
      <c r="D52" s="161"/>
      <c r="E52" s="162"/>
      <c r="F52" s="163"/>
      <c r="G52" s="163">
        <f>SUM(G53)</f>
        <v>0</v>
      </c>
      <c r="H52" s="163">
        <f>SUM(H53)</f>
        <v>0</v>
      </c>
    </row>
    <row r="53" spans="1:8" s="2" customFormat="1" ht="13.5" customHeight="1">
      <c r="A53" s="164">
        <v>35</v>
      </c>
      <c r="B53" s="165" t="s">
        <v>184</v>
      </c>
      <c r="C53" s="165" t="s">
        <v>185</v>
      </c>
      <c r="D53" s="165" t="s">
        <v>125</v>
      </c>
      <c r="E53" s="166">
        <v>8</v>
      </c>
      <c r="F53" s="167">
        <v>0</v>
      </c>
      <c r="G53" s="167">
        <f>E53*F53</f>
        <v>0</v>
      </c>
      <c r="H53" s="166">
        <v>0</v>
      </c>
    </row>
    <row r="54" spans="1:8" s="2" customFormat="1" ht="28.5" customHeight="1">
      <c r="A54" s="160"/>
      <c r="B54" s="161" t="s">
        <v>171</v>
      </c>
      <c r="C54" s="161" t="s">
        <v>186</v>
      </c>
      <c r="D54" s="161"/>
      <c r="E54" s="162"/>
      <c r="F54" s="163"/>
      <c r="G54" s="163">
        <f>SUM(G55:G59)</f>
        <v>0</v>
      </c>
      <c r="H54" s="163">
        <f>SUM(H55:H59)</f>
        <v>0</v>
      </c>
    </row>
    <row r="55" spans="1:8" s="2" customFormat="1" ht="13.5" customHeight="1">
      <c r="A55" s="164">
        <v>36</v>
      </c>
      <c r="B55" s="165" t="s">
        <v>187</v>
      </c>
      <c r="C55" s="165" t="s">
        <v>188</v>
      </c>
      <c r="D55" s="165" t="s">
        <v>134</v>
      </c>
      <c r="E55" s="166">
        <v>2</v>
      </c>
      <c r="F55" s="167">
        <v>0</v>
      </c>
      <c r="G55" s="167">
        <f>E55*F55</f>
        <v>0</v>
      </c>
      <c r="H55" s="166">
        <v>0</v>
      </c>
    </row>
    <row r="56" spans="1:8" s="2" customFormat="1" ht="13.5" customHeight="1">
      <c r="A56" s="164">
        <v>37</v>
      </c>
      <c r="B56" s="165" t="s">
        <v>189</v>
      </c>
      <c r="C56" s="165" t="s">
        <v>190</v>
      </c>
      <c r="D56" s="165" t="s">
        <v>125</v>
      </c>
      <c r="E56" s="166">
        <v>50</v>
      </c>
      <c r="F56" s="167">
        <v>0</v>
      </c>
      <c r="G56" s="167">
        <f>E56*F56</f>
        <v>0</v>
      </c>
      <c r="H56" s="166">
        <v>0</v>
      </c>
    </row>
    <row r="57" spans="1:8" s="2" customFormat="1" ht="13.5" customHeight="1">
      <c r="A57" s="164">
        <v>38</v>
      </c>
      <c r="B57" s="165" t="s">
        <v>191</v>
      </c>
      <c r="C57" s="165" t="s">
        <v>192</v>
      </c>
      <c r="D57" s="165" t="s">
        <v>108</v>
      </c>
      <c r="E57" s="166">
        <v>1</v>
      </c>
      <c r="F57" s="167">
        <v>0</v>
      </c>
      <c r="G57" s="167">
        <f>E57*F57</f>
        <v>0</v>
      </c>
      <c r="H57" s="166">
        <v>0</v>
      </c>
    </row>
    <row r="58" spans="1:8" s="2" customFormat="1" ht="13.5" customHeight="1">
      <c r="A58" s="164">
        <v>39</v>
      </c>
      <c r="B58" s="165" t="s">
        <v>193</v>
      </c>
      <c r="C58" s="165" t="s">
        <v>194</v>
      </c>
      <c r="D58" s="165" t="s">
        <v>108</v>
      </c>
      <c r="E58" s="166">
        <v>1</v>
      </c>
      <c r="F58" s="167">
        <v>0</v>
      </c>
      <c r="G58" s="167">
        <f>E58*F58</f>
        <v>0</v>
      </c>
      <c r="H58" s="166">
        <v>0</v>
      </c>
    </row>
    <row r="59" spans="1:8" s="2" customFormat="1" ht="13.5" customHeight="1">
      <c r="A59" s="164">
        <v>40</v>
      </c>
      <c r="B59" s="165" t="s">
        <v>195</v>
      </c>
      <c r="C59" s="165" t="s">
        <v>196</v>
      </c>
      <c r="D59" s="165" t="s">
        <v>108</v>
      </c>
      <c r="E59" s="166">
        <v>1</v>
      </c>
      <c r="F59" s="167">
        <v>0</v>
      </c>
      <c r="G59" s="167">
        <f>E59*F59</f>
        <v>0</v>
      </c>
      <c r="H59" s="166">
        <v>0</v>
      </c>
    </row>
    <row r="60" spans="1:8" s="2" customFormat="1" ht="28.5" customHeight="1">
      <c r="A60" s="160"/>
      <c r="B60" s="161" t="s">
        <v>171</v>
      </c>
      <c r="C60" s="161" t="s">
        <v>197</v>
      </c>
      <c r="D60" s="161"/>
      <c r="E60" s="162"/>
      <c r="F60" s="163"/>
      <c r="G60" s="163">
        <f>SUM(G61:G62)</f>
        <v>0</v>
      </c>
      <c r="H60" s="163">
        <f>SUM(H61:H62)</f>
        <v>0</v>
      </c>
    </row>
    <row r="61" spans="1:8" s="2" customFormat="1" ht="13.5" customHeight="1">
      <c r="A61" s="164">
        <v>41</v>
      </c>
      <c r="B61" s="165" t="s">
        <v>198</v>
      </c>
      <c r="C61" s="165" t="s">
        <v>199</v>
      </c>
      <c r="D61" s="165" t="s">
        <v>200</v>
      </c>
      <c r="E61" s="166">
        <v>1</v>
      </c>
      <c r="F61" s="167">
        <v>0</v>
      </c>
      <c r="G61" s="167">
        <f>E61*F61</f>
        <v>0</v>
      </c>
      <c r="H61" s="166">
        <v>0</v>
      </c>
    </row>
    <row r="62" spans="1:8" s="2" customFormat="1" ht="13.5" customHeight="1">
      <c r="A62" s="164">
        <v>42</v>
      </c>
      <c r="B62" s="165" t="s">
        <v>201</v>
      </c>
      <c r="C62" s="165" t="s">
        <v>202</v>
      </c>
      <c r="D62" s="165" t="s">
        <v>108</v>
      </c>
      <c r="E62" s="166">
        <v>1</v>
      </c>
      <c r="F62" s="167">
        <v>0</v>
      </c>
      <c r="G62" s="167">
        <f>E62*F62</f>
        <v>0</v>
      </c>
      <c r="H62" s="166">
        <v>0</v>
      </c>
    </row>
    <row r="63" spans="1:8" s="2" customFormat="1" ht="30.75" customHeight="1">
      <c r="A63" s="168"/>
      <c r="B63" s="169"/>
      <c r="C63" s="169"/>
      <c r="D63" s="169"/>
      <c r="E63" s="170"/>
      <c r="F63" s="171"/>
      <c r="G63" s="171"/>
      <c r="H63" s="170"/>
    </row>
  </sheetData>
  <sheetProtection/>
  <mergeCells count="1">
    <mergeCell ref="A1:H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fischer</cp:lastModifiedBy>
  <dcterms:modified xsi:type="dcterms:W3CDTF">2017-02-02T14:09:50Z</dcterms:modified>
  <cp:category/>
  <cp:version/>
  <cp:contentType/>
  <cp:contentStatus/>
</cp:coreProperties>
</file>