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'Rozpočet'!$1:$12</definedName>
  </definedNames>
  <calcPr fullCalcOnLoad="1"/>
</workbook>
</file>

<file path=xl/sharedStrings.xml><?xml version="1.0" encoding="utf-8"?>
<sst xmlns="http://schemas.openxmlformats.org/spreadsheetml/2006/main" count="685" uniqueCount="462">
  <si>
    <t>KRYCÍ LIST ROZPOČTU</t>
  </si>
  <si>
    <t>Název stavby</t>
  </si>
  <si>
    <t>Lávka L20 u drahovického mostu-odstranění havarijního stavu- schodiště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</si>
  <si>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</si>
  <si>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</si>
  <si>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</si>
  <si>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</si>
  <si>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</si>
  <si>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</si>
  <si>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</si>
  <si>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</si>
  <si>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 xml:space="preserve">Statutární město Karlovy Vary   </t>
  </si>
  <si>
    <t>00254657</t>
  </si>
  <si>
    <t>Projektant</t>
  </si>
  <si>
    <t xml:space="preserve">Pontika s.r.o.   </t>
  </si>
  <si>
    <t>26342669</t>
  </si>
  <si>
    <t>Zhotovitel</t>
  </si>
  <si>
    <t>Zpracoval</t>
  </si>
  <si>
    <t>Rozpočet číslo</t>
  </si>
  <si>
    <t>Dne</t>
  </si>
  <si>
    <t>CZ-CPV</t>
  </si>
  <si>
    <t>10.05.2018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</si>
  <si>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</si>
  <si>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</si>
  <si>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</si>
  <si>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</si>
  <si>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</si>
  <si>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</si>
  <si>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</si>
  <si>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</si>
  <si>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</si>
  <si>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</si>
  <si>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</si>
  <si>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</si>
  <si>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</si>
  <si>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</si>
  <si>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</si>
  <si>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</si>
  <si>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</si>
  <si>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</si>
  <si>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</si>
  <si>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</si>
  <si>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</si>
  <si>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</si>
  <si>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</si>
  <si>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</si>
  <si>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</si>
  <si>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</si>
  <si>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</si>
  <si>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</si>
  <si>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</si>
  <si>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</si>
  <si>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</si>
  <si>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</si>
  <si>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</si>
  <si>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</si>
  <si>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</si>
  <si>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</si>
  <si>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</si>
  <si>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</si>
  <si>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</si>
  <si>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</si>
  <si>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</si>
  <si>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</si>
  <si>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</si>
  <si>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</si>
  <si>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</si>
  <si>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</si>
  <si>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</si>
  <si>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</si>
  <si>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</si>
  <si>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</si>
  <si>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</si>
  <si>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</si>
  <si>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</si>
  <si>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</si>
  <si>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</si>
  <si>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</si>
  <si>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</si>
  <si>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</si>
  <si>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</si>
  <si>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</si>
  <si>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</si>
  <si>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</si>
  <si>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</si>
  <si>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</si>
  <si>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</si>
  <si>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</si>
  <si>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</si>
  <si>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</si>
  <si>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</si>
  <si>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</si>
  <si>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</si>
  <si>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</si>
  <si>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</si>
  <si>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</si>
  <si>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Lávka L20 u drahovického mostu-odstranění havarijního stavu- schodiště</t>
  </si>
  <si>
    <t xml:space="preserve">Objekt:   </t>
  </si>
  <si>
    <t>Objednatel:   Statutární město Karlovy Vary</t>
  </si>
  <si>
    <t xml:space="preserve">Zhotovitel:   </t>
  </si>
  <si>
    <t xml:space="preserve">Zpracoval:   </t>
  </si>
  <si>
    <t xml:space="preserve">Místo:   </t>
  </si>
  <si>
    <t>Datum:   10. 5. 2018</t>
  </si>
  <si>
    <t>Č.</t>
  </si>
  <si>
    <t>TV</t>
  </si>
  <si>
    <t>Kód položky</t>
  </si>
  <si>
    <t>Popis</t>
  </si>
  <si>
    <t>MJ</t>
  </si>
  <si>
    <t>Množství celkem</t>
  </si>
  <si>
    <t>Jednotková cena zadání</t>
  </si>
  <si>
    <t>Celková cena zadání</t>
  </si>
  <si>
    <t>Hmotnost</t>
  </si>
  <si>
    <t>Hmotnost celkem</t>
  </si>
  <si>
    <t>Hmotnost sutě</t>
  </si>
  <si>
    <t>Hmotnost sutě celkem</t>
  </si>
  <si>
    <t xml:space="preserve">Práce a dodávky HSV   </t>
  </si>
  <si>
    <t xml:space="preserve">Zemní práce   </t>
  </si>
  <si>
    <t>K</t>
  </si>
  <si>
    <t>113106122</t>
  </si>
  <si>
    <t xml:space="preserve">Rozebrání dlažeb komunikací pro pěší z kamenných dlaždic   </t>
  </si>
  <si>
    <t>m2</t>
  </si>
  <si>
    <t>srov. vybourání stávajících kamenných obrubníků osazených naležato v živici do bet. lože
část obrubníků bude zpětně použita (cca 40% odvezeno na skládku investora-odvoz zahrnut v odvozu sutě)
Obrubníky budou na stavbě naskládány na palety, zafixoványplast</t>
  </si>
  <si>
    <t xml:space="preserve">obrubníky v živici   </t>
  </si>
  <si>
    <t xml:space="preserve">(9,0+2,6+3,0)*0,30   </t>
  </si>
  <si>
    <t>113154263</t>
  </si>
  <si>
    <t xml:space="preserve">Frézování živičného krytu tl 50 mm pruh š 2 m pl do 1000 m2 s překážkami v trase   </t>
  </si>
  <si>
    <t xml:space="preserve">včetně naložení a odvozu na skládku investora( odvoz zahrnut v odvozu sutě)
plocha pod lávkou a schodištěm na straně Drahovice- rozsah dle výkresu C2   </t>
  </si>
  <si>
    <t xml:space="preserve">tl.50mm na celé ploše   </t>
  </si>
  <si>
    <t xml:space="preserve">1*180   </t>
  </si>
  <si>
    <t xml:space="preserve">+tl.50mm na 2/3 plochy   </t>
  </si>
  <si>
    <t xml:space="preserve">2*180/3   </t>
  </si>
  <si>
    <t xml:space="preserve">Součet   </t>
  </si>
  <si>
    <t>122301101</t>
  </si>
  <si>
    <t xml:space="preserve">Odkopávky a prokopávky nezapažené v hornině tř. 4 objem do 100 m3   </t>
  </si>
  <si>
    <t>m3</t>
  </si>
  <si>
    <t xml:space="preserve">zemina bude využita na místě do zásypů a obsypů   </t>
  </si>
  <si>
    <t xml:space="preserve">u palisádové zídky   </t>
  </si>
  <si>
    <t xml:space="preserve">4*0,5*1,5*1,0   </t>
  </si>
  <si>
    <t xml:space="preserve">pro vpusť   </t>
  </si>
  <si>
    <t xml:space="preserve">1,0*1,0*2   </t>
  </si>
  <si>
    <t xml:space="preserve">2,0*0,5*0,7   </t>
  </si>
  <si>
    <t>174101101</t>
  </si>
  <si>
    <t xml:space="preserve">Zásyp jam, šachet rýh nebo kolem objektů sypaninou se zhutněním   </t>
  </si>
  <si>
    <t xml:space="preserve">bude použita zemina z výkopů   </t>
  </si>
  <si>
    <t xml:space="preserve">u palisád   </t>
  </si>
  <si>
    <t xml:space="preserve">0,5*1,0*0,5*4,5   </t>
  </si>
  <si>
    <t xml:space="preserve">obsyp opěry   </t>
  </si>
  <si>
    <t xml:space="preserve">2,0   </t>
  </si>
  <si>
    <t xml:space="preserve">Zakládání   </t>
  </si>
  <si>
    <t>153273112</t>
  </si>
  <si>
    <t xml:space="preserve">Výztuž stříkaného betonu ze svařovaných sítí jednovrstvá D drátu 6 mm skalních a poloskalních ploch   </t>
  </si>
  <si>
    <t xml:space="preserve">srov. výztuž reprofilovaných ploch   </t>
  </si>
  <si>
    <t xml:space="preserve">Svislé a kompletní konstrukce   </t>
  </si>
  <si>
    <t>339921133</t>
  </si>
  <si>
    <t xml:space="preserve">Osazování betonových palisád do betonového základu v řadě výšky prvku přes 1 do 1,5 m   </t>
  </si>
  <si>
    <t>m</t>
  </si>
  <si>
    <t xml:space="preserve">4   </t>
  </si>
  <si>
    <t>M</t>
  </si>
  <si>
    <t>592284160</t>
  </si>
  <si>
    <t xml:space="preserve">BEST-PALISÁDA MASIV armovaná 17,5X20X150 cm   </t>
  </si>
  <si>
    <t>kus</t>
  </si>
  <si>
    <t xml:space="preserve">4,0/0,2   </t>
  </si>
  <si>
    <t xml:space="preserve">Vodorovné konstrukce   </t>
  </si>
  <si>
    <t>428992112R</t>
  </si>
  <si>
    <t xml:space="preserve">Výměna mostních ložisek elastomerových   </t>
  </si>
  <si>
    <t>434191421</t>
  </si>
  <si>
    <t xml:space="preserve">Osazení schodišťových stupňů kamenných broušených nebo leštěných na desku   </t>
  </si>
  <si>
    <t xml:space="preserve">komletní osazení schodišťových stupňů včetně podkladu 
budou použity stávající stupně- včetně úpravy stávající stupňů dle TZ   </t>
  </si>
  <si>
    <t xml:space="preserve">4*11*(1,45+1,65)   </t>
  </si>
  <si>
    <t>583880220</t>
  </si>
  <si>
    <t xml:space="preserve">stupeň schodišťový žulový snímaný s drážkou 150x300 mm podkosená podstupnice - řezaný a tryskaný   </t>
  </si>
  <si>
    <t xml:space="preserve">15% stupňů   </t>
  </si>
  <si>
    <t xml:space="preserve">136,4*0,15   </t>
  </si>
  <si>
    <t xml:space="preserve">zaokrouhleno   </t>
  </si>
  <si>
    <t xml:space="preserve">21   </t>
  </si>
  <si>
    <t>465513156</t>
  </si>
  <si>
    <t xml:space="preserve">Dlažba svahu u opěr z upraveného lomového žulového kamene tl 200 mm do lože C 25/30 pl do 10 m2   </t>
  </si>
  <si>
    <t xml:space="preserve">včetně kamene a lože z betonu   </t>
  </si>
  <si>
    <t xml:space="preserve">1,0*1,0+5,0   </t>
  </si>
  <si>
    <t xml:space="preserve">Komunikace pozemní   </t>
  </si>
  <si>
    <t>564851111</t>
  </si>
  <si>
    <t xml:space="preserve">Podklad ze štěrkodrtě ŠD tl 150 mm   </t>
  </si>
  <si>
    <t xml:space="preserve">ŠDb podél zídky z palisíády   </t>
  </si>
  <si>
    <t xml:space="preserve">4,50*1,0   </t>
  </si>
  <si>
    <t>564952111</t>
  </si>
  <si>
    <t xml:space="preserve">Podklad z mechanicky zpevněného kameniva MZK tl 150 mm   </t>
  </si>
  <si>
    <t xml:space="preserve">podél palisády   </t>
  </si>
  <si>
    <t xml:space="preserve">4,5*1,0   </t>
  </si>
  <si>
    <t>573211107</t>
  </si>
  <si>
    <t xml:space="preserve">Postřik živičný spojovací z asfaltu v množství 0,30 kg/m2   </t>
  </si>
  <si>
    <t xml:space="preserve">166,0+120,0   </t>
  </si>
  <si>
    <t>577134111</t>
  </si>
  <si>
    <t xml:space="preserve">Asfaltový beton vrstva obrusná ACO 11 (ABS) tř. I tl 40 mm š do 3 m z nemodifikovaného asfaltu   </t>
  </si>
  <si>
    <t>577145122</t>
  </si>
  <si>
    <t xml:space="preserve">Asfaltový beton vrstva ložní ACL 16 (ABH) tl 50 mm š přes 3 m z nemodifikovaného asfaltu   </t>
  </si>
  <si>
    <t xml:space="preserve">cca na 2/3plochy   </t>
  </si>
  <si>
    <t xml:space="preserve">120   </t>
  </si>
  <si>
    <t>591141111</t>
  </si>
  <si>
    <t xml:space="preserve">Kladení dlažby z kostek velkých z kamene na MC tl 50 mm   </t>
  </si>
  <si>
    <t xml:space="preserve">plocha kolem pilíře, včetně dodávky lože a výplně spár   </t>
  </si>
  <si>
    <t xml:space="preserve">plocha dlažby-průřez pilíře+10%   </t>
  </si>
  <si>
    <t xml:space="preserve">(6,85-1,1)*1,10   </t>
  </si>
  <si>
    <t>583801100</t>
  </si>
  <si>
    <t xml:space="preserve">kostka dlažební drobná, žula, I.jakost, velikost 10 cm   </t>
  </si>
  <si>
    <t>t</t>
  </si>
  <si>
    <t xml:space="preserve">6,325 * 0,27   </t>
  </si>
  <si>
    <t>591211111</t>
  </si>
  <si>
    <t xml:space="preserve">Kladení dlažby z kostek drobných z kamene do lože z kameniva těženého   </t>
  </si>
  <si>
    <t xml:space="preserve">včetně dodávky lože a výplně spár   </t>
  </si>
  <si>
    <t>583800170</t>
  </si>
  <si>
    <t xml:space="preserve">mozaika dlažební, mramor velikost 4/6 cm   </t>
  </si>
  <si>
    <t xml:space="preserve">vápenec shodné barvy jako stávající kostky   </t>
  </si>
  <si>
    <t xml:space="preserve">10%nových kostek   </t>
  </si>
  <si>
    <t xml:space="preserve">0,1*34,401   </t>
  </si>
  <si>
    <t xml:space="preserve">Úpravy povrchů, podlahy a osazování výplní   </t>
  </si>
  <si>
    <t>61934R001</t>
  </si>
  <si>
    <t xml:space="preserve">Fabiony ze sanační malty   </t>
  </si>
  <si>
    <t xml:space="preserve">2*(3,75*4+1,4*2)+3,225+7,0+3,382+0,55   </t>
  </si>
  <si>
    <t>628613112</t>
  </si>
  <si>
    <t xml:space="preserve">Oprava nátěru částí OK mostů včetně očištění 2x základní 2xvrchní syntetický nátěr přes 50 m2   </t>
  </si>
  <si>
    <t xml:space="preserve">Skladba nátěru dle TZ   </t>
  </si>
  <si>
    <t xml:space="preserve">(0,09+2*0,04+0,04+0,05+2*0,005)*(2*12,0+7,6+0,55+1,1+2,2+12,0+5,0)   </t>
  </si>
  <si>
    <t xml:space="preserve">3,14*0,02*1,055*10*(2*12,0+7,6+0,55+1,1+2,2+12,0+5,0)   </t>
  </si>
  <si>
    <t xml:space="preserve">Trubní vedení   </t>
  </si>
  <si>
    <t>895941211R</t>
  </si>
  <si>
    <t xml:space="preserve">Zřízení vpusti kanalizační uliční z betonových dílců typ UV-50 nízký   </t>
  </si>
  <si>
    <t xml:space="preserve">včetně výustního potrubí 2m (materiál+zhotovení)   </t>
  </si>
  <si>
    <t>592238220</t>
  </si>
  <si>
    <t xml:space="preserve">vpusť betonová uliční TBV-Q 500/626 VD /dno/ 62,6 x 49,5 x 5 cm   </t>
  </si>
  <si>
    <t>899231111</t>
  </si>
  <si>
    <t xml:space="preserve">Výšková úprava uličního vstupu nebo vpusti do 200 mm zvýšením mříže   </t>
  </si>
  <si>
    <t xml:space="preserve">Ostatní konstrukce a práce, bourání   </t>
  </si>
  <si>
    <t>913111111</t>
  </si>
  <si>
    <t xml:space="preserve">Montáž a demontáž plastového podstavce dočasné dopravní značky   </t>
  </si>
  <si>
    <t xml:space="preserve">včetně přesunu   </t>
  </si>
  <si>
    <t xml:space="preserve">6*1+3*1+2*1   </t>
  </si>
  <si>
    <t>913111112</t>
  </si>
  <si>
    <t xml:space="preserve">Montáž a demontáž sloupku délky do 2 m dočasné dopravní značky   </t>
  </si>
  <si>
    <t xml:space="preserve">6+3*1+2*1   </t>
  </si>
  <si>
    <t>913111115</t>
  </si>
  <si>
    <t xml:space="preserve">Montáž a demontáž dočasné dopravní značky samostatné základní   </t>
  </si>
  <si>
    <t xml:space="preserve">(6+3)x IP22+2xB30   </t>
  </si>
  <si>
    <t xml:space="preserve">6+3+2   </t>
  </si>
  <si>
    <t>913111215</t>
  </si>
  <si>
    <t xml:space="preserve">Příplatek k dočasné dopravní značce samostatné základní za první a ZKD den použití   </t>
  </si>
  <si>
    <t xml:space="preserve">(6+3+2)*12*7   </t>
  </si>
  <si>
    <t>916231213</t>
  </si>
  <si>
    <t xml:space="preserve">Osazení chodníkového obrubníku betonového stojatého s boční opěrou do lože z betonu prostého   </t>
  </si>
  <si>
    <t xml:space="preserve">33,5+7,0+2*5,5+1,0+2,0   </t>
  </si>
  <si>
    <t>592174090</t>
  </si>
  <si>
    <t xml:space="preserve">obrubník betonový chodníkový ABO 16-10 100x8x25 cm   </t>
  </si>
  <si>
    <t xml:space="preserve">podél průtahu+kolem pilíře   </t>
  </si>
  <si>
    <t xml:space="preserve">33,5+2*5,5+1,0+2,0   </t>
  </si>
  <si>
    <t>592174500</t>
  </si>
  <si>
    <t xml:space="preserve">obrubník betonový chodníkový ABO 1-15 100x15x30 cm   </t>
  </si>
  <si>
    <t xml:space="preserve">7,0   </t>
  </si>
  <si>
    <t>916241112</t>
  </si>
  <si>
    <t xml:space="preserve">Osazení obrubníku kamenného ležatého bez boční opěry do lože z betonu prostého   </t>
  </si>
  <si>
    <t xml:space="preserve">3,0+5,0   </t>
  </si>
  <si>
    <t>919735111</t>
  </si>
  <si>
    <t xml:space="preserve">Řezání stávajícího živičného krytu hl do 50 mm   </t>
  </si>
  <si>
    <t xml:space="preserve">8,0+3,2+2,3   </t>
  </si>
  <si>
    <t>931627111</t>
  </si>
  <si>
    <t xml:space="preserve">Úprava dilatační spáry izolační zálivkou asfaltem   </t>
  </si>
  <si>
    <t xml:space="preserve">3,1+1,0+0,8   </t>
  </si>
  <si>
    <t>93699R002</t>
  </si>
  <si>
    <t xml:space="preserve">Mostní odvodňovací trubka (povrchu izolace) z nerez oceli   </t>
  </si>
  <si>
    <t>ks</t>
  </si>
  <si>
    <t xml:space="preserve">3*1   </t>
  </si>
  <si>
    <t>93853R005</t>
  </si>
  <si>
    <t xml:space="preserve">Broušení betonových konstrukcí   </t>
  </si>
  <si>
    <t xml:space="preserve">viz tabulka   </t>
  </si>
  <si>
    <t xml:space="preserve">78,15   </t>
  </si>
  <si>
    <t>943111111</t>
  </si>
  <si>
    <t xml:space="preserve">Montáž lešení prostorového trubkového lehkého bez podlah zatížení do 200 kg/m2 v do 10 m   </t>
  </si>
  <si>
    <t xml:space="preserve">4,0*12,0*6,0+4,0*8,0*4,0   </t>
  </si>
  <si>
    <t>943111211</t>
  </si>
  <si>
    <t xml:space="preserve">Příplatek k lešení prostorovému trubkovému lehkému bez podlah v do 10 m za první a ZKD den použití   </t>
  </si>
  <si>
    <t xml:space="preserve">416*30   </t>
  </si>
  <si>
    <t>943111811</t>
  </si>
  <si>
    <t xml:space="preserve">Demontáž lešení prostorového trubkového lehkého bez podlah zatížení do 200 kg/m2 v do 10 m   </t>
  </si>
  <si>
    <t>944611111</t>
  </si>
  <si>
    <t xml:space="preserve">Montáž ochranné plachty z textilie z umělých vláken   </t>
  </si>
  <si>
    <t xml:space="preserve">12*6+8*6   </t>
  </si>
  <si>
    <t>944611211</t>
  </si>
  <si>
    <t xml:space="preserve">Příplatek k ochranné plachtě za první a ZKD den použití   </t>
  </si>
  <si>
    <t xml:space="preserve">779,30*30   </t>
  </si>
  <si>
    <t>944611811</t>
  </si>
  <si>
    <t xml:space="preserve">Demontáž ochranné plachty z textilie z umělých vláken   </t>
  </si>
  <si>
    <t>949221111</t>
  </si>
  <si>
    <t xml:space="preserve">Montáž lešeňové podlahy s příčníky pro dílcová lešení v do 10 m   </t>
  </si>
  <si>
    <t xml:space="preserve">4,0*12,0*2+4,0*8,0*1   </t>
  </si>
  <si>
    <t>949221211</t>
  </si>
  <si>
    <t xml:space="preserve">Příplatek k lešeňové podlaze pro dílcová lešení za první a ZKD den použití   </t>
  </si>
  <si>
    <t xml:space="preserve">128*30   </t>
  </si>
  <si>
    <t>949221811</t>
  </si>
  <si>
    <t xml:space="preserve">Demontáž lešeňové podlahy s příčníky pro dílcová lešení v do 10 m   </t>
  </si>
  <si>
    <t>96302R007</t>
  </si>
  <si>
    <t xml:space="preserve">Rozebrání kamenných schodišťových stupňů   </t>
  </si>
  <si>
    <t xml:space="preserve">rozebrání stávající schodišťových stupňů, očištění a uložení na stavbě   </t>
  </si>
  <si>
    <t xml:space="preserve">4*11*(1,65+1,45)   </t>
  </si>
  <si>
    <t>964051111</t>
  </si>
  <si>
    <t xml:space="preserve">Bourání ŽB trámů, průvlaků nebo pásů průřezu do 0,10 m2   </t>
  </si>
  <si>
    <t xml:space="preserve">ubourání části římsy pro vyjmutí schodišťových stupňů v šířce 70-100mm   </t>
  </si>
  <si>
    <t xml:space="preserve">2*4*3,75*0,1*0,1   </t>
  </si>
  <si>
    <t>977141114</t>
  </si>
  <si>
    <t xml:space="preserve">Vrty pro kotvy do betonu průměru 14 mm hloubky 110 mm s vyplněním epoxidovým tmelem   </t>
  </si>
  <si>
    <t xml:space="preserve">vrty pro kotvy pro dobetonování říms u schodiště   </t>
  </si>
  <si>
    <t xml:space="preserve">4*2*11   </t>
  </si>
  <si>
    <t>130210320</t>
  </si>
  <si>
    <t xml:space="preserve">tyč ocelová žebírková, výztuž do betonu, DIN 488, v tyčích, D 10 mm   </t>
  </si>
  <si>
    <t xml:space="preserve">výztuž dobetonování/ dosanování říms
Hmotnost: 0,62 kg/m   </t>
  </si>
  <si>
    <t xml:space="preserve">4*2*11*(0,12+0,08)*0,62/1000   </t>
  </si>
  <si>
    <t>977151114</t>
  </si>
  <si>
    <t xml:space="preserve">Jádrové vrty diamantovými korunkami do D 60 mm do stavebních materiálů   </t>
  </si>
  <si>
    <t xml:space="preserve">vrty pro odvoňovací trubičky izolace   </t>
  </si>
  <si>
    <t xml:space="preserve">2*0,2   </t>
  </si>
  <si>
    <t>979024443</t>
  </si>
  <si>
    <t xml:space="preserve">Očištění vybouraných obrubníků a krajníků silničních   </t>
  </si>
  <si>
    <t xml:space="preserve">9,0+2,6+3,0   </t>
  </si>
  <si>
    <t>985112113</t>
  </si>
  <si>
    <t xml:space="preserve">Odsekání degradovaného betonu stěn tl do 50 mm   </t>
  </si>
  <si>
    <t xml:space="preserve">5% NK+10% říms (viz tab)   </t>
  </si>
  <si>
    <t xml:space="preserve">0,05*129+0,1*158   </t>
  </si>
  <si>
    <t>985121122</t>
  </si>
  <si>
    <t xml:space="preserve">Tryskání degradovaného betonu stěn a rubu kleneb vodou pod tlakem do 1250 barů   </t>
  </si>
  <si>
    <t xml:space="preserve">plocha viz tab   </t>
  </si>
  <si>
    <t xml:space="preserve">129+158+36+79   </t>
  </si>
  <si>
    <t>985221111</t>
  </si>
  <si>
    <t xml:space="preserve">Doplnění zdiva kamenem do aktivované malty se spárami dl do 6 m/m2   </t>
  </si>
  <si>
    <t xml:space="preserve">0,5*1,6*0,5*0,5*1,5   </t>
  </si>
  <si>
    <t>583810750</t>
  </si>
  <si>
    <t xml:space="preserve">haklík hrubý(1 t =2,0 m2)   </t>
  </si>
  <si>
    <t xml:space="preserve">0,5*1,6*0,5*1,5/2   </t>
  </si>
  <si>
    <t>985311111</t>
  </si>
  <si>
    <t xml:space="preserve">Reprofilace stěn cementovými sanačními maltami tl 10 mm   </t>
  </si>
  <si>
    <t xml:space="preserve">30% NK   </t>
  </si>
  <si>
    <t xml:space="preserve">0,3*129   </t>
  </si>
  <si>
    <t xml:space="preserve">20% římsa   </t>
  </si>
  <si>
    <t xml:space="preserve">0,2*158   </t>
  </si>
  <si>
    <t xml:space="preserve">20% SS   </t>
  </si>
  <si>
    <t xml:space="preserve">0,2*36   </t>
  </si>
  <si>
    <t xml:space="preserve">10% mostovky   </t>
  </si>
  <si>
    <t xml:space="preserve">0,1*79   </t>
  </si>
  <si>
    <t>985311112</t>
  </si>
  <si>
    <t xml:space="preserve">Reprofilace stěn cementovými sanačními maltami tl 20 mm   </t>
  </si>
  <si>
    <t xml:space="preserve">20% NK   </t>
  </si>
  <si>
    <t xml:space="preserve">0,2*129   </t>
  </si>
  <si>
    <t xml:space="preserve">10% římsa   </t>
  </si>
  <si>
    <t xml:space="preserve">0,1*158   </t>
  </si>
  <si>
    <t xml:space="preserve">5% SS   </t>
  </si>
  <si>
    <t xml:space="preserve">5% mostovky   </t>
  </si>
  <si>
    <t xml:space="preserve">0,0579   </t>
  </si>
  <si>
    <t>985311113</t>
  </si>
  <si>
    <t xml:space="preserve">Reprofilace stěn cementovými sanačními maltami tl 30 mm   </t>
  </si>
  <si>
    <t xml:space="preserve">10% NK+římsa   </t>
  </si>
  <si>
    <t xml:space="preserve">0,1*(129+158)   </t>
  </si>
  <si>
    <t xml:space="preserve">20%  SS   </t>
  </si>
  <si>
    <t xml:space="preserve">0,20*36   </t>
  </si>
  <si>
    <t>985311114</t>
  </si>
  <si>
    <t xml:space="preserve">Reprofilace stěn cementovými sanačními maltami tl 40 mm   </t>
  </si>
  <si>
    <t xml:space="preserve">20%NK   </t>
  </si>
  <si>
    <t xml:space="preserve">30% římsa   </t>
  </si>
  <si>
    <t xml:space="preserve">0,3*158   </t>
  </si>
  <si>
    <t>985311115</t>
  </si>
  <si>
    <t xml:space="preserve">Reprofilace stěn cementovými sanačními maltami tl 50 mm   </t>
  </si>
  <si>
    <t xml:space="preserve">5% NK+římsa   </t>
  </si>
  <si>
    <t xml:space="preserve">0,05*(129+158)   </t>
  </si>
  <si>
    <t>985311116</t>
  </si>
  <si>
    <t xml:space="preserve">Reprofilace stěn cementovými sanačními maltami tl 60 mm   </t>
  </si>
  <si>
    <t xml:space="preserve">5%NK+římsa   </t>
  </si>
  <si>
    <t>985311117</t>
  </si>
  <si>
    <t xml:space="preserve">Reprofilace stěn cementovými sanačními maltami tl 70 mm   </t>
  </si>
  <si>
    <t xml:space="preserve">5%(NK+římsa)   </t>
  </si>
  <si>
    <t>985311120</t>
  </si>
  <si>
    <t xml:space="preserve">Reprofilace stěn cementovými sanačními maltami tl 100 mm   </t>
  </si>
  <si>
    <t xml:space="preserve">doplnění římsy u schodsišťových stupňů 25% rezerva   </t>
  </si>
  <si>
    <t xml:space="preserve">4*2*3,8*(0,18+0,02)/2*1,25   </t>
  </si>
  <si>
    <t xml:space="preserve">doplnění říms na celou tl   </t>
  </si>
  <si>
    <t xml:space="preserve">1,0*0,5   </t>
  </si>
  <si>
    <t>985312111</t>
  </si>
  <si>
    <t xml:space="preserve">Stěrka k vyrovnání betonových ploch stěn tl 3 mm   </t>
  </si>
  <si>
    <t xml:space="preserve">na celé ploše kromě mostovky   </t>
  </si>
  <si>
    <t xml:space="preserve">129+158+36   </t>
  </si>
  <si>
    <t>985321111</t>
  </si>
  <si>
    <t xml:space="preserve">Ochranný nátěr výztuže na cementové bázi stěn, líce kleneb a podhledů 1 vrstva tl 1 mm   </t>
  </si>
  <si>
    <t xml:space="preserve">25%plochy   </t>
  </si>
  <si>
    <t xml:space="preserve">0,25*(323+79)   </t>
  </si>
  <si>
    <t>985323112</t>
  </si>
  <si>
    <t xml:space="preserve">Spojovací můstek reprofilovaného betonu na cementové bázi tl 2 mm   </t>
  </si>
  <si>
    <t xml:space="preserve">95% NK+římsa +25%SS+15% mostovky+100% schodiště   </t>
  </si>
  <si>
    <t xml:space="preserve">0,95*(129,0+158,0)+0,25*36,0+0,15*79,0+1*3,75   </t>
  </si>
  <si>
    <t>98532R005</t>
  </si>
  <si>
    <t xml:space="preserve">Ochranný  nátěr betonu OS-B   </t>
  </si>
  <si>
    <t xml:space="preserve">Ochranný a sjednocující náter NK   </t>
  </si>
  <si>
    <t xml:space="preserve">NK+SS   </t>
  </si>
  <si>
    <t xml:space="preserve">129+36   </t>
  </si>
  <si>
    <t>98532R006</t>
  </si>
  <si>
    <t xml:space="preserve">Ochranný nátěr betonu OS-C   </t>
  </si>
  <si>
    <t xml:space="preserve">ochranný a sjednocující nátěr říms   </t>
  </si>
  <si>
    <t xml:space="preserve">římsy   </t>
  </si>
  <si>
    <t xml:space="preserve">158   </t>
  </si>
  <si>
    <t>997</t>
  </si>
  <si>
    <t xml:space="preserve">Přesun sutě   </t>
  </si>
  <si>
    <t>997002511</t>
  </si>
  <si>
    <t xml:space="preserve">Vodorovné přemístění suti a vybouraných hmot bez naložení ale se složením a urovnáním do 1 km   </t>
  </si>
  <si>
    <t>997002519</t>
  </si>
  <si>
    <t xml:space="preserve">Příplatek ZKD 1 km přemístění suti a vybouraných hmot   </t>
  </si>
  <si>
    <t>997002611</t>
  </si>
  <si>
    <t xml:space="preserve">Nakládání suti a vybouraných hmot   </t>
  </si>
  <si>
    <t>997013801</t>
  </si>
  <si>
    <t xml:space="preserve">Poplatek za uložení stavebního betonového a železobetonového odpadu na skládce (skládkovné)   </t>
  </si>
  <si>
    <t xml:space="preserve">suť celkem- odfézovaný asfalt-izolace   </t>
  </si>
  <si>
    <t xml:space="preserve">77,104-38,4-0,508   </t>
  </si>
  <si>
    <t>997013814</t>
  </si>
  <si>
    <t xml:space="preserve">Poplatek za uložení stavebního odpadu z izolačních hmot na skládce (skládkovné)   </t>
  </si>
  <si>
    <t>998</t>
  </si>
  <si>
    <t xml:space="preserve">Přesun hmot   </t>
  </si>
  <si>
    <t>998212111</t>
  </si>
  <si>
    <t xml:space="preserve">Přesun hmot pro mosty zděné, monolitické betonové nebo ocelové v do 20 m   </t>
  </si>
  <si>
    <t xml:space="preserve">Práce a dodávky PSV   </t>
  </si>
  <si>
    <t>711</t>
  </si>
  <si>
    <t xml:space="preserve">Izolace proti vodě, vlhkosti a plynům   </t>
  </si>
  <si>
    <t>71113R003</t>
  </si>
  <si>
    <t xml:space="preserve">Odstranění izolace proti vodě z asfaltových pásů   </t>
  </si>
  <si>
    <t xml:space="preserve">podesta   </t>
  </si>
  <si>
    <t xml:space="preserve">7,0*3,0+0,25*3,0+0,4*3,0   </t>
  </si>
  <si>
    <t xml:space="preserve">mezipodesty   </t>
  </si>
  <si>
    <t xml:space="preserve">3,0*1,45*2   </t>
  </si>
  <si>
    <t xml:space="preserve">ramena   </t>
  </si>
  <si>
    <t xml:space="preserve">3,1*3,75*4   </t>
  </si>
  <si>
    <t>71116R004</t>
  </si>
  <si>
    <t xml:space="preserve">Ukončení izolace  horní lištou   </t>
  </si>
  <si>
    <t xml:space="preserve">7+3,25+3,4+0,55+2*4*3,75+2*2*1,45   </t>
  </si>
  <si>
    <t>711341564</t>
  </si>
  <si>
    <t xml:space="preserve">Provedení hydroizolace mostovek pásy přitavením NAIP   </t>
  </si>
  <si>
    <t xml:space="preserve">včetně zkoušek mostovky a izolace   </t>
  </si>
  <si>
    <t xml:space="preserve">(7,0+2*0,1)*(3,0+2*0,1)+(0,25+0,4)*(3,0+2*0,1)   </t>
  </si>
  <si>
    <t xml:space="preserve">(3,0+2*0,1)*1,45*2   </t>
  </si>
  <si>
    <t xml:space="preserve">(3,0+2*0,1)*3,75*4   </t>
  </si>
  <si>
    <t>628521240</t>
  </si>
  <si>
    <t xml:space="preserve">pás asfaltovaný modifikovaný směsnými polymery BITUMELIT PR5   </t>
  </si>
  <si>
    <t xml:space="preserve">82,4 * 1,15   </t>
  </si>
  <si>
    <t>998711102</t>
  </si>
  <si>
    <t xml:space="preserve">Přesun hmot tonážní pro izolace proti vodě, vlhkosti a plynům v objektech výšky do 12 m   </t>
  </si>
  <si>
    <t>VRN</t>
  </si>
  <si>
    <t xml:space="preserve">Vedlejší rozpočtové náklady   </t>
  </si>
  <si>
    <t>VRN1</t>
  </si>
  <si>
    <t xml:space="preserve">Průzkumné, geodetické a projektové práce   </t>
  </si>
  <si>
    <t>012203003</t>
  </si>
  <si>
    <t xml:space="preserve">Geodetické práce při provádění stavby   </t>
  </si>
  <si>
    <t>soubor</t>
  </si>
  <si>
    <t>013244000</t>
  </si>
  <si>
    <t xml:space="preserve">Dokumentace pro provádění stavby   </t>
  </si>
  <si>
    <t xml:space="preserve">-doplnění detailů po odkrytí
-VTD pro výměnu ložisek   </t>
  </si>
  <si>
    <t>VRN3</t>
  </si>
  <si>
    <t>031002000</t>
  </si>
  <si>
    <t>034503000</t>
  </si>
  <si>
    <t xml:space="preserve">Informační tabule na staveništi   </t>
  </si>
  <si>
    <t>ks…</t>
  </si>
  <si>
    <t xml:space="preserve">označení stavby, tabule 160x100cm- vzor viz příloha   </t>
  </si>
  <si>
    <t xml:space="preserve">Celkem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</si>
</sst>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0;\-#,##0.00000"/>
  </numFmts>
  <fonts count="25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/>
      <right>
        <color indexed="8"/>
      </right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4" fontId="1" fillId="0" borderId="30" xfId="0" applyFont="1" applyBorder="1" applyAlignment="1">
      <alignment horizontal="right" vertical="center"/>
    </xf>
    <xf numFmtId="164" fontId="1" fillId="0" borderId="31" xfId="0" applyFont="1" applyBorder="1" applyAlignment="1">
      <alignment horizontal="right" vertical="center"/>
    </xf>
    <xf numFmtId="165" fontId="9" fillId="0" borderId="32" xfId="0" applyFont="1" applyBorder="1" applyAlignment="1">
      <alignment horizontal="right" vertical="center"/>
    </xf>
    <xf numFmtId="166" fontId="9" fillId="0" borderId="33" xfId="0" applyFont="1" applyBorder="1" applyAlignment="1">
      <alignment horizontal="right" vertical="center"/>
    </xf>
    <xf numFmtId="164" fontId="1" fillId="0" borderId="32" xfId="0" applyFont="1" applyBorder="1" applyAlignment="1">
      <alignment horizontal="right" vertical="center"/>
    </xf>
    <xf numFmtId="164" fontId="1" fillId="0" borderId="33" xfId="0" applyFont="1" applyBorder="1" applyAlignment="1">
      <alignment horizontal="right" vertical="center"/>
    </xf>
    <xf numFmtId="164" fontId="9" fillId="0" borderId="31" xfId="0" applyFont="1" applyBorder="1" applyAlignment="1">
      <alignment horizontal="right" vertical="center"/>
    </xf>
    <xf numFmtId="165" fontId="9" fillId="0" borderId="7" xfId="0" applyFont="1" applyBorder="1" applyAlignment="1">
      <alignment horizontal="right" vertical="center"/>
    </xf>
    <xf numFmtId="166" fontId="9" fillId="0" borderId="31" xfId="0" applyFont="1" applyBorder="1" applyAlignment="1">
      <alignment horizontal="right" vertical="center"/>
    </xf>
    <xf numFmtId="164" fontId="1" fillId="0" borderId="34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6" fontId="9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66" fontId="1" fillId="0" borderId="39" xfId="0" applyFont="1" applyBorder="1" applyAlignment="1">
      <alignment horizontal="right" vertical="center"/>
    </xf>
    <xf numFmtId="164" fontId="1" fillId="0" borderId="42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67" fontId="5" fillId="0" borderId="38" xfId="0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165" fontId="1" fillId="0" borderId="39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166" fontId="9" fillId="0" borderId="22" xfId="0" applyFont="1" applyBorder="1" applyAlignment="1">
      <alignment horizontal="right" vertical="center"/>
    </xf>
    <xf numFmtId="165" fontId="1" fillId="0" borderId="22" xfId="0" applyFont="1" applyBorder="1" applyAlignment="1">
      <alignment horizontal="right" vertical="center"/>
    </xf>
    <xf numFmtId="164" fontId="1" fillId="0" borderId="24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66" fontId="9" fillId="0" borderId="4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166" fontId="9" fillId="0" borderId="23" xfId="0" applyFont="1" applyBorder="1" applyAlignment="1">
      <alignment horizontal="right" vertical="center"/>
    </xf>
    <xf numFmtId="164" fontId="9" fillId="0" borderId="7" xfId="0" applyFont="1" applyBorder="1" applyAlignment="1">
      <alignment horizontal="right" vertical="center"/>
    </xf>
    <xf numFmtId="0" fontId="3" fillId="0" borderId="48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6" fontId="12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center"/>
    </xf>
    <xf numFmtId="2" fontId="5" fillId="0" borderId="51" xfId="0" applyFont="1" applyBorder="1" applyAlignment="1">
      <alignment horizontal="center" vertical="center"/>
    </xf>
    <xf numFmtId="168" fontId="5" fillId="0" borderId="51" xfId="0" applyFont="1" applyBorder="1" applyAlignment="1">
      <alignment horizontal="right" vertical="center"/>
    </xf>
    <xf numFmtId="166" fontId="5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center"/>
    </xf>
    <xf numFmtId="2" fontId="5" fillId="0" borderId="49" xfId="0" applyFont="1" applyBorder="1" applyAlignment="1">
      <alignment horizontal="center" vertical="center"/>
    </xf>
    <xf numFmtId="168" fontId="5" fillId="0" borderId="49" xfId="0" applyFont="1" applyBorder="1" applyAlignment="1">
      <alignment horizontal="right" vertical="center"/>
    </xf>
    <xf numFmtId="166" fontId="5" fillId="0" borderId="49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center"/>
    </xf>
    <xf numFmtId="2" fontId="5" fillId="0" borderId="31" xfId="0" applyFont="1" applyBorder="1" applyAlignment="1">
      <alignment horizontal="right" vertical="center"/>
    </xf>
    <xf numFmtId="168" fontId="5" fillId="0" borderId="31" xfId="0" applyFont="1" applyBorder="1" applyAlignment="1">
      <alignment horizontal="right" vertical="center"/>
    </xf>
    <xf numFmtId="2" fontId="5" fillId="0" borderId="31" xfId="0" applyFont="1" applyBorder="1" applyAlignment="1">
      <alignment horizontal="left" vertical="center"/>
    </xf>
    <xf numFmtId="166" fontId="12" fillId="0" borderId="55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168" fontId="3" fillId="0" borderId="26" xfId="0" applyFont="1" applyBorder="1" applyAlignment="1">
      <alignment horizontal="right" vertical="center"/>
    </xf>
    <xf numFmtId="0" fontId="0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9" xfId="0" applyFont="1" applyBorder="1" applyAlignment="1">
      <alignment horizontal="left" vertical="top"/>
    </xf>
    <xf numFmtId="166" fontId="1" fillId="0" borderId="43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47" xfId="0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166" fontId="1" fillId="0" borderId="47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169" fontId="15" fillId="0" borderId="0" xfId="0" applyFont="1" applyAlignment="1">
      <alignment horizontal="right" vertical="top"/>
    </xf>
    <xf numFmtId="170" fontId="15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5" fillId="2" borderId="59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165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Font="1" applyAlignment="1">
      <alignment horizontal="right"/>
    </xf>
    <xf numFmtId="166" fontId="17" fillId="0" borderId="0" xfId="0" applyFont="1" applyAlignment="1">
      <alignment horizontal="right"/>
    </xf>
    <xf numFmtId="170" fontId="17" fillId="0" borderId="0" xfId="0" applyFont="1" applyAlignment="1">
      <alignment horizontal="right"/>
    </xf>
    <xf numFmtId="165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Font="1" applyAlignment="1">
      <alignment horizontal="right"/>
    </xf>
    <xf numFmtId="166" fontId="18" fillId="0" borderId="0" xfId="0" applyFont="1" applyAlignment="1">
      <alignment horizontal="right"/>
    </xf>
    <xf numFmtId="170" fontId="18" fillId="0" borderId="0" xfId="0" applyFont="1" applyAlignment="1">
      <alignment horizontal="right"/>
    </xf>
    <xf numFmtId="165" fontId="5" fillId="0" borderId="59" xfId="0" applyFont="1" applyBorder="1" applyAlignment="1">
      <alignment horizontal="right"/>
    </xf>
    <xf numFmtId="0" fontId="5" fillId="0" borderId="59" xfId="0" applyFont="1" applyBorder="1" applyAlignment="1">
      <alignment horizontal="left" wrapText="1"/>
    </xf>
    <xf numFmtId="169" fontId="5" fillId="0" borderId="59" xfId="0" applyFont="1" applyBorder="1" applyAlignment="1">
      <alignment horizontal="right"/>
    </xf>
    <xf numFmtId="166" fontId="5" fillId="0" borderId="59" xfId="0" applyFont="1" applyBorder="1" applyAlignment="1">
      <alignment horizontal="right"/>
    </xf>
    <xf numFmtId="170" fontId="5" fillId="0" borderId="59" xfId="0" applyFont="1" applyBorder="1" applyAlignment="1">
      <alignment horizontal="right"/>
    </xf>
    <xf numFmtId="165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169" fontId="19" fillId="0" borderId="0" xfId="0" applyFont="1" applyAlignment="1">
      <alignment horizontal="right" vertical="center"/>
    </xf>
    <xf numFmtId="166" fontId="19" fillId="0" borderId="0" xfId="0" applyFont="1" applyAlignment="1">
      <alignment horizontal="right" vertical="center"/>
    </xf>
    <xf numFmtId="170" fontId="19" fillId="0" borderId="0" xfId="0" applyFont="1" applyAlignment="1">
      <alignment horizontal="right" vertical="center"/>
    </xf>
    <xf numFmtId="165" fontId="20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Font="1" applyAlignment="1">
      <alignment horizontal="right"/>
    </xf>
    <xf numFmtId="166" fontId="20" fillId="0" borderId="0" xfId="0" applyFont="1" applyAlignment="1">
      <alignment horizontal="right"/>
    </xf>
    <xf numFmtId="170" fontId="20" fillId="0" borderId="0" xfId="0" applyFont="1" applyAlignment="1">
      <alignment horizontal="right"/>
    </xf>
    <xf numFmtId="165" fontId="21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Font="1" applyAlignment="1">
      <alignment horizontal="right"/>
    </xf>
    <xf numFmtId="166" fontId="21" fillId="0" borderId="0" xfId="0" applyFont="1" applyAlignment="1">
      <alignment horizontal="right"/>
    </xf>
    <xf numFmtId="170" fontId="21" fillId="0" borderId="0" xfId="0" applyFont="1" applyAlignment="1">
      <alignment horizontal="right"/>
    </xf>
    <xf numFmtId="165" fontId="22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Font="1" applyAlignment="1">
      <alignment horizontal="right"/>
    </xf>
    <xf numFmtId="166" fontId="22" fillId="0" borderId="0" xfId="0" applyFont="1" applyAlignment="1">
      <alignment horizontal="right"/>
    </xf>
    <xf numFmtId="170" fontId="22" fillId="0" borderId="0" xfId="0" applyFont="1" applyAlignment="1">
      <alignment horizontal="right"/>
    </xf>
    <xf numFmtId="165" fontId="23" fillId="0" borderId="59" xfId="0" applyFont="1" applyBorder="1" applyAlignment="1">
      <alignment horizontal="right"/>
    </xf>
    <xf numFmtId="0" fontId="23" fillId="0" borderId="59" xfId="0" applyFont="1" applyBorder="1" applyAlignment="1">
      <alignment horizontal="left" wrapText="1"/>
    </xf>
    <xf numFmtId="169" fontId="23" fillId="0" borderId="59" xfId="0" applyFont="1" applyBorder="1" applyAlignment="1">
      <alignment horizontal="right"/>
    </xf>
    <xf numFmtId="166" fontId="23" fillId="0" borderId="59" xfId="0" applyFont="1" applyBorder="1" applyAlignment="1">
      <alignment horizontal="right"/>
    </xf>
    <xf numFmtId="170" fontId="23" fillId="0" borderId="59" xfId="0" applyFont="1" applyBorder="1" applyAlignment="1">
      <alignment horizontal="right"/>
    </xf>
    <xf numFmtId="165" fontId="24" fillId="0" borderId="0" xfId="0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Font="1" applyAlignment="1">
      <alignment horizontal="right"/>
    </xf>
    <xf numFmtId="166" fontId="24" fillId="0" borderId="0" xfId="0" applyFont="1" applyAlignment="1">
      <alignment horizontal="right"/>
    </xf>
    <xf numFmtId="170" fontId="24" fillId="0" borderId="0" xfId="0" applyFont="1" applyAlignment="1">
      <alignment horizontal="right"/>
    </xf>
    <xf numFmtId="165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Alignment="1">
      <alignment horizontal="right" vertical="top"/>
    </xf>
    <xf numFmtId="166" fontId="0" fillId="0" borderId="0" xfId="0" applyAlignment="1">
      <alignment horizontal="right" vertical="top"/>
    </xf>
    <xf numFmtId="170" fontId="0" fillId="0" borderId="0" xfId="0" applyAlignment="1">
      <alignment horizontal="right" vertical="top"/>
    </xf>
    <xf numFmtId="0" fontId="4" fillId="0" borderId="12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6" fontId="5" fillId="0" borderId="51" xfId="0" applyFont="1" applyBorder="1" applyAlignment="1">
      <alignment horizontal="right" vertical="center"/>
    </xf>
    <xf numFmtId="166" fontId="5" fillId="0" borderId="49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workbookViewId="0" topLeftCell="A1">
      <pane ySplit="3" topLeftCell="BM16" activePane="bottomLeft" state="frozen"/>
      <selection pane="topLeft" activeCell="A1" sqref="A1"/>
      <selection pane="bottomLeft" activeCell="E28" sqref="E28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9" t="s">
        <v>2</v>
      </c>
      <c r="F5" s="210"/>
      <c r="G5" s="210"/>
      <c r="H5" s="210"/>
      <c r="I5" s="210"/>
      <c r="J5" s="210"/>
      <c r="K5" s="210"/>
      <c r="L5" s="211"/>
      <c r="M5" s="17"/>
      <c r="N5" s="17"/>
      <c r="O5" s="222" t="s">
        <v>3</v>
      </c>
      <c r="P5" s="222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12"/>
      <c r="F6" s="213"/>
      <c r="G6" s="213"/>
      <c r="H6" s="213"/>
      <c r="I6" s="213"/>
      <c r="J6" s="213"/>
      <c r="K6" s="213"/>
      <c r="L6" s="214"/>
      <c r="M6" s="17"/>
      <c r="N6" s="17"/>
      <c r="O6" s="222" t="s">
        <v>5</v>
      </c>
      <c r="P6" s="222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46" t="s">
        <v>6</v>
      </c>
      <c r="F7" s="147"/>
      <c r="G7" s="147"/>
      <c r="H7" s="147"/>
      <c r="I7" s="147"/>
      <c r="J7" s="147"/>
      <c r="K7" s="147"/>
      <c r="L7" s="148"/>
      <c r="M7" s="17"/>
      <c r="N7" s="17"/>
      <c r="O7" s="222" t="s">
        <v>7</v>
      </c>
      <c r="P7" s="222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2" t="s">
        <v>8</v>
      </c>
      <c r="P8" s="222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49" t="s">
        <v>11</v>
      </c>
      <c r="F9" s="150"/>
      <c r="G9" s="150"/>
      <c r="H9" s="150"/>
      <c r="I9" s="150"/>
      <c r="J9" s="150"/>
      <c r="K9" s="150"/>
      <c r="L9" s="215"/>
      <c r="M9" s="17"/>
      <c r="N9" s="17"/>
      <c r="O9" s="223" t="s">
        <v>12</v>
      </c>
      <c r="P9" s="224"/>
      <c r="Q9" s="24"/>
      <c r="R9" s="25"/>
      <c r="S9" s="20"/>
    </row>
    <row r="10" spans="1:19" s="2" customFormat="1" ht="24.75" customHeight="1">
      <c r="A10" s="16"/>
      <c r="B10" s="17" t="s">
        <v>13</v>
      </c>
      <c r="C10" s="17"/>
      <c r="D10" s="17"/>
      <c r="E10" s="216" t="s">
        <v>14</v>
      </c>
      <c r="F10" s="217"/>
      <c r="G10" s="217"/>
      <c r="H10" s="217"/>
      <c r="I10" s="217"/>
      <c r="J10" s="217"/>
      <c r="K10" s="217"/>
      <c r="L10" s="218"/>
      <c r="M10" s="17"/>
      <c r="N10" s="17"/>
      <c r="O10" s="223" t="s">
        <v>15</v>
      </c>
      <c r="P10" s="224"/>
      <c r="Q10" s="24"/>
      <c r="R10" s="25"/>
      <c r="S10" s="20"/>
    </row>
    <row r="11" spans="1:19" s="2" customFormat="1" ht="24.75" customHeight="1">
      <c r="A11" s="16"/>
      <c r="B11" s="17" t="s">
        <v>16</v>
      </c>
      <c r="C11" s="17"/>
      <c r="D11" s="17"/>
      <c r="E11" s="216" t="s">
        <v>6</v>
      </c>
      <c r="F11" s="217"/>
      <c r="G11" s="217"/>
      <c r="H11" s="217"/>
      <c r="I11" s="217"/>
      <c r="J11" s="217"/>
      <c r="K11" s="217"/>
      <c r="L11" s="218"/>
      <c r="M11" s="17"/>
      <c r="N11" s="17"/>
      <c r="O11" s="223"/>
      <c r="P11" s="224"/>
      <c r="Q11" s="24"/>
      <c r="R11" s="25"/>
      <c r="S11" s="20"/>
    </row>
    <row r="12" spans="1:19" s="2" customFormat="1" ht="24.75" customHeight="1">
      <c r="A12" s="16"/>
      <c r="B12" s="17" t="s">
        <v>17</v>
      </c>
      <c r="C12" s="17"/>
      <c r="D12" s="17"/>
      <c r="E12" s="219"/>
      <c r="F12" s="220"/>
      <c r="G12" s="220"/>
      <c r="H12" s="220"/>
      <c r="I12" s="220"/>
      <c r="J12" s="220"/>
      <c r="K12" s="220"/>
      <c r="L12" s="221"/>
      <c r="M12" s="17"/>
      <c r="N12" s="17"/>
      <c r="O12" s="227"/>
      <c r="P12" s="228"/>
      <c r="Q12" s="227"/>
      <c r="R12" s="228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18</v>
      </c>
      <c r="F14" s="17"/>
      <c r="G14" s="17"/>
      <c r="H14" s="17"/>
      <c r="I14" s="31" t="s">
        <v>19</v>
      </c>
      <c r="J14" s="17"/>
      <c r="K14" s="17"/>
      <c r="L14" s="17"/>
      <c r="M14" s="17"/>
      <c r="N14" s="17"/>
      <c r="O14" s="222" t="s">
        <v>20</v>
      </c>
      <c r="P14" s="222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 t="s">
        <v>21</v>
      </c>
      <c r="J15" s="17"/>
      <c r="K15" s="17"/>
      <c r="L15" s="17"/>
      <c r="M15" s="17"/>
      <c r="N15" s="17"/>
      <c r="O15" s="222" t="s">
        <v>22</v>
      </c>
      <c r="P15" s="222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23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24</v>
      </c>
      <c r="B18" s="43"/>
      <c r="C18" s="43"/>
      <c r="D18" s="44"/>
      <c r="E18" s="45" t="s">
        <v>25</v>
      </c>
      <c r="F18" s="44"/>
      <c r="G18" s="45" t="s">
        <v>26</v>
      </c>
      <c r="H18" s="43"/>
      <c r="I18" s="44"/>
      <c r="J18" s="45" t="s">
        <v>27</v>
      </c>
      <c r="K18" s="43"/>
      <c r="L18" s="45" t="s">
        <v>28</v>
      </c>
      <c r="M18" s="43"/>
      <c r="N18" s="43"/>
      <c r="O18" s="43"/>
      <c r="P18" s="44"/>
      <c r="Q18" s="45" t="s">
        <v>29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30</v>
      </c>
      <c r="F20" s="39"/>
      <c r="G20" s="39"/>
      <c r="H20" s="39"/>
      <c r="I20" s="39"/>
      <c r="J20" s="57" t="s">
        <v>31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32</v>
      </c>
      <c r="B21" s="59"/>
      <c r="C21" s="60" t="s">
        <v>33</v>
      </c>
      <c r="D21" s="61"/>
      <c r="E21" s="61"/>
      <c r="F21" s="62"/>
      <c r="G21" s="58" t="s">
        <v>34</v>
      </c>
      <c r="H21" s="63"/>
      <c r="I21" s="60" t="s">
        <v>35</v>
      </c>
      <c r="J21" s="61"/>
      <c r="K21" s="61"/>
      <c r="L21" s="58" t="s">
        <v>36</v>
      </c>
      <c r="M21" s="63"/>
      <c r="N21" s="60" t="s">
        <v>37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38</v>
      </c>
      <c r="B22" s="66" t="s">
        <v>39</v>
      </c>
      <c r="C22" s="67"/>
      <c r="D22" s="68" t="s">
        <v>40</v>
      </c>
      <c r="E22" s="69"/>
      <c r="F22" s="70"/>
      <c r="G22" s="65" t="s">
        <v>41</v>
      </c>
      <c r="H22" s="71" t="s">
        <v>42</v>
      </c>
      <c r="I22" s="72"/>
      <c r="J22" s="73">
        <v>0</v>
      </c>
      <c r="K22" s="74"/>
      <c r="L22" s="65" t="s">
        <v>43</v>
      </c>
      <c r="M22" s="75" t="s">
        <v>44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45</v>
      </c>
      <c r="B23" s="78"/>
      <c r="C23" s="79"/>
      <c r="D23" s="68" t="s">
        <v>46</v>
      </c>
      <c r="E23" s="69"/>
      <c r="F23" s="70"/>
      <c r="G23" s="65" t="s">
        <v>47</v>
      </c>
      <c r="H23" s="17" t="s">
        <v>48</v>
      </c>
      <c r="I23" s="72"/>
      <c r="J23" s="73">
        <v>0</v>
      </c>
      <c r="K23" s="74"/>
      <c r="L23" s="65" t="s">
        <v>49</v>
      </c>
      <c r="M23" s="75" t="s">
        <v>50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51</v>
      </c>
      <c r="B24" s="66" t="s">
        <v>52</v>
      </c>
      <c r="C24" s="67"/>
      <c r="D24" s="68" t="s">
        <v>40</v>
      </c>
      <c r="E24" s="69"/>
      <c r="F24" s="70"/>
      <c r="G24" s="65" t="s">
        <v>53</v>
      </c>
      <c r="H24" s="71" t="s">
        <v>54</v>
      </c>
      <c r="I24" s="72"/>
      <c r="J24" s="73">
        <v>0</v>
      </c>
      <c r="K24" s="74"/>
      <c r="L24" s="65" t="s">
        <v>55</v>
      </c>
      <c r="M24" s="75" t="s">
        <v>56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57</v>
      </c>
      <c r="B25" s="78"/>
      <c r="C25" s="79"/>
      <c r="D25" s="68" t="s">
        <v>46</v>
      </c>
      <c r="E25" s="69"/>
      <c r="F25" s="70"/>
      <c r="G25" s="65" t="s">
        <v>58</v>
      </c>
      <c r="H25" s="71"/>
      <c r="I25" s="72"/>
      <c r="J25" s="73">
        <v>0</v>
      </c>
      <c r="K25" s="74"/>
      <c r="L25" s="65" t="s">
        <v>59</v>
      </c>
      <c r="M25" s="75" t="s">
        <v>60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61</v>
      </c>
      <c r="B26" s="66" t="s">
        <v>62</v>
      </c>
      <c r="C26" s="67"/>
      <c r="D26" s="68" t="s">
        <v>40</v>
      </c>
      <c r="E26" s="69">
        <v>0</v>
      </c>
      <c r="F26" s="70"/>
      <c r="G26" s="80"/>
      <c r="H26" s="76"/>
      <c r="I26" s="72"/>
      <c r="J26" s="81"/>
      <c r="K26" s="74"/>
      <c r="L26" s="65" t="s">
        <v>63</v>
      </c>
      <c r="M26" s="75" t="s">
        <v>64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65</v>
      </c>
      <c r="B27" s="78"/>
      <c r="C27" s="79"/>
      <c r="D27" s="68" t="s">
        <v>46</v>
      </c>
      <c r="E27" s="69">
        <v>0</v>
      </c>
      <c r="F27" s="70"/>
      <c r="G27" s="80"/>
      <c r="H27" s="76"/>
      <c r="I27" s="72"/>
      <c r="J27" s="81"/>
      <c r="K27" s="74"/>
      <c r="L27" s="65" t="s">
        <v>66</v>
      </c>
      <c r="M27" s="71" t="s">
        <v>67</v>
      </c>
      <c r="N27" s="76"/>
      <c r="O27" s="17"/>
      <c r="P27" s="76"/>
      <c r="Q27" s="72"/>
      <c r="R27" s="69"/>
      <c r="S27" s="70"/>
    </row>
    <row r="28" spans="1:19" s="2" customFormat="1" ht="19.5" customHeight="1">
      <c r="A28" s="65" t="s">
        <v>68</v>
      </c>
      <c r="B28" s="82" t="s">
        <v>69</v>
      </c>
      <c r="C28" s="76"/>
      <c r="D28" s="72"/>
      <c r="E28" s="83"/>
      <c r="F28" s="41"/>
      <c r="G28" s="65" t="s">
        <v>70</v>
      </c>
      <c r="H28" s="82" t="s">
        <v>71</v>
      </c>
      <c r="I28" s="72"/>
      <c r="J28" s="84"/>
      <c r="K28" s="85"/>
      <c r="L28" s="65" t="s">
        <v>72</v>
      </c>
      <c r="M28" s="82" t="s">
        <v>73</v>
      </c>
      <c r="N28" s="76"/>
      <c r="O28" s="76"/>
      <c r="P28" s="76"/>
      <c r="Q28" s="72"/>
      <c r="R28" s="83"/>
      <c r="S28" s="41"/>
    </row>
    <row r="29" spans="1:19" s="2" customFormat="1" ht="19.5" customHeight="1">
      <c r="A29" s="86" t="s">
        <v>74</v>
      </c>
      <c r="B29" s="87" t="s">
        <v>75</v>
      </c>
      <c r="C29" s="88"/>
      <c r="D29" s="89"/>
      <c r="E29" s="90">
        <v>0</v>
      </c>
      <c r="F29" s="91"/>
      <c r="G29" s="86" t="s">
        <v>76</v>
      </c>
      <c r="H29" s="87" t="s">
        <v>77</v>
      </c>
      <c r="I29" s="89"/>
      <c r="J29" s="92">
        <v>0</v>
      </c>
      <c r="K29" s="93"/>
      <c r="L29" s="86" t="s">
        <v>78</v>
      </c>
      <c r="M29" s="87" t="s">
        <v>79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80</v>
      </c>
      <c r="D30" s="97"/>
      <c r="E30" s="97"/>
      <c r="F30" s="97"/>
      <c r="G30" s="97"/>
      <c r="H30" s="97"/>
      <c r="I30" s="97"/>
      <c r="J30" s="97"/>
      <c r="K30" s="97"/>
      <c r="L30" s="58" t="s">
        <v>81</v>
      </c>
      <c r="M30" s="98"/>
      <c r="N30" s="61" t="s">
        <v>82</v>
      </c>
      <c r="O30" s="99"/>
      <c r="P30" s="99"/>
      <c r="Q30" s="99"/>
      <c r="R30" s="100"/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83</v>
      </c>
      <c r="N31" s="104"/>
      <c r="O31" s="105" t="s">
        <v>84</v>
      </c>
      <c r="P31" s="104"/>
      <c r="Q31" s="105" t="s">
        <v>85</v>
      </c>
      <c r="R31" s="105" t="s">
        <v>86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87</v>
      </c>
      <c r="N32" s="110"/>
      <c r="O32" s="111">
        <v>15</v>
      </c>
      <c r="P32" s="225">
        <v>0</v>
      </c>
      <c r="Q32" s="225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88</v>
      </c>
      <c r="N33" s="115"/>
      <c r="O33" s="116">
        <v>21</v>
      </c>
      <c r="P33" s="226"/>
      <c r="Q33" s="226"/>
      <c r="R33" s="117"/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89</v>
      </c>
      <c r="N34" s="121"/>
      <c r="O34" s="122"/>
      <c r="P34" s="121"/>
      <c r="Q34" s="123"/>
      <c r="R34" s="124"/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90</v>
      </c>
      <c r="M35" s="127"/>
      <c r="N35" s="128" t="s">
        <v>91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92</v>
      </c>
      <c r="N36" s="133"/>
      <c r="O36" s="133"/>
      <c r="P36" s="133"/>
      <c r="Q36" s="133"/>
      <c r="R36" s="134">
        <v>0</v>
      </c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93</v>
      </c>
      <c r="N37" s="133"/>
      <c r="O37" s="133"/>
      <c r="P37" s="133"/>
      <c r="Q37" s="133"/>
      <c r="R37" s="134">
        <v>0</v>
      </c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94</v>
      </c>
      <c r="N38" s="140"/>
      <c r="O38" s="140"/>
      <c r="P38" s="140"/>
      <c r="Q38" s="140"/>
      <c r="R38" s="141">
        <v>0</v>
      </c>
      <c r="S38" s="142"/>
    </row>
  </sheetData>
  <mergeCells count="20">
    <mergeCell ref="P32:Q32"/>
    <mergeCell ref="P33:Q33"/>
    <mergeCell ref="O12:P12"/>
    <mergeCell ref="O14:P14"/>
    <mergeCell ref="O15:P15"/>
    <mergeCell ref="Q12:R12"/>
    <mergeCell ref="E10:L10"/>
    <mergeCell ref="E11:L11"/>
    <mergeCell ref="E12:L12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E7:L7"/>
    <mergeCell ref="E9:L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1"/>
  <sheetViews>
    <sheetView showGridLines="0" tabSelected="1" workbookViewId="0" topLeftCell="A1">
      <pane ySplit="12" topLeftCell="BM259" activePane="bottomLeft" state="frozen"/>
      <selection pane="topLeft" activeCell="A1" sqref="A1"/>
      <selection pane="bottomLeft" activeCell="H282" sqref="H282"/>
    </sheetView>
  </sheetViews>
  <sheetFormatPr defaultColWidth="9.33203125" defaultRowHeight="12" customHeight="1"/>
  <cols>
    <col min="1" max="1" width="7.5" style="204" customWidth="1"/>
    <col min="2" max="2" width="15.33203125" style="205" customWidth="1"/>
    <col min="3" max="3" width="11.33203125" style="205" customWidth="1"/>
    <col min="4" max="4" width="57.66015625" style="205" customWidth="1"/>
    <col min="5" max="5" width="5.5" style="205" customWidth="1"/>
    <col min="6" max="6" width="11.16015625" style="206" customWidth="1"/>
    <col min="7" max="8" width="15.33203125" style="207" customWidth="1"/>
    <col min="9" max="9" width="13.33203125" style="208" customWidth="1"/>
    <col min="10" max="10" width="13.33203125" style="206" customWidth="1"/>
    <col min="11" max="11" width="15.33203125" style="208" customWidth="1"/>
    <col min="12" max="12" width="15.33203125" style="206" customWidth="1"/>
    <col min="13" max="16384" width="10.5" style="1" customWidth="1"/>
  </cols>
  <sheetData>
    <row r="1" spans="1:12" s="2" customFormat="1" ht="27.75" customHeight="1">
      <c r="A1" s="229" t="s">
        <v>95</v>
      </c>
      <c r="B1" s="230"/>
      <c r="C1" s="229"/>
      <c r="D1" s="229"/>
      <c r="E1" s="229"/>
      <c r="F1" s="229"/>
      <c r="G1" s="230"/>
      <c r="H1" s="230"/>
      <c r="I1" s="229"/>
      <c r="J1" s="229"/>
      <c r="K1" s="230"/>
      <c r="L1" s="1"/>
    </row>
    <row r="2" spans="1:12" s="2" customFormat="1" ht="12.75" customHeight="1">
      <c r="A2" s="143" t="s">
        <v>96</v>
      </c>
      <c r="B2" s="1"/>
      <c r="C2" s="143"/>
      <c r="D2" s="143"/>
      <c r="E2" s="143"/>
      <c r="F2" s="143"/>
      <c r="G2" s="1"/>
      <c r="H2" s="1"/>
      <c r="I2" s="143"/>
      <c r="J2" s="143"/>
      <c r="K2" s="1"/>
      <c r="L2" s="1"/>
    </row>
    <row r="3" spans="1:12" s="2" customFormat="1" ht="12.75" customHeight="1">
      <c r="A3" s="143" t="s">
        <v>97</v>
      </c>
      <c r="B3" s="1"/>
      <c r="C3" s="143"/>
      <c r="D3" s="143"/>
      <c r="E3" s="143"/>
      <c r="F3" s="143"/>
      <c r="G3" s="1"/>
      <c r="H3" s="1"/>
      <c r="I3" s="143"/>
      <c r="J3" s="143"/>
      <c r="K3" s="1"/>
      <c r="L3" s="1"/>
    </row>
    <row r="4" spans="1:12" s="2" customFormat="1" ht="13.5" customHeight="1">
      <c r="A4" s="144"/>
      <c r="B4" s="1"/>
      <c r="C4" s="144"/>
      <c r="D4" s="143"/>
      <c r="E4" s="143"/>
      <c r="F4" s="143"/>
      <c r="G4" s="1"/>
      <c r="H4" s="1"/>
      <c r="I4" s="143"/>
      <c r="J4" s="143"/>
      <c r="K4" s="1"/>
      <c r="L4" s="1"/>
    </row>
    <row r="5" spans="1:12" s="2" customFormat="1" ht="6.75" customHeight="1">
      <c r="A5" s="145"/>
      <c r="B5" s="1"/>
      <c r="C5" s="145"/>
      <c r="D5" s="145"/>
      <c r="E5" s="145"/>
      <c r="F5" s="145"/>
      <c r="G5" s="1"/>
      <c r="H5" s="1"/>
      <c r="I5" s="151"/>
      <c r="J5" s="151"/>
      <c r="K5" s="1"/>
      <c r="L5" s="1"/>
    </row>
    <row r="6" spans="1:12" s="2" customFormat="1" ht="12.75" customHeight="1">
      <c r="A6" s="152" t="s">
        <v>98</v>
      </c>
      <c r="B6" s="1"/>
      <c r="C6" s="153"/>
      <c r="D6" s="153"/>
      <c r="E6" s="153"/>
      <c r="F6" s="154"/>
      <c r="G6" s="1"/>
      <c r="H6" s="1"/>
      <c r="I6" s="155"/>
      <c r="J6" s="154"/>
      <c r="K6" s="1"/>
      <c r="L6" s="1"/>
    </row>
    <row r="7" spans="1:12" s="2" customFormat="1" ht="13.5" customHeight="1">
      <c r="A7" s="152" t="s">
        <v>99</v>
      </c>
      <c r="B7" s="1"/>
      <c r="C7" s="153"/>
      <c r="D7" s="153"/>
      <c r="E7" s="153"/>
      <c r="F7" s="154"/>
      <c r="G7" s="1"/>
      <c r="H7" s="156" t="s">
        <v>100</v>
      </c>
      <c r="I7" s="155"/>
      <c r="J7" s="154"/>
      <c r="K7" s="1"/>
      <c r="L7" s="1"/>
    </row>
    <row r="8" spans="1:12" s="2" customFormat="1" ht="13.5" customHeight="1">
      <c r="A8" s="152" t="s">
        <v>101</v>
      </c>
      <c r="B8" s="1"/>
      <c r="C8" s="153"/>
      <c r="D8" s="153"/>
      <c r="E8" s="153"/>
      <c r="F8" s="154"/>
      <c r="G8" s="1"/>
      <c r="H8" s="156" t="s">
        <v>102</v>
      </c>
      <c r="I8" s="155"/>
      <c r="J8" s="154"/>
      <c r="K8" s="1"/>
      <c r="L8" s="1"/>
    </row>
    <row r="9" spans="1:12" s="2" customFormat="1" ht="6.75" customHeight="1">
      <c r="A9" s="151"/>
      <c r="B9" s="1"/>
      <c r="C9" s="151"/>
      <c r="D9" s="151"/>
      <c r="E9" s="151"/>
      <c r="F9" s="151"/>
      <c r="G9" s="1"/>
      <c r="H9" s="1"/>
      <c r="I9" s="151"/>
      <c r="J9" s="151"/>
      <c r="K9" s="1"/>
      <c r="L9" s="1"/>
    </row>
    <row r="10" spans="1:12" s="2" customFormat="1" ht="24" customHeight="1">
      <c r="A10" s="157" t="s">
        <v>103</v>
      </c>
      <c r="B10" s="158" t="s">
        <v>104</v>
      </c>
      <c r="C10" s="157" t="s">
        <v>105</v>
      </c>
      <c r="D10" s="157" t="s">
        <v>106</v>
      </c>
      <c r="E10" s="157" t="s">
        <v>107</v>
      </c>
      <c r="F10" s="157" t="s">
        <v>108</v>
      </c>
      <c r="G10" s="158" t="s">
        <v>109</v>
      </c>
      <c r="H10" s="158" t="s">
        <v>110</v>
      </c>
      <c r="I10" s="157" t="s">
        <v>111</v>
      </c>
      <c r="J10" s="157" t="s">
        <v>112</v>
      </c>
      <c r="K10" s="158" t="s">
        <v>113</v>
      </c>
      <c r="L10" s="158" t="s">
        <v>114</v>
      </c>
    </row>
    <row r="11" spans="1:12" s="2" customFormat="1" ht="12.75" customHeight="1" hidden="1">
      <c r="A11" s="157" t="s">
        <v>38</v>
      </c>
      <c r="B11" s="158" t="s">
        <v>45</v>
      </c>
      <c r="C11" s="157" t="s">
        <v>51</v>
      </c>
      <c r="D11" s="157" t="s">
        <v>57</v>
      </c>
      <c r="E11" s="157" t="s">
        <v>61</v>
      </c>
      <c r="F11" s="157" t="s">
        <v>65</v>
      </c>
      <c r="G11" s="158" t="s">
        <v>68</v>
      </c>
      <c r="H11" s="158" t="s">
        <v>41</v>
      </c>
      <c r="I11" s="157" t="s">
        <v>47</v>
      </c>
      <c r="J11" s="157" t="s">
        <v>53</v>
      </c>
      <c r="K11" s="158" t="s">
        <v>58</v>
      </c>
      <c r="L11" s="158" t="s">
        <v>70</v>
      </c>
    </row>
    <row r="12" spans="1:12" s="2" customFormat="1" ht="6" customHeight="1">
      <c r="A12" s="151"/>
      <c r="B12" s="1"/>
      <c r="C12" s="151"/>
      <c r="D12" s="151"/>
      <c r="E12" s="151"/>
      <c r="F12" s="151"/>
      <c r="G12" s="1"/>
      <c r="H12" s="1"/>
      <c r="I12" s="151"/>
      <c r="J12" s="151"/>
      <c r="K12" s="1"/>
      <c r="L12" s="1"/>
    </row>
    <row r="13" spans="1:12" s="2" customFormat="1" ht="30.75" customHeight="1">
      <c r="A13" s="159"/>
      <c r="B13" s="160" t="s">
        <v>81</v>
      </c>
      <c r="C13" s="160" t="s">
        <v>39</v>
      </c>
      <c r="D13" s="160" t="s">
        <v>115</v>
      </c>
      <c r="E13" s="160"/>
      <c r="F13" s="161"/>
      <c r="G13" s="162"/>
      <c r="H13" s="162">
        <f>H14+H41+H44+H49+H62+H87+H95+H100+H238</f>
        <v>0</v>
      </c>
      <c r="I13" s="163"/>
      <c r="J13" s="161">
        <v>59.82461122</v>
      </c>
      <c r="K13" s="163"/>
      <c r="L13" s="161">
        <v>70.7412</v>
      </c>
    </row>
    <row r="14" spans="1:12" s="2" customFormat="1" ht="28.5" customHeight="1">
      <c r="A14" s="164"/>
      <c r="B14" s="165" t="s">
        <v>81</v>
      </c>
      <c r="C14" s="165" t="s">
        <v>38</v>
      </c>
      <c r="D14" s="165" t="s">
        <v>116</v>
      </c>
      <c r="E14" s="165"/>
      <c r="F14" s="166"/>
      <c r="G14" s="167"/>
      <c r="H14" s="167">
        <f>SUM(H15:H34)</f>
        <v>0</v>
      </c>
      <c r="I14" s="168"/>
      <c r="J14" s="166">
        <v>0.027</v>
      </c>
      <c r="K14" s="168"/>
      <c r="L14" s="166">
        <v>39.4293</v>
      </c>
    </row>
    <row r="15" spans="1:12" s="2" customFormat="1" ht="13.5" customHeight="1">
      <c r="A15" s="169">
        <v>1</v>
      </c>
      <c r="B15" s="170" t="s">
        <v>117</v>
      </c>
      <c r="C15" s="170" t="s">
        <v>118</v>
      </c>
      <c r="D15" s="170" t="s">
        <v>119</v>
      </c>
      <c r="E15" s="170" t="s">
        <v>120</v>
      </c>
      <c r="F15" s="171">
        <v>4.38</v>
      </c>
      <c r="G15" s="172"/>
      <c r="H15" s="172">
        <f>F15*G15</f>
        <v>0</v>
      </c>
      <c r="I15" s="173">
        <v>0</v>
      </c>
      <c r="J15" s="171">
        <v>0</v>
      </c>
      <c r="K15" s="173">
        <v>0.235</v>
      </c>
      <c r="L15" s="171">
        <v>1.0293</v>
      </c>
    </row>
    <row r="16" spans="1:12" s="2" customFormat="1" ht="57" customHeight="1">
      <c r="A16" s="174"/>
      <c r="B16" s="175"/>
      <c r="C16" s="175"/>
      <c r="D16" s="175" t="s">
        <v>121</v>
      </c>
      <c r="E16" s="175"/>
      <c r="F16" s="176"/>
      <c r="G16" s="177"/>
      <c r="H16" s="177"/>
      <c r="I16" s="178"/>
      <c r="J16" s="176"/>
      <c r="K16" s="178"/>
      <c r="L16" s="176"/>
    </row>
    <row r="17" spans="1:12" s="2" customFormat="1" ht="13.5" customHeight="1">
      <c r="A17" s="179"/>
      <c r="B17" s="180"/>
      <c r="C17" s="180"/>
      <c r="D17" s="180" t="s">
        <v>122</v>
      </c>
      <c r="E17" s="180"/>
      <c r="F17" s="181"/>
      <c r="G17" s="182"/>
      <c r="H17" s="182"/>
      <c r="I17" s="183"/>
      <c r="J17" s="181"/>
      <c r="K17" s="183"/>
      <c r="L17" s="181"/>
    </row>
    <row r="18" spans="1:12" s="2" customFormat="1" ht="13.5" customHeight="1">
      <c r="A18" s="184"/>
      <c r="B18" s="185"/>
      <c r="C18" s="185"/>
      <c r="D18" s="185" t="s">
        <v>123</v>
      </c>
      <c r="E18" s="185"/>
      <c r="F18" s="186">
        <v>4.38</v>
      </c>
      <c r="G18" s="187"/>
      <c r="H18" s="187"/>
      <c r="I18" s="188"/>
      <c r="J18" s="186"/>
      <c r="K18" s="188"/>
      <c r="L18" s="186"/>
    </row>
    <row r="19" spans="1:12" s="2" customFormat="1" ht="24" customHeight="1">
      <c r="A19" s="169">
        <v>2</v>
      </c>
      <c r="B19" s="170" t="s">
        <v>117</v>
      </c>
      <c r="C19" s="170" t="s">
        <v>124</v>
      </c>
      <c r="D19" s="170" t="s">
        <v>125</v>
      </c>
      <c r="E19" s="170" t="s">
        <v>120</v>
      </c>
      <c r="F19" s="171">
        <v>300</v>
      </c>
      <c r="G19" s="172"/>
      <c r="H19" s="172">
        <f>F19*G19</f>
        <v>0</v>
      </c>
      <c r="I19" s="173">
        <v>9E-05</v>
      </c>
      <c r="J19" s="171">
        <v>0.027</v>
      </c>
      <c r="K19" s="173">
        <v>0.128</v>
      </c>
      <c r="L19" s="171">
        <v>38.4</v>
      </c>
    </row>
    <row r="20" spans="1:12" s="2" customFormat="1" ht="21" customHeight="1">
      <c r="A20" s="174"/>
      <c r="B20" s="175"/>
      <c r="C20" s="175"/>
      <c r="D20" s="175" t="s">
        <v>126</v>
      </c>
      <c r="E20" s="175"/>
      <c r="F20" s="176"/>
      <c r="G20" s="177"/>
      <c r="H20" s="177"/>
      <c r="I20" s="178"/>
      <c r="J20" s="176"/>
      <c r="K20" s="178"/>
      <c r="L20" s="176"/>
    </row>
    <row r="21" spans="1:12" s="2" customFormat="1" ht="13.5" customHeight="1">
      <c r="A21" s="179"/>
      <c r="B21" s="180"/>
      <c r="C21" s="180"/>
      <c r="D21" s="180" t="s">
        <v>127</v>
      </c>
      <c r="E21" s="180"/>
      <c r="F21" s="181"/>
      <c r="G21" s="182"/>
      <c r="H21" s="182"/>
      <c r="I21" s="183"/>
      <c r="J21" s="181"/>
      <c r="K21" s="183"/>
      <c r="L21" s="181"/>
    </row>
    <row r="22" spans="1:12" s="2" customFormat="1" ht="13.5" customHeight="1">
      <c r="A22" s="184"/>
      <c r="B22" s="185"/>
      <c r="C22" s="185"/>
      <c r="D22" s="185" t="s">
        <v>128</v>
      </c>
      <c r="E22" s="185"/>
      <c r="F22" s="186">
        <v>180</v>
      </c>
      <c r="G22" s="187"/>
      <c r="H22" s="187"/>
      <c r="I22" s="188"/>
      <c r="J22" s="186"/>
      <c r="K22" s="188"/>
      <c r="L22" s="186"/>
    </row>
    <row r="23" spans="1:12" s="2" customFormat="1" ht="13.5" customHeight="1">
      <c r="A23" s="179"/>
      <c r="B23" s="180"/>
      <c r="C23" s="180"/>
      <c r="D23" s="180" t="s">
        <v>129</v>
      </c>
      <c r="E23" s="180"/>
      <c r="F23" s="181"/>
      <c r="G23" s="182"/>
      <c r="H23" s="182"/>
      <c r="I23" s="183"/>
      <c r="J23" s="181"/>
      <c r="K23" s="183"/>
      <c r="L23" s="181"/>
    </row>
    <row r="24" spans="1:12" s="2" customFormat="1" ht="13.5" customHeight="1">
      <c r="A24" s="184"/>
      <c r="B24" s="185"/>
      <c r="C24" s="185"/>
      <c r="D24" s="185" t="s">
        <v>130</v>
      </c>
      <c r="E24" s="185"/>
      <c r="F24" s="186">
        <v>120</v>
      </c>
      <c r="G24" s="187"/>
      <c r="H24" s="187"/>
      <c r="I24" s="188"/>
      <c r="J24" s="186"/>
      <c r="K24" s="188"/>
      <c r="L24" s="186"/>
    </row>
    <row r="25" spans="1:12" s="2" customFormat="1" ht="13.5" customHeight="1">
      <c r="A25" s="189"/>
      <c r="B25" s="190"/>
      <c r="C25" s="190"/>
      <c r="D25" s="190" t="s">
        <v>131</v>
      </c>
      <c r="E25" s="190"/>
      <c r="F25" s="191">
        <v>300</v>
      </c>
      <c r="G25" s="192"/>
      <c r="H25" s="192"/>
      <c r="I25" s="193"/>
      <c r="J25" s="191"/>
      <c r="K25" s="193"/>
      <c r="L25" s="191"/>
    </row>
    <row r="26" spans="1:12" s="2" customFormat="1" ht="13.5" customHeight="1">
      <c r="A26" s="169">
        <v>3</v>
      </c>
      <c r="B26" s="170" t="s">
        <v>117</v>
      </c>
      <c r="C26" s="170" t="s">
        <v>132</v>
      </c>
      <c r="D26" s="170" t="s">
        <v>133</v>
      </c>
      <c r="E26" s="170" t="s">
        <v>134</v>
      </c>
      <c r="F26" s="171">
        <v>5.7</v>
      </c>
      <c r="G26" s="172"/>
      <c r="H26" s="172">
        <f>F26*G26</f>
        <v>0</v>
      </c>
      <c r="I26" s="173">
        <v>0</v>
      </c>
      <c r="J26" s="171">
        <v>0</v>
      </c>
      <c r="K26" s="173">
        <v>0</v>
      </c>
      <c r="L26" s="171">
        <v>0</v>
      </c>
    </row>
    <row r="27" spans="1:12" s="2" customFormat="1" ht="12" customHeight="1">
      <c r="A27" s="174"/>
      <c r="B27" s="175"/>
      <c r="C27" s="175"/>
      <c r="D27" s="175" t="s">
        <v>135</v>
      </c>
      <c r="E27" s="175"/>
      <c r="F27" s="176"/>
      <c r="G27" s="177"/>
      <c r="H27" s="177"/>
      <c r="I27" s="178"/>
      <c r="J27" s="176"/>
      <c r="K27" s="178"/>
      <c r="L27" s="176"/>
    </row>
    <row r="28" spans="1:12" s="2" customFormat="1" ht="13.5" customHeight="1">
      <c r="A28" s="179"/>
      <c r="B28" s="180"/>
      <c r="C28" s="180"/>
      <c r="D28" s="180" t="s">
        <v>136</v>
      </c>
      <c r="E28" s="180"/>
      <c r="F28" s="181"/>
      <c r="G28" s="182"/>
      <c r="H28" s="182"/>
      <c r="I28" s="183"/>
      <c r="J28" s="181"/>
      <c r="K28" s="183"/>
      <c r="L28" s="181"/>
    </row>
    <row r="29" spans="1:12" s="2" customFormat="1" ht="13.5" customHeight="1">
      <c r="A29" s="184"/>
      <c r="B29" s="185"/>
      <c r="C29" s="185"/>
      <c r="D29" s="185" t="s">
        <v>137</v>
      </c>
      <c r="E29" s="185"/>
      <c r="F29" s="186">
        <v>3</v>
      </c>
      <c r="G29" s="187"/>
      <c r="H29" s="187"/>
      <c r="I29" s="188"/>
      <c r="J29" s="186"/>
      <c r="K29" s="188"/>
      <c r="L29" s="186"/>
    </row>
    <row r="30" spans="1:12" s="2" customFormat="1" ht="13.5" customHeight="1">
      <c r="A30" s="179"/>
      <c r="B30" s="180"/>
      <c r="C30" s="180"/>
      <c r="D30" s="180" t="s">
        <v>138</v>
      </c>
      <c r="E30" s="180"/>
      <c r="F30" s="181"/>
      <c r="G30" s="182"/>
      <c r="H30" s="182"/>
      <c r="I30" s="183"/>
      <c r="J30" s="181"/>
      <c r="K30" s="183"/>
      <c r="L30" s="181"/>
    </row>
    <row r="31" spans="1:12" s="2" customFormat="1" ht="13.5" customHeight="1">
      <c r="A31" s="184"/>
      <c r="B31" s="185"/>
      <c r="C31" s="185"/>
      <c r="D31" s="185" t="s">
        <v>139</v>
      </c>
      <c r="E31" s="185"/>
      <c r="F31" s="186">
        <v>2</v>
      </c>
      <c r="G31" s="187"/>
      <c r="H31" s="187"/>
      <c r="I31" s="188"/>
      <c r="J31" s="186"/>
      <c r="K31" s="188"/>
      <c r="L31" s="186"/>
    </row>
    <row r="32" spans="1:12" s="2" customFormat="1" ht="13.5" customHeight="1">
      <c r="A32" s="184"/>
      <c r="B32" s="185"/>
      <c r="C32" s="185"/>
      <c r="D32" s="185" t="s">
        <v>140</v>
      </c>
      <c r="E32" s="185"/>
      <c r="F32" s="186">
        <v>0.7</v>
      </c>
      <c r="G32" s="187"/>
      <c r="H32" s="187"/>
      <c r="I32" s="188"/>
      <c r="J32" s="186"/>
      <c r="K32" s="188"/>
      <c r="L32" s="186"/>
    </row>
    <row r="33" spans="1:12" s="2" customFormat="1" ht="13.5" customHeight="1">
      <c r="A33" s="189"/>
      <c r="B33" s="190"/>
      <c r="C33" s="190"/>
      <c r="D33" s="190" t="s">
        <v>131</v>
      </c>
      <c r="E33" s="190"/>
      <c r="F33" s="191">
        <v>5.7</v>
      </c>
      <c r="G33" s="192"/>
      <c r="H33" s="192"/>
      <c r="I33" s="193"/>
      <c r="J33" s="191"/>
      <c r="K33" s="193"/>
      <c r="L33" s="191"/>
    </row>
    <row r="34" spans="1:12" s="2" customFormat="1" ht="13.5" customHeight="1">
      <c r="A34" s="169">
        <v>4</v>
      </c>
      <c r="B34" s="170" t="s">
        <v>117</v>
      </c>
      <c r="C34" s="170" t="s">
        <v>141</v>
      </c>
      <c r="D34" s="170" t="s">
        <v>142</v>
      </c>
      <c r="E34" s="170" t="s">
        <v>134</v>
      </c>
      <c r="F34" s="171">
        <v>3.125</v>
      </c>
      <c r="G34" s="172"/>
      <c r="H34" s="172">
        <f>F34*G34</f>
        <v>0</v>
      </c>
      <c r="I34" s="173">
        <v>0</v>
      </c>
      <c r="J34" s="171">
        <v>0</v>
      </c>
      <c r="K34" s="173">
        <v>0</v>
      </c>
      <c r="L34" s="171">
        <v>0</v>
      </c>
    </row>
    <row r="35" spans="1:12" s="2" customFormat="1" ht="12" customHeight="1">
      <c r="A35" s="174"/>
      <c r="B35" s="175"/>
      <c r="C35" s="175"/>
      <c r="D35" s="175" t="s">
        <v>143</v>
      </c>
      <c r="E35" s="175"/>
      <c r="F35" s="176"/>
      <c r="G35" s="177"/>
      <c r="H35" s="177"/>
      <c r="I35" s="178"/>
      <c r="J35" s="176"/>
      <c r="K35" s="178"/>
      <c r="L35" s="176"/>
    </row>
    <row r="36" spans="1:12" s="2" customFormat="1" ht="13.5" customHeight="1">
      <c r="A36" s="179"/>
      <c r="B36" s="180"/>
      <c r="C36" s="180"/>
      <c r="D36" s="180" t="s">
        <v>144</v>
      </c>
      <c r="E36" s="180"/>
      <c r="F36" s="181"/>
      <c r="G36" s="182"/>
      <c r="H36" s="182"/>
      <c r="I36" s="183"/>
      <c r="J36" s="181"/>
      <c r="K36" s="183"/>
      <c r="L36" s="181"/>
    </row>
    <row r="37" spans="1:12" s="2" customFormat="1" ht="13.5" customHeight="1">
      <c r="A37" s="184"/>
      <c r="B37" s="185"/>
      <c r="C37" s="185"/>
      <c r="D37" s="185" t="s">
        <v>145</v>
      </c>
      <c r="E37" s="185"/>
      <c r="F37" s="186">
        <v>1.125</v>
      </c>
      <c r="G37" s="187"/>
      <c r="H37" s="187"/>
      <c r="I37" s="188"/>
      <c r="J37" s="186"/>
      <c r="K37" s="188"/>
      <c r="L37" s="186"/>
    </row>
    <row r="38" spans="1:12" s="2" customFormat="1" ht="13.5" customHeight="1">
      <c r="A38" s="179"/>
      <c r="B38" s="180"/>
      <c r="C38" s="180"/>
      <c r="D38" s="180" t="s">
        <v>146</v>
      </c>
      <c r="E38" s="180"/>
      <c r="F38" s="181"/>
      <c r="G38" s="182"/>
      <c r="H38" s="182"/>
      <c r="I38" s="183"/>
      <c r="J38" s="181"/>
      <c r="K38" s="183"/>
      <c r="L38" s="181"/>
    </row>
    <row r="39" spans="1:12" s="2" customFormat="1" ht="13.5" customHeight="1">
      <c r="A39" s="184"/>
      <c r="B39" s="185"/>
      <c r="C39" s="185"/>
      <c r="D39" s="185" t="s">
        <v>147</v>
      </c>
      <c r="E39" s="185"/>
      <c r="F39" s="186">
        <v>2</v>
      </c>
      <c r="G39" s="187"/>
      <c r="H39" s="187"/>
      <c r="I39" s="188"/>
      <c r="J39" s="186"/>
      <c r="K39" s="188"/>
      <c r="L39" s="186"/>
    </row>
    <row r="40" spans="1:12" s="2" customFormat="1" ht="13.5" customHeight="1">
      <c r="A40" s="189"/>
      <c r="B40" s="190"/>
      <c r="C40" s="190"/>
      <c r="D40" s="190" t="s">
        <v>131</v>
      </c>
      <c r="E40" s="190"/>
      <c r="F40" s="191">
        <v>3.125</v>
      </c>
      <c r="G40" s="192"/>
      <c r="H40" s="192"/>
      <c r="I40" s="193"/>
      <c r="J40" s="191"/>
      <c r="K40" s="193"/>
      <c r="L40" s="191"/>
    </row>
    <row r="41" spans="1:12" s="2" customFormat="1" ht="28.5" customHeight="1">
      <c r="A41" s="164"/>
      <c r="B41" s="165" t="s">
        <v>81</v>
      </c>
      <c r="C41" s="165" t="s">
        <v>45</v>
      </c>
      <c r="D41" s="165" t="s">
        <v>148</v>
      </c>
      <c r="E41" s="165"/>
      <c r="F41" s="166"/>
      <c r="G41" s="167"/>
      <c r="H41" s="167">
        <f>SUM(H42)</f>
        <v>0</v>
      </c>
      <c r="I41" s="168"/>
      <c r="J41" s="166">
        <v>0.00538</v>
      </c>
      <c r="K41" s="168"/>
      <c r="L41" s="166">
        <v>0</v>
      </c>
    </row>
    <row r="42" spans="1:12" s="2" customFormat="1" ht="24" customHeight="1">
      <c r="A42" s="169">
        <v>5</v>
      </c>
      <c r="B42" s="170" t="s">
        <v>117</v>
      </c>
      <c r="C42" s="170" t="s">
        <v>149</v>
      </c>
      <c r="D42" s="170" t="s">
        <v>150</v>
      </c>
      <c r="E42" s="170" t="s">
        <v>120</v>
      </c>
      <c r="F42" s="171">
        <v>1</v>
      </c>
      <c r="G42" s="172"/>
      <c r="H42" s="172">
        <f>F42*G42</f>
        <v>0</v>
      </c>
      <c r="I42" s="173">
        <v>0.00538</v>
      </c>
      <c r="J42" s="171">
        <v>0.00538</v>
      </c>
      <c r="K42" s="173">
        <v>0</v>
      </c>
      <c r="L42" s="171">
        <v>0</v>
      </c>
    </row>
    <row r="43" spans="1:12" s="2" customFormat="1" ht="12" customHeight="1">
      <c r="A43" s="174"/>
      <c r="B43" s="175"/>
      <c r="C43" s="175"/>
      <c r="D43" s="175" t="s">
        <v>151</v>
      </c>
      <c r="E43" s="175"/>
      <c r="F43" s="176"/>
      <c r="G43" s="177"/>
      <c r="H43" s="177"/>
      <c r="I43" s="178"/>
      <c r="J43" s="176"/>
      <c r="K43" s="178"/>
      <c r="L43" s="176"/>
    </row>
    <row r="44" spans="1:12" s="2" customFormat="1" ht="28.5" customHeight="1">
      <c r="A44" s="164"/>
      <c r="B44" s="165" t="s">
        <v>81</v>
      </c>
      <c r="C44" s="165" t="s">
        <v>51</v>
      </c>
      <c r="D44" s="165" t="s">
        <v>152</v>
      </c>
      <c r="E44" s="165"/>
      <c r="F44" s="166"/>
      <c r="G44" s="167"/>
      <c r="H44" s="167">
        <f>SUM(H45:H47)</f>
        <v>0</v>
      </c>
      <c r="I44" s="168"/>
      <c r="J44" s="166">
        <v>3.20028</v>
      </c>
      <c r="K44" s="168"/>
      <c r="L44" s="166">
        <v>0</v>
      </c>
    </row>
    <row r="45" spans="1:12" s="2" customFormat="1" ht="24" customHeight="1">
      <c r="A45" s="169">
        <v>6</v>
      </c>
      <c r="B45" s="170" t="s">
        <v>117</v>
      </c>
      <c r="C45" s="170" t="s">
        <v>153</v>
      </c>
      <c r="D45" s="170" t="s">
        <v>154</v>
      </c>
      <c r="E45" s="170" t="s">
        <v>155</v>
      </c>
      <c r="F45" s="171">
        <v>4</v>
      </c>
      <c r="G45" s="172"/>
      <c r="H45" s="172">
        <f>F45*G45</f>
        <v>0</v>
      </c>
      <c r="I45" s="173">
        <v>0.29757</v>
      </c>
      <c r="J45" s="171">
        <v>1.19028</v>
      </c>
      <c r="K45" s="173">
        <v>0</v>
      </c>
      <c r="L45" s="171">
        <v>0</v>
      </c>
    </row>
    <row r="46" spans="1:12" s="2" customFormat="1" ht="13.5" customHeight="1">
      <c r="A46" s="184"/>
      <c r="B46" s="185"/>
      <c r="C46" s="185"/>
      <c r="D46" s="185" t="s">
        <v>156</v>
      </c>
      <c r="E46" s="185"/>
      <c r="F46" s="186">
        <v>4</v>
      </c>
      <c r="G46" s="187"/>
      <c r="H46" s="187"/>
      <c r="I46" s="188"/>
      <c r="J46" s="186"/>
      <c r="K46" s="188"/>
      <c r="L46" s="186"/>
    </row>
    <row r="47" spans="1:12" s="2" customFormat="1" ht="13.5" customHeight="1">
      <c r="A47" s="194">
        <v>7</v>
      </c>
      <c r="B47" s="195" t="s">
        <v>157</v>
      </c>
      <c r="C47" s="195" t="s">
        <v>158</v>
      </c>
      <c r="D47" s="195" t="s">
        <v>159</v>
      </c>
      <c r="E47" s="195" t="s">
        <v>160</v>
      </c>
      <c r="F47" s="196">
        <v>20</v>
      </c>
      <c r="G47" s="197"/>
      <c r="H47" s="172">
        <f>F47*G47</f>
        <v>0</v>
      </c>
      <c r="I47" s="198">
        <v>0.1005</v>
      </c>
      <c r="J47" s="196">
        <v>2.01</v>
      </c>
      <c r="K47" s="198">
        <v>0</v>
      </c>
      <c r="L47" s="196">
        <v>0</v>
      </c>
    </row>
    <row r="48" spans="1:12" s="2" customFormat="1" ht="13.5" customHeight="1">
      <c r="A48" s="184"/>
      <c r="B48" s="185"/>
      <c r="C48" s="185"/>
      <c r="D48" s="185" t="s">
        <v>161</v>
      </c>
      <c r="E48" s="185"/>
      <c r="F48" s="186">
        <v>20</v>
      </c>
      <c r="G48" s="187"/>
      <c r="H48" s="187"/>
      <c r="I48" s="188"/>
      <c r="J48" s="186"/>
      <c r="K48" s="188"/>
      <c r="L48" s="186"/>
    </row>
    <row r="49" spans="1:12" s="2" customFormat="1" ht="28.5" customHeight="1">
      <c r="A49" s="164"/>
      <c r="B49" s="165" t="s">
        <v>81</v>
      </c>
      <c r="C49" s="165" t="s">
        <v>57</v>
      </c>
      <c r="D49" s="165" t="s">
        <v>162</v>
      </c>
      <c r="E49" s="165"/>
      <c r="F49" s="166"/>
      <c r="G49" s="167"/>
      <c r="H49" s="167">
        <f>SUM(H50:H59)</f>
        <v>0</v>
      </c>
      <c r="I49" s="168"/>
      <c r="J49" s="166">
        <v>13.26546</v>
      </c>
      <c r="K49" s="168"/>
      <c r="L49" s="166">
        <v>0</v>
      </c>
    </row>
    <row r="50" spans="1:12" s="2" customFormat="1" ht="13.5" customHeight="1">
      <c r="A50" s="169">
        <v>8</v>
      </c>
      <c r="B50" s="170" t="s">
        <v>117</v>
      </c>
      <c r="C50" s="170" t="s">
        <v>163</v>
      </c>
      <c r="D50" s="170" t="s">
        <v>164</v>
      </c>
      <c r="E50" s="170" t="s">
        <v>160</v>
      </c>
      <c r="F50" s="171">
        <v>12</v>
      </c>
      <c r="G50" s="172"/>
      <c r="H50" s="172">
        <f>F50*G50</f>
        <v>0</v>
      </c>
      <c r="I50" s="173">
        <v>0</v>
      </c>
      <c r="J50" s="171">
        <v>0</v>
      </c>
      <c r="K50" s="173">
        <v>0</v>
      </c>
      <c r="L50" s="171">
        <v>0</v>
      </c>
    </row>
    <row r="51" spans="1:12" s="2" customFormat="1" ht="24" customHeight="1">
      <c r="A51" s="169">
        <v>9</v>
      </c>
      <c r="B51" s="170" t="s">
        <v>117</v>
      </c>
      <c r="C51" s="170" t="s">
        <v>165</v>
      </c>
      <c r="D51" s="170" t="s">
        <v>166</v>
      </c>
      <c r="E51" s="170" t="s">
        <v>155</v>
      </c>
      <c r="F51" s="171">
        <v>136.4</v>
      </c>
      <c r="G51" s="172"/>
      <c r="H51" s="172">
        <f>F51*G51</f>
        <v>0</v>
      </c>
      <c r="I51" s="173">
        <v>0.03465</v>
      </c>
      <c r="J51" s="171">
        <v>4.72626</v>
      </c>
      <c r="K51" s="173">
        <v>0</v>
      </c>
      <c r="L51" s="171">
        <v>0</v>
      </c>
    </row>
    <row r="52" spans="1:12" s="2" customFormat="1" ht="21" customHeight="1">
      <c r="A52" s="174"/>
      <c r="B52" s="175"/>
      <c r="C52" s="175"/>
      <c r="D52" s="175" t="s">
        <v>167</v>
      </c>
      <c r="E52" s="175"/>
      <c r="F52" s="176"/>
      <c r="G52" s="177"/>
      <c r="H52" s="177"/>
      <c r="I52" s="178"/>
      <c r="J52" s="176"/>
      <c r="K52" s="178"/>
      <c r="L52" s="176"/>
    </row>
    <row r="53" spans="1:12" s="2" customFormat="1" ht="13.5" customHeight="1">
      <c r="A53" s="184"/>
      <c r="B53" s="185"/>
      <c r="C53" s="185"/>
      <c r="D53" s="185" t="s">
        <v>168</v>
      </c>
      <c r="E53" s="185"/>
      <c r="F53" s="186">
        <v>136.4</v>
      </c>
      <c r="G53" s="187"/>
      <c r="H53" s="187"/>
      <c r="I53" s="188"/>
      <c r="J53" s="186"/>
      <c r="K53" s="188"/>
      <c r="L53" s="186"/>
    </row>
    <row r="54" spans="1:12" s="2" customFormat="1" ht="24" customHeight="1">
      <c r="A54" s="194">
        <v>10</v>
      </c>
      <c r="B54" s="195" t="s">
        <v>157</v>
      </c>
      <c r="C54" s="195" t="s">
        <v>169</v>
      </c>
      <c r="D54" s="195" t="s">
        <v>170</v>
      </c>
      <c r="E54" s="195" t="s">
        <v>155</v>
      </c>
      <c r="F54" s="196">
        <v>21</v>
      </c>
      <c r="G54" s="197"/>
      <c r="H54" s="172">
        <f>F54*G54</f>
        <v>0</v>
      </c>
      <c r="I54" s="198">
        <v>0.112</v>
      </c>
      <c r="J54" s="196">
        <v>2.352</v>
      </c>
      <c r="K54" s="198">
        <v>0</v>
      </c>
      <c r="L54" s="196">
        <v>0</v>
      </c>
    </row>
    <row r="55" spans="1:12" s="2" customFormat="1" ht="13.5" customHeight="1">
      <c r="A55" s="179"/>
      <c r="B55" s="180"/>
      <c r="C55" s="180"/>
      <c r="D55" s="180" t="s">
        <v>171</v>
      </c>
      <c r="E55" s="180"/>
      <c r="F55" s="181"/>
      <c r="G55" s="182"/>
      <c r="H55" s="182"/>
      <c r="I55" s="183"/>
      <c r="J55" s="181"/>
      <c r="K55" s="183"/>
      <c r="L55" s="181"/>
    </row>
    <row r="56" spans="1:12" s="2" customFormat="1" ht="13.5" customHeight="1">
      <c r="A56" s="184"/>
      <c r="B56" s="185"/>
      <c r="C56" s="185"/>
      <c r="D56" s="185" t="s">
        <v>172</v>
      </c>
      <c r="E56" s="185"/>
      <c r="F56" s="186">
        <v>20.46</v>
      </c>
      <c r="G56" s="187"/>
      <c r="H56" s="187"/>
      <c r="I56" s="188"/>
      <c r="J56" s="186"/>
      <c r="K56" s="188"/>
      <c r="L56" s="186"/>
    </row>
    <row r="57" spans="1:12" s="2" customFormat="1" ht="13.5" customHeight="1">
      <c r="A57" s="179"/>
      <c r="B57" s="180"/>
      <c r="C57" s="180"/>
      <c r="D57" s="180" t="s">
        <v>173</v>
      </c>
      <c r="E57" s="180"/>
      <c r="F57" s="181"/>
      <c r="G57" s="182"/>
      <c r="H57" s="182"/>
      <c r="I57" s="183"/>
      <c r="J57" s="181"/>
      <c r="K57" s="183"/>
      <c r="L57" s="181"/>
    </row>
    <row r="58" spans="1:12" s="2" customFormat="1" ht="13.5" customHeight="1">
      <c r="A58" s="184"/>
      <c r="B58" s="185"/>
      <c r="C58" s="185"/>
      <c r="D58" s="185" t="s">
        <v>174</v>
      </c>
      <c r="E58" s="185"/>
      <c r="F58" s="186">
        <v>21</v>
      </c>
      <c r="G58" s="187"/>
      <c r="H58" s="187"/>
      <c r="I58" s="188"/>
      <c r="J58" s="186"/>
      <c r="K58" s="188"/>
      <c r="L58" s="186"/>
    </row>
    <row r="59" spans="1:12" s="2" customFormat="1" ht="24" customHeight="1">
      <c r="A59" s="169">
        <v>11</v>
      </c>
      <c r="B59" s="170" t="s">
        <v>117</v>
      </c>
      <c r="C59" s="170" t="s">
        <v>175</v>
      </c>
      <c r="D59" s="170" t="s">
        <v>176</v>
      </c>
      <c r="E59" s="170" t="s">
        <v>120</v>
      </c>
      <c r="F59" s="171">
        <v>6</v>
      </c>
      <c r="G59" s="172"/>
      <c r="H59" s="172">
        <f>F59*G59</f>
        <v>0</v>
      </c>
      <c r="I59" s="173">
        <v>1.0312</v>
      </c>
      <c r="J59" s="171">
        <v>6.1872</v>
      </c>
      <c r="K59" s="173">
        <v>0</v>
      </c>
      <c r="L59" s="171">
        <v>0</v>
      </c>
    </row>
    <row r="60" spans="1:12" s="2" customFormat="1" ht="12" customHeight="1">
      <c r="A60" s="174"/>
      <c r="B60" s="175"/>
      <c r="C60" s="175"/>
      <c r="D60" s="175" t="s">
        <v>177</v>
      </c>
      <c r="E60" s="175"/>
      <c r="F60" s="176"/>
      <c r="G60" s="177"/>
      <c r="H60" s="177"/>
      <c r="I60" s="178"/>
      <c r="J60" s="176"/>
      <c r="K60" s="178"/>
      <c r="L60" s="176"/>
    </row>
    <row r="61" spans="1:12" s="2" customFormat="1" ht="13.5" customHeight="1">
      <c r="A61" s="184"/>
      <c r="B61" s="185"/>
      <c r="C61" s="185"/>
      <c r="D61" s="185" t="s">
        <v>178</v>
      </c>
      <c r="E61" s="185"/>
      <c r="F61" s="186">
        <v>6</v>
      </c>
      <c r="G61" s="187"/>
      <c r="H61" s="187"/>
      <c r="I61" s="188"/>
      <c r="J61" s="186"/>
      <c r="K61" s="188"/>
      <c r="L61" s="186"/>
    </row>
    <row r="62" spans="1:12" s="2" customFormat="1" ht="28.5" customHeight="1">
      <c r="A62" s="164"/>
      <c r="B62" s="165" t="s">
        <v>81</v>
      </c>
      <c r="C62" s="165" t="s">
        <v>61</v>
      </c>
      <c r="D62" s="165" t="s">
        <v>179</v>
      </c>
      <c r="E62" s="165"/>
      <c r="F62" s="166"/>
      <c r="G62" s="167"/>
      <c r="H62" s="167">
        <f>SUM(H63:H83)</f>
        <v>0</v>
      </c>
      <c r="I62" s="168"/>
      <c r="J62" s="166">
        <v>9.7022317</v>
      </c>
      <c r="K62" s="168"/>
      <c r="L62" s="166">
        <v>0</v>
      </c>
    </row>
    <row r="63" spans="1:12" s="2" customFormat="1" ht="13.5" customHeight="1">
      <c r="A63" s="169">
        <v>12</v>
      </c>
      <c r="B63" s="170" t="s">
        <v>117</v>
      </c>
      <c r="C63" s="170" t="s">
        <v>180</v>
      </c>
      <c r="D63" s="170" t="s">
        <v>181</v>
      </c>
      <c r="E63" s="170" t="s">
        <v>120</v>
      </c>
      <c r="F63" s="171">
        <v>4.5</v>
      </c>
      <c r="G63" s="172"/>
      <c r="H63" s="172">
        <f>F63*G63</f>
        <v>0</v>
      </c>
      <c r="I63" s="173">
        <v>0</v>
      </c>
      <c r="J63" s="171">
        <v>0</v>
      </c>
      <c r="K63" s="173">
        <v>0</v>
      </c>
      <c r="L63" s="171">
        <v>0</v>
      </c>
    </row>
    <row r="64" spans="1:12" s="2" customFormat="1" ht="12" customHeight="1">
      <c r="A64" s="174"/>
      <c r="B64" s="175"/>
      <c r="C64" s="175"/>
      <c r="D64" s="175" t="s">
        <v>182</v>
      </c>
      <c r="E64" s="175"/>
      <c r="F64" s="176"/>
      <c r="G64" s="177"/>
      <c r="H64" s="177"/>
      <c r="I64" s="178"/>
      <c r="J64" s="176"/>
      <c r="K64" s="178"/>
      <c r="L64" s="176"/>
    </row>
    <row r="65" spans="1:12" s="2" customFormat="1" ht="13.5" customHeight="1">
      <c r="A65" s="184"/>
      <c r="B65" s="185"/>
      <c r="C65" s="185"/>
      <c r="D65" s="185" t="s">
        <v>183</v>
      </c>
      <c r="E65" s="185"/>
      <c r="F65" s="186">
        <v>4.5</v>
      </c>
      <c r="G65" s="187"/>
      <c r="H65" s="187"/>
      <c r="I65" s="188"/>
      <c r="J65" s="186"/>
      <c r="K65" s="188"/>
      <c r="L65" s="186"/>
    </row>
    <row r="66" spans="1:12" s="2" customFormat="1" ht="13.5" customHeight="1">
      <c r="A66" s="169">
        <v>13</v>
      </c>
      <c r="B66" s="170" t="s">
        <v>117</v>
      </c>
      <c r="C66" s="170" t="s">
        <v>184</v>
      </c>
      <c r="D66" s="170" t="s">
        <v>185</v>
      </c>
      <c r="E66" s="170" t="s">
        <v>120</v>
      </c>
      <c r="F66" s="171">
        <v>4.5</v>
      </c>
      <c r="G66" s="172"/>
      <c r="H66" s="172">
        <f>F66*G66</f>
        <v>0</v>
      </c>
      <c r="I66" s="173">
        <v>0</v>
      </c>
      <c r="J66" s="171">
        <v>0</v>
      </c>
      <c r="K66" s="173">
        <v>0</v>
      </c>
      <c r="L66" s="171">
        <v>0</v>
      </c>
    </row>
    <row r="67" spans="1:12" s="2" customFormat="1" ht="12" customHeight="1">
      <c r="A67" s="174"/>
      <c r="B67" s="175"/>
      <c r="C67" s="175"/>
      <c r="D67" s="175" t="s">
        <v>186</v>
      </c>
      <c r="E67" s="175"/>
      <c r="F67" s="176"/>
      <c r="G67" s="177"/>
      <c r="H67" s="177"/>
      <c r="I67" s="178"/>
      <c r="J67" s="176"/>
      <c r="K67" s="178"/>
      <c r="L67" s="176"/>
    </row>
    <row r="68" spans="1:12" s="2" customFormat="1" ht="13.5" customHeight="1">
      <c r="A68" s="184"/>
      <c r="B68" s="185"/>
      <c r="C68" s="185"/>
      <c r="D68" s="185" t="s">
        <v>187</v>
      </c>
      <c r="E68" s="185"/>
      <c r="F68" s="186">
        <v>4.5</v>
      </c>
      <c r="G68" s="187"/>
      <c r="H68" s="187"/>
      <c r="I68" s="188"/>
      <c r="J68" s="186"/>
      <c r="K68" s="188"/>
      <c r="L68" s="186"/>
    </row>
    <row r="69" spans="1:12" s="2" customFormat="1" ht="13.5" customHeight="1">
      <c r="A69" s="169">
        <v>14</v>
      </c>
      <c r="B69" s="170" t="s">
        <v>117</v>
      </c>
      <c r="C69" s="170" t="s">
        <v>188</v>
      </c>
      <c r="D69" s="170" t="s">
        <v>189</v>
      </c>
      <c r="E69" s="170" t="s">
        <v>120</v>
      </c>
      <c r="F69" s="171">
        <v>286</v>
      </c>
      <c r="G69" s="172"/>
      <c r="H69" s="172">
        <f>F69*G69</f>
        <v>0</v>
      </c>
      <c r="I69" s="173">
        <v>0</v>
      </c>
      <c r="J69" s="171">
        <v>0</v>
      </c>
      <c r="K69" s="173">
        <v>0</v>
      </c>
      <c r="L69" s="171">
        <v>0</v>
      </c>
    </row>
    <row r="70" spans="1:12" s="2" customFormat="1" ht="13.5" customHeight="1">
      <c r="A70" s="184"/>
      <c r="B70" s="185"/>
      <c r="C70" s="185"/>
      <c r="D70" s="185" t="s">
        <v>190</v>
      </c>
      <c r="E70" s="185"/>
      <c r="F70" s="186">
        <v>286</v>
      </c>
      <c r="G70" s="187"/>
      <c r="H70" s="187"/>
      <c r="I70" s="188"/>
      <c r="J70" s="186"/>
      <c r="K70" s="188"/>
      <c r="L70" s="186"/>
    </row>
    <row r="71" spans="1:12" s="2" customFormat="1" ht="24" customHeight="1">
      <c r="A71" s="169">
        <v>15</v>
      </c>
      <c r="B71" s="170" t="s">
        <v>117</v>
      </c>
      <c r="C71" s="170" t="s">
        <v>191</v>
      </c>
      <c r="D71" s="170" t="s">
        <v>192</v>
      </c>
      <c r="E71" s="170" t="s">
        <v>120</v>
      </c>
      <c r="F71" s="171">
        <v>166</v>
      </c>
      <c r="G71" s="172"/>
      <c r="H71" s="172">
        <f>F71*G71</f>
        <v>0</v>
      </c>
      <c r="I71" s="173">
        <v>0</v>
      </c>
      <c r="J71" s="171">
        <v>0</v>
      </c>
      <c r="K71" s="173">
        <v>0</v>
      </c>
      <c r="L71" s="171">
        <v>0</v>
      </c>
    </row>
    <row r="72" spans="1:12" s="2" customFormat="1" ht="24" customHeight="1">
      <c r="A72" s="169">
        <v>16</v>
      </c>
      <c r="B72" s="170" t="s">
        <v>117</v>
      </c>
      <c r="C72" s="170" t="s">
        <v>193</v>
      </c>
      <c r="D72" s="170" t="s">
        <v>194</v>
      </c>
      <c r="E72" s="170" t="s">
        <v>120</v>
      </c>
      <c r="F72" s="171">
        <v>120</v>
      </c>
      <c r="G72" s="172"/>
      <c r="H72" s="172">
        <f>F72*G72</f>
        <v>0</v>
      </c>
      <c r="I72" s="173">
        <v>0</v>
      </c>
      <c r="J72" s="171">
        <v>0</v>
      </c>
      <c r="K72" s="173">
        <v>0</v>
      </c>
      <c r="L72" s="171">
        <v>0</v>
      </c>
    </row>
    <row r="73" spans="1:12" s="2" customFormat="1" ht="13.5" customHeight="1">
      <c r="A73" s="179"/>
      <c r="B73" s="180"/>
      <c r="C73" s="180"/>
      <c r="D73" s="180" t="s">
        <v>195</v>
      </c>
      <c r="E73" s="180"/>
      <c r="F73" s="181"/>
      <c r="G73" s="182"/>
      <c r="H73" s="182"/>
      <c r="I73" s="183"/>
      <c r="J73" s="181"/>
      <c r="K73" s="183"/>
      <c r="L73" s="181"/>
    </row>
    <row r="74" spans="1:12" s="2" customFormat="1" ht="13.5" customHeight="1">
      <c r="A74" s="184"/>
      <c r="B74" s="185"/>
      <c r="C74" s="185"/>
      <c r="D74" s="185" t="s">
        <v>196</v>
      </c>
      <c r="E74" s="185"/>
      <c r="F74" s="186">
        <v>120</v>
      </c>
      <c r="G74" s="187"/>
      <c r="H74" s="187"/>
      <c r="I74" s="188"/>
      <c r="J74" s="186"/>
      <c r="K74" s="188"/>
      <c r="L74" s="186"/>
    </row>
    <row r="75" spans="1:12" s="2" customFormat="1" ht="13.5" customHeight="1">
      <c r="A75" s="169">
        <v>17</v>
      </c>
      <c r="B75" s="170" t="s">
        <v>117</v>
      </c>
      <c r="C75" s="170" t="s">
        <v>197</v>
      </c>
      <c r="D75" s="170" t="s">
        <v>198</v>
      </c>
      <c r="E75" s="170" t="s">
        <v>120</v>
      </c>
      <c r="F75" s="171">
        <v>6.325</v>
      </c>
      <c r="G75" s="172"/>
      <c r="H75" s="172">
        <f>F75*G75</f>
        <v>0</v>
      </c>
      <c r="I75" s="173">
        <v>0.19536</v>
      </c>
      <c r="J75" s="171">
        <v>1.235652</v>
      </c>
      <c r="K75" s="173">
        <v>0</v>
      </c>
      <c r="L75" s="171">
        <v>0</v>
      </c>
    </row>
    <row r="76" spans="1:12" s="2" customFormat="1" ht="12" customHeight="1">
      <c r="A76" s="174"/>
      <c r="B76" s="175"/>
      <c r="C76" s="175"/>
      <c r="D76" s="175" t="s">
        <v>199</v>
      </c>
      <c r="E76" s="175"/>
      <c r="F76" s="176"/>
      <c r="G76" s="177"/>
      <c r="H76" s="177"/>
      <c r="I76" s="178"/>
      <c r="J76" s="176"/>
      <c r="K76" s="178"/>
      <c r="L76" s="176"/>
    </row>
    <row r="77" spans="1:12" s="2" customFormat="1" ht="13.5" customHeight="1">
      <c r="A77" s="179"/>
      <c r="B77" s="180"/>
      <c r="C77" s="180"/>
      <c r="D77" s="180" t="s">
        <v>200</v>
      </c>
      <c r="E77" s="180"/>
      <c r="F77" s="181"/>
      <c r="G77" s="182"/>
      <c r="H77" s="182"/>
      <c r="I77" s="183"/>
      <c r="J77" s="181"/>
      <c r="K77" s="183"/>
      <c r="L77" s="181"/>
    </row>
    <row r="78" spans="1:12" s="2" customFormat="1" ht="13.5" customHeight="1">
      <c r="A78" s="184"/>
      <c r="B78" s="185"/>
      <c r="C78" s="185"/>
      <c r="D78" s="185" t="s">
        <v>201</v>
      </c>
      <c r="E78" s="185"/>
      <c r="F78" s="186">
        <v>6.325</v>
      </c>
      <c r="G78" s="187"/>
      <c r="H78" s="187"/>
      <c r="I78" s="188"/>
      <c r="J78" s="186"/>
      <c r="K78" s="188"/>
      <c r="L78" s="186"/>
    </row>
    <row r="79" spans="1:12" s="2" customFormat="1" ht="13.5" customHeight="1">
      <c r="A79" s="194">
        <v>18</v>
      </c>
      <c r="B79" s="195" t="s">
        <v>157</v>
      </c>
      <c r="C79" s="195" t="s">
        <v>202</v>
      </c>
      <c r="D79" s="195" t="s">
        <v>203</v>
      </c>
      <c r="E79" s="195" t="s">
        <v>204</v>
      </c>
      <c r="F79" s="196">
        <v>1.708</v>
      </c>
      <c r="G79" s="197"/>
      <c r="H79" s="172">
        <f>F79*G79</f>
        <v>0</v>
      </c>
      <c r="I79" s="198">
        <v>1</v>
      </c>
      <c r="J79" s="196">
        <v>1.708</v>
      </c>
      <c r="K79" s="198">
        <v>0</v>
      </c>
      <c r="L79" s="196">
        <v>0</v>
      </c>
    </row>
    <row r="80" spans="1:12" s="2" customFormat="1" ht="13.5" customHeight="1">
      <c r="A80" s="189"/>
      <c r="B80" s="190"/>
      <c r="C80" s="190"/>
      <c r="D80" s="190" t="s">
        <v>205</v>
      </c>
      <c r="E80" s="190"/>
      <c r="F80" s="191">
        <v>1.708</v>
      </c>
      <c r="G80" s="192"/>
      <c r="H80" s="192"/>
      <c r="I80" s="193"/>
      <c r="J80" s="191"/>
      <c r="K80" s="193"/>
      <c r="L80" s="191"/>
    </row>
    <row r="81" spans="1:12" s="2" customFormat="1" ht="24" customHeight="1">
      <c r="A81" s="169">
        <v>19</v>
      </c>
      <c r="B81" s="170" t="s">
        <v>117</v>
      </c>
      <c r="C81" s="170" t="s">
        <v>206</v>
      </c>
      <c r="D81" s="170" t="s">
        <v>207</v>
      </c>
      <c r="E81" s="170" t="s">
        <v>120</v>
      </c>
      <c r="F81" s="171">
        <v>34.401</v>
      </c>
      <c r="G81" s="172"/>
      <c r="H81" s="172">
        <f>F81*G81</f>
        <v>0</v>
      </c>
      <c r="I81" s="173">
        <v>0.1837</v>
      </c>
      <c r="J81" s="171">
        <v>6.3194637</v>
      </c>
      <c r="K81" s="173">
        <v>0</v>
      </c>
      <c r="L81" s="171">
        <v>0</v>
      </c>
    </row>
    <row r="82" spans="1:12" s="2" customFormat="1" ht="12" customHeight="1">
      <c r="A82" s="174"/>
      <c r="B82" s="175"/>
      <c r="C82" s="175"/>
      <c r="D82" s="175" t="s">
        <v>208</v>
      </c>
      <c r="E82" s="175"/>
      <c r="F82" s="176"/>
      <c r="G82" s="177"/>
      <c r="H82" s="177"/>
      <c r="I82" s="178"/>
      <c r="J82" s="176"/>
      <c r="K82" s="178"/>
      <c r="L82" s="176"/>
    </row>
    <row r="83" spans="1:12" s="2" customFormat="1" ht="13.5" customHeight="1">
      <c r="A83" s="194">
        <v>20</v>
      </c>
      <c r="B83" s="195" t="s">
        <v>157</v>
      </c>
      <c r="C83" s="195" t="s">
        <v>209</v>
      </c>
      <c r="D83" s="195" t="s">
        <v>210</v>
      </c>
      <c r="E83" s="195" t="s">
        <v>120</v>
      </c>
      <c r="F83" s="196">
        <v>3.956</v>
      </c>
      <c r="G83" s="197"/>
      <c r="H83" s="172">
        <f>F83*G83</f>
        <v>0</v>
      </c>
      <c r="I83" s="198">
        <v>0.111</v>
      </c>
      <c r="J83" s="196">
        <v>0.439116</v>
      </c>
      <c r="K83" s="198">
        <v>0</v>
      </c>
      <c r="L83" s="196">
        <v>0</v>
      </c>
    </row>
    <row r="84" spans="1:12" s="2" customFormat="1" ht="12" customHeight="1">
      <c r="A84" s="174"/>
      <c r="B84" s="175"/>
      <c r="C84" s="175"/>
      <c r="D84" s="175" t="s">
        <v>211</v>
      </c>
      <c r="E84" s="175"/>
      <c r="F84" s="176"/>
      <c r="G84" s="177"/>
      <c r="H84" s="177"/>
      <c r="I84" s="178"/>
      <c r="J84" s="176"/>
      <c r="K84" s="178"/>
      <c r="L84" s="176"/>
    </row>
    <row r="85" spans="1:12" s="2" customFormat="1" ht="13.5" customHeight="1">
      <c r="A85" s="179"/>
      <c r="B85" s="180"/>
      <c r="C85" s="180"/>
      <c r="D85" s="180" t="s">
        <v>212</v>
      </c>
      <c r="E85" s="180"/>
      <c r="F85" s="181"/>
      <c r="G85" s="182"/>
      <c r="H85" s="182"/>
      <c r="I85" s="183"/>
      <c r="J85" s="181"/>
      <c r="K85" s="183"/>
      <c r="L85" s="181"/>
    </row>
    <row r="86" spans="1:12" s="2" customFormat="1" ht="13.5" customHeight="1">
      <c r="A86" s="184"/>
      <c r="B86" s="185"/>
      <c r="C86" s="185"/>
      <c r="D86" s="185" t="s">
        <v>213</v>
      </c>
      <c r="E86" s="185"/>
      <c r="F86" s="186">
        <v>3.44</v>
      </c>
      <c r="G86" s="187"/>
      <c r="H86" s="187"/>
      <c r="I86" s="188"/>
      <c r="J86" s="186"/>
      <c r="K86" s="188"/>
      <c r="L86" s="186"/>
    </row>
    <row r="87" spans="1:12" s="2" customFormat="1" ht="28.5" customHeight="1">
      <c r="A87" s="164"/>
      <c r="B87" s="165" t="s">
        <v>81</v>
      </c>
      <c r="C87" s="165" t="s">
        <v>65</v>
      </c>
      <c r="D87" s="165" t="s">
        <v>214</v>
      </c>
      <c r="E87" s="165"/>
      <c r="F87" s="166"/>
      <c r="G87" s="167"/>
      <c r="H87" s="167">
        <f>SUM(H88:H90)</f>
        <v>0</v>
      </c>
      <c r="I87" s="168"/>
      <c r="J87" s="166">
        <v>0.36329272</v>
      </c>
      <c r="K87" s="168"/>
      <c r="L87" s="166">
        <v>0</v>
      </c>
    </row>
    <row r="88" spans="1:12" s="2" customFormat="1" ht="13.5" customHeight="1">
      <c r="A88" s="169">
        <v>21</v>
      </c>
      <c r="B88" s="170" t="s">
        <v>117</v>
      </c>
      <c r="C88" s="170" t="s">
        <v>215</v>
      </c>
      <c r="D88" s="170" t="s">
        <v>216</v>
      </c>
      <c r="E88" s="170" t="s">
        <v>155</v>
      </c>
      <c r="F88" s="171">
        <v>49.757</v>
      </c>
      <c r="G88" s="172"/>
      <c r="H88" s="172">
        <f>F88*G88</f>
        <v>0</v>
      </c>
      <c r="I88" s="173">
        <v>0.0068</v>
      </c>
      <c r="J88" s="171">
        <v>0.3383476</v>
      </c>
      <c r="K88" s="173">
        <v>0</v>
      </c>
      <c r="L88" s="171">
        <v>0</v>
      </c>
    </row>
    <row r="89" spans="1:12" s="2" customFormat="1" ht="13.5" customHeight="1">
      <c r="A89" s="184"/>
      <c r="B89" s="185"/>
      <c r="C89" s="185"/>
      <c r="D89" s="185" t="s">
        <v>217</v>
      </c>
      <c r="E89" s="185"/>
      <c r="F89" s="186">
        <v>49.757</v>
      </c>
      <c r="G89" s="187"/>
      <c r="H89" s="187"/>
      <c r="I89" s="188"/>
      <c r="J89" s="186"/>
      <c r="K89" s="188"/>
      <c r="L89" s="186"/>
    </row>
    <row r="90" spans="1:12" s="2" customFormat="1" ht="24" customHeight="1">
      <c r="A90" s="169">
        <v>22</v>
      </c>
      <c r="B90" s="170" t="s">
        <v>117</v>
      </c>
      <c r="C90" s="170" t="s">
        <v>218</v>
      </c>
      <c r="D90" s="170" t="s">
        <v>219</v>
      </c>
      <c r="E90" s="170" t="s">
        <v>120</v>
      </c>
      <c r="F90" s="171">
        <v>48.912</v>
      </c>
      <c r="G90" s="172"/>
      <c r="H90" s="172">
        <f>F90*G90</f>
        <v>0</v>
      </c>
      <c r="I90" s="173">
        <v>0.00051</v>
      </c>
      <c r="J90" s="171">
        <v>0.02494512</v>
      </c>
      <c r="K90" s="173">
        <v>0</v>
      </c>
      <c r="L90" s="171">
        <v>0</v>
      </c>
    </row>
    <row r="91" spans="1:12" s="2" customFormat="1" ht="12" customHeight="1">
      <c r="A91" s="174"/>
      <c r="B91" s="175"/>
      <c r="C91" s="175"/>
      <c r="D91" s="175" t="s">
        <v>220</v>
      </c>
      <c r="E91" s="175"/>
      <c r="F91" s="176"/>
      <c r="G91" s="177"/>
      <c r="H91" s="177"/>
      <c r="I91" s="178"/>
      <c r="J91" s="176"/>
      <c r="K91" s="178"/>
      <c r="L91" s="176"/>
    </row>
    <row r="92" spans="1:12" s="2" customFormat="1" ht="24" customHeight="1">
      <c r="A92" s="184"/>
      <c r="B92" s="185"/>
      <c r="C92" s="185"/>
      <c r="D92" s="185" t="s">
        <v>221</v>
      </c>
      <c r="E92" s="185"/>
      <c r="F92" s="186">
        <v>14.162</v>
      </c>
      <c r="G92" s="187"/>
      <c r="H92" s="187"/>
      <c r="I92" s="188"/>
      <c r="J92" s="186"/>
      <c r="K92" s="188"/>
      <c r="L92" s="186"/>
    </row>
    <row r="93" spans="1:12" s="2" customFormat="1" ht="13.5" customHeight="1">
      <c r="A93" s="184"/>
      <c r="B93" s="185"/>
      <c r="C93" s="185"/>
      <c r="D93" s="185" t="s">
        <v>222</v>
      </c>
      <c r="E93" s="185"/>
      <c r="F93" s="186">
        <v>34.75</v>
      </c>
      <c r="G93" s="187"/>
      <c r="H93" s="187"/>
      <c r="I93" s="188"/>
      <c r="J93" s="186"/>
      <c r="K93" s="188"/>
      <c r="L93" s="186"/>
    </row>
    <row r="94" spans="1:12" s="2" customFormat="1" ht="13.5" customHeight="1">
      <c r="A94" s="189"/>
      <c r="B94" s="190"/>
      <c r="C94" s="190"/>
      <c r="D94" s="190" t="s">
        <v>131</v>
      </c>
      <c r="E94" s="190"/>
      <c r="F94" s="191">
        <v>48.912</v>
      </c>
      <c r="G94" s="192"/>
      <c r="H94" s="192"/>
      <c r="I94" s="193"/>
      <c r="J94" s="191"/>
      <c r="K94" s="193"/>
      <c r="L94" s="191"/>
    </row>
    <row r="95" spans="1:12" s="2" customFormat="1" ht="28.5" customHeight="1">
      <c r="A95" s="164"/>
      <c r="B95" s="165" t="s">
        <v>81</v>
      </c>
      <c r="C95" s="165" t="s">
        <v>41</v>
      </c>
      <c r="D95" s="165" t="s">
        <v>223</v>
      </c>
      <c r="E95" s="165"/>
      <c r="F95" s="166"/>
      <c r="G95" s="167"/>
      <c r="H95" s="167">
        <f>SUM(H96:H99)</f>
        <v>0</v>
      </c>
      <c r="I95" s="168"/>
      <c r="J95" s="166">
        <v>1.42026</v>
      </c>
      <c r="K95" s="168"/>
      <c r="L95" s="166">
        <v>0</v>
      </c>
    </row>
    <row r="96" spans="1:12" s="2" customFormat="1" ht="13.5" customHeight="1">
      <c r="A96" s="169">
        <v>23</v>
      </c>
      <c r="B96" s="170" t="s">
        <v>117</v>
      </c>
      <c r="C96" s="170" t="s">
        <v>224</v>
      </c>
      <c r="D96" s="170" t="s">
        <v>225</v>
      </c>
      <c r="E96" s="170" t="s">
        <v>160</v>
      </c>
      <c r="F96" s="171">
        <v>1</v>
      </c>
      <c r="G96" s="172"/>
      <c r="H96" s="172">
        <f>F96*G96</f>
        <v>0</v>
      </c>
      <c r="I96" s="173">
        <v>0.3409</v>
      </c>
      <c r="J96" s="171">
        <v>0.3409</v>
      </c>
      <c r="K96" s="173">
        <v>0</v>
      </c>
      <c r="L96" s="171">
        <v>0</v>
      </c>
    </row>
    <row r="97" spans="1:12" s="2" customFormat="1" ht="12" customHeight="1">
      <c r="A97" s="174"/>
      <c r="B97" s="175"/>
      <c r="C97" s="175"/>
      <c r="D97" s="175" t="s">
        <v>226</v>
      </c>
      <c r="E97" s="175"/>
      <c r="F97" s="176"/>
      <c r="G97" s="177"/>
      <c r="H97" s="177"/>
      <c r="I97" s="178"/>
      <c r="J97" s="176"/>
      <c r="K97" s="178"/>
      <c r="L97" s="176"/>
    </row>
    <row r="98" spans="1:12" s="2" customFormat="1" ht="13.5" customHeight="1">
      <c r="A98" s="194">
        <v>24</v>
      </c>
      <c r="B98" s="195" t="s">
        <v>157</v>
      </c>
      <c r="C98" s="195" t="s">
        <v>227</v>
      </c>
      <c r="D98" s="195" t="s">
        <v>228</v>
      </c>
      <c r="E98" s="195" t="s">
        <v>160</v>
      </c>
      <c r="F98" s="196">
        <v>1</v>
      </c>
      <c r="G98" s="197"/>
      <c r="H98" s="172">
        <f>F98*G98</f>
        <v>0</v>
      </c>
      <c r="I98" s="198">
        <v>0.232</v>
      </c>
      <c r="J98" s="196">
        <v>0.232</v>
      </c>
      <c r="K98" s="198">
        <v>0</v>
      </c>
      <c r="L98" s="196">
        <v>0</v>
      </c>
    </row>
    <row r="99" spans="1:12" s="2" customFormat="1" ht="24" customHeight="1">
      <c r="A99" s="169">
        <v>25</v>
      </c>
      <c r="B99" s="170" t="s">
        <v>117</v>
      </c>
      <c r="C99" s="170" t="s">
        <v>229</v>
      </c>
      <c r="D99" s="170" t="s">
        <v>230</v>
      </c>
      <c r="E99" s="170" t="s">
        <v>160</v>
      </c>
      <c r="F99" s="171">
        <v>2</v>
      </c>
      <c r="G99" s="172"/>
      <c r="H99" s="172">
        <f>F99*G99</f>
        <v>0</v>
      </c>
      <c r="I99" s="173">
        <v>0.42368</v>
      </c>
      <c r="J99" s="171">
        <v>0.84736</v>
      </c>
      <c r="K99" s="173">
        <v>0</v>
      </c>
      <c r="L99" s="171">
        <v>0</v>
      </c>
    </row>
    <row r="100" spans="1:12" s="2" customFormat="1" ht="28.5" customHeight="1">
      <c r="A100" s="164"/>
      <c r="B100" s="165" t="s">
        <v>81</v>
      </c>
      <c r="C100" s="165" t="s">
        <v>47</v>
      </c>
      <c r="D100" s="165" t="s">
        <v>231</v>
      </c>
      <c r="E100" s="165"/>
      <c r="F100" s="166"/>
      <c r="G100" s="167"/>
      <c r="H100" s="167">
        <f>SUM(H101:H234)</f>
        <v>0</v>
      </c>
      <c r="I100" s="168"/>
      <c r="J100" s="166">
        <v>31.8407068</v>
      </c>
      <c r="K100" s="168"/>
      <c r="L100" s="166">
        <v>31.3119</v>
      </c>
    </row>
    <row r="101" spans="1:12" s="2" customFormat="1" ht="13.5" customHeight="1">
      <c r="A101" s="169">
        <v>26</v>
      </c>
      <c r="B101" s="170" t="s">
        <v>117</v>
      </c>
      <c r="C101" s="170" t="s">
        <v>232</v>
      </c>
      <c r="D101" s="170" t="s">
        <v>233</v>
      </c>
      <c r="E101" s="170" t="s">
        <v>160</v>
      </c>
      <c r="F101" s="171">
        <v>11</v>
      </c>
      <c r="G101" s="172"/>
      <c r="H101" s="172">
        <f>F101*G101</f>
        <v>0</v>
      </c>
      <c r="I101" s="173">
        <v>0</v>
      </c>
      <c r="J101" s="171">
        <v>0</v>
      </c>
      <c r="K101" s="173">
        <v>0</v>
      </c>
      <c r="L101" s="171">
        <v>0</v>
      </c>
    </row>
    <row r="102" spans="1:12" s="2" customFormat="1" ht="13.5" customHeight="1">
      <c r="A102" s="179"/>
      <c r="B102" s="180"/>
      <c r="C102" s="180"/>
      <c r="D102" s="180" t="s">
        <v>234</v>
      </c>
      <c r="E102" s="180"/>
      <c r="F102" s="181"/>
      <c r="G102" s="182"/>
      <c r="H102" s="182"/>
      <c r="I102" s="183"/>
      <c r="J102" s="181"/>
      <c r="K102" s="183"/>
      <c r="L102" s="181"/>
    </row>
    <row r="103" spans="1:12" s="2" customFormat="1" ht="13.5" customHeight="1">
      <c r="A103" s="184"/>
      <c r="B103" s="185"/>
      <c r="C103" s="185"/>
      <c r="D103" s="185" t="s">
        <v>235</v>
      </c>
      <c r="E103" s="185"/>
      <c r="F103" s="186">
        <v>11</v>
      </c>
      <c r="G103" s="187"/>
      <c r="H103" s="187"/>
      <c r="I103" s="188"/>
      <c r="J103" s="186"/>
      <c r="K103" s="188"/>
      <c r="L103" s="186"/>
    </row>
    <row r="104" spans="1:12" s="2" customFormat="1" ht="13.5" customHeight="1">
      <c r="A104" s="169">
        <v>27</v>
      </c>
      <c r="B104" s="170" t="s">
        <v>117</v>
      </c>
      <c r="C104" s="170" t="s">
        <v>236</v>
      </c>
      <c r="D104" s="170" t="s">
        <v>237</v>
      </c>
      <c r="E104" s="170" t="s">
        <v>160</v>
      </c>
      <c r="F104" s="171">
        <v>11</v>
      </c>
      <c r="G104" s="172"/>
      <c r="H104" s="172">
        <f>F104*G104</f>
        <v>0</v>
      </c>
      <c r="I104" s="173">
        <v>0</v>
      </c>
      <c r="J104" s="171">
        <v>0</v>
      </c>
      <c r="K104" s="173">
        <v>0</v>
      </c>
      <c r="L104" s="171">
        <v>0</v>
      </c>
    </row>
    <row r="105" spans="1:12" s="2" customFormat="1" ht="13.5" customHeight="1">
      <c r="A105" s="179"/>
      <c r="B105" s="180"/>
      <c r="C105" s="180"/>
      <c r="D105" s="180" t="s">
        <v>234</v>
      </c>
      <c r="E105" s="180"/>
      <c r="F105" s="181"/>
      <c r="G105" s="182"/>
      <c r="H105" s="182"/>
      <c r="I105" s="183"/>
      <c r="J105" s="181"/>
      <c r="K105" s="183"/>
      <c r="L105" s="181"/>
    </row>
    <row r="106" spans="1:12" s="2" customFormat="1" ht="13.5" customHeight="1">
      <c r="A106" s="184"/>
      <c r="B106" s="185"/>
      <c r="C106" s="185"/>
      <c r="D106" s="185" t="s">
        <v>238</v>
      </c>
      <c r="E106" s="185"/>
      <c r="F106" s="186">
        <v>11</v>
      </c>
      <c r="G106" s="187"/>
      <c r="H106" s="187"/>
      <c r="I106" s="188"/>
      <c r="J106" s="186"/>
      <c r="K106" s="188"/>
      <c r="L106" s="186"/>
    </row>
    <row r="107" spans="1:12" s="2" customFormat="1" ht="13.5" customHeight="1">
      <c r="A107" s="169">
        <v>28</v>
      </c>
      <c r="B107" s="170" t="s">
        <v>117</v>
      </c>
      <c r="C107" s="170" t="s">
        <v>239</v>
      </c>
      <c r="D107" s="170" t="s">
        <v>240</v>
      </c>
      <c r="E107" s="170" t="s">
        <v>160</v>
      </c>
      <c r="F107" s="171">
        <v>11</v>
      </c>
      <c r="G107" s="172"/>
      <c r="H107" s="172">
        <f>F107*G107</f>
        <v>0</v>
      </c>
      <c r="I107" s="173">
        <v>0</v>
      </c>
      <c r="J107" s="171">
        <v>0</v>
      </c>
      <c r="K107" s="173">
        <v>0</v>
      </c>
      <c r="L107" s="171">
        <v>0</v>
      </c>
    </row>
    <row r="108" spans="1:12" s="2" customFormat="1" ht="13.5" customHeight="1">
      <c r="A108" s="179"/>
      <c r="B108" s="180"/>
      <c r="C108" s="180"/>
      <c r="D108" s="180" t="s">
        <v>241</v>
      </c>
      <c r="E108" s="180"/>
      <c r="F108" s="181"/>
      <c r="G108" s="182"/>
      <c r="H108" s="182"/>
      <c r="I108" s="183"/>
      <c r="J108" s="181"/>
      <c r="K108" s="183"/>
      <c r="L108" s="181"/>
    </row>
    <row r="109" spans="1:12" s="2" customFormat="1" ht="13.5" customHeight="1">
      <c r="A109" s="179"/>
      <c r="B109" s="180"/>
      <c r="C109" s="180"/>
      <c r="D109" s="180" t="s">
        <v>234</v>
      </c>
      <c r="E109" s="180"/>
      <c r="F109" s="181"/>
      <c r="G109" s="182"/>
      <c r="H109" s="182"/>
      <c r="I109" s="183"/>
      <c r="J109" s="181"/>
      <c r="K109" s="183"/>
      <c r="L109" s="181"/>
    </row>
    <row r="110" spans="1:12" s="2" customFormat="1" ht="13.5" customHeight="1">
      <c r="A110" s="184"/>
      <c r="B110" s="185"/>
      <c r="C110" s="185"/>
      <c r="D110" s="185" t="s">
        <v>242</v>
      </c>
      <c r="E110" s="185"/>
      <c r="F110" s="186">
        <v>11</v>
      </c>
      <c r="G110" s="187"/>
      <c r="H110" s="187"/>
      <c r="I110" s="188"/>
      <c r="J110" s="186"/>
      <c r="K110" s="188"/>
      <c r="L110" s="186"/>
    </row>
    <row r="111" spans="1:12" s="2" customFormat="1" ht="24" customHeight="1">
      <c r="A111" s="169">
        <v>29</v>
      </c>
      <c r="B111" s="170" t="s">
        <v>117</v>
      </c>
      <c r="C111" s="170" t="s">
        <v>243</v>
      </c>
      <c r="D111" s="170" t="s">
        <v>244</v>
      </c>
      <c r="E111" s="170" t="s">
        <v>160</v>
      </c>
      <c r="F111" s="171">
        <v>924</v>
      </c>
      <c r="G111" s="172"/>
      <c r="H111" s="172">
        <f>F111*G111</f>
        <v>0</v>
      </c>
      <c r="I111" s="173">
        <v>0</v>
      </c>
      <c r="J111" s="171">
        <v>0</v>
      </c>
      <c r="K111" s="173">
        <v>0</v>
      </c>
      <c r="L111" s="171">
        <v>0</v>
      </c>
    </row>
    <row r="112" spans="1:12" s="2" customFormat="1" ht="13.5" customHeight="1">
      <c r="A112" s="184"/>
      <c r="B112" s="185"/>
      <c r="C112" s="185"/>
      <c r="D112" s="185" t="s">
        <v>245</v>
      </c>
      <c r="E112" s="185"/>
      <c r="F112" s="186">
        <v>924</v>
      </c>
      <c r="G112" s="187"/>
      <c r="H112" s="187"/>
      <c r="I112" s="188"/>
      <c r="J112" s="186"/>
      <c r="K112" s="188"/>
      <c r="L112" s="186"/>
    </row>
    <row r="113" spans="1:12" s="2" customFormat="1" ht="13.5" customHeight="1">
      <c r="A113" s="189"/>
      <c r="B113" s="190"/>
      <c r="C113" s="190"/>
      <c r="D113" s="190" t="s">
        <v>131</v>
      </c>
      <c r="E113" s="190"/>
      <c r="F113" s="191">
        <v>924</v>
      </c>
      <c r="G113" s="192"/>
      <c r="H113" s="192"/>
      <c r="I113" s="193"/>
      <c r="J113" s="191"/>
      <c r="K113" s="193"/>
      <c r="L113" s="191"/>
    </row>
    <row r="114" spans="1:12" s="2" customFormat="1" ht="24" customHeight="1">
      <c r="A114" s="169">
        <v>30</v>
      </c>
      <c r="B114" s="170" t="s">
        <v>117</v>
      </c>
      <c r="C114" s="170" t="s">
        <v>246</v>
      </c>
      <c r="D114" s="170" t="s">
        <v>247</v>
      </c>
      <c r="E114" s="170" t="s">
        <v>155</v>
      </c>
      <c r="F114" s="171">
        <v>54.5</v>
      </c>
      <c r="G114" s="172"/>
      <c r="H114" s="172">
        <f>F114*G114</f>
        <v>0</v>
      </c>
      <c r="I114" s="173">
        <v>0.1295</v>
      </c>
      <c r="J114" s="171">
        <v>7.05775</v>
      </c>
      <c r="K114" s="173">
        <v>0</v>
      </c>
      <c r="L114" s="171">
        <v>0</v>
      </c>
    </row>
    <row r="115" spans="1:12" s="2" customFormat="1" ht="13.5" customHeight="1">
      <c r="A115" s="184"/>
      <c r="B115" s="185"/>
      <c r="C115" s="185"/>
      <c r="D115" s="185" t="s">
        <v>248</v>
      </c>
      <c r="E115" s="185"/>
      <c r="F115" s="186">
        <v>54.5</v>
      </c>
      <c r="G115" s="187"/>
      <c r="H115" s="187"/>
      <c r="I115" s="188"/>
      <c r="J115" s="186"/>
      <c r="K115" s="188"/>
      <c r="L115" s="186"/>
    </row>
    <row r="116" spans="1:12" s="2" customFormat="1" ht="13.5" customHeight="1">
      <c r="A116" s="194">
        <v>31</v>
      </c>
      <c r="B116" s="195" t="s">
        <v>157</v>
      </c>
      <c r="C116" s="195" t="s">
        <v>249</v>
      </c>
      <c r="D116" s="195" t="s">
        <v>250</v>
      </c>
      <c r="E116" s="195" t="s">
        <v>160</v>
      </c>
      <c r="F116" s="196">
        <v>47.5</v>
      </c>
      <c r="G116" s="197"/>
      <c r="H116" s="172">
        <f>F116*G116</f>
        <v>0</v>
      </c>
      <c r="I116" s="198">
        <v>0.045</v>
      </c>
      <c r="J116" s="196">
        <v>2.1375</v>
      </c>
      <c r="K116" s="198">
        <v>0</v>
      </c>
      <c r="L116" s="196">
        <v>0</v>
      </c>
    </row>
    <row r="117" spans="1:12" s="2" customFormat="1" ht="13.5" customHeight="1">
      <c r="A117" s="179"/>
      <c r="B117" s="180"/>
      <c r="C117" s="180"/>
      <c r="D117" s="180" t="s">
        <v>251</v>
      </c>
      <c r="E117" s="180"/>
      <c r="F117" s="181"/>
      <c r="G117" s="182"/>
      <c r="H117" s="182"/>
      <c r="I117" s="183"/>
      <c r="J117" s="181"/>
      <c r="K117" s="183"/>
      <c r="L117" s="181"/>
    </row>
    <row r="118" spans="1:12" s="2" customFormat="1" ht="13.5" customHeight="1">
      <c r="A118" s="184"/>
      <c r="B118" s="185"/>
      <c r="C118" s="185"/>
      <c r="D118" s="185" t="s">
        <v>252</v>
      </c>
      <c r="E118" s="185"/>
      <c r="F118" s="186">
        <v>47.5</v>
      </c>
      <c r="G118" s="187"/>
      <c r="H118" s="187"/>
      <c r="I118" s="188"/>
      <c r="J118" s="186"/>
      <c r="K118" s="188"/>
      <c r="L118" s="186"/>
    </row>
    <row r="119" spans="1:12" s="2" customFormat="1" ht="13.5" customHeight="1">
      <c r="A119" s="194">
        <v>32</v>
      </c>
      <c r="B119" s="195" t="s">
        <v>157</v>
      </c>
      <c r="C119" s="195" t="s">
        <v>253</v>
      </c>
      <c r="D119" s="195" t="s">
        <v>254</v>
      </c>
      <c r="E119" s="195" t="s">
        <v>160</v>
      </c>
      <c r="F119" s="196">
        <v>7</v>
      </c>
      <c r="G119" s="197"/>
      <c r="H119" s="172">
        <f>F119*G119</f>
        <v>0</v>
      </c>
      <c r="I119" s="198">
        <v>0.108</v>
      </c>
      <c r="J119" s="196">
        <v>0.756</v>
      </c>
      <c r="K119" s="198">
        <v>0</v>
      </c>
      <c r="L119" s="196">
        <v>0</v>
      </c>
    </row>
    <row r="120" spans="1:12" s="2" customFormat="1" ht="13.5" customHeight="1">
      <c r="A120" s="184"/>
      <c r="B120" s="185"/>
      <c r="C120" s="185"/>
      <c r="D120" s="185" t="s">
        <v>255</v>
      </c>
      <c r="E120" s="185"/>
      <c r="F120" s="186">
        <v>7</v>
      </c>
      <c r="G120" s="187"/>
      <c r="H120" s="187"/>
      <c r="I120" s="188"/>
      <c r="J120" s="186"/>
      <c r="K120" s="188"/>
      <c r="L120" s="186"/>
    </row>
    <row r="121" spans="1:12" s="2" customFormat="1" ht="24" customHeight="1">
      <c r="A121" s="169">
        <v>33</v>
      </c>
      <c r="B121" s="170" t="s">
        <v>117</v>
      </c>
      <c r="C121" s="170" t="s">
        <v>256</v>
      </c>
      <c r="D121" s="170" t="s">
        <v>257</v>
      </c>
      <c r="E121" s="170" t="s">
        <v>155</v>
      </c>
      <c r="F121" s="171">
        <v>8</v>
      </c>
      <c r="G121" s="172"/>
      <c r="H121" s="172">
        <f>F121*G121</f>
        <v>0</v>
      </c>
      <c r="I121" s="173">
        <v>0.13945</v>
      </c>
      <c r="J121" s="171">
        <v>1.1156</v>
      </c>
      <c r="K121" s="173">
        <v>0</v>
      </c>
      <c r="L121" s="171">
        <v>0</v>
      </c>
    </row>
    <row r="122" spans="1:12" s="2" customFormat="1" ht="13.5" customHeight="1">
      <c r="A122" s="184"/>
      <c r="B122" s="185"/>
      <c r="C122" s="185"/>
      <c r="D122" s="185" t="s">
        <v>258</v>
      </c>
      <c r="E122" s="185"/>
      <c r="F122" s="186">
        <v>8</v>
      </c>
      <c r="G122" s="187"/>
      <c r="H122" s="187"/>
      <c r="I122" s="188"/>
      <c r="J122" s="186"/>
      <c r="K122" s="188"/>
      <c r="L122" s="186"/>
    </row>
    <row r="123" spans="1:12" s="2" customFormat="1" ht="13.5" customHeight="1">
      <c r="A123" s="169">
        <v>34</v>
      </c>
      <c r="B123" s="170" t="s">
        <v>117</v>
      </c>
      <c r="C123" s="170" t="s">
        <v>259</v>
      </c>
      <c r="D123" s="170" t="s">
        <v>260</v>
      </c>
      <c r="E123" s="170" t="s">
        <v>155</v>
      </c>
      <c r="F123" s="171">
        <v>13.5</v>
      </c>
      <c r="G123" s="172"/>
      <c r="H123" s="172">
        <f>F123*G123</f>
        <v>0</v>
      </c>
      <c r="I123" s="173">
        <v>0</v>
      </c>
      <c r="J123" s="171">
        <v>0</v>
      </c>
      <c r="K123" s="173">
        <v>0</v>
      </c>
      <c r="L123" s="171">
        <v>0</v>
      </c>
    </row>
    <row r="124" spans="1:12" s="2" customFormat="1" ht="13.5" customHeight="1">
      <c r="A124" s="184"/>
      <c r="B124" s="185"/>
      <c r="C124" s="185"/>
      <c r="D124" s="185" t="s">
        <v>261</v>
      </c>
      <c r="E124" s="185"/>
      <c r="F124" s="186">
        <v>13.5</v>
      </c>
      <c r="G124" s="187"/>
      <c r="H124" s="187"/>
      <c r="I124" s="188"/>
      <c r="J124" s="186"/>
      <c r="K124" s="188"/>
      <c r="L124" s="186"/>
    </row>
    <row r="125" spans="1:12" s="2" customFormat="1" ht="13.5" customHeight="1">
      <c r="A125" s="169">
        <v>35</v>
      </c>
      <c r="B125" s="170" t="s">
        <v>117</v>
      </c>
      <c r="C125" s="170" t="s">
        <v>262</v>
      </c>
      <c r="D125" s="170" t="s">
        <v>263</v>
      </c>
      <c r="E125" s="170" t="s">
        <v>155</v>
      </c>
      <c r="F125" s="171">
        <v>4.9</v>
      </c>
      <c r="G125" s="172"/>
      <c r="H125" s="172">
        <f>F125*G125</f>
        <v>0</v>
      </c>
      <c r="I125" s="173">
        <v>0</v>
      </c>
      <c r="J125" s="171">
        <v>0</v>
      </c>
      <c r="K125" s="173">
        <v>0</v>
      </c>
      <c r="L125" s="171">
        <v>0</v>
      </c>
    </row>
    <row r="126" spans="1:12" s="2" customFormat="1" ht="13.5" customHeight="1">
      <c r="A126" s="184"/>
      <c r="B126" s="185"/>
      <c r="C126" s="185"/>
      <c r="D126" s="185" t="s">
        <v>264</v>
      </c>
      <c r="E126" s="185"/>
      <c r="F126" s="186">
        <v>4.9</v>
      </c>
      <c r="G126" s="187"/>
      <c r="H126" s="187"/>
      <c r="I126" s="188"/>
      <c r="J126" s="186"/>
      <c r="K126" s="188"/>
      <c r="L126" s="186"/>
    </row>
    <row r="127" spans="1:12" s="2" customFormat="1" ht="13.5" customHeight="1">
      <c r="A127" s="169">
        <v>36</v>
      </c>
      <c r="B127" s="170" t="s">
        <v>117</v>
      </c>
      <c r="C127" s="170" t="s">
        <v>265</v>
      </c>
      <c r="D127" s="170" t="s">
        <v>266</v>
      </c>
      <c r="E127" s="170" t="s">
        <v>267</v>
      </c>
      <c r="F127" s="171">
        <v>3</v>
      </c>
      <c r="G127" s="172"/>
      <c r="H127" s="172">
        <f>F127*G127</f>
        <v>0</v>
      </c>
      <c r="I127" s="173">
        <v>0</v>
      </c>
      <c r="J127" s="171">
        <v>0</v>
      </c>
      <c r="K127" s="173">
        <v>0</v>
      </c>
      <c r="L127" s="171">
        <v>0</v>
      </c>
    </row>
    <row r="128" spans="1:12" s="2" customFormat="1" ht="13.5" customHeight="1">
      <c r="A128" s="184"/>
      <c r="B128" s="185"/>
      <c r="C128" s="185"/>
      <c r="D128" s="185" t="s">
        <v>268</v>
      </c>
      <c r="E128" s="185"/>
      <c r="F128" s="186">
        <v>3</v>
      </c>
      <c r="G128" s="187"/>
      <c r="H128" s="187"/>
      <c r="I128" s="188"/>
      <c r="J128" s="186"/>
      <c r="K128" s="188"/>
      <c r="L128" s="186"/>
    </row>
    <row r="129" spans="1:12" s="2" customFormat="1" ht="13.5" customHeight="1">
      <c r="A129" s="169">
        <v>37</v>
      </c>
      <c r="B129" s="170" t="s">
        <v>117</v>
      </c>
      <c r="C129" s="170" t="s">
        <v>269</v>
      </c>
      <c r="D129" s="170" t="s">
        <v>270</v>
      </c>
      <c r="E129" s="170" t="s">
        <v>120</v>
      </c>
      <c r="F129" s="171">
        <v>78.15</v>
      </c>
      <c r="G129" s="172"/>
      <c r="H129" s="172">
        <f>F129*G129</f>
        <v>0</v>
      </c>
      <c r="I129" s="173">
        <v>0</v>
      </c>
      <c r="J129" s="171">
        <v>0</v>
      </c>
      <c r="K129" s="173">
        <v>0</v>
      </c>
      <c r="L129" s="171">
        <v>0</v>
      </c>
    </row>
    <row r="130" spans="1:12" s="2" customFormat="1" ht="13.5" customHeight="1">
      <c r="A130" s="179"/>
      <c r="B130" s="180"/>
      <c r="C130" s="180"/>
      <c r="D130" s="180" t="s">
        <v>271</v>
      </c>
      <c r="E130" s="180"/>
      <c r="F130" s="181"/>
      <c r="G130" s="182"/>
      <c r="H130" s="182"/>
      <c r="I130" s="183"/>
      <c r="J130" s="181"/>
      <c r="K130" s="183"/>
      <c r="L130" s="181"/>
    </row>
    <row r="131" spans="1:12" s="2" customFormat="1" ht="13.5" customHeight="1">
      <c r="A131" s="184"/>
      <c r="B131" s="185"/>
      <c r="C131" s="185"/>
      <c r="D131" s="185" t="s">
        <v>272</v>
      </c>
      <c r="E131" s="185"/>
      <c r="F131" s="186">
        <v>78.15</v>
      </c>
      <c r="G131" s="187"/>
      <c r="H131" s="187"/>
      <c r="I131" s="188"/>
      <c r="J131" s="186"/>
      <c r="K131" s="188"/>
      <c r="L131" s="186"/>
    </row>
    <row r="132" spans="1:12" s="2" customFormat="1" ht="24" customHeight="1">
      <c r="A132" s="169">
        <v>38</v>
      </c>
      <c r="B132" s="170" t="s">
        <v>117</v>
      </c>
      <c r="C132" s="170" t="s">
        <v>273</v>
      </c>
      <c r="D132" s="170" t="s">
        <v>274</v>
      </c>
      <c r="E132" s="170" t="s">
        <v>134</v>
      </c>
      <c r="F132" s="171">
        <v>416</v>
      </c>
      <c r="G132" s="172"/>
      <c r="H132" s="172">
        <f>F132*G132</f>
        <v>0</v>
      </c>
      <c r="I132" s="173">
        <v>0</v>
      </c>
      <c r="J132" s="171">
        <v>0</v>
      </c>
      <c r="K132" s="173">
        <v>0</v>
      </c>
      <c r="L132" s="171">
        <v>0</v>
      </c>
    </row>
    <row r="133" spans="1:12" s="2" customFormat="1" ht="13.5" customHeight="1">
      <c r="A133" s="184"/>
      <c r="B133" s="185"/>
      <c r="C133" s="185"/>
      <c r="D133" s="185" t="s">
        <v>275</v>
      </c>
      <c r="E133" s="185"/>
      <c r="F133" s="186">
        <v>416</v>
      </c>
      <c r="G133" s="187"/>
      <c r="H133" s="187"/>
      <c r="I133" s="188"/>
      <c r="J133" s="186"/>
      <c r="K133" s="188"/>
      <c r="L133" s="186"/>
    </row>
    <row r="134" spans="1:12" s="2" customFormat="1" ht="24" customHeight="1">
      <c r="A134" s="169">
        <v>39</v>
      </c>
      <c r="B134" s="170" t="s">
        <v>117</v>
      </c>
      <c r="C134" s="170" t="s">
        <v>276</v>
      </c>
      <c r="D134" s="170" t="s">
        <v>277</v>
      </c>
      <c r="E134" s="170" t="s">
        <v>134</v>
      </c>
      <c r="F134" s="171">
        <v>12480</v>
      </c>
      <c r="G134" s="172"/>
      <c r="H134" s="172">
        <f>F134*G134</f>
        <v>0</v>
      </c>
      <c r="I134" s="173">
        <v>0</v>
      </c>
      <c r="J134" s="171">
        <v>0</v>
      </c>
      <c r="K134" s="173">
        <v>0</v>
      </c>
      <c r="L134" s="171">
        <v>0</v>
      </c>
    </row>
    <row r="135" spans="1:12" s="2" customFormat="1" ht="13.5" customHeight="1">
      <c r="A135" s="184"/>
      <c r="B135" s="185"/>
      <c r="C135" s="185"/>
      <c r="D135" s="185" t="s">
        <v>278</v>
      </c>
      <c r="E135" s="185"/>
      <c r="F135" s="186">
        <v>12480</v>
      </c>
      <c r="G135" s="187"/>
      <c r="H135" s="187"/>
      <c r="I135" s="188"/>
      <c r="J135" s="186"/>
      <c r="K135" s="188"/>
      <c r="L135" s="186"/>
    </row>
    <row r="136" spans="1:12" s="2" customFormat="1" ht="24" customHeight="1">
      <c r="A136" s="169">
        <v>40</v>
      </c>
      <c r="B136" s="170" t="s">
        <v>117</v>
      </c>
      <c r="C136" s="170" t="s">
        <v>279</v>
      </c>
      <c r="D136" s="170" t="s">
        <v>280</v>
      </c>
      <c r="E136" s="170" t="s">
        <v>134</v>
      </c>
      <c r="F136" s="171">
        <v>416</v>
      </c>
      <c r="G136" s="172"/>
      <c r="H136" s="172">
        <f>F136*G136</f>
        <v>0</v>
      </c>
      <c r="I136" s="173">
        <v>0</v>
      </c>
      <c r="J136" s="171">
        <v>0</v>
      </c>
      <c r="K136" s="173">
        <v>0</v>
      </c>
      <c r="L136" s="171">
        <v>0</v>
      </c>
    </row>
    <row r="137" spans="1:12" s="2" customFormat="1" ht="13.5" customHeight="1">
      <c r="A137" s="169">
        <v>41</v>
      </c>
      <c r="B137" s="170" t="s">
        <v>117</v>
      </c>
      <c r="C137" s="170" t="s">
        <v>281</v>
      </c>
      <c r="D137" s="170" t="s">
        <v>282</v>
      </c>
      <c r="E137" s="170" t="s">
        <v>120</v>
      </c>
      <c r="F137" s="171">
        <v>120</v>
      </c>
      <c r="G137" s="172"/>
      <c r="H137" s="172">
        <f>F137*G137</f>
        <v>0</v>
      </c>
      <c r="I137" s="173">
        <v>0</v>
      </c>
      <c r="J137" s="171">
        <v>0</v>
      </c>
      <c r="K137" s="173">
        <v>0</v>
      </c>
      <c r="L137" s="171">
        <v>0</v>
      </c>
    </row>
    <row r="138" spans="1:12" s="2" customFormat="1" ht="13.5" customHeight="1">
      <c r="A138" s="184"/>
      <c r="B138" s="185"/>
      <c r="C138" s="185"/>
      <c r="D138" s="185" t="s">
        <v>283</v>
      </c>
      <c r="E138" s="185"/>
      <c r="F138" s="186">
        <v>120</v>
      </c>
      <c r="G138" s="187"/>
      <c r="H138" s="187"/>
      <c r="I138" s="188"/>
      <c r="J138" s="186"/>
      <c r="K138" s="188"/>
      <c r="L138" s="186"/>
    </row>
    <row r="139" spans="1:12" s="2" customFormat="1" ht="13.5" customHeight="1">
      <c r="A139" s="169">
        <v>42</v>
      </c>
      <c r="B139" s="170" t="s">
        <v>117</v>
      </c>
      <c r="C139" s="170" t="s">
        <v>284</v>
      </c>
      <c r="D139" s="170" t="s">
        <v>285</v>
      </c>
      <c r="E139" s="170" t="s">
        <v>120</v>
      </c>
      <c r="F139" s="171">
        <v>23379</v>
      </c>
      <c r="G139" s="172"/>
      <c r="H139" s="172">
        <f>F139*G139</f>
        <v>0</v>
      </c>
      <c r="I139" s="173">
        <v>0</v>
      </c>
      <c r="J139" s="171">
        <v>0</v>
      </c>
      <c r="K139" s="173">
        <v>0</v>
      </c>
      <c r="L139" s="171">
        <v>0</v>
      </c>
    </row>
    <row r="140" spans="1:12" s="2" customFormat="1" ht="13.5" customHeight="1">
      <c r="A140" s="184"/>
      <c r="B140" s="185"/>
      <c r="C140" s="185"/>
      <c r="D140" s="185" t="s">
        <v>286</v>
      </c>
      <c r="E140" s="185"/>
      <c r="F140" s="186">
        <v>23379</v>
      </c>
      <c r="G140" s="187"/>
      <c r="H140" s="187"/>
      <c r="I140" s="188"/>
      <c r="J140" s="186"/>
      <c r="K140" s="188"/>
      <c r="L140" s="186"/>
    </row>
    <row r="141" spans="1:12" s="2" customFormat="1" ht="13.5" customHeight="1">
      <c r="A141" s="169">
        <v>43</v>
      </c>
      <c r="B141" s="170" t="s">
        <v>117</v>
      </c>
      <c r="C141" s="170" t="s">
        <v>287</v>
      </c>
      <c r="D141" s="170" t="s">
        <v>288</v>
      </c>
      <c r="E141" s="170" t="s">
        <v>120</v>
      </c>
      <c r="F141" s="171">
        <v>120</v>
      </c>
      <c r="G141" s="172"/>
      <c r="H141" s="172">
        <f>F141*G141</f>
        <v>0</v>
      </c>
      <c r="I141" s="173">
        <v>0</v>
      </c>
      <c r="J141" s="171">
        <v>0</v>
      </c>
      <c r="K141" s="173">
        <v>0</v>
      </c>
      <c r="L141" s="171">
        <v>0</v>
      </c>
    </row>
    <row r="142" spans="1:12" s="2" customFormat="1" ht="13.5" customHeight="1">
      <c r="A142" s="169">
        <v>44</v>
      </c>
      <c r="B142" s="170" t="s">
        <v>117</v>
      </c>
      <c r="C142" s="170" t="s">
        <v>289</v>
      </c>
      <c r="D142" s="170" t="s">
        <v>290</v>
      </c>
      <c r="E142" s="170" t="s">
        <v>120</v>
      </c>
      <c r="F142" s="171">
        <v>128</v>
      </c>
      <c r="G142" s="172"/>
      <c r="H142" s="172">
        <f>F142*G142</f>
        <v>0</v>
      </c>
      <c r="I142" s="173">
        <v>0</v>
      </c>
      <c r="J142" s="171">
        <v>0</v>
      </c>
      <c r="K142" s="173">
        <v>0</v>
      </c>
      <c r="L142" s="171">
        <v>0</v>
      </c>
    </row>
    <row r="143" spans="1:12" s="2" customFormat="1" ht="13.5" customHeight="1">
      <c r="A143" s="184"/>
      <c r="B143" s="185"/>
      <c r="C143" s="185"/>
      <c r="D143" s="185" t="s">
        <v>291</v>
      </c>
      <c r="E143" s="185"/>
      <c r="F143" s="186">
        <v>128</v>
      </c>
      <c r="G143" s="187"/>
      <c r="H143" s="187"/>
      <c r="I143" s="188"/>
      <c r="J143" s="186"/>
      <c r="K143" s="188"/>
      <c r="L143" s="186"/>
    </row>
    <row r="144" spans="1:12" s="2" customFormat="1" ht="24" customHeight="1">
      <c r="A144" s="169">
        <v>45</v>
      </c>
      <c r="B144" s="170" t="s">
        <v>117</v>
      </c>
      <c r="C144" s="170" t="s">
        <v>292</v>
      </c>
      <c r="D144" s="170" t="s">
        <v>293</v>
      </c>
      <c r="E144" s="170" t="s">
        <v>120</v>
      </c>
      <c r="F144" s="171">
        <v>3840</v>
      </c>
      <c r="G144" s="172"/>
      <c r="H144" s="172">
        <f>F144*G144</f>
        <v>0</v>
      </c>
      <c r="I144" s="173">
        <v>0</v>
      </c>
      <c r="J144" s="171">
        <v>0</v>
      </c>
      <c r="K144" s="173">
        <v>0</v>
      </c>
      <c r="L144" s="171">
        <v>0</v>
      </c>
    </row>
    <row r="145" spans="1:12" s="2" customFormat="1" ht="13.5" customHeight="1">
      <c r="A145" s="184"/>
      <c r="B145" s="185"/>
      <c r="C145" s="185"/>
      <c r="D145" s="185" t="s">
        <v>294</v>
      </c>
      <c r="E145" s="185"/>
      <c r="F145" s="186">
        <v>3840</v>
      </c>
      <c r="G145" s="187"/>
      <c r="H145" s="187"/>
      <c r="I145" s="188"/>
      <c r="J145" s="186"/>
      <c r="K145" s="188"/>
      <c r="L145" s="186"/>
    </row>
    <row r="146" spans="1:12" s="2" customFormat="1" ht="13.5" customHeight="1">
      <c r="A146" s="169">
        <v>46</v>
      </c>
      <c r="B146" s="170" t="s">
        <v>117</v>
      </c>
      <c r="C146" s="170" t="s">
        <v>295</v>
      </c>
      <c r="D146" s="170" t="s">
        <v>296</v>
      </c>
      <c r="E146" s="170" t="s">
        <v>120</v>
      </c>
      <c r="F146" s="171">
        <v>128</v>
      </c>
      <c r="G146" s="172"/>
      <c r="H146" s="172">
        <f>F146*G146</f>
        <v>0</v>
      </c>
      <c r="I146" s="173">
        <v>0</v>
      </c>
      <c r="J146" s="171">
        <v>0</v>
      </c>
      <c r="K146" s="173">
        <v>0</v>
      </c>
      <c r="L146" s="171">
        <v>0</v>
      </c>
    </row>
    <row r="147" spans="1:12" s="2" customFormat="1" ht="13.5" customHeight="1">
      <c r="A147" s="169">
        <v>47</v>
      </c>
      <c r="B147" s="170" t="s">
        <v>117</v>
      </c>
      <c r="C147" s="170" t="s">
        <v>297</v>
      </c>
      <c r="D147" s="170" t="s">
        <v>298</v>
      </c>
      <c r="E147" s="170" t="s">
        <v>155</v>
      </c>
      <c r="F147" s="171">
        <v>136.4</v>
      </c>
      <c r="G147" s="172"/>
      <c r="H147" s="172">
        <f>F147*G147</f>
        <v>0</v>
      </c>
      <c r="I147" s="173">
        <v>0</v>
      </c>
      <c r="J147" s="171">
        <v>0</v>
      </c>
      <c r="K147" s="173">
        <v>0</v>
      </c>
      <c r="L147" s="171">
        <v>0</v>
      </c>
    </row>
    <row r="148" spans="1:12" s="2" customFormat="1" ht="12" customHeight="1">
      <c r="A148" s="174"/>
      <c r="B148" s="175"/>
      <c r="C148" s="175"/>
      <c r="D148" s="175" t="s">
        <v>299</v>
      </c>
      <c r="E148" s="175"/>
      <c r="F148" s="176"/>
      <c r="G148" s="177"/>
      <c r="H148" s="177"/>
      <c r="I148" s="178"/>
      <c r="J148" s="176"/>
      <c r="K148" s="178"/>
      <c r="L148" s="176"/>
    </row>
    <row r="149" spans="1:12" s="2" customFormat="1" ht="13.5" customHeight="1">
      <c r="A149" s="184"/>
      <c r="B149" s="185"/>
      <c r="C149" s="185"/>
      <c r="D149" s="185" t="s">
        <v>300</v>
      </c>
      <c r="E149" s="185"/>
      <c r="F149" s="186">
        <v>136.4</v>
      </c>
      <c r="G149" s="187"/>
      <c r="H149" s="187"/>
      <c r="I149" s="188"/>
      <c r="J149" s="186"/>
      <c r="K149" s="188"/>
      <c r="L149" s="186"/>
    </row>
    <row r="150" spans="1:12" s="2" customFormat="1" ht="13.5" customHeight="1">
      <c r="A150" s="169">
        <v>48</v>
      </c>
      <c r="B150" s="170" t="s">
        <v>117</v>
      </c>
      <c r="C150" s="170" t="s">
        <v>301</v>
      </c>
      <c r="D150" s="170" t="s">
        <v>302</v>
      </c>
      <c r="E150" s="170" t="s">
        <v>134</v>
      </c>
      <c r="F150" s="171">
        <v>0.3</v>
      </c>
      <c r="G150" s="172"/>
      <c r="H150" s="172">
        <f>F150*G150</f>
        <v>0</v>
      </c>
      <c r="I150" s="173">
        <v>0</v>
      </c>
      <c r="J150" s="171">
        <v>0</v>
      </c>
      <c r="K150" s="173">
        <v>2.4</v>
      </c>
      <c r="L150" s="171">
        <v>0.72</v>
      </c>
    </row>
    <row r="151" spans="1:12" s="2" customFormat="1" ht="12" customHeight="1">
      <c r="A151" s="174"/>
      <c r="B151" s="175"/>
      <c r="C151" s="175"/>
      <c r="D151" s="175" t="s">
        <v>303</v>
      </c>
      <c r="E151" s="175"/>
      <c r="F151" s="176"/>
      <c r="G151" s="177"/>
      <c r="H151" s="177"/>
      <c r="I151" s="178"/>
      <c r="J151" s="176"/>
      <c r="K151" s="178"/>
      <c r="L151" s="176"/>
    </row>
    <row r="152" spans="1:12" s="2" customFormat="1" ht="13.5" customHeight="1">
      <c r="A152" s="184"/>
      <c r="B152" s="185"/>
      <c r="C152" s="185"/>
      <c r="D152" s="185" t="s">
        <v>304</v>
      </c>
      <c r="E152" s="185"/>
      <c r="F152" s="186">
        <v>0.3</v>
      </c>
      <c r="G152" s="187"/>
      <c r="H152" s="187"/>
      <c r="I152" s="188"/>
      <c r="J152" s="186"/>
      <c r="K152" s="188"/>
      <c r="L152" s="186"/>
    </row>
    <row r="153" spans="1:12" s="2" customFormat="1" ht="24" customHeight="1">
      <c r="A153" s="169">
        <v>49</v>
      </c>
      <c r="B153" s="170" t="s">
        <v>117</v>
      </c>
      <c r="C153" s="170" t="s">
        <v>305</v>
      </c>
      <c r="D153" s="170" t="s">
        <v>306</v>
      </c>
      <c r="E153" s="170" t="s">
        <v>160</v>
      </c>
      <c r="F153" s="171">
        <v>88</v>
      </c>
      <c r="G153" s="172"/>
      <c r="H153" s="172">
        <f>F153*G153</f>
        <v>0</v>
      </c>
      <c r="I153" s="173">
        <v>1E-05</v>
      </c>
      <c r="J153" s="171">
        <v>0.00088</v>
      </c>
      <c r="K153" s="173">
        <v>0</v>
      </c>
      <c r="L153" s="171">
        <v>0</v>
      </c>
    </row>
    <row r="154" spans="1:12" s="2" customFormat="1" ht="12" customHeight="1">
      <c r="A154" s="174"/>
      <c r="B154" s="175"/>
      <c r="C154" s="175"/>
      <c r="D154" s="175" t="s">
        <v>307</v>
      </c>
      <c r="E154" s="175"/>
      <c r="F154" s="176"/>
      <c r="G154" s="177"/>
      <c r="H154" s="177"/>
      <c r="I154" s="178"/>
      <c r="J154" s="176"/>
      <c r="K154" s="178"/>
      <c r="L154" s="176"/>
    </row>
    <row r="155" spans="1:12" s="2" customFormat="1" ht="13.5" customHeight="1">
      <c r="A155" s="184"/>
      <c r="B155" s="185"/>
      <c r="C155" s="185"/>
      <c r="D155" s="185" t="s">
        <v>308</v>
      </c>
      <c r="E155" s="185"/>
      <c r="F155" s="186">
        <v>88</v>
      </c>
      <c r="G155" s="187"/>
      <c r="H155" s="187"/>
      <c r="I155" s="188"/>
      <c r="J155" s="186"/>
      <c r="K155" s="188"/>
      <c r="L155" s="186"/>
    </row>
    <row r="156" spans="1:12" s="2" customFormat="1" ht="13.5" customHeight="1">
      <c r="A156" s="194">
        <v>50</v>
      </c>
      <c r="B156" s="195" t="s">
        <v>157</v>
      </c>
      <c r="C156" s="195" t="s">
        <v>309</v>
      </c>
      <c r="D156" s="195" t="s">
        <v>310</v>
      </c>
      <c r="E156" s="195" t="s">
        <v>204</v>
      </c>
      <c r="F156" s="196">
        <v>0.011</v>
      </c>
      <c r="G156" s="197"/>
      <c r="H156" s="172">
        <f>F156*G156</f>
        <v>0</v>
      </c>
      <c r="I156" s="198">
        <v>1</v>
      </c>
      <c r="J156" s="196">
        <v>0.011</v>
      </c>
      <c r="K156" s="198">
        <v>0</v>
      </c>
      <c r="L156" s="196">
        <v>0</v>
      </c>
    </row>
    <row r="157" spans="1:12" s="2" customFormat="1" ht="21" customHeight="1">
      <c r="A157" s="174"/>
      <c r="B157" s="175"/>
      <c r="C157" s="175"/>
      <c r="D157" s="175" t="s">
        <v>311</v>
      </c>
      <c r="E157" s="175"/>
      <c r="F157" s="176"/>
      <c r="G157" s="177"/>
      <c r="H157" s="177"/>
      <c r="I157" s="178"/>
      <c r="J157" s="176"/>
      <c r="K157" s="178"/>
      <c r="L157" s="176"/>
    </row>
    <row r="158" spans="1:12" s="2" customFormat="1" ht="13.5" customHeight="1">
      <c r="A158" s="184"/>
      <c r="B158" s="185"/>
      <c r="C158" s="185"/>
      <c r="D158" s="185" t="s">
        <v>312</v>
      </c>
      <c r="E158" s="185"/>
      <c r="F158" s="186">
        <v>0.011</v>
      </c>
      <c r="G158" s="187"/>
      <c r="H158" s="187"/>
      <c r="I158" s="188"/>
      <c r="J158" s="186"/>
      <c r="K158" s="188"/>
      <c r="L158" s="186"/>
    </row>
    <row r="159" spans="1:12" s="2" customFormat="1" ht="24" customHeight="1">
      <c r="A159" s="169">
        <v>51</v>
      </c>
      <c r="B159" s="170" t="s">
        <v>117</v>
      </c>
      <c r="C159" s="170" t="s">
        <v>313</v>
      </c>
      <c r="D159" s="170" t="s">
        <v>314</v>
      </c>
      <c r="E159" s="170" t="s">
        <v>155</v>
      </c>
      <c r="F159" s="171">
        <v>0.4</v>
      </c>
      <c r="G159" s="172"/>
      <c r="H159" s="172">
        <f>F159*G159</f>
        <v>0</v>
      </c>
      <c r="I159" s="173">
        <v>0.00082</v>
      </c>
      <c r="J159" s="171">
        <v>0.000328</v>
      </c>
      <c r="K159" s="173">
        <v>0.011</v>
      </c>
      <c r="L159" s="171">
        <v>0.0044</v>
      </c>
    </row>
    <row r="160" spans="1:12" s="2" customFormat="1" ht="13.5" customHeight="1">
      <c r="A160" s="179"/>
      <c r="B160" s="180"/>
      <c r="C160" s="180"/>
      <c r="D160" s="180" t="s">
        <v>315</v>
      </c>
      <c r="E160" s="180"/>
      <c r="F160" s="181"/>
      <c r="G160" s="182"/>
      <c r="H160" s="182"/>
      <c r="I160" s="183"/>
      <c r="J160" s="181"/>
      <c r="K160" s="183"/>
      <c r="L160" s="181"/>
    </row>
    <row r="161" spans="1:12" s="2" customFormat="1" ht="13.5" customHeight="1">
      <c r="A161" s="184"/>
      <c r="B161" s="185"/>
      <c r="C161" s="185"/>
      <c r="D161" s="185" t="s">
        <v>316</v>
      </c>
      <c r="E161" s="185"/>
      <c r="F161" s="186">
        <v>0.4</v>
      </c>
      <c r="G161" s="187"/>
      <c r="H161" s="187"/>
      <c r="I161" s="188"/>
      <c r="J161" s="186"/>
      <c r="K161" s="188"/>
      <c r="L161" s="186"/>
    </row>
    <row r="162" spans="1:12" s="2" customFormat="1" ht="13.5" customHeight="1">
      <c r="A162" s="169">
        <v>52</v>
      </c>
      <c r="B162" s="170" t="s">
        <v>117</v>
      </c>
      <c r="C162" s="170" t="s">
        <v>317</v>
      </c>
      <c r="D162" s="170" t="s">
        <v>318</v>
      </c>
      <c r="E162" s="170" t="s">
        <v>155</v>
      </c>
      <c r="F162" s="171">
        <v>14.6</v>
      </c>
      <c r="G162" s="172"/>
      <c r="H162" s="172">
        <f>F162*G162</f>
        <v>0</v>
      </c>
      <c r="I162" s="173">
        <v>0</v>
      </c>
      <c r="J162" s="171">
        <v>0</v>
      </c>
      <c r="K162" s="173">
        <v>0</v>
      </c>
      <c r="L162" s="171">
        <v>0</v>
      </c>
    </row>
    <row r="163" spans="1:12" s="2" customFormat="1" ht="13.5" customHeight="1">
      <c r="A163" s="184"/>
      <c r="B163" s="185"/>
      <c r="C163" s="185"/>
      <c r="D163" s="185" t="s">
        <v>319</v>
      </c>
      <c r="E163" s="185"/>
      <c r="F163" s="186">
        <v>14.6</v>
      </c>
      <c r="G163" s="187"/>
      <c r="H163" s="187"/>
      <c r="I163" s="188"/>
      <c r="J163" s="186"/>
      <c r="K163" s="188"/>
      <c r="L163" s="186"/>
    </row>
    <row r="164" spans="1:12" s="2" customFormat="1" ht="13.5" customHeight="1">
      <c r="A164" s="169">
        <v>53</v>
      </c>
      <c r="B164" s="170" t="s">
        <v>117</v>
      </c>
      <c r="C164" s="170" t="s">
        <v>320</v>
      </c>
      <c r="D164" s="170" t="s">
        <v>321</v>
      </c>
      <c r="E164" s="170" t="s">
        <v>120</v>
      </c>
      <c r="F164" s="171">
        <v>22.25</v>
      </c>
      <c r="G164" s="172"/>
      <c r="H164" s="172">
        <f>F164*G164</f>
        <v>0</v>
      </c>
      <c r="I164" s="173">
        <v>0</v>
      </c>
      <c r="J164" s="171">
        <v>0</v>
      </c>
      <c r="K164" s="173">
        <v>0.11</v>
      </c>
      <c r="L164" s="171">
        <v>2.4475</v>
      </c>
    </row>
    <row r="165" spans="1:12" s="2" customFormat="1" ht="13.5" customHeight="1">
      <c r="A165" s="179"/>
      <c r="B165" s="180"/>
      <c r="C165" s="180"/>
      <c r="D165" s="180" t="s">
        <v>322</v>
      </c>
      <c r="E165" s="180"/>
      <c r="F165" s="181"/>
      <c r="G165" s="182"/>
      <c r="H165" s="182"/>
      <c r="I165" s="183"/>
      <c r="J165" s="181"/>
      <c r="K165" s="183"/>
      <c r="L165" s="181"/>
    </row>
    <row r="166" spans="1:12" s="2" customFormat="1" ht="13.5" customHeight="1">
      <c r="A166" s="184"/>
      <c r="B166" s="185"/>
      <c r="C166" s="185"/>
      <c r="D166" s="185" t="s">
        <v>323</v>
      </c>
      <c r="E166" s="185"/>
      <c r="F166" s="186">
        <v>22.25</v>
      </c>
      <c r="G166" s="187"/>
      <c r="H166" s="187"/>
      <c r="I166" s="188"/>
      <c r="J166" s="186"/>
      <c r="K166" s="188"/>
      <c r="L166" s="186"/>
    </row>
    <row r="167" spans="1:12" s="2" customFormat="1" ht="24" customHeight="1">
      <c r="A167" s="169">
        <v>54</v>
      </c>
      <c r="B167" s="170" t="s">
        <v>117</v>
      </c>
      <c r="C167" s="170" t="s">
        <v>324</v>
      </c>
      <c r="D167" s="170" t="s">
        <v>325</v>
      </c>
      <c r="E167" s="170" t="s">
        <v>120</v>
      </c>
      <c r="F167" s="171">
        <v>402</v>
      </c>
      <c r="G167" s="172"/>
      <c r="H167" s="172">
        <f>F167*G167</f>
        <v>0</v>
      </c>
      <c r="I167" s="173">
        <v>0</v>
      </c>
      <c r="J167" s="171">
        <v>0</v>
      </c>
      <c r="K167" s="173">
        <v>0.07</v>
      </c>
      <c r="L167" s="171">
        <v>28.14</v>
      </c>
    </row>
    <row r="168" spans="1:12" s="2" customFormat="1" ht="13.5" customHeight="1">
      <c r="A168" s="179"/>
      <c r="B168" s="180"/>
      <c r="C168" s="180"/>
      <c r="D168" s="180" t="s">
        <v>326</v>
      </c>
      <c r="E168" s="180"/>
      <c r="F168" s="181"/>
      <c r="G168" s="182"/>
      <c r="H168" s="182"/>
      <c r="I168" s="183"/>
      <c r="J168" s="181"/>
      <c r="K168" s="183"/>
      <c r="L168" s="181"/>
    </row>
    <row r="169" spans="1:12" s="2" customFormat="1" ht="13.5" customHeight="1">
      <c r="A169" s="184"/>
      <c r="B169" s="185"/>
      <c r="C169" s="185"/>
      <c r="D169" s="185" t="s">
        <v>327</v>
      </c>
      <c r="E169" s="185"/>
      <c r="F169" s="186">
        <v>402</v>
      </c>
      <c r="G169" s="187"/>
      <c r="H169" s="187"/>
      <c r="I169" s="188"/>
      <c r="J169" s="186"/>
      <c r="K169" s="188"/>
      <c r="L169" s="186"/>
    </row>
    <row r="170" spans="1:12" s="2" customFormat="1" ht="13.5" customHeight="1">
      <c r="A170" s="169">
        <v>55</v>
      </c>
      <c r="B170" s="170" t="s">
        <v>117</v>
      </c>
      <c r="C170" s="170" t="s">
        <v>328</v>
      </c>
      <c r="D170" s="170" t="s">
        <v>329</v>
      </c>
      <c r="E170" s="170" t="s">
        <v>134</v>
      </c>
      <c r="F170" s="171">
        <v>0.3</v>
      </c>
      <c r="G170" s="172"/>
      <c r="H170" s="172">
        <f>F170*G170</f>
        <v>0</v>
      </c>
      <c r="I170" s="173">
        <v>0.48818</v>
      </c>
      <c r="J170" s="171">
        <v>0.146454</v>
      </c>
      <c r="K170" s="173">
        <v>0</v>
      </c>
      <c r="L170" s="171">
        <v>0</v>
      </c>
    </row>
    <row r="171" spans="1:12" s="2" customFormat="1" ht="13.5" customHeight="1">
      <c r="A171" s="184"/>
      <c r="B171" s="185"/>
      <c r="C171" s="185"/>
      <c r="D171" s="185" t="s">
        <v>330</v>
      </c>
      <c r="E171" s="185"/>
      <c r="F171" s="186">
        <v>0.3</v>
      </c>
      <c r="G171" s="187"/>
      <c r="H171" s="187"/>
      <c r="I171" s="188"/>
      <c r="J171" s="186"/>
      <c r="K171" s="188"/>
      <c r="L171" s="186"/>
    </row>
    <row r="172" spans="1:12" s="2" customFormat="1" ht="13.5" customHeight="1">
      <c r="A172" s="194">
        <v>56</v>
      </c>
      <c r="B172" s="195" t="s">
        <v>157</v>
      </c>
      <c r="C172" s="195" t="s">
        <v>331</v>
      </c>
      <c r="D172" s="195" t="s">
        <v>332</v>
      </c>
      <c r="E172" s="195" t="s">
        <v>204</v>
      </c>
      <c r="F172" s="196">
        <v>0.3</v>
      </c>
      <c r="G172" s="197"/>
      <c r="H172" s="172">
        <f>F172*G172</f>
        <v>0</v>
      </c>
      <c r="I172" s="198">
        <v>1</v>
      </c>
      <c r="J172" s="196">
        <v>0.3</v>
      </c>
      <c r="K172" s="198">
        <v>0</v>
      </c>
      <c r="L172" s="196">
        <v>0</v>
      </c>
    </row>
    <row r="173" spans="1:12" s="2" customFormat="1" ht="13.5" customHeight="1">
      <c r="A173" s="184"/>
      <c r="B173" s="185"/>
      <c r="C173" s="185"/>
      <c r="D173" s="185" t="s">
        <v>333</v>
      </c>
      <c r="E173" s="185"/>
      <c r="F173" s="186">
        <v>0.3</v>
      </c>
      <c r="G173" s="187"/>
      <c r="H173" s="187"/>
      <c r="I173" s="188"/>
      <c r="J173" s="186"/>
      <c r="K173" s="188"/>
      <c r="L173" s="186"/>
    </row>
    <row r="174" spans="1:12" s="2" customFormat="1" ht="13.5" customHeight="1">
      <c r="A174" s="169">
        <v>57</v>
      </c>
      <c r="B174" s="170" t="s">
        <v>117</v>
      </c>
      <c r="C174" s="170" t="s">
        <v>334</v>
      </c>
      <c r="D174" s="170" t="s">
        <v>335</v>
      </c>
      <c r="E174" s="170" t="s">
        <v>120</v>
      </c>
      <c r="F174" s="171">
        <v>85.4</v>
      </c>
      <c r="G174" s="172"/>
      <c r="H174" s="172">
        <f>F174*G174</f>
        <v>0</v>
      </c>
      <c r="I174" s="173">
        <v>0.01943</v>
      </c>
      <c r="J174" s="171">
        <v>1.659322</v>
      </c>
      <c r="K174" s="173">
        <v>0</v>
      </c>
      <c r="L174" s="171">
        <v>0</v>
      </c>
    </row>
    <row r="175" spans="1:12" s="2" customFormat="1" ht="13.5" customHeight="1">
      <c r="A175" s="179"/>
      <c r="B175" s="180"/>
      <c r="C175" s="180"/>
      <c r="D175" s="180" t="s">
        <v>336</v>
      </c>
      <c r="E175" s="180"/>
      <c r="F175" s="181"/>
      <c r="G175" s="182"/>
      <c r="H175" s="182"/>
      <c r="I175" s="183"/>
      <c r="J175" s="181"/>
      <c r="K175" s="183"/>
      <c r="L175" s="181"/>
    </row>
    <row r="176" spans="1:12" s="2" customFormat="1" ht="13.5" customHeight="1">
      <c r="A176" s="184"/>
      <c r="B176" s="185"/>
      <c r="C176" s="185"/>
      <c r="D176" s="185" t="s">
        <v>337</v>
      </c>
      <c r="E176" s="185"/>
      <c r="F176" s="186">
        <v>38.7</v>
      </c>
      <c r="G176" s="187"/>
      <c r="H176" s="187"/>
      <c r="I176" s="188"/>
      <c r="J176" s="186"/>
      <c r="K176" s="188"/>
      <c r="L176" s="186"/>
    </row>
    <row r="177" spans="1:12" s="2" customFormat="1" ht="13.5" customHeight="1">
      <c r="A177" s="179"/>
      <c r="B177" s="180"/>
      <c r="C177" s="180"/>
      <c r="D177" s="180" t="s">
        <v>338</v>
      </c>
      <c r="E177" s="180"/>
      <c r="F177" s="181"/>
      <c r="G177" s="182"/>
      <c r="H177" s="182"/>
      <c r="I177" s="183"/>
      <c r="J177" s="181"/>
      <c r="K177" s="183"/>
      <c r="L177" s="181"/>
    </row>
    <row r="178" spans="1:12" s="2" customFormat="1" ht="13.5" customHeight="1">
      <c r="A178" s="184"/>
      <c r="B178" s="185"/>
      <c r="C178" s="185"/>
      <c r="D178" s="185" t="s">
        <v>339</v>
      </c>
      <c r="E178" s="185"/>
      <c r="F178" s="186">
        <v>31.6</v>
      </c>
      <c r="G178" s="187"/>
      <c r="H178" s="187"/>
      <c r="I178" s="188"/>
      <c r="J178" s="186"/>
      <c r="K178" s="188"/>
      <c r="L178" s="186"/>
    </row>
    <row r="179" spans="1:12" s="2" customFormat="1" ht="13.5" customHeight="1">
      <c r="A179" s="179"/>
      <c r="B179" s="180"/>
      <c r="C179" s="180"/>
      <c r="D179" s="180" t="s">
        <v>340</v>
      </c>
      <c r="E179" s="180"/>
      <c r="F179" s="181"/>
      <c r="G179" s="182"/>
      <c r="H179" s="182"/>
      <c r="I179" s="183"/>
      <c r="J179" s="181"/>
      <c r="K179" s="183"/>
      <c r="L179" s="181"/>
    </row>
    <row r="180" spans="1:12" s="2" customFormat="1" ht="13.5" customHeight="1">
      <c r="A180" s="184"/>
      <c r="B180" s="185"/>
      <c r="C180" s="185"/>
      <c r="D180" s="185" t="s">
        <v>341</v>
      </c>
      <c r="E180" s="185"/>
      <c r="F180" s="186">
        <v>7.2</v>
      </c>
      <c r="G180" s="187"/>
      <c r="H180" s="187"/>
      <c r="I180" s="188"/>
      <c r="J180" s="186"/>
      <c r="K180" s="188"/>
      <c r="L180" s="186"/>
    </row>
    <row r="181" spans="1:12" s="2" customFormat="1" ht="13.5" customHeight="1">
      <c r="A181" s="179"/>
      <c r="B181" s="180"/>
      <c r="C181" s="180"/>
      <c r="D181" s="180" t="s">
        <v>342</v>
      </c>
      <c r="E181" s="180"/>
      <c r="F181" s="181"/>
      <c r="G181" s="182"/>
      <c r="H181" s="182"/>
      <c r="I181" s="183"/>
      <c r="J181" s="181"/>
      <c r="K181" s="183"/>
      <c r="L181" s="181"/>
    </row>
    <row r="182" spans="1:12" s="2" customFormat="1" ht="13.5" customHeight="1">
      <c r="A182" s="184"/>
      <c r="B182" s="185"/>
      <c r="C182" s="185"/>
      <c r="D182" s="185" t="s">
        <v>343</v>
      </c>
      <c r="E182" s="185"/>
      <c r="F182" s="186">
        <v>7.9</v>
      </c>
      <c r="G182" s="187"/>
      <c r="H182" s="187"/>
      <c r="I182" s="188"/>
      <c r="J182" s="186"/>
      <c r="K182" s="188"/>
      <c r="L182" s="186"/>
    </row>
    <row r="183" spans="1:12" s="2" customFormat="1" ht="13.5" customHeight="1">
      <c r="A183" s="189"/>
      <c r="B183" s="190"/>
      <c r="C183" s="190"/>
      <c r="D183" s="190" t="s">
        <v>131</v>
      </c>
      <c r="E183" s="190"/>
      <c r="F183" s="191">
        <v>85.4</v>
      </c>
      <c r="G183" s="192"/>
      <c r="H183" s="192"/>
      <c r="I183" s="193"/>
      <c r="J183" s="191"/>
      <c r="K183" s="193"/>
      <c r="L183" s="191"/>
    </row>
    <row r="184" spans="1:12" s="2" customFormat="1" ht="13.5" customHeight="1">
      <c r="A184" s="169">
        <v>58</v>
      </c>
      <c r="B184" s="170" t="s">
        <v>117</v>
      </c>
      <c r="C184" s="170" t="s">
        <v>344</v>
      </c>
      <c r="D184" s="170" t="s">
        <v>345</v>
      </c>
      <c r="E184" s="170" t="s">
        <v>120</v>
      </c>
      <c r="F184" s="171">
        <v>48.858</v>
      </c>
      <c r="G184" s="172"/>
      <c r="H184" s="172">
        <f>F184*G184</f>
        <v>0</v>
      </c>
      <c r="I184" s="173">
        <v>0.03885</v>
      </c>
      <c r="J184" s="171">
        <v>1.8981333</v>
      </c>
      <c r="K184" s="173">
        <v>0</v>
      </c>
      <c r="L184" s="171">
        <v>0</v>
      </c>
    </row>
    <row r="185" spans="1:12" s="2" customFormat="1" ht="13.5" customHeight="1">
      <c r="A185" s="179"/>
      <c r="B185" s="180"/>
      <c r="C185" s="180"/>
      <c r="D185" s="180" t="s">
        <v>346</v>
      </c>
      <c r="E185" s="180"/>
      <c r="F185" s="181"/>
      <c r="G185" s="182"/>
      <c r="H185" s="182"/>
      <c r="I185" s="183"/>
      <c r="J185" s="181"/>
      <c r="K185" s="183"/>
      <c r="L185" s="181"/>
    </row>
    <row r="186" spans="1:12" s="2" customFormat="1" ht="13.5" customHeight="1">
      <c r="A186" s="184"/>
      <c r="B186" s="185"/>
      <c r="C186" s="185"/>
      <c r="D186" s="185" t="s">
        <v>347</v>
      </c>
      <c r="E186" s="185"/>
      <c r="F186" s="186">
        <v>25.8</v>
      </c>
      <c r="G186" s="187"/>
      <c r="H186" s="187"/>
      <c r="I186" s="188"/>
      <c r="J186" s="186"/>
      <c r="K186" s="188"/>
      <c r="L186" s="186"/>
    </row>
    <row r="187" spans="1:12" s="2" customFormat="1" ht="13.5" customHeight="1">
      <c r="A187" s="179"/>
      <c r="B187" s="180"/>
      <c r="C187" s="180"/>
      <c r="D187" s="180" t="s">
        <v>348</v>
      </c>
      <c r="E187" s="180"/>
      <c r="F187" s="181"/>
      <c r="G187" s="182"/>
      <c r="H187" s="182"/>
      <c r="I187" s="183"/>
      <c r="J187" s="181"/>
      <c r="K187" s="183"/>
      <c r="L187" s="181"/>
    </row>
    <row r="188" spans="1:12" s="2" customFormat="1" ht="13.5" customHeight="1">
      <c r="A188" s="184"/>
      <c r="B188" s="185"/>
      <c r="C188" s="185"/>
      <c r="D188" s="185" t="s">
        <v>349</v>
      </c>
      <c r="E188" s="185"/>
      <c r="F188" s="186">
        <v>15.8</v>
      </c>
      <c r="G188" s="187"/>
      <c r="H188" s="187"/>
      <c r="I188" s="188"/>
      <c r="J188" s="186"/>
      <c r="K188" s="188"/>
      <c r="L188" s="186"/>
    </row>
    <row r="189" spans="1:12" s="2" customFormat="1" ht="13.5" customHeight="1">
      <c r="A189" s="179"/>
      <c r="B189" s="180"/>
      <c r="C189" s="180"/>
      <c r="D189" s="180" t="s">
        <v>350</v>
      </c>
      <c r="E189" s="180"/>
      <c r="F189" s="181"/>
      <c r="G189" s="182"/>
      <c r="H189" s="182"/>
      <c r="I189" s="183"/>
      <c r="J189" s="181"/>
      <c r="K189" s="183"/>
      <c r="L189" s="181"/>
    </row>
    <row r="190" spans="1:12" s="2" customFormat="1" ht="13.5" customHeight="1">
      <c r="A190" s="184"/>
      <c r="B190" s="185"/>
      <c r="C190" s="185"/>
      <c r="D190" s="185" t="s">
        <v>341</v>
      </c>
      <c r="E190" s="185"/>
      <c r="F190" s="186">
        <v>7.2</v>
      </c>
      <c r="G190" s="187"/>
      <c r="H190" s="187"/>
      <c r="I190" s="188"/>
      <c r="J190" s="186"/>
      <c r="K190" s="188"/>
      <c r="L190" s="186"/>
    </row>
    <row r="191" spans="1:12" s="2" customFormat="1" ht="13.5" customHeight="1">
      <c r="A191" s="179"/>
      <c r="B191" s="180"/>
      <c r="C191" s="180"/>
      <c r="D191" s="180" t="s">
        <v>351</v>
      </c>
      <c r="E191" s="180"/>
      <c r="F191" s="181"/>
      <c r="G191" s="182"/>
      <c r="H191" s="182"/>
      <c r="I191" s="183"/>
      <c r="J191" s="181"/>
      <c r="K191" s="183"/>
      <c r="L191" s="181"/>
    </row>
    <row r="192" spans="1:12" s="2" customFormat="1" ht="13.5" customHeight="1">
      <c r="A192" s="184"/>
      <c r="B192" s="185"/>
      <c r="C192" s="185"/>
      <c r="D192" s="185" t="s">
        <v>352</v>
      </c>
      <c r="E192" s="185"/>
      <c r="F192" s="186">
        <v>0.058</v>
      </c>
      <c r="G192" s="187"/>
      <c r="H192" s="187"/>
      <c r="I192" s="188"/>
      <c r="J192" s="186"/>
      <c r="K192" s="188"/>
      <c r="L192" s="186"/>
    </row>
    <row r="193" spans="1:12" s="2" customFormat="1" ht="13.5" customHeight="1">
      <c r="A193" s="189"/>
      <c r="B193" s="190"/>
      <c r="C193" s="190"/>
      <c r="D193" s="190" t="s">
        <v>131</v>
      </c>
      <c r="E193" s="190"/>
      <c r="F193" s="191">
        <v>48.858</v>
      </c>
      <c r="G193" s="192"/>
      <c r="H193" s="192"/>
      <c r="I193" s="193"/>
      <c r="J193" s="191"/>
      <c r="K193" s="193"/>
      <c r="L193" s="191"/>
    </row>
    <row r="194" spans="1:12" s="2" customFormat="1" ht="13.5" customHeight="1">
      <c r="A194" s="169">
        <v>59</v>
      </c>
      <c r="B194" s="170" t="s">
        <v>117</v>
      </c>
      <c r="C194" s="170" t="s">
        <v>353</v>
      </c>
      <c r="D194" s="170" t="s">
        <v>354</v>
      </c>
      <c r="E194" s="170" t="s">
        <v>120</v>
      </c>
      <c r="F194" s="171">
        <v>35.9</v>
      </c>
      <c r="G194" s="172"/>
      <c r="H194" s="172">
        <f>F194*G194</f>
        <v>0</v>
      </c>
      <c r="I194" s="173">
        <v>0.05828</v>
      </c>
      <c r="J194" s="171">
        <v>2.092252</v>
      </c>
      <c r="K194" s="173">
        <v>0</v>
      </c>
      <c r="L194" s="171">
        <v>0</v>
      </c>
    </row>
    <row r="195" spans="1:12" s="2" customFormat="1" ht="13.5" customHeight="1">
      <c r="A195" s="179"/>
      <c r="B195" s="180"/>
      <c r="C195" s="180"/>
      <c r="D195" s="180" t="s">
        <v>355</v>
      </c>
      <c r="E195" s="180"/>
      <c r="F195" s="181"/>
      <c r="G195" s="182"/>
      <c r="H195" s="182"/>
      <c r="I195" s="183"/>
      <c r="J195" s="181"/>
      <c r="K195" s="183"/>
      <c r="L195" s="181"/>
    </row>
    <row r="196" spans="1:12" s="2" customFormat="1" ht="13.5" customHeight="1">
      <c r="A196" s="184"/>
      <c r="B196" s="185"/>
      <c r="C196" s="185"/>
      <c r="D196" s="185" t="s">
        <v>356</v>
      </c>
      <c r="E196" s="185"/>
      <c r="F196" s="186">
        <v>28.7</v>
      </c>
      <c r="G196" s="187"/>
      <c r="H196" s="187"/>
      <c r="I196" s="188"/>
      <c r="J196" s="186"/>
      <c r="K196" s="188"/>
      <c r="L196" s="186"/>
    </row>
    <row r="197" spans="1:12" s="2" customFormat="1" ht="13.5" customHeight="1">
      <c r="A197" s="179"/>
      <c r="B197" s="180"/>
      <c r="C197" s="180"/>
      <c r="D197" s="180" t="s">
        <v>357</v>
      </c>
      <c r="E197" s="180"/>
      <c r="F197" s="181"/>
      <c r="G197" s="182"/>
      <c r="H197" s="182"/>
      <c r="I197" s="183"/>
      <c r="J197" s="181"/>
      <c r="K197" s="183"/>
      <c r="L197" s="181"/>
    </row>
    <row r="198" spans="1:12" s="2" customFormat="1" ht="13.5" customHeight="1">
      <c r="A198" s="184"/>
      <c r="B198" s="185"/>
      <c r="C198" s="185"/>
      <c r="D198" s="185" t="s">
        <v>358</v>
      </c>
      <c r="E198" s="185"/>
      <c r="F198" s="186">
        <v>7.2</v>
      </c>
      <c r="G198" s="187"/>
      <c r="H198" s="187"/>
      <c r="I198" s="188"/>
      <c r="J198" s="186"/>
      <c r="K198" s="188"/>
      <c r="L198" s="186"/>
    </row>
    <row r="199" spans="1:12" s="2" customFormat="1" ht="13.5" customHeight="1">
      <c r="A199" s="189"/>
      <c r="B199" s="190"/>
      <c r="C199" s="190"/>
      <c r="D199" s="190" t="s">
        <v>131</v>
      </c>
      <c r="E199" s="190"/>
      <c r="F199" s="191">
        <v>35.9</v>
      </c>
      <c r="G199" s="192"/>
      <c r="H199" s="192"/>
      <c r="I199" s="193"/>
      <c r="J199" s="191"/>
      <c r="K199" s="193"/>
      <c r="L199" s="191"/>
    </row>
    <row r="200" spans="1:12" s="2" customFormat="1" ht="13.5" customHeight="1">
      <c r="A200" s="169">
        <v>60</v>
      </c>
      <c r="B200" s="170" t="s">
        <v>117</v>
      </c>
      <c r="C200" s="170" t="s">
        <v>359</v>
      </c>
      <c r="D200" s="170" t="s">
        <v>360</v>
      </c>
      <c r="E200" s="170" t="s">
        <v>120</v>
      </c>
      <c r="F200" s="171">
        <v>73.2</v>
      </c>
      <c r="G200" s="172"/>
      <c r="H200" s="172">
        <f>F200*G200</f>
        <v>0</v>
      </c>
      <c r="I200" s="173">
        <v>0.0798</v>
      </c>
      <c r="J200" s="171">
        <v>5.84136</v>
      </c>
      <c r="K200" s="173">
        <v>0</v>
      </c>
      <c r="L200" s="171">
        <v>0</v>
      </c>
    </row>
    <row r="201" spans="1:12" s="2" customFormat="1" ht="13.5" customHeight="1">
      <c r="A201" s="179"/>
      <c r="B201" s="180"/>
      <c r="C201" s="180"/>
      <c r="D201" s="180" t="s">
        <v>361</v>
      </c>
      <c r="E201" s="180"/>
      <c r="F201" s="181"/>
      <c r="G201" s="182"/>
      <c r="H201" s="182"/>
      <c r="I201" s="183"/>
      <c r="J201" s="181"/>
      <c r="K201" s="183"/>
      <c r="L201" s="181"/>
    </row>
    <row r="202" spans="1:12" s="2" customFormat="1" ht="13.5" customHeight="1">
      <c r="A202" s="184"/>
      <c r="B202" s="185"/>
      <c r="C202" s="185"/>
      <c r="D202" s="185" t="s">
        <v>347</v>
      </c>
      <c r="E202" s="185"/>
      <c r="F202" s="186">
        <v>25.8</v>
      </c>
      <c r="G202" s="187"/>
      <c r="H202" s="187"/>
      <c r="I202" s="188"/>
      <c r="J202" s="186"/>
      <c r="K202" s="188"/>
      <c r="L202" s="186"/>
    </row>
    <row r="203" spans="1:12" s="2" customFormat="1" ht="13.5" customHeight="1">
      <c r="A203" s="179"/>
      <c r="B203" s="180"/>
      <c r="C203" s="180"/>
      <c r="D203" s="180" t="s">
        <v>362</v>
      </c>
      <c r="E203" s="180"/>
      <c r="F203" s="181"/>
      <c r="G203" s="182"/>
      <c r="H203" s="182"/>
      <c r="I203" s="183"/>
      <c r="J203" s="181"/>
      <c r="K203" s="183"/>
      <c r="L203" s="181"/>
    </row>
    <row r="204" spans="1:12" s="2" customFormat="1" ht="13.5" customHeight="1">
      <c r="A204" s="184"/>
      <c r="B204" s="185"/>
      <c r="C204" s="185"/>
      <c r="D204" s="185" t="s">
        <v>363</v>
      </c>
      <c r="E204" s="185"/>
      <c r="F204" s="186">
        <v>47.4</v>
      </c>
      <c r="G204" s="187"/>
      <c r="H204" s="187"/>
      <c r="I204" s="188"/>
      <c r="J204" s="186"/>
      <c r="K204" s="188"/>
      <c r="L204" s="186"/>
    </row>
    <row r="205" spans="1:12" s="2" customFormat="1" ht="13.5" customHeight="1">
      <c r="A205" s="189"/>
      <c r="B205" s="190"/>
      <c r="C205" s="190"/>
      <c r="D205" s="190" t="s">
        <v>131</v>
      </c>
      <c r="E205" s="190"/>
      <c r="F205" s="191">
        <v>73.2</v>
      </c>
      <c r="G205" s="192"/>
      <c r="H205" s="192"/>
      <c r="I205" s="193"/>
      <c r="J205" s="191"/>
      <c r="K205" s="193"/>
      <c r="L205" s="191"/>
    </row>
    <row r="206" spans="1:12" s="2" customFormat="1" ht="13.5" customHeight="1">
      <c r="A206" s="169">
        <v>61</v>
      </c>
      <c r="B206" s="170" t="s">
        <v>117</v>
      </c>
      <c r="C206" s="170" t="s">
        <v>364</v>
      </c>
      <c r="D206" s="170" t="s">
        <v>365</v>
      </c>
      <c r="E206" s="170" t="s">
        <v>120</v>
      </c>
      <c r="F206" s="171">
        <v>14.35</v>
      </c>
      <c r="G206" s="172"/>
      <c r="H206" s="172">
        <f>F206*G206</f>
        <v>0</v>
      </c>
      <c r="I206" s="173">
        <v>0.09975</v>
      </c>
      <c r="J206" s="171">
        <v>1.4314125</v>
      </c>
      <c r="K206" s="173">
        <v>0</v>
      </c>
      <c r="L206" s="171">
        <v>0</v>
      </c>
    </row>
    <row r="207" spans="1:12" s="2" customFormat="1" ht="13.5" customHeight="1">
      <c r="A207" s="179"/>
      <c r="B207" s="180"/>
      <c r="C207" s="180"/>
      <c r="D207" s="180" t="s">
        <v>366</v>
      </c>
      <c r="E207" s="180"/>
      <c r="F207" s="181"/>
      <c r="G207" s="182"/>
      <c r="H207" s="182"/>
      <c r="I207" s="183"/>
      <c r="J207" s="181"/>
      <c r="K207" s="183"/>
      <c r="L207" s="181"/>
    </row>
    <row r="208" spans="1:12" s="2" customFormat="1" ht="13.5" customHeight="1">
      <c r="A208" s="184"/>
      <c r="B208" s="185"/>
      <c r="C208" s="185"/>
      <c r="D208" s="185" t="s">
        <v>367</v>
      </c>
      <c r="E208" s="185"/>
      <c r="F208" s="186">
        <v>14.35</v>
      </c>
      <c r="G208" s="187"/>
      <c r="H208" s="187"/>
      <c r="I208" s="188"/>
      <c r="J208" s="186"/>
      <c r="K208" s="188"/>
      <c r="L208" s="186"/>
    </row>
    <row r="209" spans="1:12" s="2" customFormat="1" ht="13.5" customHeight="1">
      <c r="A209" s="169">
        <v>62</v>
      </c>
      <c r="B209" s="170" t="s">
        <v>117</v>
      </c>
      <c r="C209" s="170" t="s">
        <v>368</v>
      </c>
      <c r="D209" s="170" t="s">
        <v>369</v>
      </c>
      <c r="E209" s="170" t="s">
        <v>120</v>
      </c>
      <c r="F209" s="171">
        <v>14.35</v>
      </c>
      <c r="G209" s="172"/>
      <c r="H209" s="172">
        <f>F209*G209</f>
        <v>0</v>
      </c>
      <c r="I209" s="173">
        <v>0.1197</v>
      </c>
      <c r="J209" s="171">
        <v>1.717695</v>
      </c>
      <c r="K209" s="173">
        <v>0</v>
      </c>
      <c r="L209" s="171">
        <v>0</v>
      </c>
    </row>
    <row r="210" spans="1:12" s="2" customFormat="1" ht="13.5" customHeight="1">
      <c r="A210" s="179"/>
      <c r="B210" s="180"/>
      <c r="C210" s="180"/>
      <c r="D210" s="180" t="s">
        <v>370</v>
      </c>
      <c r="E210" s="180"/>
      <c r="F210" s="181"/>
      <c r="G210" s="182"/>
      <c r="H210" s="182"/>
      <c r="I210" s="183"/>
      <c r="J210" s="181"/>
      <c r="K210" s="183"/>
      <c r="L210" s="181"/>
    </row>
    <row r="211" spans="1:12" s="2" customFormat="1" ht="13.5" customHeight="1">
      <c r="A211" s="184"/>
      <c r="B211" s="185"/>
      <c r="C211" s="185"/>
      <c r="D211" s="185" t="s">
        <v>367</v>
      </c>
      <c r="E211" s="185"/>
      <c r="F211" s="186">
        <v>14.35</v>
      </c>
      <c r="G211" s="187"/>
      <c r="H211" s="187"/>
      <c r="I211" s="188"/>
      <c r="J211" s="186"/>
      <c r="K211" s="188"/>
      <c r="L211" s="186"/>
    </row>
    <row r="212" spans="1:12" s="2" customFormat="1" ht="13.5" customHeight="1">
      <c r="A212" s="169">
        <v>63</v>
      </c>
      <c r="B212" s="170" t="s">
        <v>117</v>
      </c>
      <c r="C212" s="170" t="s">
        <v>371</v>
      </c>
      <c r="D212" s="170" t="s">
        <v>372</v>
      </c>
      <c r="E212" s="170" t="s">
        <v>120</v>
      </c>
      <c r="F212" s="171">
        <v>14.35</v>
      </c>
      <c r="G212" s="172"/>
      <c r="H212" s="172">
        <f>F212*G212</f>
        <v>0</v>
      </c>
      <c r="I212" s="173">
        <v>0.13965</v>
      </c>
      <c r="J212" s="171">
        <v>2.0039775</v>
      </c>
      <c r="K212" s="173">
        <v>0</v>
      </c>
      <c r="L212" s="171">
        <v>0</v>
      </c>
    </row>
    <row r="213" spans="1:12" s="2" customFormat="1" ht="13.5" customHeight="1">
      <c r="A213" s="179"/>
      <c r="B213" s="180"/>
      <c r="C213" s="180"/>
      <c r="D213" s="180" t="s">
        <v>373</v>
      </c>
      <c r="E213" s="180"/>
      <c r="F213" s="181"/>
      <c r="G213" s="182"/>
      <c r="H213" s="182"/>
      <c r="I213" s="183"/>
      <c r="J213" s="181"/>
      <c r="K213" s="183"/>
      <c r="L213" s="181"/>
    </row>
    <row r="214" spans="1:12" s="2" customFormat="1" ht="13.5" customHeight="1">
      <c r="A214" s="184"/>
      <c r="B214" s="185"/>
      <c r="C214" s="185"/>
      <c r="D214" s="185" t="s">
        <v>367</v>
      </c>
      <c r="E214" s="185"/>
      <c r="F214" s="186">
        <v>14.35</v>
      </c>
      <c r="G214" s="187"/>
      <c r="H214" s="187"/>
      <c r="I214" s="188"/>
      <c r="J214" s="186"/>
      <c r="K214" s="188"/>
      <c r="L214" s="186"/>
    </row>
    <row r="215" spans="1:12" s="2" customFormat="1" ht="13.5" customHeight="1">
      <c r="A215" s="169">
        <v>64</v>
      </c>
      <c r="B215" s="170" t="s">
        <v>117</v>
      </c>
      <c r="C215" s="170" t="s">
        <v>374</v>
      </c>
      <c r="D215" s="170" t="s">
        <v>375</v>
      </c>
      <c r="E215" s="170" t="s">
        <v>120</v>
      </c>
      <c r="F215" s="171">
        <v>4.3</v>
      </c>
      <c r="G215" s="172"/>
      <c r="H215" s="172">
        <f>F215*G215</f>
        <v>0</v>
      </c>
      <c r="I215" s="173">
        <v>0.1995</v>
      </c>
      <c r="J215" s="171">
        <v>0.85785</v>
      </c>
      <c r="K215" s="173">
        <v>0</v>
      </c>
      <c r="L215" s="171">
        <v>0</v>
      </c>
    </row>
    <row r="216" spans="1:12" s="2" customFormat="1" ht="13.5" customHeight="1">
      <c r="A216" s="179"/>
      <c r="B216" s="180"/>
      <c r="C216" s="180"/>
      <c r="D216" s="180" t="s">
        <v>376</v>
      </c>
      <c r="E216" s="180"/>
      <c r="F216" s="181"/>
      <c r="G216" s="182"/>
      <c r="H216" s="182"/>
      <c r="I216" s="183"/>
      <c r="J216" s="181"/>
      <c r="K216" s="183"/>
      <c r="L216" s="181"/>
    </row>
    <row r="217" spans="1:12" s="2" customFormat="1" ht="13.5" customHeight="1">
      <c r="A217" s="184"/>
      <c r="B217" s="185"/>
      <c r="C217" s="185"/>
      <c r="D217" s="185" t="s">
        <v>377</v>
      </c>
      <c r="E217" s="185"/>
      <c r="F217" s="186">
        <v>3.8</v>
      </c>
      <c r="G217" s="187"/>
      <c r="H217" s="187"/>
      <c r="I217" s="188"/>
      <c r="J217" s="186"/>
      <c r="K217" s="188"/>
      <c r="L217" s="186"/>
    </row>
    <row r="218" spans="1:12" s="2" customFormat="1" ht="13.5" customHeight="1">
      <c r="A218" s="179"/>
      <c r="B218" s="180"/>
      <c r="C218" s="180"/>
      <c r="D218" s="180" t="s">
        <v>378</v>
      </c>
      <c r="E218" s="180"/>
      <c r="F218" s="181"/>
      <c r="G218" s="182"/>
      <c r="H218" s="182"/>
      <c r="I218" s="183"/>
      <c r="J218" s="181"/>
      <c r="K218" s="183"/>
      <c r="L218" s="181"/>
    </row>
    <row r="219" spans="1:12" s="2" customFormat="1" ht="13.5" customHeight="1">
      <c r="A219" s="184"/>
      <c r="B219" s="185"/>
      <c r="C219" s="185"/>
      <c r="D219" s="185" t="s">
        <v>379</v>
      </c>
      <c r="E219" s="185"/>
      <c r="F219" s="186">
        <v>0.5</v>
      </c>
      <c r="G219" s="187"/>
      <c r="H219" s="187"/>
      <c r="I219" s="188"/>
      <c r="J219" s="186"/>
      <c r="K219" s="188"/>
      <c r="L219" s="186"/>
    </row>
    <row r="220" spans="1:12" s="2" customFormat="1" ht="13.5" customHeight="1">
      <c r="A220" s="189"/>
      <c r="B220" s="190"/>
      <c r="C220" s="190"/>
      <c r="D220" s="190" t="s">
        <v>131</v>
      </c>
      <c r="E220" s="190"/>
      <c r="F220" s="191">
        <v>4.3</v>
      </c>
      <c r="G220" s="192"/>
      <c r="H220" s="192"/>
      <c r="I220" s="193"/>
      <c r="J220" s="191"/>
      <c r="K220" s="193"/>
      <c r="L220" s="191"/>
    </row>
    <row r="221" spans="1:12" s="2" customFormat="1" ht="13.5" customHeight="1">
      <c r="A221" s="169">
        <v>65</v>
      </c>
      <c r="B221" s="170" t="s">
        <v>117</v>
      </c>
      <c r="C221" s="170" t="s">
        <v>380</v>
      </c>
      <c r="D221" s="170" t="s">
        <v>381</v>
      </c>
      <c r="E221" s="170" t="s">
        <v>120</v>
      </c>
      <c r="F221" s="171">
        <v>323</v>
      </c>
      <c r="G221" s="172"/>
      <c r="H221" s="172">
        <f>F221*G221</f>
        <v>0</v>
      </c>
      <c r="I221" s="173">
        <v>0.00356</v>
      </c>
      <c r="J221" s="171">
        <v>1.14988</v>
      </c>
      <c r="K221" s="173">
        <v>0</v>
      </c>
      <c r="L221" s="171">
        <v>0</v>
      </c>
    </row>
    <row r="222" spans="1:12" s="2" customFormat="1" ht="13.5" customHeight="1">
      <c r="A222" s="179"/>
      <c r="B222" s="180"/>
      <c r="C222" s="180"/>
      <c r="D222" s="180" t="s">
        <v>382</v>
      </c>
      <c r="E222" s="180"/>
      <c r="F222" s="181"/>
      <c r="G222" s="182"/>
      <c r="H222" s="182"/>
      <c r="I222" s="183"/>
      <c r="J222" s="181"/>
      <c r="K222" s="183"/>
      <c r="L222" s="181"/>
    </row>
    <row r="223" spans="1:12" s="2" customFormat="1" ht="13.5" customHeight="1">
      <c r="A223" s="184"/>
      <c r="B223" s="185"/>
      <c r="C223" s="185"/>
      <c r="D223" s="185" t="s">
        <v>383</v>
      </c>
      <c r="E223" s="185"/>
      <c r="F223" s="186">
        <v>323</v>
      </c>
      <c r="G223" s="187"/>
      <c r="H223" s="187"/>
      <c r="I223" s="188"/>
      <c r="J223" s="186"/>
      <c r="K223" s="188"/>
      <c r="L223" s="186"/>
    </row>
    <row r="224" spans="1:12" s="2" customFormat="1" ht="24" customHeight="1">
      <c r="A224" s="169">
        <v>66</v>
      </c>
      <c r="B224" s="170" t="s">
        <v>117</v>
      </c>
      <c r="C224" s="170" t="s">
        <v>384</v>
      </c>
      <c r="D224" s="170" t="s">
        <v>385</v>
      </c>
      <c r="E224" s="170" t="s">
        <v>120</v>
      </c>
      <c r="F224" s="171">
        <v>100.5</v>
      </c>
      <c r="G224" s="172"/>
      <c r="H224" s="172">
        <f>F224*G224</f>
        <v>0</v>
      </c>
      <c r="I224" s="173">
        <v>0.00099</v>
      </c>
      <c r="J224" s="171">
        <v>0.099495</v>
      </c>
      <c r="K224" s="173">
        <v>0</v>
      </c>
      <c r="L224" s="171">
        <v>0</v>
      </c>
    </row>
    <row r="225" spans="1:12" s="2" customFormat="1" ht="13.5" customHeight="1">
      <c r="A225" s="179"/>
      <c r="B225" s="180"/>
      <c r="C225" s="180"/>
      <c r="D225" s="180" t="s">
        <v>386</v>
      </c>
      <c r="E225" s="180"/>
      <c r="F225" s="181"/>
      <c r="G225" s="182"/>
      <c r="H225" s="182"/>
      <c r="I225" s="183"/>
      <c r="J225" s="181"/>
      <c r="K225" s="183"/>
      <c r="L225" s="181"/>
    </row>
    <row r="226" spans="1:12" s="2" customFormat="1" ht="13.5" customHeight="1">
      <c r="A226" s="184"/>
      <c r="B226" s="185"/>
      <c r="C226" s="185"/>
      <c r="D226" s="185" t="s">
        <v>387</v>
      </c>
      <c r="E226" s="185"/>
      <c r="F226" s="186">
        <v>100.5</v>
      </c>
      <c r="G226" s="187"/>
      <c r="H226" s="187"/>
      <c r="I226" s="188"/>
      <c r="J226" s="186"/>
      <c r="K226" s="188"/>
      <c r="L226" s="186"/>
    </row>
    <row r="227" spans="1:12" s="2" customFormat="1" ht="13.5" customHeight="1">
      <c r="A227" s="169">
        <v>67</v>
      </c>
      <c r="B227" s="170" t="s">
        <v>117</v>
      </c>
      <c r="C227" s="170" t="s">
        <v>388</v>
      </c>
      <c r="D227" s="170" t="s">
        <v>389</v>
      </c>
      <c r="E227" s="170" t="s">
        <v>120</v>
      </c>
      <c r="F227" s="171">
        <v>297.25</v>
      </c>
      <c r="G227" s="172"/>
      <c r="H227" s="172">
        <f>F227*G227</f>
        <v>0</v>
      </c>
      <c r="I227" s="173">
        <v>0.00315</v>
      </c>
      <c r="J227" s="171">
        <v>0.9363375</v>
      </c>
      <c r="K227" s="173">
        <v>0</v>
      </c>
      <c r="L227" s="171">
        <v>0</v>
      </c>
    </row>
    <row r="228" spans="1:12" s="2" customFormat="1" ht="13.5" customHeight="1">
      <c r="A228" s="179"/>
      <c r="B228" s="180"/>
      <c r="C228" s="180"/>
      <c r="D228" s="180" t="s">
        <v>390</v>
      </c>
      <c r="E228" s="180"/>
      <c r="F228" s="181"/>
      <c r="G228" s="182"/>
      <c r="H228" s="182"/>
      <c r="I228" s="183"/>
      <c r="J228" s="181"/>
      <c r="K228" s="183"/>
      <c r="L228" s="181"/>
    </row>
    <row r="229" spans="1:12" s="2" customFormat="1" ht="13.5" customHeight="1">
      <c r="A229" s="184"/>
      <c r="B229" s="185"/>
      <c r="C229" s="185"/>
      <c r="D229" s="185" t="s">
        <v>391</v>
      </c>
      <c r="E229" s="185"/>
      <c r="F229" s="186">
        <v>297.25</v>
      </c>
      <c r="G229" s="187"/>
      <c r="H229" s="187"/>
      <c r="I229" s="188"/>
      <c r="J229" s="186"/>
      <c r="K229" s="188"/>
      <c r="L229" s="186"/>
    </row>
    <row r="230" spans="1:12" s="2" customFormat="1" ht="13.5" customHeight="1">
      <c r="A230" s="169">
        <v>68</v>
      </c>
      <c r="B230" s="170" t="s">
        <v>117</v>
      </c>
      <c r="C230" s="170" t="s">
        <v>392</v>
      </c>
      <c r="D230" s="170" t="s">
        <v>393</v>
      </c>
      <c r="E230" s="170" t="s">
        <v>120</v>
      </c>
      <c r="F230" s="171">
        <v>165</v>
      </c>
      <c r="G230" s="172"/>
      <c r="H230" s="172">
        <f>F230*G230</f>
        <v>0</v>
      </c>
      <c r="I230" s="173">
        <v>0.00116</v>
      </c>
      <c r="J230" s="171">
        <v>0.1914</v>
      </c>
      <c r="K230" s="173">
        <v>0</v>
      </c>
      <c r="L230" s="171">
        <v>0</v>
      </c>
    </row>
    <row r="231" spans="1:12" s="2" customFormat="1" ht="12" customHeight="1">
      <c r="A231" s="174"/>
      <c r="B231" s="175"/>
      <c r="C231" s="175"/>
      <c r="D231" s="175" t="s">
        <v>394</v>
      </c>
      <c r="E231" s="175"/>
      <c r="F231" s="176"/>
      <c r="G231" s="177"/>
      <c r="H231" s="177"/>
      <c r="I231" s="178"/>
      <c r="J231" s="176"/>
      <c r="K231" s="178"/>
      <c r="L231" s="176"/>
    </row>
    <row r="232" spans="1:12" s="2" customFormat="1" ht="13.5" customHeight="1">
      <c r="A232" s="179"/>
      <c r="B232" s="180"/>
      <c r="C232" s="180"/>
      <c r="D232" s="180" t="s">
        <v>395</v>
      </c>
      <c r="E232" s="180"/>
      <c r="F232" s="181"/>
      <c r="G232" s="182"/>
      <c r="H232" s="182"/>
      <c r="I232" s="183"/>
      <c r="J232" s="181"/>
      <c r="K232" s="183"/>
      <c r="L232" s="181"/>
    </row>
    <row r="233" spans="1:12" s="2" customFormat="1" ht="13.5" customHeight="1">
      <c r="A233" s="184"/>
      <c r="B233" s="185"/>
      <c r="C233" s="185"/>
      <c r="D233" s="185" t="s">
        <v>396</v>
      </c>
      <c r="E233" s="185"/>
      <c r="F233" s="186">
        <v>165</v>
      </c>
      <c r="G233" s="187"/>
      <c r="H233" s="187"/>
      <c r="I233" s="188"/>
      <c r="J233" s="186"/>
      <c r="K233" s="188"/>
      <c r="L233" s="186"/>
    </row>
    <row r="234" spans="1:12" s="2" customFormat="1" ht="13.5" customHeight="1">
      <c r="A234" s="169">
        <v>69</v>
      </c>
      <c r="B234" s="170" t="s">
        <v>117</v>
      </c>
      <c r="C234" s="170" t="s">
        <v>397</v>
      </c>
      <c r="D234" s="170" t="s">
        <v>398</v>
      </c>
      <c r="E234" s="170" t="s">
        <v>120</v>
      </c>
      <c r="F234" s="171">
        <v>158</v>
      </c>
      <c r="G234" s="172"/>
      <c r="H234" s="172">
        <f>F234*G234</f>
        <v>0</v>
      </c>
      <c r="I234" s="173">
        <v>0.00276</v>
      </c>
      <c r="J234" s="171">
        <v>0.43608</v>
      </c>
      <c r="K234" s="173">
        <v>0</v>
      </c>
      <c r="L234" s="171">
        <v>0</v>
      </c>
    </row>
    <row r="235" spans="1:12" s="2" customFormat="1" ht="12" customHeight="1">
      <c r="A235" s="174"/>
      <c r="B235" s="175"/>
      <c r="C235" s="175"/>
      <c r="D235" s="175" t="s">
        <v>399</v>
      </c>
      <c r="E235" s="175"/>
      <c r="F235" s="176"/>
      <c r="G235" s="177"/>
      <c r="H235" s="177"/>
      <c r="I235" s="178"/>
      <c r="J235" s="176"/>
      <c r="K235" s="178"/>
      <c r="L235" s="176"/>
    </row>
    <row r="236" spans="1:12" s="2" customFormat="1" ht="13.5" customHeight="1">
      <c r="A236" s="179"/>
      <c r="B236" s="180"/>
      <c r="C236" s="180"/>
      <c r="D236" s="180" t="s">
        <v>400</v>
      </c>
      <c r="E236" s="180"/>
      <c r="F236" s="181"/>
      <c r="G236" s="182"/>
      <c r="H236" s="182"/>
      <c r="I236" s="183"/>
      <c r="J236" s="181"/>
      <c r="K236" s="183"/>
      <c r="L236" s="181"/>
    </row>
    <row r="237" spans="1:12" s="2" customFormat="1" ht="13.5" customHeight="1">
      <c r="A237" s="184"/>
      <c r="B237" s="185"/>
      <c r="C237" s="185"/>
      <c r="D237" s="185" t="s">
        <v>401</v>
      </c>
      <c r="E237" s="185"/>
      <c r="F237" s="186">
        <v>158</v>
      </c>
      <c r="G237" s="187"/>
      <c r="H237" s="187"/>
      <c r="I237" s="188"/>
      <c r="J237" s="186"/>
      <c r="K237" s="188"/>
      <c r="L237" s="186"/>
    </row>
    <row r="238" spans="1:12" s="2" customFormat="1" ht="28.5" customHeight="1">
      <c r="A238" s="164"/>
      <c r="B238" s="165" t="s">
        <v>81</v>
      </c>
      <c r="C238" s="165" t="s">
        <v>402</v>
      </c>
      <c r="D238" s="165" t="s">
        <v>403</v>
      </c>
      <c r="E238" s="165"/>
      <c r="F238" s="166"/>
      <c r="G238" s="167"/>
      <c r="H238" s="167">
        <f>SUM(H239:H247)</f>
        <v>0</v>
      </c>
      <c r="I238" s="168"/>
      <c r="J238" s="166">
        <v>0</v>
      </c>
      <c r="K238" s="168"/>
      <c r="L238" s="166">
        <v>0</v>
      </c>
    </row>
    <row r="239" spans="1:12" s="2" customFormat="1" ht="24" customHeight="1">
      <c r="A239" s="169">
        <v>70</v>
      </c>
      <c r="B239" s="170" t="s">
        <v>117</v>
      </c>
      <c r="C239" s="170" t="s">
        <v>404</v>
      </c>
      <c r="D239" s="170" t="s">
        <v>405</v>
      </c>
      <c r="E239" s="170" t="s">
        <v>204</v>
      </c>
      <c r="F239" s="171">
        <v>71.249</v>
      </c>
      <c r="G239" s="172"/>
      <c r="H239" s="172">
        <f>F239*G239</f>
        <v>0</v>
      </c>
      <c r="I239" s="173">
        <v>0</v>
      </c>
      <c r="J239" s="171">
        <v>0</v>
      </c>
      <c r="K239" s="173">
        <v>0</v>
      </c>
      <c r="L239" s="171">
        <v>0</v>
      </c>
    </row>
    <row r="240" spans="1:12" s="2" customFormat="1" ht="13.5" customHeight="1">
      <c r="A240" s="169">
        <v>71</v>
      </c>
      <c r="B240" s="170" t="s">
        <v>117</v>
      </c>
      <c r="C240" s="170" t="s">
        <v>406</v>
      </c>
      <c r="D240" s="170" t="s">
        <v>407</v>
      </c>
      <c r="E240" s="170" t="s">
        <v>204</v>
      </c>
      <c r="F240" s="171">
        <v>712.49</v>
      </c>
      <c r="G240" s="172"/>
      <c r="H240" s="172">
        <f>F240*G240</f>
        <v>0</v>
      </c>
      <c r="I240" s="173">
        <v>0</v>
      </c>
      <c r="J240" s="171">
        <v>0</v>
      </c>
      <c r="K240" s="173">
        <v>0</v>
      </c>
      <c r="L240" s="171">
        <v>0</v>
      </c>
    </row>
    <row r="241" spans="1:12" s="2" customFormat="1" ht="13.5" customHeight="1">
      <c r="A241" s="169">
        <v>72</v>
      </c>
      <c r="B241" s="170" t="s">
        <v>117</v>
      </c>
      <c r="C241" s="170" t="s">
        <v>408</v>
      </c>
      <c r="D241" s="170" t="s">
        <v>409</v>
      </c>
      <c r="E241" s="170" t="s">
        <v>204</v>
      </c>
      <c r="F241" s="171">
        <v>71.249</v>
      </c>
      <c r="G241" s="172"/>
      <c r="H241" s="172">
        <f>F241*G241</f>
        <v>0</v>
      </c>
      <c r="I241" s="173">
        <v>0</v>
      </c>
      <c r="J241" s="171">
        <v>0</v>
      </c>
      <c r="K241" s="173">
        <v>0</v>
      </c>
      <c r="L241" s="171">
        <v>0</v>
      </c>
    </row>
    <row r="242" spans="1:12" s="2" customFormat="1" ht="24" customHeight="1">
      <c r="A242" s="169">
        <v>73</v>
      </c>
      <c r="B242" s="170" t="s">
        <v>117</v>
      </c>
      <c r="C242" s="170" t="s">
        <v>410</v>
      </c>
      <c r="D242" s="170" t="s">
        <v>411</v>
      </c>
      <c r="E242" s="170" t="s">
        <v>204</v>
      </c>
      <c r="F242" s="171">
        <v>38.196</v>
      </c>
      <c r="G242" s="172"/>
      <c r="H242" s="172">
        <f>F242*G242</f>
        <v>0</v>
      </c>
      <c r="I242" s="173">
        <v>0</v>
      </c>
      <c r="J242" s="171">
        <v>0</v>
      </c>
      <c r="K242" s="173">
        <v>0</v>
      </c>
      <c r="L242" s="171">
        <v>0</v>
      </c>
    </row>
    <row r="243" spans="1:12" s="2" customFormat="1" ht="13.5" customHeight="1">
      <c r="A243" s="179"/>
      <c r="B243" s="180"/>
      <c r="C243" s="180"/>
      <c r="D243" s="180" t="s">
        <v>412</v>
      </c>
      <c r="E243" s="180"/>
      <c r="F243" s="181"/>
      <c r="G243" s="182"/>
      <c r="H243" s="182"/>
      <c r="I243" s="183"/>
      <c r="J243" s="181"/>
      <c r="K243" s="183"/>
      <c r="L243" s="181"/>
    </row>
    <row r="244" spans="1:12" s="2" customFormat="1" ht="13.5" customHeight="1">
      <c r="A244" s="184"/>
      <c r="B244" s="185"/>
      <c r="C244" s="185"/>
      <c r="D244" s="185" t="s">
        <v>413</v>
      </c>
      <c r="E244" s="185"/>
      <c r="F244" s="186">
        <v>38.196</v>
      </c>
      <c r="G244" s="187"/>
      <c r="H244" s="187"/>
      <c r="I244" s="188"/>
      <c r="J244" s="186"/>
      <c r="K244" s="188"/>
      <c r="L244" s="186"/>
    </row>
    <row r="245" spans="1:12" s="2" customFormat="1" ht="24" customHeight="1">
      <c r="A245" s="169">
        <v>74</v>
      </c>
      <c r="B245" s="170" t="s">
        <v>117</v>
      </c>
      <c r="C245" s="170" t="s">
        <v>414</v>
      </c>
      <c r="D245" s="170" t="s">
        <v>415</v>
      </c>
      <c r="E245" s="170" t="s">
        <v>204</v>
      </c>
      <c r="F245" s="171">
        <v>0.508</v>
      </c>
      <c r="G245" s="172"/>
      <c r="H245" s="172">
        <f>F245*G245</f>
        <v>0</v>
      </c>
      <c r="I245" s="173">
        <v>0</v>
      </c>
      <c r="J245" s="171">
        <v>0</v>
      </c>
      <c r="K245" s="173">
        <v>0</v>
      </c>
      <c r="L245" s="171">
        <v>0</v>
      </c>
    </row>
    <row r="246" spans="1:12" s="2" customFormat="1" ht="28.5" customHeight="1">
      <c r="A246" s="164"/>
      <c r="B246" s="165" t="s">
        <v>81</v>
      </c>
      <c r="C246" s="165" t="s">
        <v>416</v>
      </c>
      <c r="D246" s="165" t="s">
        <v>417</v>
      </c>
      <c r="E246" s="165"/>
      <c r="F246" s="166"/>
      <c r="G246" s="167"/>
      <c r="H246" s="167"/>
      <c r="I246" s="168"/>
      <c r="J246" s="166">
        <v>0</v>
      </c>
      <c r="K246" s="168"/>
      <c r="L246" s="166">
        <v>0</v>
      </c>
    </row>
    <row r="247" spans="1:12" s="2" customFormat="1" ht="24" customHeight="1">
      <c r="A247" s="169">
        <v>75</v>
      </c>
      <c r="B247" s="170" t="s">
        <v>117</v>
      </c>
      <c r="C247" s="170" t="s">
        <v>418</v>
      </c>
      <c r="D247" s="170" t="s">
        <v>419</v>
      </c>
      <c r="E247" s="170" t="s">
        <v>204</v>
      </c>
      <c r="F247" s="171">
        <v>59.825</v>
      </c>
      <c r="G247" s="172"/>
      <c r="H247" s="172">
        <f>F247*G247</f>
        <v>0</v>
      </c>
      <c r="I247" s="173">
        <v>0</v>
      </c>
      <c r="J247" s="171">
        <v>0</v>
      </c>
      <c r="K247" s="173">
        <v>0</v>
      </c>
      <c r="L247" s="171">
        <v>0</v>
      </c>
    </row>
    <row r="248" spans="1:12" s="2" customFormat="1" ht="30.75" customHeight="1">
      <c r="A248" s="159"/>
      <c r="B248" s="160" t="s">
        <v>81</v>
      </c>
      <c r="C248" s="160" t="s">
        <v>52</v>
      </c>
      <c r="D248" s="160" t="s">
        <v>420</v>
      </c>
      <c r="E248" s="160"/>
      <c r="F248" s="161"/>
      <c r="G248" s="162"/>
      <c r="H248" s="162">
        <f>H249</f>
        <v>0</v>
      </c>
      <c r="I248" s="163"/>
      <c r="J248" s="161">
        <v>0.54754</v>
      </c>
      <c r="K248" s="163"/>
      <c r="L248" s="161">
        <v>0.507975</v>
      </c>
    </row>
    <row r="249" spans="1:12" s="2" customFormat="1" ht="28.5" customHeight="1">
      <c r="A249" s="164"/>
      <c r="B249" s="165" t="s">
        <v>81</v>
      </c>
      <c r="C249" s="165" t="s">
        <v>421</v>
      </c>
      <c r="D249" s="165" t="s">
        <v>422</v>
      </c>
      <c r="E249" s="165"/>
      <c r="F249" s="166"/>
      <c r="G249" s="167"/>
      <c r="H249" s="167">
        <f>SUM(H250:H271)</f>
        <v>0</v>
      </c>
      <c r="I249" s="168"/>
      <c r="J249" s="166">
        <v>0.54754</v>
      </c>
      <c r="K249" s="168"/>
      <c r="L249" s="166">
        <v>0.507975</v>
      </c>
    </row>
    <row r="250" spans="1:12" s="2" customFormat="1" ht="13.5" customHeight="1">
      <c r="A250" s="169">
        <v>76</v>
      </c>
      <c r="B250" s="170" t="s">
        <v>117</v>
      </c>
      <c r="C250" s="170" t="s">
        <v>423</v>
      </c>
      <c r="D250" s="170" t="s">
        <v>424</v>
      </c>
      <c r="E250" s="170" t="s">
        <v>120</v>
      </c>
      <c r="F250" s="171">
        <v>78.15</v>
      </c>
      <c r="G250" s="172"/>
      <c r="H250" s="172">
        <f>F250*G250</f>
        <v>0</v>
      </c>
      <c r="I250" s="173">
        <v>0</v>
      </c>
      <c r="J250" s="171">
        <v>0</v>
      </c>
      <c r="K250" s="173">
        <v>0.0065</v>
      </c>
      <c r="L250" s="171">
        <v>0.507975</v>
      </c>
    </row>
    <row r="251" spans="1:12" s="2" customFormat="1" ht="13.5" customHeight="1">
      <c r="A251" s="179"/>
      <c r="B251" s="180"/>
      <c r="C251" s="180"/>
      <c r="D251" s="180" t="s">
        <v>425</v>
      </c>
      <c r="E251" s="180"/>
      <c r="F251" s="181"/>
      <c r="G251" s="182"/>
      <c r="H251" s="182"/>
      <c r="I251" s="183"/>
      <c r="J251" s="181"/>
      <c r="K251" s="183"/>
      <c r="L251" s="181"/>
    </row>
    <row r="252" spans="1:12" s="2" customFormat="1" ht="13.5" customHeight="1">
      <c r="A252" s="184"/>
      <c r="B252" s="185"/>
      <c r="C252" s="185"/>
      <c r="D252" s="185" t="s">
        <v>426</v>
      </c>
      <c r="E252" s="185"/>
      <c r="F252" s="186">
        <v>22.95</v>
      </c>
      <c r="G252" s="187"/>
      <c r="H252" s="187"/>
      <c r="I252" s="188"/>
      <c r="J252" s="186"/>
      <c r="K252" s="188"/>
      <c r="L252" s="186"/>
    </row>
    <row r="253" spans="1:12" s="2" customFormat="1" ht="13.5" customHeight="1">
      <c r="A253" s="179"/>
      <c r="B253" s="180"/>
      <c r="C253" s="180"/>
      <c r="D253" s="180" t="s">
        <v>427</v>
      </c>
      <c r="E253" s="180"/>
      <c r="F253" s="181"/>
      <c r="G253" s="182"/>
      <c r="H253" s="182"/>
      <c r="I253" s="183"/>
      <c r="J253" s="181"/>
      <c r="K253" s="183"/>
      <c r="L253" s="181"/>
    </row>
    <row r="254" spans="1:12" s="2" customFormat="1" ht="13.5" customHeight="1">
      <c r="A254" s="184"/>
      <c r="B254" s="185"/>
      <c r="C254" s="185"/>
      <c r="D254" s="185" t="s">
        <v>428</v>
      </c>
      <c r="E254" s="185"/>
      <c r="F254" s="186">
        <v>8.7</v>
      </c>
      <c r="G254" s="187"/>
      <c r="H254" s="187"/>
      <c r="I254" s="188"/>
      <c r="J254" s="186"/>
      <c r="K254" s="188"/>
      <c r="L254" s="186"/>
    </row>
    <row r="255" spans="1:12" s="2" customFormat="1" ht="13.5" customHeight="1">
      <c r="A255" s="179"/>
      <c r="B255" s="180"/>
      <c r="C255" s="180"/>
      <c r="D255" s="180" t="s">
        <v>429</v>
      </c>
      <c r="E255" s="180"/>
      <c r="F255" s="181"/>
      <c r="G255" s="182"/>
      <c r="H255" s="182"/>
      <c r="I255" s="183"/>
      <c r="J255" s="181"/>
      <c r="K255" s="183"/>
      <c r="L255" s="181"/>
    </row>
    <row r="256" spans="1:12" s="2" customFormat="1" ht="13.5" customHeight="1">
      <c r="A256" s="184"/>
      <c r="B256" s="185"/>
      <c r="C256" s="185"/>
      <c r="D256" s="185" t="s">
        <v>430</v>
      </c>
      <c r="E256" s="185"/>
      <c r="F256" s="186">
        <v>46.5</v>
      </c>
      <c r="G256" s="187"/>
      <c r="H256" s="187"/>
      <c r="I256" s="188"/>
      <c r="J256" s="186"/>
      <c r="K256" s="188"/>
      <c r="L256" s="186"/>
    </row>
    <row r="257" spans="1:12" s="2" customFormat="1" ht="13.5" customHeight="1">
      <c r="A257" s="189"/>
      <c r="B257" s="190"/>
      <c r="C257" s="190"/>
      <c r="D257" s="190" t="s">
        <v>131</v>
      </c>
      <c r="E257" s="190"/>
      <c r="F257" s="191">
        <v>78.15</v>
      </c>
      <c r="G257" s="192"/>
      <c r="H257" s="192"/>
      <c r="I257" s="193"/>
      <c r="J257" s="191"/>
      <c r="K257" s="193"/>
      <c r="L257" s="191"/>
    </row>
    <row r="258" spans="1:12" s="2" customFormat="1" ht="13.5" customHeight="1">
      <c r="A258" s="169">
        <v>77</v>
      </c>
      <c r="B258" s="170" t="s">
        <v>117</v>
      </c>
      <c r="C258" s="170" t="s">
        <v>431</v>
      </c>
      <c r="D258" s="170" t="s">
        <v>432</v>
      </c>
      <c r="E258" s="170" t="s">
        <v>155</v>
      </c>
      <c r="F258" s="171">
        <v>50</v>
      </c>
      <c r="G258" s="172"/>
      <c r="H258" s="172">
        <f>F258*G258</f>
        <v>0</v>
      </c>
      <c r="I258" s="173">
        <v>0.00028</v>
      </c>
      <c r="J258" s="171">
        <v>0.014</v>
      </c>
      <c r="K258" s="173">
        <v>0</v>
      </c>
      <c r="L258" s="171">
        <v>0</v>
      </c>
    </row>
    <row r="259" spans="1:12" s="2" customFormat="1" ht="13.5" customHeight="1">
      <c r="A259" s="184"/>
      <c r="B259" s="185"/>
      <c r="C259" s="185"/>
      <c r="D259" s="185" t="s">
        <v>433</v>
      </c>
      <c r="E259" s="185"/>
      <c r="F259" s="186">
        <v>50</v>
      </c>
      <c r="G259" s="187"/>
      <c r="H259" s="187"/>
      <c r="I259" s="188"/>
      <c r="J259" s="186"/>
      <c r="K259" s="188"/>
      <c r="L259" s="186"/>
    </row>
    <row r="260" spans="1:12" s="2" customFormat="1" ht="13.5" customHeight="1">
      <c r="A260" s="169">
        <v>78</v>
      </c>
      <c r="B260" s="170" t="s">
        <v>117</v>
      </c>
      <c r="C260" s="170" t="s">
        <v>434</v>
      </c>
      <c r="D260" s="170" t="s">
        <v>435</v>
      </c>
      <c r="E260" s="170" t="s">
        <v>120</v>
      </c>
      <c r="F260" s="171">
        <v>82.4</v>
      </c>
      <c r="G260" s="172"/>
      <c r="H260" s="172">
        <f>F260*G260</f>
        <v>0</v>
      </c>
      <c r="I260" s="173">
        <v>0.00038</v>
      </c>
      <c r="J260" s="171">
        <v>0.031312</v>
      </c>
      <c r="K260" s="173">
        <v>0</v>
      </c>
      <c r="L260" s="171">
        <v>0</v>
      </c>
    </row>
    <row r="261" spans="1:12" s="2" customFormat="1" ht="12" customHeight="1">
      <c r="A261" s="174"/>
      <c r="B261" s="175"/>
      <c r="C261" s="175"/>
      <c r="D261" s="175" t="s">
        <v>436</v>
      </c>
      <c r="E261" s="175"/>
      <c r="F261" s="176"/>
      <c r="G261" s="177"/>
      <c r="H261" s="177"/>
      <c r="I261" s="178"/>
      <c r="J261" s="176"/>
      <c r="K261" s="178"/>
      <c r="L261" s="176"/>
    </row>
    <row r="262" spans="1:12" s="2" customFormat="1" ht="13.5" customHeight="1">
      <c r="A262" s="179"/>
      <c r="B262" s="180"/>
      <c r="C262" s="180"/>
      <c r="D262" s="180" t="s">
        <v>425</v>
      </c>
      <c r="E262" s="180"/>
      <c r="F262" s="181"/>
      <c r="G262" s="182"/>
      <c r="H262" s="182"/>
      <c r="I262" s="183"/>
      <c r="J262" s="181"/>
      <c r="K262" s="183"/>
      <c r="L262" s="181"/>
    </row>
    <row r="263" spans="1:12" s="2" customFormat="1" ht="13.5" customHeight="1">
      <c r="A263" s="184"/>
      <c r="B263" s="185"/>
      <c r="C263" s="185"/>
      <c r="D263" s="185" t="s">
        <v>437</v>
      </c>
      <c r="E263" s="185"/>
      <c r="F263" s="186">
        <v>25.12</v>
      </c>
      <c r="G263" s="187"/>
      <c r="H263" s="187"/>
      <c r="I263" s="188"/>
      <c r="J263" s="186"/>
      <c r="K263" s="188"/>
      <c r="L263" s="186"/>
    </row>
    <row r="264" spans="1:12" s="2" customFormat="1" ht="13.5" customHeight="1">
      <c r="A264" s="179"/>
      <c r="B264" s="180"/>
      <c r="C264" s="180"/>
      <c r="D264" s="180" t="s">
        <v>427</v>
      </c>
      <c r="E264" s="180"/>
      <c r="F264" s="181"/>
      <c r="G264" s="182"/>
      <c r="H264" s="182"/>
      <c r="I264" s="183"/>
      <c r="J264" s="181"/>
      <c r="K264" s="183"/>
      <c r="L264" s="181"/>
    </row>
    <row r="265" spans="1:12" s="2" customFormat="1" ht="13.5" customHeight="1">
      <c r="A265" s="184"/>
      <c r="B265" s="185"/>
      <c r="C265" s="185"/>
      <c r="D265" s="185" t="s">
        <v>438</v>
      </c>
      <c r="E265" s="185"/>
      <c r="F265" s="186">
        <v>9.28</v>
      </c>
      <c r="G265" s="187"/>
      <c r="H265" s="187"/>
      <c r="I265" s="188"/>
      <c r="J265" s="186"/>
      <c r="K265" s="188"/>
      <c r="L265" s="186"/>
    </row>
    <row r="266" spans="1:12" s="2" customFormat="1" ht="13.5" customHeight="1">
      <c r="A266" s="179"/>
      <c r="B266" s="180"/>
      <c r="C266" s="180"/>
      <c r="D266" s="180" t="s">
        <v>429</v>
      </c>
      <c r="E266" s="180"/>
      <c r="F266" s="181"/>
      <c r="G266" s="182"/>
      <c r="H266" s="182"/>
      <c r="I266" s="183"/>
      <c r="J266" s="181"/>
      <c r="K266" s="183"/>
      <c r="L266" s="181"/>
    </row>
    <row r="267" spans="1:12" s="2" customFormat="1" ht="13.5" customHeight="1">
      <c r="A267" s="184"/>
      <c r="B267" s="185"/>
      <c r="C267" s="185"/>
      <c r="D267" s="185" t="s">
        <v>439</v>
      </c>
      <c r="E267" s="185"/>
      <c r="F267" s="186">
        <v>48</v>
      </c>
      <c r="G267" s="187"/>
      <c r="H267" s="187"/>
      <c r="I267" s="188"/>
      <c r="J267" s="186"/>
      <c r="K267" s="188"/>
      <c r="L267" s="186"/>
    </row>
    <row r="268" spans="1:12" s="2" customFormat="1" ht="13.5" customHeight="1">
      <c r="A268" s="189"/>
      <c r="B268" s="190"/>
      <c r="C268" s="190"/>
      <c r="D268" s="190" t="s">
        <v>131</v>
      </c>
      <c r="E268" s="190"/>
      <c r="F268" s="191">
        <v>82.4</v>
      </c>
      <c r="G268" s="192"/>
      <c r="H268" s="192"/>
      <c r="I268" s="193"/>
      <c r="J268" s="191"/>
      <c r="K268" s="193"/>
      <c r="L268" s="191"/>
    </row>
    <row r="269" spans="1:12" s="2" customFormat="1" ht="13.5" customHeight="1">
      <c r="A269" s="194">
        <v>79</v>
      </c>
      <c r="B269" s="195" t="s">
        <v>157</v>
      </c>
      <c r="C269" s="195" t="s">
        <v>440</v>
      </c>
      <c r="D269" s="195" t="s">
        <v>441</v>
      </c>
      <c r="E269" s="195" t="s">
        <v>120</v>
      </c>
      <c r="F269" s="196">
        <v>94.76</v>
      </c>
      <c r="G269" s="197"/>
      <c r="H269" s="172">
        <f>F269*G269</f>
        <v>0</v>
      </c>
      <c r="I269" s="198">
        <v>0.0053</v>
      </c>
      <c r="J269" s="196">
        <v>0.502228</v>
      </c>
      <c r="K269" s="198">
        <v>0</v>
      </c>
      <c r="L269" s="196">
        <v>0</v>
      </c>
    </row>
    <row r="270" spans="1:12" s="2" customFormat="1" ht="13.5" customHeight="1">
      <c r="A270" s="189"/>
      <c r="B270" s="190"/>
      <c r="C270" s="190"/>
      <c r="D270" s="190" t="s">
        <v>442</v>
      </c>
      <c r="E270" s="190"/>
      <c r="F270" s="191">
        <v>94.76</v>
      </c>
      <c r="G270" s="192"/>
      <c r="H270" s="192"/>
      <c r="I270" s="193"/>
      <c r="J270" s="191"/>
      <c r="K270" s="193"/>
      <c r="L270" s="191"/>
    </row>
    <row r="271" spans="1:12" s="2" customFormat="1" ht="24" customHeight="1">
      <c r="A271" s="169">
        <v>80</v>
      </c>
      <c r="B271" s="170" t="s">
        <v>117</v>
      </c>
      <c r="C271" s="170" t="s">
        <v>443</v>
      </c>
      <c r="D271" s="170" t="s">
        <v>444</v>
      </c>
      <c r="E271" s="170" t="s">
        <v>204</v>
      </c>
      <c r="F271" s="171">
        <v>0.548</v>
      </c>
      <c r="G271" s="172"/>
      <c r="H271" s="172">
        <f>F271*G271</f>
        <v>0</v>
      </c>
      <c r="I271" s="173">
        <v>0</v>
      </c>
      <c r="J271" s="171">
        <v>0</v>
      </c>
      <c r="K271" s="173">
        <v>0</v>
      </c>
      <c r="L271" s="171">
        <v>0</v>
      </c>
    </row>
    <row r="272" spans="1:12" s="2" customFormat="1" ht="30.75" customHeight="1">
      <c r="A272" s="159"/>
      <c r="B272" s="160" t="s">
        <v>81</v>
      </c>
      <c r="C272" s="160" t="s">
        <v>445</v>
      </c>
      <c r="D272" s="160" t="s">
        <v>446</v>
      </c>
      <c r="E272" s="160"/>
      <c r="F272" s="161"/>
      <c r="G272" s="162"/>
      <c r="H272" s="162">
        <f>H273+H277</f>
        <v>0</v>
      </c>
      <c r="I272" s="163"/>
      <c r="J272" s="161">
        <v>0</v>
      </c>
      <c r="K272" s="163"/>
      <c r="L272" s="161">
        <v>0</v>
      </c>
    </row>
    <row r="273" spans="1:12" s="2" customFormat="1" ht="28.5" customHeight="1">
      <c r="A273" s="164"/>
      <c r="B273" s="165" t="s">
        <v>81</v>
      </c>
      <c r="C273" s="165" t="s">
        <v>447</v>
      </c>
      <c r="D273" s="165" t="s">
        <v>448</v>
      </c>
      <c r="E273" s="165"/>
      <c r="F273" s="166"/>
      <c r="G273" s="167"/>
      <c r="H273" s="167">
        <f>SUM(H274:H275)</f>
        <v>0</v>
      </c>
      <c r="I273" s="168"/>
      <c r="J273" s="166">
        <v>0</v>
      </c>
      <c r="K273" s="168"/>
      <c r="L273" s="166">
        <v>0</v>
      </c>
    </row>
    <row r="274" spans="1:12" s="2" customFormat="1" ht="24" customHeight="1">
      <c r="A274" s="169">
        <v>81</v>
      </c>
      <c r="B274" s="170" t="s">
        <v>117</v>
      </c>
      <c r="C274" s="170" t="s">
        <v>449</v>
      </c>
      <c r="D274" s="170" t="s">
        <v>450</v>
      </c>
      <c r="E274" s="170" t="s">
        <v>451</v>
      </c>
      <c r="F274" s="171">
        <v>1</v>
      </c>
      <c r="G274" s="172"/>
      <c r="H274" s="172">
        <f>F274*G274</f>
        <v>0</v>
      </c>
      <c r="I274" s="173">
        <v>0</v>
      </c>
      <c r="J274" s="171">
        <v>0</v>
      </c>
      <c r="K274" s="173">
        <v>0</v>
      </c>
      <c r="L274" s="171">
        <v>0</v>
      </c>
    </row>
    <row r="275" spans="1:12" s="2" customFormat="1" ht="24" customHeight="1">
      <c r="A275" s="169">
        <v>82</v>
      </c>
      <c r="B275" s="170" t="s">
        <v>117</v>
      </c>
      <c r="C275" s="170" t="s">
        <v>452</v>
      </c>
      <c r="D275" s="170" t="s">
        <v>453</v>
      </c>
      <c r="E275" s="170" t="s">
        <v>451</v>
      </c>
      <c r="F275" s="171">
        <v>1</v>
      </c>
      <c r="G275" s="172"/>
      <c r="H275" s="172">
        <f>F275*G275</f>
        <v>0</v>
      </c>
      <c r="I275" s="173">
        <v>0</v>
      </c>
      <c r="J275" s="171">
        <v>0</v>
      </c>
      <c r="K275" s="173">
        <v>0</v>
      </c>
      <c r="L275" s="171">
        <v>0</v>
      </c>
    </row>
    <row r="276" spans="1:12" s="2" customFormat="1" ht="21" customHeight="1">
      <c r="A276" s="174"/>
      <c r="B276" s="175"/>
      <c r="C276" s="175"/>
      <c r="D276" s="175" t="s">
        <v>454</v>
      </c>
      <c r="E276" s="175"/>
      <c r="F276" s="176"/>
      <c r="G276" s="177"/>
      <c r="H276" s="177"/>
      <c r="I276" s="178"/>
      <c r="J276" s="176"/>
      <c r="K276" s="178"/>
      <c r="L276" s="176"/>
    </row>
    <row r="277" spans="1:12" s="2" customFormat="1" ht="28.5" customHeight="1">
      <c r="A277" s="164"/>
      <c r="B277" s="165" t="s">
        <v>81</v>
      </c>
      <c r="C277" s="165" t="s">
        <v>455</v>
      </c>
      <c r="D277" s="165" t="s">
        <v>44</v>
      </c>
      <c r="E277" s="165"/>
      <c r="F277" s="166"/>
      <c r="G277" s="167"/>
      <c r="H277" s="167">
        <f>SUM(H278:H279)</f>
        <v>0</v>
      </c>
      <c r="I277" s="168"/>
      <c r="J277" s="166">
        <v>0</v>
      </c>
      <c r="K277" s="168"/>
      <c r="L277" s="166">
        <v>0</v>
      </c>
    </row>
    <row r="278" spans="1:12" s="2" customFormat="1" ht="24" customHeight="1">
      <c r="A278" s="169">
        <v>83</v>
      </c>
      <c r="B278" s="170" t="s">
        <v>117</v>
      </c>
      <c r="C278" s="170" t="s">
        <v>456</v>
      </c>
      <c r="D278" s="170" t="s">
        <v>44</v>
      </c>
      <c r="E278" s="170" t="s">
        <v>451</v>
      </c>
      <c r="F278" s="171">
        <v>1</v>
      </c>
      <c r="G278" s="172"/>
      <c r="H278" s="172">
        <f>F278*G278</f>
        <v>0</v>
      </c>
      <c r="I278" s="173">
        <v>0</v>
      </c>
      <c r="J278" s="171">
        <v>0</v>
      </c>
      <c r="K278" s="173">
        <v>0</v>
      </c>
      <c r="L278" s="171">
        <v>0</v>
      </c>
    </row>
    <row r="279" spans="1:12" s="2" customFormat="1" ht="13.5" customHeight="1">
      <c r="A279" s="169">
        <v>84</v>
      </c>
      <c r="B279" s="170" t="s">
        <v>117</v>
      </c>
      <c r="C279" s="170" t="s">
        <v>457</v>
      </c>
      <c r="D279" s="170" t="s">
        <v>458</v>
      </c>
      <c r="E279" s="170" t="s">
        <v>459</v>
      </c>
      <c r="F279" s="171">
        <v>2</v>
      </c>
      <c r="G279" s="172"/>
      <c r="H279" s="172">
        <f>F279*G279</f>
        <v>0</v>
      </c>
      <c r="I279" s="173">
        <v>0</v>
      </c>
      <c r="J279" s="171">
        <v>0</v>
      </c>
      <c r="K279" s="173">
        <v>0</v>
      </c>
      <c r="L279" s="171">
        <v>0</v>
      </c>
    </row>
    <row r="280" spans="1:12" s="2" customFormat="1" ht="12" customHeight="1">
      <c r="A280" s="174"/>
      <c r="B280" s="175"/>
      <c r="C280" s="175"/>
      <c r="D280" s="175" t="s">
        <v>460</v>
      </c>
      <c r="E280" s="175"/>
      <c r="F280" s="176"/>
      <c r="G280" s="177"/>
      <c r="H280" s="177"/>
      <c r="I280" s="178"/>
      <c r="J280" s="176"/>
      <c r="K280" s="178"/>
      <c r="L280" s="176"/>
    </row>
    <row r="281" spans="1:12" s="2" customFormat="1" ht="30.75" customHeight="1">
      <c r="A281" s="199"/>
      <c r="B281" s="200"/>
      <c r="C281" s="200"/>
      <c r="D281" s="200" t="s">
        <v>461</v>
      </c>
      <c r="E281" s="200"/>
      <c r="F281" s="201"/>
      <c r="G281" s="202"/>
      <c r="H281" s="202">
        <f>H13+H248+H272</f>
        <v>0</v>
      </c>
      <c r="I281" s="203"/>
      <c r="J281" s="201">
        <v>60.37215122</v>
      </c>
      <c r="K281" s="203"/>
      <c r="L281" s="201">
        <v>71.249175</v>
      </c>
    </row>
  </sheetData>
  <mergeCells count="1">
    <mergeCell ref="A1:K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Stepanka</cp:lastModifiedBy>
  <dcterms:modified xsi:type="dcterms:W3CDTF">2018-07-12T10:29:34Z</dcterms:modified>
  <cp:category/>
  <cp:version/>
  <cp:contentType/>
  <cp:contentStatus/>
</cp:coreProperties>
</file>