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ivvcz-my.sharepoint.com/personal/v_vlcek_sivv_cz/Documents/Dokumenty/PRÁCE/SIVV/1. TDI/1. SOD/25-88-P PD Březová/ČISTOPIS VER2 POUZE M-35/"/>
    </mc:Choice>
  </mc:AlternateContent>
  <xr:revisionPtr revIDLastSave="2" documentId="11_BDB0803D3BE58C9E2350072461E217D4A9BC0D8F" xr6:coauthVersionLast="47" xr6:coauthVersionMax="47" xr10:uidLastSave="{50DC427E-6131-450B-BEF6-7856A8627FA7}"/>
  <bookViews>
    <workbookView xWindow="28680" yWindow="-120" windowWidth="29040" windowHeight="15720" activeTab="2" xr2:uid="{00000000-000D-0000-FFFF-FFFF00000000}"/>
  </bookViews>
  <sheets>
    <sheet name="Rekapitulace" sheetId="5" r:id="rId1"/>
    <sheet name="000" sheetId="2" r:id="rId2"/>
    <sheet name="201" sheetId="3" r:id="rId3"/>
    <sheet name="90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I252" i="3"/>
  <c r="O329" i="3"/>
  <c r="I329" i="3"/>
  <c r="I325" i="3"/>
  <c r="I317" i="3"/>
  <c r="I313" i="3"/>
  <c r="I309" i="3"/>
  <c r="I303" i="3"/>
  <c r="I299" i="3"/>
  <c r="I295" i="3"/>
  <c r="I289" i="3"/>
  <c r="I285" i="3"/>
  <c r="I281" i="3"/>
  <c r="I277" i="3"/>
  <c r="I273" i="3"/>
  <c r="I269" i="3"/>
  <c r="I265" i="3"/>
  <c r="I261" i="3"/>
  <c r="I257" i="3"/>
  <c r="I253" i="3"/>
  <c r="I246" i="3"/>
  <c r="I222" i="3"/>
  <c r="I241" i="3"/>
  <c r="I237" i="3"/>
  <c r="I233" i="3"/>
  <c r="I227" i="3"/>
  <c r="I223" i="3"/>
  <c r="I214" i="3"/>
  <c r="I210" i="3"/>
  <c r="I204" i="3"/>
  <c r="I199" i="3"/>
  <c r="I195" i="3"/>
  <c r="I191" i="3"/>
  <c r="I187" i="3"/>
  <c r="I183" i="3"/>
  <c r="I177" i="3"/>
  <c r="I173" i="3"/>
  <c r="I169" i="3"/>
  <c r="I162" i="3"/>
  <c r="I158" i="3"/>
  <c r="I153" i="3"/>
  <c r="I149" i="3"/>
  <c r="I143" i="3"/>
  <c r="I139" i="3"/>
  <c r="I135" i="3"/>
  <c r="I131" i="3"/>
  <c r="I125" i="3"/>
  <c r="I121" i="3"/>
  <c r="I103" i="3"/>
  <c r="I116" i="3"/>
  <c r="I112" i="3"/>
  <c r="I108" i="3"/>
  <c r="I104" i="3"/>
  <c r="I99" i="3"/>
  <c r="I95" i="3"/>
  <c r="I91" i="3"/>
  <c r="I87" i="3"/>
  <c r="I82" i="3"/>
  <c r="I78" i="3"/>
  <c r="I71" i="3"/>
  <c r="I67" i="3"/>
  <c r="I63" i="3"/>
  <c r="I59" i="3"/>
  <c r="I55" i="3"/>
  <c r="I51" i="3"/>
  <c r="I44" i="3"/>
  <c r="I38" i="3"/>
  <c r="I34" i="3"/>
  <c r="I28" i="3"/>
  <c r="I24" i="3"/>
  <c r="I8" i="3"/>
  <c r="I13" i="3"/>
  <c r="I9" i="3"/>
  <c r="I37" i="2"/>
  <c r="I33" i="2"/>
  <c r="I29" i="2"/>
  <c r="I25" i="2"/>
  <c r="I21" i="2"/>
  <c r="I17" i="2"/>
  <c r="I13" i="2"/>
  <c r="I9" i="2"/>
  <c r="O325" i="3" l="1"/>
  <c r="O317" i="3"/>
  <c r="O313" i="3"/>
  <c r="O309" i="3"/>
  <c r="O303" i="3"/>
  <c r="O299" i="3"/>
  <c r="O295" i="3"/>
  <c r="O289" i="3"/>
  <c r="O285" i="3"/>
  <c r="O281" i="3"/>
  <c r="O277" i="3"/>
  <c r="O273" i="3"/>
  <c r="O269" i="3"/>
  <c r="O265" i="3"/>
  <c r="O261" i="3"/>
  <c r="O257" i="3"/>
  <c r="O253" i="3"/>
  <c r="I245" i="3"/>
  <c r="O246" i="3"/>
  <c r="O241" i="3"/>
  <c r="O237" i="3"/>
  <c r="O233" i="3"/>
  <c r="O227" i="3"/>
  <c r="O223" i="3"/>
  <c r="I203" i="3"/>
  <c r="O214" i="3"/>
  <c r="O210" i="3"/>
  <c r="O204" i="3"/>
  <c r="I157" i="3"/>
  <c r="O199" i="3"/>
  <c r="O195" i="3"/>
  <c r="O191" i="3"/>
  <c r="O187" i="3"/>
  <c r="O183" i="3"/>
  <c r="O177" i="3"/>
  <c r="O173" i="3"/>
  <c r="O169" i="3"/>
  <c r="O162" i="3"/>
  <c r="O158" i="3"/>
  <c r="O116" i="3"/>
  <c r="O112" i="3"/>
  <c r="O108" i="3"/>
  <c r="O104" i="3"/>
  <c r="I86" i="3"/>
  <c r="O99" i="3"/>
  <c r="O95" i="3"/>
  <c r="O91" i="3"/>
  <c r="O87" i="3"/>
  <c r="I23" i="3"/>
  <c r="I3" i="3" s="1"/>
  <c r="O82" i="3"/>
  <c r="O78" i="3"/>
  <c r="O71" i="3"/>
  <c r="O67" i="3"/>
  <c r="O63" i="3"/>
  <c r="O59" i="3"/>
  <c r="O51" i="3"/>
  <c r="O13" i="3"/>
  <c r="O9" i="3"/>
  <c r="I8" i="2"/>
  <c r="I3" i="2" s="1"/>
  <c r="C10" i="5" s="1"/>
  <c r="O9" i="2"/>
  <c r="I8" i="4"/>
  <c r="I3" i="4" s="1"/>
  <c r="C12" i="5" s="1"/>
  <c r="O9" i="4"/>
  <c r="D12" i="5" s="1"/>
  <c r="I120" i="3"/>
  <c r="O153" i="3"/>
  <c r="O149" i="3"/>
  <c r="O143" i="3"/>
  <c r="O139" i="3"/>
  <c r="O135" i="3"/>
  <c r="O131" i="3"/>
  <c r="O125" i="3"/>
  <c r="O121" i="3"/>
  <c r="O55" i="3"/>
  <c r="O44" i="3"/>
  <c r="O38" i="3"/>
  <c r="O34" i="3"/>
  <c r="O28" i="3"/>
  <c r="O24" i="3"/>
  <c r="O37" i="2"/>
  <c r="O33" i="2"/>
  <c r="O29" i="2"/>
  <c r="O25" i="2"/>
  <c r="O21" i="2"/>
  <c r="O17" i="2"/>
  <c r="O13" i="2"/>
  <c r="D10" i="5" l="1"/>
  <c r="D11" i="5"/>
  <c r="C11" i="5"/>
  <c r="E12" i="5"/>
  <c r="E10" i="5" l="1"/>
  <c r="C6" i="5"/>
  <c r="E11" i="5"/>
  <c r="C7" i="5" s="1"/>
</calcChain>
</file>

<file path=xl/sharedStrings.xml><?xml version="1.0" encoding="utf-8"?>
<sst xmlns="http://schemas.openxmlformats.org/spreadsheetml/2006/main" count="1052" uniqueCount="412">
  <si>
    <t>EstiCon</t>
  </si>
  <si>
    <t xml:space="preserve">Firma: </t>
  </si>
  <si>
    <t>Rekapitulace ceny</t>
  </si>
  <si>
    <t>Stavba: 027 - OPRAVA MOSTU EV.Č. M-35 U BŘEZOVÉ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</si>
  <si>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</si>
  <si>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</si>
  <si>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</si>
  <si>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</si>
  <si>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</si>
  <si>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</si>
  <si>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</si>
  <si>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</si>
  <si>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VŠEOBECNÉ POLOŽKY</t>
  </si>
  <si>
    <t>201</t>
  </si>
  <si>
    <t>MOST U BŘEZOVÉ I - EV.Č. M-35 - OPRAVA</t>
  </si>
  <si>
    <t>901</t>
  </si>
  <si>
    <t>DOPRAVNĚ INŽENÝRSKÁ OPATŘENÍ</t>
  </si>
  <si>
    <t>Soupis prací objektu</t>
  </si>
  <si>
    <t>S</t>
  </si>
  <si>
    <t>Stavba:</t>
  </si>
  <si>
    <t>027</t>
  </si>
  <si>
    <t>OPRAVA MOSTU EV.Č. M-35 U BŘEZOVÉ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</si>
  <si>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</si>
  <si>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</si>
  <si>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</si>
  <si>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</si>
  <si>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</si>
  <si>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</si>
  <si>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</si>
  <si>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</si>
  <si>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</si>
  <si>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</si>
  <si>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</si>
  <si>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</si>
  <si>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</si>
  <si>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</si>
  <si>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</si>
  <si>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</si>
  <si>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</si>
  <si>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02911</t>
  </si>
  <si>
    <t/>
  </si>
  <si>
    <t>OSTATNÍ POŽADAVKY - ZEMĚMĚŘICKÉ ZAMĚŘENÍ</t>
  </si>
  <si>
    <t>KPL</t>
  </si>
  <si>
    <t>PP</t>
  </si>
  <si>
    <t>Vytýčení inženýrských sítí
- SO 201 - VO</t>
  </si>
  <si>
    <t>VV</t>
  </si>
  <si>
    <t xml:space="preserve"> 1 = 1,000 [A]</t>
  </si>
  <si>
    <t>TS</t>
  </si>
  <si>
    <t>029412</t>
  </si>
  <si>
    <t>OSTATNÍ POŽADAVKY - VYPRACOVÁNÍ MOSTNÍHO LISTU</t>
  </si>
  <si>
    <t>KUS</t>
  </si>
  <si>
    <t>Položka zahrnuje:
- veškeré náklady spojené s objednatelem požadovanými pracemi
Položka nezahrnuje:
- x</t>
  </si>
  <si>
    <t>02943</t>
  </si>
  <si>
    <t>OSTATNÍ POŽADAVKY - VYPRACOVÁNÍ RDS</t>
  </si>
  <si>
    <t>- Výztuž plovoucí desky
- Výztuž říms</t>
  </si>
  <si>
    <t>Položka zahrnuje:
- veškeré náklady spojené s objednatelem požadovanými pracemi</t>
  </si>
  <si>
    <t>02944</t>
  </si>
  <si>
    <t>OSTAT POŽADAVKY - DOKUMENTACE SKUTEČ PROVEDENÍ V DIGIT FORMĚ</t>
  </si>
  <si>
    <t>- 1x tištěně
- 2x datový nosič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</si>
  <si>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</si>
  <si>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02945</t>
  </si>
  <si>
    <t>OSTAT POŽADAVKY - GEOMETRICKÝ PLÁN</t>
  </si>
  <si>
    <t>HM</t>
  </si>
  <si>
    <t>Položka zahrnuje:       
- zajištění všech dostupných podkladů pro vyhotovení geometrického plánu investorem
- polní práce spojené s vyhotovením geometrického plánu
- výpočetní a grafické kancelářské práce spojené s vyhotovením geometrického plánu
- autorizace výsledného elaborátu geometrického plánu Autorizovaným Zeměměřičským Inženýrem (AZI) 
- zajištění formální a technické kontroly, včetně potvrzení geometrického plánu místně příslušným katastrálním pracovištěm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</si>
  <si>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</si>
  <si>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</si>
  <si>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</si>
  <si>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02999R</t>
  </si>
  <si>
    <t>PŘÍPLATEK ZA PRÁCE MALÉHO ROZSAHU</t>
  </si>
  <si>
    <t>10% SO 201</t>
  </si>
  <si>
    <t>03100</t>
  </si>
  <si>
    <t>ZAŘÍZENÍ STAVENIŠTĚ - ZŘÍZENÍ, PROVOZ, DEMONTÁŽ</t>
  </si>
  <si>
    <t>- Proostory pro KD
- Zajištění staveniště proti vstupu nepovolaných osob
- Ostraha 
- Zdroje energie
- Zdroje vody
- Odpadové hospodářství
- Toalety
- Ostatní prostory a služby pro Zhotovitele nutné pro provedení díla</t>
  </si>
  <si>
    <t>Položka zahrnuje:
 objednatelem povolené náklady na pořízení (event. pronájem), provozování, udržování a likvidaci zhotovitelova zařízení</t>
  </si>
  <si>
    <t>014101R.1</t>
  </si>
  <si>
    <t>POPLATKY ZA SKLÁDKU - ŽIVICE</t>
  </si>
  <si>
    <t>M3</t>
  </si>
  <si>
    <t>Z pol. 113728 59,806 = 59,806 [A]</t>
  </si>
  <si>
    <t>Položka zahrnuje:
- veškeré poplatky provozovateli skládky související s uložením odpadu na skládce.</t>
  </si>
  <si>
    <t>014101R.2</t>
  </si>
  <si>
    <t>POPLATKY ZA SKLÁDKU - ZEMINA A KAMENÍ</t>
  </si>
  <si>
    <t>Z pol. 122838 163,822 = 163,822 [A]</t>
  </si>
  <si>
    <t>Z pol. 132838 3,919 = 3,919 [B]</t>
  </si>
  <si>
    <t>Z pol. 13283 5,75 = 5,750 [D]</t>
  </si>
  <si>
    <t>Z pol. 12940 4,916 = 4,916 [E]</t>
  </si>
  <si>
    <t>Z pol. 12931 55,85*0,25 = 13,963 [F]</t>
  </si>
  <si>
    <t>Z pol. 132838.1 14,17 = 14,170 [G]</t>
  </si>
  <si>
    <t>Mezisoučet = 206,540 [C]</t>
  </si>
  <si>
    <t>1</t>
  </si>
  <si>
    <t>Zemní práce</t>
  </si>
  <si>
    <t>111204</t>
  </si>
  <si>
    <t>ODSTRANĚNÍ KŘOVIN S ODVOZEM DO 5KM</t>
  </si>
  <si>
    <t>M2</t>
  </si>
  <si>
    <t>terén na vtokové straně 36,5*2 = 73,000 [A]</t>
  </si>
  <si>
    <t>Položka zahrnuje:
- odstranění křovin a stromů do průměru 100 mm
- dopravu dřevin  na předepsanou vzdálenost
- spálení na hromadách nebo štěpkování</t>
  </si>
  <si>
    <t>113728</t>
  </si>
  <si>
    <t>FRÉZOVÁNÍ ZPEVNĚNÝCH PLOCH ASFALTOVÝCH, ODVOZ DO 20KM</t>
  </si>
  <si>
    <t>Frézování stávající vozovky</t>
  </si>
  <si>
    <t>Kompletní souvrství předpolí a most 36,5*7,3*0,2 = 53,290 [B]</t>
  </si>
  <si>
    <t>Pouze obrus předpolí (104,8+58,1)*0,04 = 6,516 [C]</t>
  </si>
  <si>
    <t>Mezisoučet = 59,806 [D]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</si>
  <si>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</si>
  <si>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113762</t>
  </si>
  <si>
    <t>FRÉZOVÁNÍ DRÁŽKY PRŮŘEZU DO 200MM2 V ASFALTOVÉ VOZOVCE</t>
  </si>
  <si>
    <t>M</t>
  </si>
  <si>
    <t>mezi odvodňovacím proužkem a vozovkou 24,53*2 = 49,060 [A]</t>
  </si>
  <si>
    <t>Položka zahrnuje:
- veškerou manipulaci s vybouranou sutí a s vybouranými hmotami vč. uložení na skládku.
Položka nezahrnuje:
- x</t>
  </si>
  <si>
    <t>113765</t>
  </si>
  <si>
    <t>FRÉZOVÁNÍ DRÁŽKY PRŮŘEZU DO 600MM2 V ASFALTOVÉ VOZOVCE</t>
  </si>
  <si>
    <t>na koncích úseků 7,3+7,5 = 14,800 [A]</t>
  </si>
  <si>
    <t>nad koncovými prahy 9,58*2 = 19,160 [B]</t>
  </si>
  <si>
    <t>Mezisoučet = 33,960 [C]</t>
  </si>
  <si>
    <t>122838</t>
  </si>
  <si>
    <t>ODKOPÁVKY A PROKOPÁVKY OBECNÉ TŘ. II, ODVOZ DO 20KM</t>
  </si>
  <si>
    <t>Odtěžení stávajících konstrukčních vrstev vozovky</t>
  </si>
  <si>
    <t>Nezpevněná krajnice (336,4-266,45)*0,2 = 13,990 [A]</t>
  </si>
  <si>
    <t>Konstrukční podkladní vrstvy mimo plovoucí desku (88,3+109)*0,28 = 55,244 [B]</t>
  </si>
  <si>
    <t>Konstrukční podkladní vrstvy  v místě plovoucí desky 139,1*0,68 = 94,588 [D]</t>
  </si>
  <si>
    <t>Mezisoučet = 163,822 [C]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</si>
  <si>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</si>
  <si>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12931</t>
  </si>
  <si>
    <t>ČIŠTĚNÍ PŘÍKOPŮ OD NÁNOSU DO 0,25M3/M</t>
  </si>
  <si>
    <t>Vyčištění příkopů na nátokové straně</t>
  </si>
  <si>
    <t xml:space="preserve"> 58,7-2,85 = 55,850 [A]</t>
  </si>
  <si>
    <t>Položka zahrnuje:
- vodorovnou a svislou dopravu, přemístění, přeložení, manipulace s materiálem a uložení na skládku.</t>
  </si>
  <si>
    <t>12940</t>
  </si>
  <si>
    <t>ČIŠTĚNÍ RÁMOVÝCH A KLENBOVÝCH PROPUSTŮ OD NÁNOSŮ</t>
  </si>
  <si>
    <t>Dno koryta pod mostem bude vyčištěno od nánosů a naplavenin.</t>
  </si>
  <si>
    <t xml:space="preserve"> 2,85*11,5*0,15 = 4,916 [A]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</si>
  <si>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</si>
  <si>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13283</t>
  </si>
  <si>
    <t>HLOUBENÍ RÝH ŠÍŘ DO 2M PAŽ I NEPAŽ TŘ. II</t>
  </si>
  <si>
    <t>Na výtokové straně bude obnaženo čelo mostu včetně křídel do hloubky 0,50m pod úroveň
stávajícího terénu v šířce 1,0m.</t>
  </si>
  <si>
    <t xml:space="preserve"> 11,5*1*0,5 = 5,750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</si>
  <si>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</si>
  <si>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132838</t>
  </si>
  <si>
    <t>HLOUBENÍ RÝH ŠÍŘ DO 2M PAŽ I NEPAŽ TŘ. II, ODVOZ DO 20KM</t>
  </si>
  <si>
    <t>V ose mostu bude provedeno odtěžení až do úrovně vrcholu klenby mostu v šířce celého mostu a v
délce 1,0m. Práce nad klenbou musí být provedeny lehkými strojními prostředky, případně ručně,
s maximální opatrností, aby klenba nebyla narušena.olu klenby</t>
  </si>
  <si>
    <t xml:space="preserve"> 11,07*1,2*0,295 = 3,919 [A]</t>
  </si>
  <si>
    <t>Výkop pro koncové prahy plovoucí desky</t>
  </si>
  <si>
    <t xml:space="preserve"> 0,8*0,8*11,07*2 = 14,170 [A]</t>
  </si>
  <si>
    <t>132838R</t>
  </si>
  <si>
    <t>HLOUBENÍ RÝH ŠÍŘ DO 2M PAŽ I NEPAŽ TŘ. II, - PŘÍPLATEK ZA RUČNÍ VÝKOP</t>
  </si>
  <si>
    <t>Z pol. 132838 3,919 = 3,919 [A]</t>
  </si>
  <si>
    <t>Z pol. 13283 5,75 = 5,750 [B]</t>
  </si>
  <si>
    <t>Z pol. 132838.1 1+1 = 2,000 [D]</t>
  </si>
  <si>
    <t>Mezisoučet = 11,669 [C]</t>
  </si>
  <si>
    <t>17310</t>
  </si>
  <si>
    <t>ZEMNÍ KRAJNICE A DOSYPÁVKY SE ZHUTNĚNÍM</t>
  </si>
  <si>
    <t xml:space="preserve"> (14,4+4,8+7,2+7,8)*2*1*0,1 = 6,840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</si>
  <si>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</si>
  <si>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18120</t>
  </si>
  <si>
    <t>ÚPRAVA PLÁNĚ SE ZHUTNĚNÍM V HORNINĚ TŘ. II</t>
  </si>
  <si>
    <t>Pláň ve výkopu mimo klenbu bude přehutněna malým hutnícím prostředkem (vibrační deska)</t>
  </si>
  <si>
    <t xml:space="preserve"> 336,4-(11,07*1,2) = 323,116 [A]</t>
  </si>
  <si>
    <t>Položka zahrnuje:
- úpravu pláně včetně vyrovnání výškových rozdílů. Míru zhutnění určuje projekt.</t>
  </si>
  <si>
    <t>2</t>
  </si>
  <si>
    <t>Základy</t>
  </si>
  <si>
    <t>21341</t>
  </si>
  <si>
    <t>DRENÁŽNÍ VRSTVY Z PLASTBETONU (PLASTMALTY)</t>
  </si>
  <si>
    <t>podél říms 14,53*0,15*0,04*2 = 0,174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</si>
  <si>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</si>
  <si>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21461F</t>
  </si>
  <si>
    <t>SEPARAČNÍ GEOTEXTILIE DO 600G/M2</t>
  </si>
  <si>
    <t xml:space="preserve"> 139,1-22,14 = 116,960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</si>
  <si>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</si>
  <si>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272365</t>
  </si>
  <si>
    <t>VÝZTUŽ ZÁKLADŮ Z OCELI 10505, B500B</t>
  </si>
  <si>
    <t>T</t>
  </si>
  <si>
    <t>Koncové prahy 7,306*0,15 = 1,096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</si>
  <si>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</si>
  <si>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28997F</t>
  </si>
  <si>
    <t>OPLÁŠTĚNÍ (ZPEVNĚNÍ) Z GEOTEXTILIE DO 600G/M2</t>
  </si>
  <si>
    <t>Na vrcholu klenby (z rubové strany) bude po očištění, opravě a vyspárování položena ochranná vrstva
z geotextilie o hmotnosti min. 600 g/m2, ve dvou vrstvách.</t>
  </si>
  <si>
    <t xml:space="preserve"> 11,07*1*2 = 22,140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</si>
  <si>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Způsob měření:
- přesahy se nezapočítávají do výměry</t>
  </si>
  <si>
    <t>3</t>
  </si>
  <si>
    <t>Svislé konstrukce</t>
  </si>
  <si>
    <t>31717</t>
  </si>
  <si>
    <t>KOVOVÉ KONSTRUKCE PRO KOTVENÍ ŘÍMSY</t>
  </si>
  <si>
    <t>KG</t>
  </si>
  <si>
    <t>6kg/ks 2*14*6 = 168,000 [A]</t>
  </si>
  <si>
    <t>Položka zahrnuje:
- dodávku (výrobu) kotevního prvku předepsaného tvaru
- jeho osazení do předepsané polohy včetně nezbytných prací (vrty, zálivky apod.)
Položka nezahrnuje:
- x</t>
  </si>
  <si>
    <t>317325</t>
  </si>
  <si>
    <t>ŘÍMSY ZE ŽELEZOBETONU DO C30/37 (B37)</t>
  </si>
  <si>
    <t xml:space="preserve"> 14,53*0,8*0,405*2 = 9,415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</si>
  <si>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</si>
  <si>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317365</t>
  </si>
  <si>
    <t>VÝZTUŽ ŘÍMS Z OCELI 10505, B500B</t>
  </si>
  <si>
    <t>140kg/m3 9,415*0,14 = 1,318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</si>
  <si>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</si>
  <si>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32719</t>
  </si>
  <si>
    <t>ZDI OPĚR, ZÁRUB, NÁBŘEŽ Z DÍLCŮ KAMENNÝCH</t>
  </si>
  <si>
    <t>Oprava, případná výměna, doplnění kamenného zdiva vtokové šachty</t>
  </si>
  <si>
    <t xml:space="preserve"> 1,5 = 1,500 [A]</t>
  </si>
  <si>
    <t>4</t>
  </si>
  <si>
    <t>Vodorovné konstrukce</t>
  </si>
  <si>
    <t>272325</t>
  </si>
  <si>
    <t>ZÁKLADY ZE ŽELEZOBETONU DO C30/37</t>
  </si>
  <si>
    <t>Koncové prahy 11,07*0,6*0,55*2 = 7,306 [A]</t>
  </si>
  <si>
    <t>451312</t>
  </si>
  <si>
    <t>PODKLADNÍ A VÝPLŇOVÉ VRSTVY Z PROSTÉHO BETONU C12/15</t>
  </si>
  <si>
    <t>Podklad pod plovoucí desku 11,07*13,34*0,1 = 14,767 [C]</t>
  </si>
  <si>
    <t>Podklad pod koncové prahy 11,07*1,8*2*0,1 = 3,985 [B]</t>
  </si>
  <si>
    <t>Mezisoučet = 18,752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</si>
  <si>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</si>
  <si>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457313</t>
  </si>
  <si>
    <t>VYROVNÁVACÍ A SPÁDOVÝ PROSTÝ BETON C16/20</t>
  </si>
  <si>
    <t>Podkladní beton pod těsnící vrstvu za koncovými prahy</t>
  </si>
  <si>
    <t xml:space="preserve"> 11,07*0,7*0,3*2 = 4,649 [A]</t>
  </si>
  <si>
    <t>457325</t>
  </si>
  <si>
    <t>VYROVNÁVACÍ A SPÁDOVÝ ŽELEZOBETON C30/37</t>
  </si>
  <si>
    <t>Plovoucí deska</t>
  </si>
  <si>
    <t xml:space="preserve"> 14,53*11,07*0,25 = 40,212 [A]</t>
  </si>
  <si>
    <t>457368</t>
  </si>
  <si>
    <t>VÝZTUŽ VYROV A SPÁD BETONU ZE SVAŘ SÍTÍ</t>
  </si>
  <si>
    <t>KY50 2 vrstvy 160/5*2*0,03239 = 2,073 [A]</t>
  </si>
  <si>
    <t>45860</t>
  </si>
  <si>
    <t>VÝPLŇ ZA OPĚRAMI A ZDMI Z MEZEROVITÉHO BETONU</t>
  </si>
  <si>
    <t>Za koncovými prahy 11,07*1*0,5*2 = 11,070 [A]</t>
  </si>
  <si>
    <t>Drenáž ve výkopu 4*0,3*0,3*2 = 0,720 [B]</t>
  </si>
  <si>
    <t>Mezisoučet = 11,790 [C]</t>
  </si>
  <si>
    <t>Položka zahrnuje:
 - dodávku mezerovitého betonu a jeho uložení se zhutněním
- včetně mimostaveništní a vnitrostaveništní dopravy (rovněž přesuny)
Položka nezahrnuje:
- x</t>
  </si>
  <si>
    <t>461314</t>
  </si>
  <si>
    <t>PATKY Z PROSTÉHO BETONU C25/30</t>
  </si>
  <si>
    <t>Prahy pod dlažbu na výtokové straně</t>
  </si>
  <si>
    <t xml:space="preserve"> 0,8*0,5*0,8*2 = 0,640 [A]</t>
  </si>
  <si>
    <t>Položka zahrnuje:
- nutné zemní práce (hloubení rýh a 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</t>
  </si>
  <si>
    <t>465512</t>
  </si>
  <si>
    <t>DLAŽBY Z LOMOVÉHO KAMENE NA MC</t>
  </si>
  <si>
    <t>zpevnění kolem křídel a říms (14,7+18,3)*0,2 = 6,600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</si>
  <si>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</si>
  <si>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</si>
  <si>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</si>
  <si>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56130</t>
  </si>
  <si>
    <t>VOZOVKOVÉ VRSTVY Z MEZEROVITÉHO BETONU</t>
  </si>
  <si>
    <t>Vrstva mezeovitého betonu mezi litým asfaltem a vrstvou ACP</t>
  </si>
  <si>
    <t xml:space="preserve"> 139,197*0,155 = 21,576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</si>
  <si>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</si>
  <si>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56333</t>
  </si>
  <si>
    <t>VOZOVKOVÉ VRSTVY ZE ŠTĚRKODRTI TL. DO 150MM</t>
  </si>
  <si>
    <t>Podklad pod plovoucí desku 11,07*13,34 = 147,674 [A]</t>
  </si>
  <si>
    <t>Podklad pod koncové prahy 11,07*1,8*2 = 39,852 [B]</t>
  </si>
  <si>
    <t>Konstrukční vrstva vozovky mimo desku - 2 vrstvy (88,3+109)*2 = 394,600 [D]</t>
  </si>
  <si>
    <t>Mezisoučet = 582,126 [C]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</si>
  <si>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</si>
  <si>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56336</t>
  </si>
  <si>
    <t>VOZOVKOVÉ VRSTVY ZE ŠTĚRKODRTI TL. DO 300MM</t>
  </si>
  <si>
    <t>Dosypání výkopu na vrcholu klenby</t>
  </si>
  <si>
    <t>572123</t>
  </si>
  <si>
    <t>INFILTRAČNÍ POSTŘIK Z EMULZE DO 1,0KG/M2</t>
  </si>
  <si>
    <t xml:space="preserve"> 88,3+139,1+109 = 336,400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</si>
  <si>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</si>
  <si>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</si>
  <si>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</si>
  <si>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Mezi ACP a ACL 88,3+139,1+109 = 336,400 [B]</t>
  </si>
  <si>
    <t>Mezi ACL a ACO 104,8+88,3+139,1+109+58,1 = 499,300 [A]</t>
  </si>
  <si>
    <t>Mezisoučet = 835,700 [C]</t>
  </si>
  <si>
    <t>574A34</t>
  </si>
  <si>
    <t>ASFALTOVÝ BETON PRO OBRUSNÉ VRSTVY ACO 11+ TL. 40MM</t>
  </si>
  <si>
    <t>Mezi ACL a ACO 104,8+88,3+139,1+109+58,1-(24,53*0,5*2) = 474,770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</si>
  <si>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</si>
  <si>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</si>
  <si>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</si>
  <si>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</si>
  <si>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</si>
  <si>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575C01</t>
  </si>
  <si>
    <t>LITÝ ASFALT MA IV (OCHRANA MOSTNÍ IZOLACE) 8</t>
  </si>
  <si>
    <t>Odvodňovací proužek ve vozovce podél říms</t>
  </si>
  <si>
    <t xml:space="preserve"> 24,53*0,5*0,0275*2 = 0,675 [A]</t>
  </si>
  <si>
    <t>575C53</t>
  </si>
  <si>
    <t>LITÝ ASFALT MA IV (OCHRANA MOSTNÍ IZOLACE) 11 TL. 40MM</t>
  </si>
  <si>
    <t xml:space="preserve"> 14,53*9,58-(14,53*0,15*2) = 134,838 [A]</t>
  </si>
  <si>
    <t>6</t>
  </si>
  <si>
    <t>Úpravy povrchů, podlahy, výplně otvorů</t>
  </si>
  <si>
    <t>62491R</t>
  </si>
  <si>
    <t>ÚPRAVA POVRCHŮ VNĚJŠ KONSTR ZDĚNÝCH KAMENICKÝM OPRACOVÁNÍM - DOPLNĚNÍ</t>
  </si>
  <si>
    <t>V případě závažných poruch bude provedena oprava kamenných prvků – doplnění, částečná výměna. Doplněním se rozumí náhrada umělým kamenem, který svou barevností a povrchovou strukturou bude odpovídat okolnímu materiálu. Částečnou výměnou se rozumí vyjmutí nevyhovující části kamene a náhrada kamenem jiným (tzv.
filuňkem), shodného druhu a lokality s vyhovujícími fyzikálními vlastnostmi. Za třetí se bude jednat o
případnou celkovou výměnu celých jednotlivých bloků, a to opět za (pokud možno) identický kámen
ve všech ohledech. Finální vzhled nesmí narušit celistvost okolního zdiva. Ale kompletní výměna
nejen klenáků se nepředpokládá.</t>
  </si>
  <si>
    <t>Vrchol klenby 20% plochy 11,07*1*0,2 = 2,214 [A]</t>
  </si>
  <si>
    <t>Podhled klenby 10% plochy 65,54*0,1 = 6,554 [B]</t>
  </si>
  <si>
    <t>Mezisoučet = 8,768 [C]</t>
  </si>
  <si>
    <t>Položka zahrnuje:
- dodávku veškerého materiálu potřebného pro předepsanou úpravu v předepsané kvalitě
- nutné vyspravení podkladu, případně zatření spar zdiva
- položení vrstvy v předepsané tloušťce
- potřebná lešení a podpěrné konstrukce</t>
  </si>
  <si>
    <t>62745</t>
  </si>
  <si>
    <t>SPÁROVÁNÍ STARÉHO ZDIVA CEMENTOVOU MALTOU</t>
  </si>
  <si>
    <t>Vtoková šachta 100% plochy 0,6*3*2 = 3,600 [A]</t>
  </si>
  <si>
    <t>Položka zahrnuje:
- dodávku veškerého materiálu potřebného pro předepsanou úpravu v předepsané kvalitě
- vyčištění spar (vyškrábání), vypláchnutí spar vodou, očištění povrchu
- spárování
- odklizení suti a přebytečného materiálu
- potřebná lešení
Položka nezahrnuje:
- x</t>
  </si>
  <si>
    <t>62747</t>
  </si>
  <si>
    <t>SPÁROVÁNÍ STARÉHO ZDIVA ZVLÁŠT MALTOU</t>
  </si>
  <si>
    <t>Po opravě a očištění bude provedeno přespárování. Stávající spárovací hmota bude odstraněna v místech, kde je uvolněna nebo vypraskaná. V místech, kde mám dostatečnou přídržnost, bude ponechána.</t>
  </si>
  <si>
    <t>Vrchol klenby 75% plochy 11,07*1*0,75 = 8,303 [A]</t>
  </si>
  <si>
    <t>Podhled klenby 50% plochy 65,54*0,5 = 32,770 [B]</t>
  </si>
  <si>
    <t>Výtokové čelo 30% plochy 34,125*0,3 = 10,238 [D]</t>
  </si>
  <si>
    <t>Koruna parapetní zdi 50% plochy 13,65*0,6*0,5 = 4,095 [E]</t>
  </si>
  <si>
    <t>Mezisoučet = 55,406 [C]</t>
  </si>
  <si>
    <t>7</t>
  </si>
  <si>
    <t>Přidružená stavební výroba</t>
  </si>
  <si>
    <t>711112</t>
  </si>
  <si>
    <t>IZOLACE BĚŽNÝCH KONSTRUKCÍ PROTI ZEMNÍ VLHKOSTI ASFALTOVÝMI PÁSY</t>
  </si>
  <si>
    <t>Těsnící vrstva za koncovými prahy</t>
  </si>
  <si>
    <t xml:space="preserve"> 11,07*0,8*2 = 17,712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</si>
  <si>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</si>
  <si>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711412</t>
  </si>
  <si>
    <t>IZOLACE MOSTOVEK CELOPLOŠNÁ ASFALTOVÝMI PÁSY</t>
  </si>
  <si>
    <t>Kompletní izolační systém ALP+NAIP schválený MD.</t>
  </si>
  <si>
    <t>Povrch plovoucí desky 11,07*14,54 = 160,958 [A]</t>
  </si>
  <si>
    <t>Koncový práh s přetažením pod drenáž 11,07*0,7*2 = 15,498 [B]</t>
  </si>
  <si>
    <t>Mezisoučet = 176,456 [C]</t>
  </si>
  <si>
    <t>Položka zahrnuje:
- izolace rámových konstrukcí (mosty, propusty, kolektory)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litý asfalt, asfaltový beton</t>
  </si>
  <si>
    <t>711502</t>
  </si>
  <si>
    <t>OCHRANA IZOLACE NA POVRCHU ASFALTOVÝMI PÁSY</t>
  </si>
  <si>
    <t>Ochrana izolace pod římsami - asfaltový izolační pás s hliníkovou vložkou</t>
  </si>
  <si>
    <t xml:space="preserve"> 14,53*0,9*2 = 26,154 [A]</t>
  </si>
  <si>
    <t>Položka zahrnuje:
- dodání předepsaného ochranného materiálu
- zřízení ochrany izolace
Položka nezahrnuje:
- x</t>
  </si>
  <si>
    <t>711509</t>
  </si>
  <si>
    <t>OCHRANA IZOLACE NA POVRCHU TEXTILIÍ</t>
  </si>
  <si>
    <t>Ochrana izolace koncových prahů</t>
  </si>
  <si>
    <t xml:space="preserve"> 11,07*0,5*2 = 11,070 [A]</t>
  </si>
  <si>
    <t>78386</t>
  </si>
  <si>
    <t>NÁTĚRY BETON KONSTR TYP S9 (OS-E)</t>
  </si>
  <si>
    <t>Ochranný nátěr obruby říms</t>
  </si>
  <si>
    <t xml:space="preserve"> 14,53*0,3*2 = 8,718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</si>
  <si>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</si>
  <si>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</si>
  <si>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</si>
  <si>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875332</t>
  </si>
  <si>
    <t>POTRUBÍ DREN Z TRUB PLAST DN DO 150MM DĚROVANÝCH</t>
  </si>
  <si>
    <t>Za koncovými prahy 11,07*2 = 22,140 [A]</t>
  </si>
  <si>
    <t>Vyústění kolem křídel 4*2 = 8,000 [B]</t>
  </si>
  <si>
    <t>Mezisoučet = 30,140 [C]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</si>
  <si>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</si>
  <si>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9</t>
  </si>
  <si>
    <t>Ostatní konstrukce a práce</t>
  </si>
  <si>
    <t>9113C1</t>
  </si>
  <si>
    <t>SVODIDLO OCEL SILNIČ JEDNOSTR, ÚROVEŇ ZADRŽ H2 - DODÁVKA A MONTÁŽ</t>
  </si>
  <si>
    <t>předpolí 26,47+44,47 = 70,940 [A]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</si>
  <si>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</si>
  <si>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9117C1</t>
  </si>
  <si>
    <t>SVOD OCEL ZÁBRADEL ÚROVEŇ ZADRŽ H2 - DODÁVKA A MONTÁŽ</t>
  </si>
  <si>
    <t>most 14,53*2 = 29,060 [A]</t>
  </si>
  <si>
    <t>Položka zahrnuje:
- kompletní dodávku všech dílů certifikovaného ocelového svodidla s předepsanou povrchovou úpravou včetně spojovacích a dilatačních prvků
- montáž a osazení svodidla, včetně kotvení dle zadávací dokumentace, t.j. kotevní desky, případné nivelační hmoty pod kotevní desky, kotvy a spojovací materiál, vrty a zálivku
- přechod na jiný typ svodidla nebo přes mostní závěr  
- ochranu proti bludným proudům a vývody pro jejich měření
Položka nezahrnuje:
- odrazky nebo retroreflexní fólie
Způsob měření:
- vykazuje se délka svodidla v předepsané výšce, délka náběhů se nezapočítává</t>
  </si>
  <si>
    <t>91355</t>
  </si>
  <si>
    <t>EVIDENČNÍ ČÍSLO MOSTU</t>
  </si>
  <si>
    <t xml:space="preserve"> 2 = 2,000 [A]</t>
  </si>
  <si>
    <t>Položka zahrnuje:
- štítek s evidenčním číslem mostu
- sloupek dopravní značky včetně osazení a nutných zemních prací a zabetonování
Položka nezahrnuje:
- x</t>
  </si>
  <si>
    <t>915111</t>
  </si>
  <si>
    <t>VODOROVNÉ DOPRAVNÍ ZNAČENÍ BARVOU HLADKÉ - DODÁVKA A POKLÁDKA</t>
  </si>
  <si>
    <t xml:space="preserve"> 58,7*2*0,125 = 14,675 [A]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</si>
  <si>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</si>
  <si>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</si>
  <si>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</si>
  <si>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zpevnněí kolem křídel a říms 26+16+34 = 76,000 [A]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</si>
  <si>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</si>
  <si>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</si>
  <si>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</si>
  <si>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zpevnění kolem křídel a říms 10+10 = 20,000 [A]</t>
  </si>
  <si>
    <t>Položka zahrnuje:
- dodání a pokládku betonových obrubníků o rozměrech předepsaných zadávací dokumentací
- betonové lože i boční betonovou opěrku</t>
  </si>
  <si>
    <t>931185</t>
  </si>
  <si>
    <t>VÝPLŇ DILATAČNÍCH SPAR Z POLYSTYRENU TL 50MM</t>
  </si>
  <si>
    <t>Dilatace mezi parapetní zídkou a plovoucí deskou+římsou</t>
  </si>
  <si>
    <t xml:space="preserve"> 14,53*0,95 = 13,804 [A]</t>
  </si>
  <si>
    <t>Položka zahrnuje:
- dodávku a osazení předepsaného materiálu
- očištění ploch spáry před úpravou
- očištění okolí spáry po úpravě</t>
  </si>
  <si>
    <t>931315</t>
  </si>
  <si>
    <t>TĚSNĚNÍ DILATAČ SPAR ASF ZÁLIVKOU PRŮŘ DO 600MM2</t>
  </si>
  <si>
    <t>mezi LA a římsou 14,53*2 = 29,060 [A]</t>
  </si>
  <si>
    <t>Položka zahrnuje:
- dodávku a osazení předepsaného materiálu
- očištění ploch spáry před úpravou
- očištění okolí spáry po úpravě
Položka nezahrnuje:
- těsnící profil</t>
  </si>
  <si>
    <t>931322</t>
  </si>
  <si>
    <t>TĚSNĚNÍ DILATAČ SPAR ASF ZÁLIVKOU MODIFIK PRŮŘ DO 200MM2</t>
  </si>
  <si>
    <t>931325</t>
  </si>
  <si>
    <t>TĚSNĚNÍ DILATAČ SPAR ASF ZÁLIVKOU MODIFIK PRŮŘ DO 600MM2</t>
  </si>
  <si>
    <t>931326</t>
  </si>
  <si>
    <t>TĚSNĚNÍ DILATAČ SPAR ASF ZÁLIVKOU MODIFIK PRŮŘ DO 800MM2</t>
  </si>
  <si>
    <t>mezi odvodňovacím proužkem a římsou 24,53*2 = 49,060 [A]</t>
  </si>
  <si>
    <t>931331</t>
  </si>
  <si>
    <t>TĚSNĚNÍ DILATAČNÍCH SPAR POLYURETANOVÝM TMELEM PRŮŘEZU DO 100MM2</t>
  </si>
  <si>
    <t>Těsnění smršťovacích spár říms</t>
  </si>
  <si>
    <t xml:space="preserve"> 1,4*14 = 19,600 [A]</t>
  </si>
  <si>
    <t>931337</t>
  </si>
  <si>
    <t>TĚSNĚNÍ DILATAČ SPAR POLYURETAN TMELEM PRŮŘ PŘES 800MM2</t>
  </si>
  <si>
    <t>Těsnění u stávající parapetní zídky</t>
  </si>
  <si>
    <t>v úrovni plovoucí desky 14,53*2 = 29,060 [A]</t>
  </si>
  <si>
    <t>v úrovni římsy 14,53*2 = 29,060 [B]</t>
  </si>
  <si>
    <t>Mezisoučet = 58,120 [C]</t>
  </si>
  <si>
    <t>936502R</t>
  </si>
  <si>
    <t>DROBNÉ DOPLŇK KONSTR KOVOVÉ POZINK</t>
  </si>
  <si>
    <t>Nová otevírací, uzamykatelná mříž na vtokové šachtě - výroba včetně PKO Zn100, montáž včetně ukotvení do stěn šachty.
Zhoovitel provede přesné oměření šachty a následně zpracuje VTD k odsouhlasení TDS a Zadavateli.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</si>
  <si>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</si>
  <si>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93650R</t>
  </si>
  <si>
    <t>DROBNÉ DOPLŇK KONSTR KOVOVÉ</t>
  </si>
  <si>
    <t>Stávající mříž bránící vstupu do prostoru pod mostem bude před zahájením prací sejmuta a po jejich
dokončení vrácena zpět s tím, že dojde k obnově povrchové ochrany ocelové konstrukce mříže. Ta
bude odvezena do zinkovny, kde bude očištěna a opětovně opatřena ochranou žárovým zinkem
100µm.</t>
  </si>
  <si>
    <t>938441</t>
  </si>
  <si>
    <t>OČIŠTĚNÍ ZDIVA OTRYSKÁNÍM TLAKOVOU VODOU DO 200 BARŮ</t>
  </si>
  <si>
    <t>Povrch parapetní zdi, křídel a klenby bude mechanicky a následně tlakovou
vodou do 200BAR očištěn od nánosů a nečistot</t>
  </si>
  <si>
    <t>Vrchol klenby 11,07*1 = 11,070 [A]</t>
  </si>
  <si>
    <t>Podhled klenby 11,3*5,8 = 65,540 [B]</t>
  </si>
  <si>
    <t>parapetní zeď od vozovky 13,65*0,9 = 12,285 [C]</t>
  </si>
  <si>
    <t>výtokové čelo - křídla a parapet 13,65*2,5 = 34,125 [D]</t>
  </si>
  <si>
    <t>Mezisoučet = 123,020 [E]</t>
  </si>
  <si>
    <t>Položka zahrnuje:
- očištění předepsaným způsobem
- odklizení vzniklého odpadu</t>
  </si>
  <si>
    <t>938442</t>
  </si>
  <si>
    <t>OČIŠTĚNÍ ZDIVA OTRYSKÁNÍM TLAKOVOU VODOU DO 500 BARŮ</t>
  </si>
  <si>
    <t>vtoková šachta 3*0,6*2 = 3,600 [A]</t>
  </si>
  <si>
    <t>Položka zahrnuje:
- očištění předepsaným způsobem
- odklizení vzniklého odpadu
Položka nezahrnuje:
- x</t>
  </si>
  <si>
    <t>94895</t>
  </si>
  <si>
    <t>PODPĚRNÉ SKRUŽE ZE DŘEVA</t>
  </si>
  <si>
    <t>M3OP</t>
  </si>
  <si>
    <t>Před zahájením odstraňování konstrukčních vrstev bude klenba v části (v etapě), kde budou práce
probíhat, podepřena pro zajištění statické stability klenby. Pro podepření zpracuje Zhotovitel VTD a
TePř, který musí být schválen TDI a AD. Podepření bude ponecháno až do provedení spádové
plovoucí desky.</t>
  </si>
  <si>
    <t xml:space="preserve"> 2,85*11,5*1,5*2 = 98,325 [A]</t>
  </si>
  <si>
    <t>Položka zahrnuje:
- dovoz, montáž, údržbu, opotřebení (nájemné), demontáž, konzervaci, odvoz</t>
  </si>
  <si>
    <t>02720</t>
  </si>
  <si>
    <t>POMOC PRÁCE ZŘÍZ NEBO ZAJIŠŤ REGULACI A OCHRANU DOPRAVY</t>
  </si>
  <si>
    <t>V době výstavby se předpokládá s úplnou uzavírkou ulice Mariánskolázeňská v úseku stavby. 
Projektovou dokumentaci dopravně inženýrských opatření včetně projednání s Policií ČR a
příslušnými správními úřady, zajistí Zhotovitel před zahájením provádění prací.</t>
  </si>
  <si>
    <t>Položka zahrnuje:
- PD
- Projednání s Policií ČR
- Projednání se správními úřady
- Montáž, nájem a demontáž dopravního značení
- Případně další požadavky na řízení a regulaci dopravy v době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</si>
</sst>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SUM(C10:C12)</f>
        <v>0</v>
      </c>
      <c r="D6" s="3"/>
      <c r="E6" s="3"/>
    </row>
    <row r="7" spans="1:5" x14ac:dyDescent="0.25">
      <c r="A7" s="3"/>
      <c r="B7" s="5" t="s">
        <v>5</v>
      </c>
      <c r="C7" s="6">
        <f>SUM(E10:E12)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'201'!I3</f>
        <v>0</v>
      </c>
      <c r="D11" s="9">
        <f>SUMIFS('201'!O:O,'201'!A:A,"P")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'901'!I3</f>
        <v>0</v>
      </c>
      <c r="D12" s="9">
        <f>SUMIFS('901'!O:O,'901'!A:A,"P")</f>
        <v>0</v>
      </c>
      <c r="E12" s="9">
        <f>C12+D12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B1" workbookViewId="0">
      <selection activeCell="H17" sqref="H17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11</v>
      </c>
      <c r="I3" s="19">
        <f>SUMIFS(I8:I40,A8:A40,"SD")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SUMIFS(I9:I40,A9:A40,"P")</f>
        <v>0</v>
      </c>
      <c r="J8" s="29"/>
    </row>
    <row r="9" spans="1:16" x14ac:dyDescent="0.25">
      <c r="A9" s="30" t="s">
        <v>38</v>
      </c>
      <c r="B9" s="30">
        <v>1</v>
      </c>
      <c r="C9" s="31" t="s">
        <v>39</v>
      </c>
      <c r="D9" s="30" t="s">
        <v>40</v>
      </c>
      <c r="E9" s="32" t="s">
        <v>41</v>
      </c>
      <c r="F9" s="33" t="s">
        <v>42</v>
      </c>
      <c r="G9" s="34">
        <v>1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ht="30" x14ac:dyDescent="0.25">
      <c r="A10" s="30" t="s">
        <v>43</v>
      </c>
      <c r="B10" s="38"/>
      <c r="E10" s="32" t="s">
        <v>44</v>
      </c>
      <c r="J10" s="39"/>
    </row>
    <row r="11" spans="1:16" x14ac:dyDescent="0.25">
      <c r="A11" s="30" t="s">
        <v>45</v>
      </c>
      <c r="B11" s="38"/>
      <c r="E11" s="40" t="s">
        <v>46</v>
      </c>
      <c r="J11" s="39"/>
    </row>
    <row r="12" spans="1:16" x14ac:dyDescent="0.25">
      <c r="A12" s="30" t="s">
        <v>47</v>
      </c>
      <c r="B12" s="38"/>
      <c r="E12" s="41"/>
      <c r="J12" s="39"/>
    </row>
    <row r="13" spans="1:16" x14ac:dyDescent="0.25">
      <c r="A13" s="30" t="s">
        <v>38</v>
      </c>
      <c r="B13" s="30">
        <v>2</v>
      </c>
      <c r="C13" s="31" t="s">
        <v>48</v>
      </c>
      <c r="D13" s="30" t="s">
        <v>40</v>
      </c>
      <c r="E13" s="32" t="s">
        <v>49</v>
      </c>
      <c r="F13" s="33" t="s">
        <v>50</v>
      </c>
      <c r="G13" s="34">
        <v>1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43</v>
      </c>
      <c r="B14" s="38"/>
      <c r="E14" s="41" t="s">
        <v>40</v>
      </c>
      <c r="J14" s="39"/>
    </row>
    <row r="15" spans="1:16" x14ac:dyDescent="0.25">
      <c r="A15" s="30" t="s">
        <v>45</v>
      </c>
      <c r="B15" s="38"/>
      <c r="E15" s="40" t="s">
        <v>46</v>
      </c>
      <c r="J15" s="39"/>
    </row>
    <row r="16" spans="1:16" ht="60" x14ac:dyDescent="0.25">
      <c r="A16" s="30" t="s">
        <v>47</v>
      </c>
      <c r="B16" s="38"/>
      <c r="E16" s="32" t="s">
        <v>51</v>
      </c>
      <c r="J16" s="39"/>
    </row>
    <row r="17" spans="1:16" x14ac:dyDescent="0.25">
      <c r="A17" s="30" t="s">
        <v>38</v>
      </c>
      <c r="B17" s="30">
        <v>3</v>
      </c>
      <c r="C17" s="31" t="s">
        <v>52</v>
      </c>
      <c r="D17" s="30" t="s">
        <v>40</v>
      </c>
      <c r="E17" s="32" t="s">
        <v>53</v>
      </c>
      <c r="F17" s="33" t="s">
        <v>42</v>
      </c>
      <c r="G17" s="34">
        <v>1</v>
      </c>
      <c r="H17" s="35">
        <v>0</v>
      </c>
      <c r="I17" s="36">
        <f>ROUND(G17*H17,P4)</f>
        <v>0</v>
      </c>
      <c r="J17" s="30"/>
      <c r="O17" s="37">
        <f>I17*0.21</f>
        <v>0</v>
      </c>
      <c r="P17">
        <v>3</v>
      </c>
    </row>
    <row r="18" spans="1:16" ht="30" x14ac:dyDescent="0.25">
      <c r="A18" s="30" t="s">
        <v>43</v>
      </c>
      <c r="B18" s="38"/>
      <c r="E18" s="32" t="s">
        <v>54</v>
      </c>
      <c r="J18" s="39"/>
    </row>
    <row r="19" spans="1:16" x14ac:dyDescent="0.25">
      <c r="A19" s="30" t="s">
        <v>45</v>
      </c>
      <c r="B19" s="38"/>
      <c r="E19" s="40" t="s">
        <v>46</v>
      </c>
      <c r="J19" s="39"/>
    </row>
    <row r="20" spans="1:16" ht="30" x14ac:dyDescent="0.25">
      <c r="A20" s="30" t="s">
        <v>47</v>
      </c>
      <c r="B20" s="38"/>
      <c r="E20" s="32" t="s">
        <v>55</v>
      </c>
      <c r="J20" s="39"/>
    </row>
    <row r="21" spans="1:16" ht="30" x14ac:dyDescent="0.25">
      <c r="A21" s="30" t="s">
        <v>38</v>
      </c>
      <c r="B21" s="30">
        <v>4</v>
      </c>
      <c r="C21" s="31" t="s">
        <v>56</v>
      </c>
      <c r="D21" s="30" t="s">
        <v>40</v>
      </c>
      <c r="E21" s="32" t="s">
        <v>57</v>
      </c>
      <c r="F21" s="33" t="s">
        <v>42</v>
      </c>
      <c r="G21" s="34">
        <v>1</v>
      </c>
      <c r="H21" s="35">
        <v>0</v>
      </c>
      <c r="I21" s="36">
        <f>ROUND(G21*H21,P4)</f>
        <v>0</v>
      </c>
      <c r="J21" s="30"/>
      <c r="O21" s="37">
        <f>I21*0.21</f>
        <v>0</v>
      </c>
      <c r="P21">
        <v>3</v>
      </c>
    </row>
    <row r="22" spans="1:16" ht="30" x14ac:dyDescent="0.25">
      <c r="A22" s="30" t="s">
        <v>43</v>
      </c>
      <c r="B22" s="38"/>
      <c r="E22" s="32" t="s">
        <v>58</v>
      </c>
      <c r="J22" s="39"/>
    </row>
    <row r="23" spans="1:16" x14ac:dyDescent="0.25">
      <c r="A23" s="30" t="s">
        <v>45</v>
      </c>
      <c r="B23" s="38"/>
      <c r="E23" s="40" t="s">
        <v>46</v>
      </c>
      <c r="J23" s="39"/>
    </row>
    <row r="24" spans="1:16" ht="135" x14ac:dyDescent="0.25">
      <c r="A24" s="30" t="s">
        <v>47</v>
      </c>
      <c r="B24" s="38"/>
      <c r="E24" s="32" t="s">
        <v>59</v>
      </c>
      <c r="J24" s="39"/>
    </row>
    <row r="25" spans="1:16" x14ac:dyDescent="0.25">
      <c r="A25" s="30" t="s">
        <v>38</v>
      </c>
      <c r="B25" s="30">
        <v>5</v>
      </c>
      <c r="C25" s="31" t="s">
        <v>60</v>
      </c>
      <c r="D25" s="30" t="s">
        <v>40</v>
      </c>
      <c r="E25" s="32" t="s">
        <v>61</v>
      </c>
      <c r="F25" s="33" t="s">
        <v>62</v>
      </c>
      <c r="G25" s="34">
        <v>1</v>
      </c>
      <c r="H25" s="35">
        <v>0</v>
      </c>
      <c r="I25" s="36">
        <f>ROUND(G25*H25,P4)</f>
        <v>0</v>
      </c>
      <c r="J25" s="30"/>
      <c r="O25" s="37">
        <f>I25*0.21</f>
        <v>0</v>
      </c>
      <c r="P25">
        <v>3</v>
      </c>
    </row>
    <row r="26" spans="1:16" x14ac:dyDescent="0.25">
      <c r="A26" s="30" t="s">
        <v>43</v>
      </c>
      <c r="B26" s="38"/>
      <c r="E26" s="41" t="s">
        <v>40</v>
      </c>
      <c r="J26" s="39"/>
    </row>
    <row r="27" spans="1:16" x14ac:dyDescent="0.25">
      <c r="A27" s="30" t="s">
        <v>45</v>
      </c>
      <c r="B27" s="38"/>
      <c r="E27" s="40" t="s">
        <v>46</v>
      </c>
      <c r="J27" s="39"/>
    </row>
    <row r="28" spans="1:16" ht="150" x14ac:dyDescent="0.25">
      <c r="A28" s="30" t="s">
        <v>47</v>
      </c>
      <c r="B28" s="38"/>
      <c r="E28" s="32" t="s">
        <v>63</v>
      </c>
      <c r="J28" s="39"/>
    </row>
    <row r="29" spans="1:16" x14ac:dyDescent="0.25">
      <c r="A29" s="30" t="s">
        <v>38</v>
      </c>
      <c r="B29" s="30">
        <v>6</v>
      </c>
      <c r="C29" s="31" t="s">
        <v>64</v>
      </c>
      <c r="D29" s="30" t="s">
        <v>40</v>
      </c>
      <c r="E29" s="32" t="s">
        <v>65</v>
      </c>
      <c r="F29" s="33" t="s">
        <v>50</v>
      </c>
      <c r="G29" s="34">
        <v>1</v>
      </c>
      <c r="H29" s="35">
        <v>0</v>
      </c>
      <c r="I29" s="36">
        <f>ROUND(G29*H29,P4)</f>
        <v>0</v>
      </c>
      <c r="J29" s="30"/>
      <c r="O29" s="37">
        <f>I29*0.21</f>
        <v>0</v>
      </c>
      <c r="P29">
        <v>3</v>
      </c>
    </row>
    <row r="30" spans="1:16" x14ac:dyDescent="0.25">
      <c r="A30" s="30" t="s">
        <v>43</v>
      </c>
      <c r="B30" s="38"/>
      <c r="E30" s="41" t="s">
        <v>40</v>
      </c>
      <c r="J30" s="39"/>
    </row>
    <row r="31" spans="1:16" x14ac:dyDescent="0.25">
      <c r="A31" s="30" t="s">
        <v>45</v>
      </c>
      <c r="B31" s="38"/>
      <c r="E31" s="40" t="s">
        <v>46</v>
      </c>
      <c r="J31" s="39"/>
    </row>
    <row r="32" spans="1:16" ht="120" x14ac:dyDescent="0.25">
      <c r="A32" s="30" t="s">
        <v>47</v>
      </c>
      <c r="B32" s="38"/>
      <c r="E32" s="32" t="s">
        <v>66</v>
      </c>
      <c r="J32" s="39"/>
    </row>
    <row r="33" spans="1:16" x14ac:dyDescent="0.25">
      <c r="A33" s="30" t="s">
        <v>38</v>
      </c>
      <c r="B33" s="30">
        <v>7</v>
      </c>
      <c r="C33" s="31" t="s">
        <v>67</v>
      </c>
      <c r="D33" s="30" t="s">
        <v>40</v>
      </c>
      <c r="E33" s="32" t="s">
        <v>68</v>
      </c>
      <c r="F33" s="33" t="s">
        <v>42</v>
      </c>
      <c r="G33" s="34">
        <v>1</v>
      </c>
      <c r="H33" s="35">
        <v>0</v>
      </c>
      <c r="I33" s="36">
        <f>ROUND(G33*H33,P4)</f>
        <v>0</v>
      </c>
      <c r="J33" s="30"/>
      <c r="O33" s="37">
        <f>I33*0.21</f>
        <v>0</v>
      </c>
      <c r="P33">
        <v>3</v>
      </c>
    </row>
    <row r="34" spans="1:16" x14ac:dyDescent="0.25">
      <c r="A34" s="30" t="s">
        <v>43</v>
      </c>
      <c r="B34" s="38"/>
      <c r="E34" s="32" t="s">
        <v>69</v>
      </c>
      <c r="J34" s="39"/>
    </row>
    <row r="35" spans="1:16" x14ac:dyDescent="0.25">
      <c r="A35" s="30" t="s">
        <v>45</v>
      </c>
      <c r="B35" s="38"/>
      <c r="E35" s="40" t="s">
        <v>46</v>
      </c>
      <c r="J35" s="39"/>
    </row>
    <row r="36" spans="1:16" x14ac:dyDescent="0.25">
      <c r="A36" s="30" t="s">
        <v>47</v>
      </c>
      <c r="B36" s="38"/>
      <c r="E36" s="41"/>
      <c r="J36" s="39"/>
    </row>
    <row r="37" spans="1:16" x14ac:dyDescent="0.25">
      <c r="A37" s="30" t="s">
        <v>38</v>
      </c>
      <c r="B37" s="30">
        <v>8</v>
      </c>
      <c r="C37" s="31" t="s">
        <v>70</v>
      </c>
      <c r="D37" s="30" t="s">
        <v>40</v>
      </c>
      <c r="E37" s="32" t="s">
        <v>71</v>
      </c>
      <c r="F37" s="33" t="s">
        <v>42</v>
      </c>
      <c r="G37" s="34">
        <v>1</v>
      </c>
      <c r="H37" s="35">
        <v>0</v>
      </c>
      <c r="I37" s="36">
        <f>ROUND(G37*H37,P4)</f>
        <v>0</v>
      </c>
      <c r="J37" s="30"/>
      <c r="O37" s="37">
        <f>I37*0.21</f>
        <v>0</v>
      </c>
      <c r="P37">
        <v>3</v>
      </c>
    </row>
    <row r="38" spans="1:16" ht="120" x14ac:dyDescent="0.25">
      <c r="A38" s="30" t="s">
        <v>43</v>
      </c>
      <c r="B38" s="38"/>
      <c r="E38" s="32" t="s">
        <v>72</v>
      </c>
      <c r="J38" s="39"/>
    </row>
    <row r="39" spans="1:16" x14ac:dyDescent="0.25">
      <c r="A39" s="30" t="s">
        <v>45</v>
      </c>
      <c r="B39" s="38"/>
      <c r="E39" s="40" t="s">
        <v>46</v>
      </c>
      <c r="J39" s="39"/>
    </row>
    <row r="40" spans="1:16" ht="45" x14ac:dyDescent="0.25">
      <c r="A40" s="30" t="s">
        <v>47</v>
      </c>
      <c r="B40" s="42"/>
      <c r="C40" s="43"/>
      <c r="D40" s="43"/>
      <c r="E40" s="32" t="s">
        <v>73</v>
      </c>
      <c r="F40" s="43"/>
      <c r="G40" s="43"/>
      <c r="H40" s="43"/>
      <c r="I40" s="43"/>
      <c r="J40" s="44"/>
    </row>
  </sheetData>
  <sheetProtection algorithmName="SHA-512" hashValue="B8zTA3BvvfhlGb7cbsfcGpcYCjsbkXdFGF+RN8TvlRGk1UhKLkPslCXaTCqpwjhCXZ9JIGqXt4XGauxtstxczA==" saltValue="JWJr12iYh+jV6e8EPYk4H92BhW3vV2GLPYHZ2Gp5Ljz+66WA0XOf4E0VusW81L09utIvjIu27OOHFN/y7ha6L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32"/>
  <sheetViews>
    <sheetView tabSelected="1" topLeftCell="B34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13</v>
      </c>
      <c r="I3" s="19">
        <f>SUMIFS(I8:I332,A8:A332,"SD")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13</v>
      </c>
      <c r="D4" s="48"/>
      <c r="E4" s="17" t="s">
        <v>14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SUMIFS(I9:I22,A9:A22,"P")</f>
        <v>0</v>
      </c>
      <c r="J8" s="29"/>
    </row>
    <row r="9" spans="1:16" x14ac:dyDescent="0.25">
      <c r="A9" s="30" t="s">
        <v>38</v>
      </c>
      <c r="B9" s="30">
        <v>1</v>
      </c>
      <c r="C9" s="31" t="s">
        <v>74</v>
      </c>
      <c r="D9" s="30" t="s">
        <v>40</v>
      </c>
      <c r="E9" s="32" t="s">
        <v>75</v>
      </c>
      <c r="F9" s="33" t="s">
        <v>76</v>
      </c>
      <c r="G9" s="34">
        <v>59.805999999999997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43</v>
      </c>
      <c r="B10" s="38"/>
      <c r="E10" s="41" t="s">
        <v>40</v>
      </c>
      <c r="J10" s="39"/>
    </row>
    <row r="11" spans="1:16" x14ac:dyDescent="0.25">
      <c r="A11" s="30" t="s">
        <v>45</v>
      </c>
      <c r="B11" s="38"/>
      <c r="E11" s="40" t="s">
        <v>77</v>
      </c>
      <c r="J11" s="39"/>
    </row>
    <row r="12" spans="1:16" ht="45" x14ac:dyDescent="0.25">
      <c r="A12" s="30" t="s">
        <v>47</v>
      </c>
      <c r="B12" s="38"/>
      <c r="E12" s="32" t="s">
        <v>78</v>
      </c>
      <c r="J12" s="39"/>
    </row>
    <row r="13" spans="1:16" x14ac:dyDescent="0.25">
      <c r="A13" s="30" t="s">
        <v>38</v>
      </c>
      <c r="B13" s="30">
        <v>2</v>
      </c>
      <c r="C13" s="31" t="s">
        <v>79</v>
      </c>
      <c r="D13" s="30" t="s">
        <v>40</v>
      </c>
      <c r="E13" s="32" t="s">
        <v>80</v>
      </c>
      <c r="F13" s="33" t="s">
        <v>76</v>
      </c>
      <c r="G13" s="34">
        <v>206.54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43</v>
      </c>
      <c r="B14" s="38"/>
      <c r="E14" s="41" t="s">
        <v>40</v>
      </c>
      <c r="J14" s="39"/>
    </row>
    <row r="15" spans="1:16" x14ac:dyDescent="0.25">
      <c r="A15" s="30" t="s">
        <v>45</v>
      </c>
      <c r="B15" s="38"/>
      <c r="E15" s="40" t="s">
        <v>81</v>
      </c>
      <c r="J15" s="39"/>
    </row>
    <row r="16" spans="1:16" x14ac:dyDescent="0.25">
      <c r="A16" s="30" t="s">
        <v>45</v>
      </c>
      <c r="B16" s="38"/>
      <c r="E16" s="40" t="s">
        <v>82</v>
      </c>
      <c r="J16" s="39"/>
    </row>
    <row r="17" spans="1:16" x14ac:dyDescent="0.25">
      <c r="A17" s="30" t="s">
        <v>45</v>
      </c>
      <c r="B17" s="38"/>
      <c r="E17" s="40" t="s">
        <v>83</v>
      </c>
      <c r="J17" s="39"/>
    </row>
    <row r="18" spans="1:16" x14ac:dyDescent="0.25">
      <c r="A18" s="30" t="s">
        <v>45</v>
      </c>
      <c r="B18" s="38"/>
      <c r="E18" s="40" t="s">
        <v>84</v>
      </c>
      <c r="J18" s="39"/>
    </row>
    <row r="19" spans="1:16" x14ac:dyDescent="0.25">
      <c r="A19" s="30" t="s">
        <v>45</v>
      </c>
      <c r="B19" s="38"/>
      <c r="E19" s="40" t="s">
        <v>85</v>
      </c>
      <c r="J19" s="39"/>
    </row>
    <row r="20" spans="1:16" x14ac:dyDescent="0.25">
      <c r="A20" s="30" t="s">
        <v>45</v>
      </c>
      <c r="B20" s="38"/>
      <c r="E20" s="40" t="s">
        <v>86</v>
      </c>
      <c r="J20" s="39"/>
    </row>
    <row r="21" spans="1:16" x14ac:dyDescent="0.25">
      <c r="A21" s="30" t="s">
        <v>45</v>
      </c>
      <c r="B21" s="38"/>
      <c r="E21" s="40" t="s">
        <v>87</v>
      </c>
      <c r="J21" s="39"/>
    </row>
    <row r="22" spans="1:16" ht="45" x14ac:dyDescent="0.25">
      <c r="A22" s="30" t="s">
        <v>47</v>
      </c>
      <c r="B22" s="38"/>
      <c r="E22" s="32" t="s">
        <v>78</v>
      </c>
      <c r="J22" s="39"/>
    </row>
    <row r="23" spans="1:16" x14ac:dyDescent="0.25">
      <c r="A23" s="24" t="s">
        <v>35</v>
      </c>
      <c r="B23" s="25"/>
      <c r="C23" s="26" t="s">
        <v>88</v>
      </c>
      <c r="D23" s="27"/>
      <c r="E23" s="24" t="s">
        <v>89</v>
      </c>
      <c r="F23" s="27"/>
      <c r="G23" s="27"/>
      <c r="H23" s="27"/>
      <c r="I23" s="28">
        <f>SUMIFS(I24:I85,A24:A85,"P")</f>
        <v>0</v>
      </c>
      <c r="J23" s="29"/>
    </row>
    <row r="24" spans="1:16" x14ac:dyDescent="0.25">
      <c r="A24" s="30" t="s">
        <v>38</v>
      </c>
      <c r="B24" s="30">
        <v>3</v>
      </c>
      <c r="C24" s="31" t="s">
        <v>90</v>
      </c>
      <c r="D24" s="30" t="s">
        <v>40</v>
      </c>
      <c r="E24" s="32" t="s">
        <v>91</v>
      </c>
      <c r="F24" s="33" t="s">
        <v>92</v>
      </c>
      <c r="G24" s="34">
        <v>73</v>
      </c>
      <c r="H24" s="35">
        <v>0</v>
      </c>
      <c r="I24" s="36">
        <f>ROUND(G24*H24,P4)</f>
        <v>0</v>
      </c>
      <c r="J24" s="30"/>
      <c r="O24" s="37">
        <f>I24*0.21</f>
        <v>0</v>
      </c>
      <c r="P24">
        <v>3</v>
      </c>
    </row>
    <row r="25" spans="1:16" x14ac:dyDescent="0.25">
      <c r="A25" s="30" t="s">
        <v>43</v>
      </c>
      <c r="B25" s="38"/>
      <c r="E25" s="41" t="s">
        <v>40</v>
      </c>
      <c r="J25" s="39"/>
    </row>
    <row r="26" spans="1:16" x14ac:dyDescent="0.25">
      <c r="A26" s="30" t="s">
        <v>45</v>
      </c>
      <c r="B26" s="38"/>
      <c r="E26" s="40" t="s">
        <v>93</v>
      </c>
      <c r="J26" s="39"/>
    </row>
    <row r="27" spans="1:16" ht="60" x14ac:dyDescent="0.25">
      <c r="A27" s="30" t="s">
        <v>47</v>
      </c>
      <c r="B27" s="38"/>
      <c r="E27" s="32" t="s">
        <v>94</v>
      </c>
      <c r="J27" s="39"/>
    </row>
    <row r="28" spans="1:16" x14ac:dyDescent="0.25">
      <c r="A28" s="30" t="s">
        <v>38</v>
      </c>
      <c r="B28" s="30">
        <v>4</v>
      </c>
      <c r="C28" s="31" t="s">
        <v>95</v>
      </c>
      <c r="D28" s="30" t="s">
        <v>40</v>
      </c>
      <c r="E28" s="32" t="s">
        <v>96</v>
      </c>
      <c r="F28" s="33" t="s">
        <v>76</v>
      </c>
      <c r="G28" s="34">
        <v>59.805999999999997</v>
      </c>
      <c r="H28" s="35">
        <v>0</v>
      </c>
      <c r="I28" s="36">
        <f>ROUND(G28*H28,P4)</f>
        <v>0</v>
      </c>
      <c r="J28" s="30"/>
      <c r="O28" s="37">
        <f>I28*0.21</f>
        <v>0</v>
      </c>
      <c r="P28">
        <v>3</v>
      </c>
    </row>
    <row r="29" spans="1:16" x14ac:dyDescent="0.25">
      <c r="A29" s="30" t="s">
        <v>43</v>
      </c>
      <c r="B29" s="38"/>
      <c r="E29" s="32" t="s">
        <v>97</v>
      </c>
      <c r="J29" s="39"/>
    </row>
    <row r="30" spans="1:16" x14ac:dyDescent="0.25">
      <c r="A30" s="30" t="s">
        <v>45</v>
      </c>
      <c r="B30" s="38"/>
      <c r="E30" s="40" t="s">
        <v>98</v>
      </c>
      <c r="J30" s="39"/>
    </row>
    <row r="31" spans="1:16" x14ac:dyDescent="0.25">
      <c r="A31" s="30" t="s">
        <v>45</v>
      </c>
      <c r="B31" s="38"/>
      <c r="E31" s="40" t="s">
        <v>99</v>
      </c>
      <c r="J31" s="39"/>
    </row>
    <row r="32" spans="1:16" x14ac:dyDescent="0.25">
      <c r="A32" s="30" t="s">
        <v>45</v>
      </c>
      <c r="B32" s="38"/>
      <c r="E32" s="40" t="s">
        <v>100</v>
      </c>
      <c r="J32" s="39"/>
    </row>
    <row r="33" spans="1:16" ht="120" x14ac:dyDescent="0.25">
      <c r="A33" s="30" t="s">
        <v>47</v>
      </c>
      <c r="B33" s="38"/>
      <c r="E33" s="32" t="s">
        <v>101</v>
      </c>
      <c r="J33" s="39"/>
    </row>
    <row r="34" spans="1:16" x14ac:dyDescent="0.25">
      <c r="A34" s="30" t="s">
        <v>38</v>
      </c>
      <c r="B34" s="30">
        <v>5</v>
      </c>
      <c r="C34" s="31" t="s">
        <v>102</v>
      </c>
      <c r="D34" s="30" t="s">
        <v>40</v>
      </c>
      <c r="E34" s="32" t="s">
        <v>103</v>
      </c>
      <c r="F34" s="33" t="s">
        <v>104</v>
      </c>
      <c r="G34" s="34">
        <v>49.06</v>
      </c>
      <c r="H34" s="35">
        <v>0</v>
      </c>
      <c r="I34" s="36">
        <f>ROUND(G34*H34,P4)</f>
        <v>0</v>
      </c>
      <c r="J34" s="30"/>
      <c r="O34" s="37">
        <f>I34*0.21</f>
        <v>0</v>
      </c>
      <c r="P34">
        <v>3</v>
      </c>
    </row>
    <row r="35" spans="1:16" x14ac:dyDescent="0.25">
      <c r="A35" s="30" t="s">
        <v>43</v>
      </c>
      <c r="B35" s="38"/>
      <c r="E35" s="41" t="s">
        <v>40</v>
      </c>
      <c r="J35" s="39"/>
    </row>
    <row r="36" spans="1:16" x14ac:dyDescent="0.25">
      <c r="A36" s="30" t="s">
        <v>45</v>
      </c>
      <c r="B36" s="38"/>
      <c r="E36" s="40" t="s">
        <v>105</v>
      </c>
      <c r="J36" s="39"/>
    </row>
    <row r="37" spans="1:16" ht="75" x14ac:dyDescent="0.25">
      <c r="A37" s="30" t="s">
        <v>47</v>
      </c>
      <c r="B37" s="38"/>
      <c r="E37" s="32" t="s">
        <v>106</v>
      </c>
      <c r="J37" s="39"/>
    </row>
    <row r="38" spans="1:16" x14ac:dyDescent="0.25">
      <c r="A38" s="30" t="s">
        <v>38</v>
      </c>
      <c r="B38" s="30">
        <v>6</v>
      </c>
      <c r="C38" s="31" t="s">
        <v>107</v>
      </c>
      <c r="D38" s="30" t="s">
        <v>40</v>
      </c>
      <c r="E38" s="32" t="s">
        <v>108</v>
      </c>
      <c r="F38" s="33" t="s">
        <v>104</v>
      </c>
      <c r="G38" s="34">
        <v>33.96</v>
      </c>
      <c r="H38" s="35">
        <v>0</v>
      </c>
      <c r="I38" s="36">
        <f>ROUND(G38*H38,P4)</f>
        <v>0</v>
      </c>
      <c r="J38" s="30"/>
      <c r="O38" s="37">
        <f>I38*0.21</f>
        <v>0</v>
      </c>
      <c r="P38">
        <v>3</v>
      </c>
    </row>
    <row r="39" spans="1:16" x14ac:dyDescent="0.25">
      <c r="A39" s="30" t="s">
        <v>43</v>
      </c>
      <c r="B39" s="38"/>
      <c r="E39" s="41" t="s">
        <v>40</v>
      </c>
      <c r="J39" s="39"/>
    </row>
    <row r="40" spans="1:16" x14ac:dyDescent="0.25">
      <c r="A40" s="30" t="s">
        <v>45</v>
      </c>
      <c r="B40" s="38"/>
      <c r="E40" s="40" t="s">
        <v>109</v>
      </c>
      <c r="J40" s="39"/>
    </row>
    <row r="41" spans="1:16" x14ac:dyDescent="0.25">
      <c r="A41" s="30" t="s">
        <v>45</v>
      </c>
      <c r="B41" s="38"/>
      <c r="E41" s="40" t="s">
        <v>110</v>
      </c>
      <c r="J41" s="39"/>
    </row>
    <row r="42" spans="1:16" x14ac:dyDescent="0.25">
      <c r="A42" s="30" t="s">
        <v>45</v>
      </c>
      <c r="B42" s="38"/>
      <c r="E42" s="40" t="s">
        <v>111</v>
      </c>
      <c r="J42" s="39"/>
    </row>
    <row r="43" spans="1:16" ht="75" x14ac:dyDescent="0.25">
      <c r="A43" s="30" t="s">
        <v>47</v>
      </c>
      <c r="B43" s="38"/>
      <c r="E43" s="32" t="s">
        <v>106</v>
      </c>
      <c r="J43" s="39"/>
    </row>
    <row r="44" spans="1:16" x14ac:dyDescent="0.25">
      <c r="A44" s="30" t="s">
        <v>38</v>
      </c>
      <c r="B44" s="30">
        <v>7</v>
      </c>
      <c r="C44" s="31" t="s">
        <v>112</v>
      </c>
      <c r="D44" s="30" t="s">
        <v>40</v>
      </c>
      <c r="E44" s="32" t="s">
        <v>113</v>
      </c>
      <c r="F44" s="33" t="s">
        <v>76</v>
      </c>
      <c r="G44" s="34">
        <v>163.822</v>
      </c>
      <c r="H44" s="35">
        <v>0</v>
      </c>
      <c r="I44" s="36">
        <f>ROUND(G44*H44,P4)</f>
        <v>0</v>
      </c>
      <c r="J44" s="30"/>
      <c r="O44" s="37">
        <f>I44*0.21</f>
        <v>0</v>
      </c>
      <c r="P44">
        <v>3</v>
      </c>
    </row>
    <row r="45" spans="1:16" x14ac:dyDescent="0.25">
      <c r="A45" s="30" t="s">
        <v>43</v>
      </c>
      <c r="B45" s="38"/>
      <c r="E45" s="32" t="s">
        <v>114</v>
      </c>
      <c r="J45" s="39"/>
    </row>
    <row r="46" spans="1:16" x14ac:dyDescent="0.25">
      <c r="A46" s="30" t="s">
        <v>45</v>
      </c>
      <c r="B46" s="38"/>
      <c r="E46" s="40" t="s">
        <v>115</v>
      </c>
      <c r="J46" s="39"/>
    </row>
    <row r="47" spans="1:16" ht="30" x14ac:dyDescent="0.25">
      <c r="A47" s="30" t="s">
        <v>45</v>
      </c>
      <c r="B47" s="38"/>
      <c r="E47" s="40" t="s">
        <v>116</v>
      </c>
      <c r="J47" s="39"/>
    </row>
    <row r="48" spans="1:16" ht="30" x14ac:dyDescent="0.25">
      <c r="A48" s="30" t="s">
        <v>45</v>
      </c>
      <c r="B48" s="38"/>
      <c r="E48" s="40" t="s">
        <v>117</v>
      </c>
      <c r="J48" s="39"/>
    </row>
    <row r="49" spans="1:16" x14ac:dyDescent="0.25">
      <c r="A49" s="30" t="s">
        <v>45</v>
      </c>
      <c r="B49" s="38"/>
      <c r="E49" s="40" t="s">
        <v>118</v>
      </c>
      <c r="J49" s="39"/>
    </row>
    <row r="50" spans="1:16" ht="409.5" x14ac:dyDescent="0.25">
      <c r="A50" s="30" t="s">
        <v>47</v>
      </c>
      <c r="B50" s="38"/>
      <c r="E50" s="32" t="s">
        <v>119</v>
      </c>
      <c r="J50" s="39"/>
    </row>
    <row r="51" spans="1:16" x14ac:dyDescent="0.25">
      <c r="A51" s="30" t="s">
        <v>38</v>
      </c>
      <c r="B51" s="30">
        <v>8</v>
      </c>
      <c r="C51" s="31" t="s">
        <v>120</v>
      </c>
      <c r="D51" s="30" t="s">
        <v>40</v>
      </c>
      <c r="E51" s="32" t="s">
        <v>121</v>
      </c>
      <c r="F51" s="33" t="s">
        <v>104</v>
      </c>
      <c r="G51" s="34">
        <v>55.85</v>
      </c>
      <c r="H51" s="35">
        <v>0</v>
      </c>
      <c r="I51" s="36">
        <f>ROUND(G51*H51,P4)</f>
        <v>0</v>
      </c>
      <c r="J51" s="30"/>
      <c r="O51" s="37">
        <f>I51*0.21</f>
        <v>0</v>
      </c>
      <c r="P51">
        <v>3</v>
      </c>
    </row>
    <row r="52" spans="1:16" x14ac:dyDescent="0.25">
      <c r="A52" s="30" t="s">
        <v>43</v>
      </c>
      <c r="B52" s="38"/>
      <c r="E52" s="32" t="s">
        <v>122</v>
      </c>
      <c r="J52" s="39"/>
    </row>
    <row r="53" spans="1:16" x14ac:dyDescent="0.25">
      <c r="A53" s="30" t="s">
        <v>45</v>
      </c>
      <c r="B53" s="38"/>
      <c r="E53" s="40" t="s">
        <v>123</v>
      </c>
      <c r="J53" s="39"/>
    </row>
    <row r="54" spans="1:16" ht="45" x14ac:dyDescent="0.25">
      <c r="A54" s="30" t="s">
        <v>47</v>
      </c>
      <c r="B54" s="38"/>
      <c r="E54" s="32" t="s">
        <v>124</v>
      </c>
      <c r="J54" s="39"/>
    </row>
    <row r="55" spans="1:16" x14ac:dyDescent="0.25">
      <c r="A55" s="30" t="s">
        <v>38</v>
      </c>
      <c r="B55" s="30">
        <v>9</v>
      </c>
      <c r="C55" s="31" t="s">
        <v>125</v>
      </c>
      <c r="D55" s="30" t="s">
        <v>40</v>
      </c>
      <c r="E55" s="32" t="s">
        <v>126</v>
      </c>
      <c r="F55" s="33" t="s">
        <v>76</v>
      </c>
      <c r="G55" s="34">
        <v>4.9160000000000004</v>
      </c>
      <c r="H55" s="35">
        <v>0</v>
      </c>
      <c r="I55" s="36">
        <f>ROUND(G55*H55,P4)</f>
        <v>0</v>
      </c>
      <c r="J55" s="30"/>
      <c r="O55" s="37">
        <f>I55*0.21</f>
        <v>0</v>
      </c>
      <c r="P55">
        <v>3</v>
      </c>
    </row>
    <row r="56" spans="1:16" x14ac:dyDescent="0.25">
      <c r="A56" s="30" t="s">
        <v>43</v>
      </c>
      <c r="B56" s="38"/>
      <c r="E56" s="32" t="s">
        <v>127</v>
      </c>
      <c r="J56" s="39"/>
    </row>
    <row r="57" spans="1:16" x14ac:dyDescent="0.25">
      <c r="A57" s="30" t="s">
        <v>45</v>
      </c>
      <c r="B57" s="38"/>
      <c r="E57" s="40" t="s">
        <v>128</v>
      </c>
      <c r="J57" s="39"/>
    </row>
    <row r="58" spans="1:16" ht="120" x14ac:dyDescent="0.25">
      <c r="A58" s="30" t="s">
        <v>47</v>
      </c>
      <c r="B58" s="38"/>
      <c r="E58" s="32" t="s">
        <v>129</v>
      </c>
      <c r="J58" s="39"/>
    </row>
    <row r="59" spans="1:16" x14ac:dyDescent="0.25">
      <c r="A59" s="30" t="s">
        <v>38</v>
      </c>
      <c r="B59" s="30">
        <v>10</v>
      </c>
      <c r="C59" s="31" t="s">
        <v>130</v>
      </c>
      <c r="D59" s="30" t="s">
        <v>40</v>
      </c>
      <c r="E59" s="32" t="s">
        <v>131</v>
      </c>
      <c r="F59" s="33" t="s">
        <v>76</v>
      </c>
      <c r="G59" s="34">
        <v>5.75</v>
      </c>
      <c r="H59" s="35">
        <v>0</v>
      </c>
      <c r="I59" s="36">
        <f>ROUND(G59*H59,P4)</f>
        <v>0</v>
      </c>
      <c r="J59" s="30"/>
      <c r="O59" s="37">
        <f>I59*0.21</f>
        <v>0</v>
      </c>
      <c r="P59">
        <v>3</v>
      </c>
    </row>
    <row r="60" spans="1:16" ht="45" x14ac:dyDescent="0.25">
      <c r="A60" s="30" t="s">
        <v>43</v>
      </c>
      <c r="B60" s="38"/>
      <c r="E60" s="32" t="s">
        <v>132</v>
      </c>
      <c r="J60" s="39"/>
    </row>
    <row r="61" spans="1:16" x14ac:dyDescent="0.25">
      <c r="A61" s="30" t="s">
        <v>45</v>
      </c>
      <c r="B61" s="38"/>
      <c r="E61" s="40" t="s">
        <v>133</v>
      </c>
      <c r="J61" s="39"/>
    </row>
    <row r="62" spans="1:16" ht="409.5" x14ac:dyDescent="0.25">
      <c r="A62" s="30" t="s">
        <v>47</v>
      </c>
      <c r="B62" s="38"/>
      <c r="E62" s="32" t="s">
        <v>134</v>
      </c>
      <c r="J62" s="39"/>
    </row>
    <row r="63" spans="1:16" x14ac:dyDescent="0.25">
      <c r="A63" s="30" t="s">
        <v>38</v>
      </c>
      <c r="B63" s="30">
        <v>11</v>
      </c>
      <c r="C63" s="31" t="s">
        <v>135</v>
      </c>
      <c r="D63" s="30" t="s">
        <v>40</v>
      </c>
      <c r="E63" s="32" t="s">
        <v>136</v>
      </c>
      <c r="F63" s="33" t="s">
        <v>76</v>
      </c>
      <c r="G63" s="34">
        <v>3.919</v>
      </c>
      <c r="H63" s="35">
        <v>0</v>
      </c>
      <c r="I63" s="36">
        <f>ROUND(G63*H63,P4)</f>
        <v>0</v>
      </c>
      <c r="J63" s="30"/>
      <c r="O63" s="37">
        <f>I63*0.21</f>
        <v>0</v>
      </c>
      <c r="P63">
        <v>3</v>
      </c>
    </row>
    <row r="64" spans="1:16" ht="75" x14ac:dyDescent="0.25">
      <c r="A64" s="30" t="s">
        <v>43</v>
      </c>
      <c r="B64" s="38"/>
      <c r="E64" s="32" t="s">
        <v>137</v>
      </c>
      <c r="J64" s="39"/>
    </row>
    <row r="65" spans="1:16" x14ac:dyDescent="0.25">
      <c r="A65" s="30" t="s">
        <v>45</v>
      </c>
      <c r="B65" s="38"/>
      <c r="E65" s="40" t="s">
        <v>138</v>
      </c>
      <c r="J65" s="39"/>
    </row>
    <row r="66" spans="1:16" ht="409.5" x14ac:dyDescent="0.25">
      <c r="A66" s="30" t="s">
        <v>47</v>
      </c>
      <c r="B66" s="38"/>
      <c r="E66" s="32" t="s">
        <v>134</v>
      </c>
      <c r="J66" s="39"/>
    </row>
    <row r="67" spans="1:16" x14ac:dyDescent="0.25">
      <c r="A67" s="30" t="s">
        <v>38</v>
      </c>
      <c r="B67" s="30">
        <v>12</v>
      </c>
      <c r="C67" s="31" t="s">
        <v>135</v>
      </c>
      <c r="D67" s="30" t="s">
        <v>88</v>
      </c>
      <c r="E67" s="32" t="s">
        <v>136</v>
      </c>
      <c r="F67" s="33" t="s">
        <v>76</v>
      </c>
      <c r="G67" s="34">
        <v>14.17</v>
      </c>
      <c r="H67" s="35">
        <v>0</v>
      </c>
      <c r="I67" s="36">
        <f>ROUND(G67*H67,P4)</f>
        <v>0</v>
      </c>
      <c r="J67" s="30"/>
      <c r="O67" s="37">
        <f>I67*0.21</f>
        <v>0</v>
      </c>
      <c r="P67">
        <v>3</v>
      </c>
    </row>
    <row r="68" spans="1:16" x14ac:dyDescent="0.25">
      <c r="A68" s="30" t="s">
        <v>43</v>
      </c>
      <c r="B68" s="38"/>
      <c r="E68" s="32" t="s">
        <v>139</v>
      </c>
      <c r="J68" s="39"/>
    </row>
    <row r="69" spans="1:16" x14ac:dyDescent="0.25">
      <c r="A69" s="30" t="s">
        <v>45</v>
      </c>
      <c r="B69" s="38"/>
      <c r="E69" s="40" t="s">
        <v>140</v>
      </c>
      <c r="J69" s="39"/>
    </row>
    <row r="70" spans="1:16" ht="409.5" x14ac:dyDescent="0.25">
      <c r="A70" s="30" t="s">
        <v>47</v>
      </c>
      <c r="B70" s="38"/>
      <c r="E70" s="32" t="s">
        <v>134</v>
      </c>
      <c r="J70" s="39"/>
    </row>
    <row r="71" spans="1:16" ht="30" x14ac:dyDescent="0.25">
      <c r="A71" s="30" t="s">
        <v>38</v>
      </c>
      <c r="B71" s="30">
        <v>13</v>
      </c>
      <c r="C71" s="31" t="s">
        <v>141</v>
      </c>
      <c r="D71" s="30" t="s">
        <v>40</v>
      </c>
      <c r="E71" s="32" t="s">
        <v>142</v>
      </c>
      <c r="F71" s="33" t="s">
        <v>76</v>
      </c>
      <c r="G71" s="34">
        <v>11.669</v>
      </c>
      <c r="H71" s="35">
        <v>0</v>
      </c>
      <c r="I71" s="36">
        <f>ROUND(G71*H71,P4)</f>
        <v>0</v>
      </c>
      <c r="J71" s="30"/>
      <c r="O71" s="37">
        <f>I71*0.21</f>
        <v>0</v>
      </c>
      <c r="P71">
        <v>3</v>
      </c>
    </row>
    <row r="72" spans="1:16" x14ac:dyDescent="0.25">
      <c r="A72" s="30" t="s">
        <v>43</v>
      </c>
      <c r="B72" s="38"/>
      <c r="E72" s="41" t="s">
        <v>40</v>
      </c>
      <c r="J72" s="39"/>
    </row>
    <row r="73" spans="1:16" x14ac:dyDescent="0.25">
      <c r="A73" s="30" t="s">
        <v>45</v>
      </c>
      <c r="B73" s="38"/>
      <c r="E73" s="40" t="s">
        <v>143</v>
      </c>
      <c r="J73" s="39"/>
    </row>
    <row r="74" spans="1:16" x14ac:dyDescent="0.25">
      <c r="A74" s="30" t="s">
        <v>45</v>
      </c>
      <c r="B74" s="38"/>
      <c r="E74" s="40" t="s">
        <v>144</v>
      </c>
      <c r="J74" s="39"/>
    </row>
    <row r="75" spans="1:16" x14ac:dyDescent="0.25">
      <c r="A75" s="30" t="s">
        <v>45</v>
      </c>
      <c r="B75" s="38"/>
      <c r="E75" s="40" t="s">
        <v>145</v>
      </c>
      <c r="J75" s="39"/>
    </row>
    <row r="76" spans="1:16" x14ac:dyDescent="0.25">
      <c r="A76" s="30" t="s">
        <v>45</v>
      </c>
      <c r="B76" s="38"/>
      <c r="E76" s="40" t="s">
        <v>146</v>
      </c>
      <c r="J76" s="39"/>
    </row>
    <row r="77" spans="1:16" ht="409.5" x14ac:dyDescent="0.25">
      <c r="A77" s="30" t="s">
        <v>47</v>
      </c>
      <c r="B77" s="38"/>
      <c r="E77" s="32" t="s">
        <v>134</v>
      </c>
      <c r="J77" s="39"/>
    </row>
    <row r="78" spans="1:16" x14ac:dyDescent="0.25">
      <c r="A78" s="30" t="s">
        <v>38</v>
      </c>
      <c r="B78" s="30">
        <v>14</v>
      </c>
      <c r="C78" s="31" t="s">
        <v>147</v>
      </c>
      <c r="D78" s="30" t="s">
        <v>40</v>
      </c>
      <c r="E78" s="32" t="s">
        <v>148</v>
      </c>
      <c r="F78" s="33" t="s">
        <v>76</v>
      </c>
      <c r="G78" s="34">
        <v>6.84</v>
      </c>
      <c r="H78" s="35">
        <v>0</v>
      </c>
      <c r="I78" s="36">
        <f>ROUND(G78*H78,P4)</f>
        <v>0</v>
      </c>
      <c r="J78" s="30"/>
      <c r="O78" s="37">
        <f>I78*0.21</f>
        <v>0</v>
      </c>
      <c r="P78">
        <v>3</v>
      </c>
    </row>
    <row r="79" spans="1:16" x14ac:dyDescent="0.25">
      <c r="A79" s="30" t="s">
        <v>43</v>
      </c>
      <c r="B79" s="38"/>
      <c r="E79" s="41" t="s">
        <v>40</v>
      </c>
      <c r="J79" s="39"/>
    </row>
    <row r="80" spans="1:16" x14ac:dyDescent="0.25">
      <c r="A80" s="30" t="s">
        <v>45</v>
      </c>
      <c r="B80" s="38"/>
      <c r="E80" s="40" t="s">
        <v>149</v>
      </c>
      <c r="J80" s="39"/>
    </row>
    <row r="81" spans="1:16" ht="390" x14ac:dyDescent="0.25">
      <c r="A81" s="30" t="s">
        <v>47</v>
      </c>
      <c r="B81" s="38"/>
      <c r="E81" s="32" t="s">
        <v>150</v>
      </c>
      <c r="J81" s="39"/>
    </row>
    <row r="82" spans="1:16" x14ac:dyDescent="0.25">
      <c r="A82" s="30" t="s">
        <v>38</v>
      </c>
      <c r="B82" s="30">
        <v>15</v>
      </c>
      <c r="C82" s="31" t="s">
        <v>151</v>
      </c>
      <c r="D82" s="30" t="s">
        <v>40</v>
      </c>
      <c r="E82" s="32" t="s">
        <v>152</v>
      </c>
      <c r="F82" s="33" t="s">
        <v>92</v>
      </c>
      <c r="G82" s="34">
        <v>323.11599999999999</v>
      </c>
      <c r="H82" s="35">
        <v>0</v>
      </c>
      <c r="I82" s="36">
        <f>ROUND(G82*H82,P4)</f>
        <v>0</v>
      </c>
      <c r="J82" s="30"/>
      <c r="O82" s="37">
        <f>I82*0.21</f>
        <v>0</v>
      </c>
      <c r="P82">
        <v>3</v>
      </c>
    </row>
    <row r="83" spans="1:16" ht="30" x14ac:dyDescent="0.25">
      <c r="A83" s="30" t="s">
        <v>43</v>
      </c>
      <c r="B83" s="38"/>
      <c r="E83" s="32" t="s">
        <v>153</v>
      </c>
      <c r="J83" s="39"/>
    </row>
    <row r="84" spans="1:16" x14ac:dyDescent="0.25">
      <c r="A84" s="30" t="s">
        <v>45</v>
      </c>
      <c r="B84" s="38"/>
      <c r="E84" s="40" t="s">
        <v>154</v>
      </c>
      <c r="J84" s="39"/>
    </row>
    <row r="85" spans="1:16" ht="45" x14ac:dyDescent="0.25">
      <c r="A85" s="30" t="s">
        <v>47</v>
      </c>
      <c r="B85" s="38"/>
      <c r="E85" s="32" t="s">
        <v>155</v>
      </c>
      <c r="J85" s="39"/>
    </row>
    <row r="86" spans="1:16" x14ac:dyDescent="0.25">
      <c r="A86" s="24" t="s">
        <v>35</v>
      </c>
      <c r="B86" s="25"/>
      <c r="C86" s="26" t="s">
        <v>156</v>
      </c>
      <c r="D86" s="27"/>
      <c r="E86" s="24" t="s">
        <v>157</v>
      </c>
      <c r="F86" s="27"/>
      <c r="G86" s="27"/>
      <c r="H86" s="27"/>
      <c r="I86" s="28">
        <f>SUMIFS(I87:I102,A87:A102,"P")</f>
        <v>0</v>
      </c>
      <c r="J86" s="29"/>
    </row>
    <row r="87" spans="1:16" x14ac:dyDescent="0.25">
      <c r="A87" s="30" t="s">
        <v>38</v>
      </c>
      <c r="B87" s="30">
        <v>16</v>
      </c>
      <c r="C87" s="31" t="s">
        <v>158</v>
      </c>
      <c r="D87" s="30" t="s">
        <v>40</v>
      </c>
      <c r="E87" s="32" t="s">
        <v>159</v>
      </c>
      <c r="F87" s="33" t="s">
        <v>76</v>
      </c>
      <c r="G87" s="34">
        <v>0.17399999999999999</v>
      </c>
      <c r="H87" s="35">
        <v>0</v>
      </c>
      <c r="I87" s="36">
        <f>ROUND(G87*H87,P4)</f>
        <v>0</v>
      </c>
      <c r="J87" s="30"/>
      <c r="O87" s="37">
        <f>I87*0.21</f>
        <v>0</v>
      </c>
      <c r="P87">
        <v>3</v>
      </c>
    </row>
    <row r="88" spans="1:16" x14ac:dyDescent="0.25">
      <c r="A88" s="30" t="s">
        <v>43</v>
      </c>
      <c r="B88" s="38"/>
      <c r="E88" s="41" t="s">
        <v>40</v>
      </c>
      <c r="J88" s="39"/>
    </row>
    <row r="89" spans="1:16" x14ac:dyDescent="0.25">
      <c r="A89" s="30" t="s">
        <v>45</v>
      </c>
      <c r="B89" s="38"/>
      <c r="E89" s="40" t="s">
        <v>160</v>
      </c>
      <c r="J89" s="39"/>
    </row>
    <row r="90" spans="1:16" ht="105" x14ac:dyDescent="0.25">
      <c r="A90" s="30" t="s">
        <v>47</v>
      </c>
      <c r="B90" s="38"/>
      <c r="E90" s="32" t="s">
        <v>161</v>
      </c>
      <c r="J90" s="39"/>
    </row>
    <row r="91" spans="1:16" x14ac:dyDescent="0.25">
      <c r="A91" s="30" t="s">
        <v>38</v>
      </c>
      <c r="B91" s="30">
        <v>17</v>
      </c>
      <c r="C91" s="31" t="s">
        <v>162</v>
      </c>
      <c r="D91" s="30" t="s">
        <v>40</v>
      </c>
      <c r="E91" s="32" t="s">
        <v>163</v>
      </c>
      <c r="F91" s="33" t="s">
        <v>92</v>
      </c>
      <c r="G91" s="34">
        <v>116.96</v>
      </c>
      <c r="H91" s="35">
        <v>0</v>
      </c>
      <c r="I91" s="36">
        <f>ROUND(G91*H91,P4)</f>
        <v>0</v>
      </c>
      <c r="J91" s="30"/>
      <c r="O91" s="37">
        <f>I91*0.21</f>
        <v>0</v>
      </c>
      <c r="P91">
        <v>3</v>
      </c>
    </row>
    <row r="92" spans="1:16" x14ac:dyDescent="0.25">
      <c r="A92" s="30" t="s">
        <v>43</v>
      </c>
      <c r="B92" s="38"/>
      <c r="E92" s="41" t="s">
        <v>40</v>
      </c>
      <c r="J92" s="39"/>
    </row>
    <row r="93" spans="1:16" x14ac:dyDescent="0.25">
      <c r="A93" s="30" t="s">
        <v>45</v>
      </c>
      <c r="B93" s="38"/>
      <c r="E93" s="40" t="s">
        <v>164</v>
      </c>
      <c r="J93" s="39"/>
    </row>
    <row r="94" spans="1:16" ht="150" x14ac:dyDescent="0.25">
      <c r="A94" s="30" t="s">
        <v>47</v>
      </c>
      <c r="B94" s="38"/>
      <c r="E94" s="32" t="s">
        <v>165</v>
      </c>
      <c r="J94" s="39"/>
    </row>
    <row r="95" spans="1:16" x14ac:dyDescent="0.25">
      <c r="A95" s="30" t="s">
        <v>38</v>
      </c>
      <c r="B95" s="30">
        <v>18</v>
      </c>
      <c r="C95" s="31" t="s">
        <v>166</v>
      </c>
      <c r="D95" s="30" t="s">
        <v>40</v>
      </c>
      <c r="E95" s="32" t="s">
        <v>167</v>
      </c>
      <c r="F95" s="33" t="s">
        <v>168</v>
      </c>
      <c r="G95" s="34">
        <v>1.0960000000000001</v>
      </c>
      <c r="H95" s="35">
        <v>0</v>
      </c>
      <c r="I95" s="36">
        <f>ROUND(G95*H95,P4)</f>
        <v>0</v>
      </c>
      <c r="J95" s="30"/>
      <c r="O95" s="37">
        <f>I95*0.21</f>
        <v>0</v>
      </c>
      <c r="P95">
        <v>3</v>
      </c>
    </row>
    <row r="96" spans="1:16" x14ac:dyDescent="0.25">
      <c r="A96" s="30" t="s">
        <v>43</v>
      </c>
      <c r="B96" s="38"/>
      <c r="E96" s="41" t="s">
        <v>40</v>
      </c>
      <c r="J96" s="39"/>
    </row>
    <row r="97" spans="1:16" x14ac:dyDescent="0.25">
      <c r="A97" s="30" t="s">
        <v>45</v>
      </c>
      <c r="B97" s="38"/>
      <c r="E97" s="40" t="s">
        <v>169</v>
      </c>
      <c r="J97" s="39"/>
    </row>
    <row r="98" spans="1:16" ht="375" x14ac:dyDescent="0.25">
      <c r="A98" s="30" t="s">
        <v>47</v>
      </c>
      <c r="B98" s="38"/>
      <c r="E98" s="32" t="s">
        <v>170</v>
      </c>
      <c r="J98" s="39"/>
    </row>
    <row r="99" spans="1:16" x14ac:dyDescent="0.25">
      <c r="A99" s="30" t="s">
        <v>38</v>
      </c>
      <c r="B99" s="30">
        <v>19</v>
      </c>
      <c r="C99" s="31" t="s">
        <v>171</v>
      </c>
      <c r="D99" s="30" t="s">
        <v>40</v>
      </c>
      <c r="E99" s="32" t="s">
        <v>172</v>
      </c>
      <c r="F99" s="33" t="s">
        <v>92</v>
      </c>
      <c r="G99" s="34">
        <v>22.14</v>
      </c>
      <c r="H99" s="35">
        <v>0</v>
      </c>
      <c r="I99" s="36">
        <f>ROUND(G99*H99,P4)</f>
        <v>0</v>
      </c>
      <c r="J99" s="30"/>
      <c r="O99" s="37">
        <f>I99*0.21</f>
        <v>0</v>
      </c>
      <c r="P99">
        <v>3</v>
      </c>
    </row>
    <row r="100" spans="1:16" ht="45" x14ac:dyDescent="0.25">
      <c r="A100" s="30" t="s">
        <v>43</v>
      </c>
      <c r="B100" s="38"/>
      <c r="E100" s="32" t="s">
        <v>173</v>
      </c>
      <c r="J100" s="39"/>
    </row>
    <row r="101" spans="1:16" x14ac:dyDescent="0.25">
      <c r="A101" s="30" t="s">
        <v>45</v>
      </c>
      <c r="B101" s="38"/>
      <c r="E101" s="40" t="s">
        <v>174</v>
      </c>
      <c r="J101" s="39"/>
    </row>
    <row r="102" spans="1:16" ht="150" x14ac:dyDescent="0.25">
      <c r="A102" s="30" t="s">
        <v>47</v>
      </c>
      <c r="B102" s="38"/>
      <c r="E102" s="32" t="s">
        <v>175</v>
      </c>
      <c r="J102" s="39"/>
    </row>
    <row r="103" spans="1:16" x14ac:dyDescent="0.25">
      <c r="A103" s="24" t="s">
        <v>35</v>
      </c>
      <c r="B103" s="25"/>
      <c r="C103" s="26" t="s">
        <v>176</v>
      </c>
      <c r="D103" s="27"/>
      <c r="E103" s="24" t="s">
        <v>177</v>
      </c>
      <c r="F103" s="27"/>
      <c r="G103" s="27"/>
      <c r="H103" s="27"/>
      <c r="I103" s="28">
        <f>SUMIFS(I104:I119,A104:A119,"P")</f>
        <v>0</v>
      </c>
      <c r="J103" s="29"/>
    </row>
    <row r="104" spans="1:16" x14ac:dyDescent="0.25">
      <c r="A104" s="30" t="s">
        <v>38</v>
      </c>
      <c r="B104" s="30">
        <v>20</v>
      </c>
      <c r="C104" s="31" t="s">
        <v>178</v>
      </c>
      <c r="D104" s="30" t="s">
        <v>40</v>
      </c>
      <c r="E104" s="32" t="s">
        <v>179</v>
      </c>
      <c r="F104" s="33" t="s">
        <v>180</v>
      </c>
      <c r="G104" s="34">
        <v>168</v>
      </c>
      <c r="H104" s="35">
        <v>0</v>
      </c>
      <c r="I104" s="36">
        <f>ROUND(G104*H104,P4)</f>
        <v>0</v>
      </c>
      <c r="J104" s="30"/>
      <c r="O104" s="37">
        <f>I104*0.21</f>
        <v>0</v>
      </c>
      <c r="P104">
        <v>3</v>
      </c>
    </row>
    <row r="105" spans="1:16" x14ac:dyDescent="0.25">
      <c r="A105" s="30" t="s">
        <v>43</v>
      </c>
      <c r="B105" s="38"/>
      <c r="E105" s="41" t="s">
        <v>40</v>
      </c>
      <c r="J105" s="39"/>
    </row>
    <row r="106" spans="1:16" x14ac:dyDescent="0.25">
      <c r="A106" s="30" t="s">
        <v>45</v>
      </c>
      <c r="B106" s="38"/>
      <c r="E106" s="40" t="s">
        <v>181</v>
      </c>
      <c r="J106" s="39"/>
    </row>
    <row r="107" spans="1:16" ht="90" x14ac:dyDescent="0.25">
      <c r="A107" s="30" t="s">
        <v>47</v>
      </c>
      <c r="B107" s="38"/>
      <c r="E107" s="32" t="s">
        <v>182</v>
      </c>
      <c r="J107" s="39"/>
    </row>
    <row r="108" spans="1:16" x14ac:dyDescent="0.25">
      <c r="A108" s="30" t="s">
        <v>38</v>
      </c>
      <c r="B108" s="30">
        <v>21</v>
      </c>
      <c r="C108" s="31" t="s">
        <v>183</v>
      </c>
      <c r="D108" s="30" t="s">
        <v>40</v>
      </c>
      <c r="E108" s="32" t="s">
        <v>184</v>
      </c>
      <c r="F108" s="33" t="s">
        <v>76</v>
      </c>
      <c r="G108" s="34">
        <v>9.4149999999999991</v>
      </c>
      <c r="H108" s="35">
        <v>0</v>
      </c>
      <c r="I108" s="36">
        <f>ROUND(G108*H108,P4)</f>
        <v>0</v>
      </c>
      <c r="J108" s="30"/>
      <c r="O108" s="37">
        <f>I108*0.21</f>
        <v>0</v>
      </c>
      <c r="P108">
        <v>3</v>
      </c>
    </row>
    <row r="109" spans="1:16" x14ac:dyDescent="0.25">
      <c r="A109" s="30" t="s">
        <v>43</v>
      </c>
      <c r="B109" s="38"/>
      <c r="E109" s="41" t="s">
        <v>40</v>
      </c>
      <c r="J109" s="39"/>
    </row>
    <row r="110" spans="1:16" x14ac:dyDescent="0.25">
      <c r="A110" s="30" t="s">
        <v>45</v>
      </c>
      <c r="B110" s="38"/>
      <c r="E110" s="40" t="s">
        <v>185</v>
      </c>
      <c r="J110" s="39"/>
    </row>
    <row r="111" spans="1:16" ht="409.5" x14ac:dyDescent="0.25">
      <c r="A111" s="30" t="s">
        <v>47</v>
      </c>
      <c r="B111" s="38"/>
      <c r="E111" s="32" t="s">
        <v>186</v>
      </c>
      <c r="J111" s="39"/>
    </row>
    <row r="112" spans="1:16" x14ac:dyDescent="0.25">
      <c r="A112" s="30" t="s">
        <v>38</v>
      </c>
      <c r="B112" s="30">
        <v>22</v>
      </c>
      <c r="C112" s="31" t="s">
        <v>187</v>
      </c>
      <c r="D112" s="30" t="s">
        <v>40</v>
      </c>
      <c r="E112" s="32" t="s">
        <v>188</v>
      </c>
      <c r="F112" s="33" t="s">
        <v>168</v>
      </c>
      <c r="G112" s="34">
        <v>1.3180000000000001</v>
      </c>
      <c r="H112" s="35">
        <v>0</v>
      </c>
      <c r="I112" s="36">
        <f>ROUND(G112*H112,P4)</f>
        <v>0</v>
      </c>
      <c r="J112" s="30"/>
      <c r="O112" s="37">
        <f>I112*0.21</f>
        <v>0</v>
      </c>
      <c r="P112">
        <v>3</v>
      </c>
    </row>
    <row r="113" spans="1:16" x14ac:dyDescent="0.25">
      <c r="A113" s="30" t="s">
        <v>43</v>
      </c>
      <c r="B113" s="38"/>
      <c r="E113" s="41" t="s">
        <v>40</v>
      </c>
      <c r="J113" s="39"/>
    </row>
    <row r="114" spans="1:16" x14ac:dyDescent="0.25">
      <c r="A114" s="30" t="s">
        <v>45</v>
      </c>
      <c r="B114" s="38"/>
      <c r="E114" s="40" t="s">
        <v>189</v>
      </c>
      <c r="J114" s="39"/>
    </row>
    <row r="115" spans="1:16" ht="375" x14ac:dyDescent="0.25">
      <c r="A115" s="30" t="s">
        <v>47</v>
      </c>
      <c r="B115" s="38"/>
      <c r="E115" s="32" t="s">
        <v>190</v>
      </c>
      <c r="J115" s="39"/>
    </row>
    <row r="116" spans="1:16" x14ac:dyDescent="0.25">
      <c r="A116" s="30" t="s">
        <v>38</v>
      </c>
      <c r="B116" s="30">
        <v>23</v>
      </c>
      <c r="C116" s="31" t="s">
        <v>191</v>
      </c>
      <c r="D116" s="30" t="s">
        <v>40</v>
      </c>
      <c r="E116" s="32" t="s">
        <v>192</v>
      </c>
      <c r="F116" s="33" t="s">
        <v>76</v>
      </c>
      <c r="G116" s="34">
        <v>1.5</v>
      </c>
      <c r="H116" s="35">
        <v>0</v>
      </c>
      <c r="I116" s="36">
        <f>ROUND(G116*H116,P4)</f>
        <v>0</v>
      </c>
      <c r="J116" s="30"/>
      <c r="O116" s="37">
        <f>I116*0.21</f>
        <v>0</v>
      </c>
      <c r="P116">
        <v>3</v>
      </c>
    </row>
    <row r="117" spans="1:16" x14ac:dyDescent="0.25">
      <c r="A117" s="30" t="s">
        <v>43</v>
      </c>
      <c r="B117" s="38"/>
      <c r="E117" s="32" t="s">
        <v>193</v>
      </c>
      <c r="J117" s="39"/>
    </row>
    <row r="118" spans="1:16" x14ac:dyDescent="0.25">
      <c r="A118" s="30" t="s">
        <v>45</v>
      </c>
      <c r="B118" s="38"/>
      <c r="E118" s="40" t="s">
        <v>194</v>
      </c>
      <c r="J118" s="39"/>
    </row>
    <row r="119" spans="1:16" x14ac:dyDescent="0.25">
      <c r="A119" s="30" t="s">
        <v>47</v>
      </c>
      <c r="B119" s="38"/>
      <c r="E119" s="41" t="s">
        <v>40</v>
      </c>
      <c r="J119" s="39"/>
    </row>
    <row r="120" spans="1:16" x14ac:dyDescent="0.25">
      <c r="A120" s="24" t="s">
        <v>35</v>
      </c>
      <c r="B120" s="25"/>
      <c r="C120" s="26" t="s">
        <v>195</v>
      </c>
      <c r="D120" s="27"/>
      <c r="E120" s="24" t="s">
        <v>196</v>
      </c>
      <c r="F120" s="27"/>
      <c r="G120" s="27"/>
      <c r="H120" s="27"/>
      <c r="I120" s="28">
        <f>SUMIFS(I121:I156,A121:A156,"P")</f>
        <v>0</v>
      </c>
      <c r="J120" s="29"/>
    </row>
    <row r="121" spans="1:16" x14ac:dyDescent="0.25">
      <c r="A121" s="30" t="s">
        <v>38</v>
      </c>
      <c r="B121" s="30">
        <v>24</v>
      </c>
      <c r="C121" s="31" t="s">
        <v>197</v>
      </c>
      <c r="D121" s="30" t="s">
        <v>40</v>
      </c>
      <c r="E121" s="32" t="s">
        <v>198</v>
      </c>
      <c r="F121" s="33" t="s">
        <v>76</v>
      </c>
      <c r="G121" s="34">
        <v>7.306</v>
      </c>
      <c r="H121" s="35">
        <v>0</v>
      </c>
      <c r="I121" s="36">
        <f>ROUND(G121*H121,P4)</f>
        <v>0</v>
      </c>
      <c r="J121" s="30"/>
      <c r="O121" s="37">
        <f>I121*0.21</f>
        <v>0</v>
      </c>
      <c r="P121">
        <v>3</v>
      </c>
    </row>
    <row r="122" spans="1:16" x14ac:dyDescent="0.25">
      <c r="A122" s="30" t="s">
        <v>43</v>
      </c>
      <c r="B122" s="38"/>
      <c r="E122" s="41" t="s">
        <v>40</v>
      </c>
      <c r="J122" s="39"/>
    </row>
    <row r="123" spans="1:16" x14ac:dyDescent="0.25">
      <c r="A123" s="30" t="s">
        <v>45</v>
      </c>
      <c r="B123" s="38"/>
      <c r="E123" s="40" t="s">
        <v>199</v>
      </c>
      <c r="J123" s="39"/>
    </row>
    <row r="124" spans="1:16" ht="409.5" x14ac:dyDescent="0.25">
      <c r="A124" s="30" t="s">
        <v>47</v>
      </c>
      <c r="B124" s="38"/>
      <c r="E124" s="32" t="s">
        <v>186</v>
      </c>
      <c r="J124" s="39"/>
    </row>
    <row r="125" spans="1:16" x14ac:dyDescent="0.25">
      <c r="A125" s="30" t="s">
        <v>38</v>
      </c>
      <c r="B125" s="30">
        <v>25</v>
      </c>
      <c r="C125" s="31" t="s">
        <v>200</v>
      </c>
      <c r="D125" s="30" t="s">
        <v>40</v>
      </c>
      <c r="E125" s="32" t="s">
        <v>201</v>
      </c>
      <c r="F125" s="33" t="s">
        <v>76</v>
      </c>
      <c r="G125" s="34">
        <v>18.751999999999999</v>
      </c>
      <c r="H125" s="35">
        <v>0</v>
      </c>
      <c r="I125" s="36">
        <f>ROUND(G125*H125,P4)</f>
        <v>0</v>
      </c>
      <c r="J125" s="30"/>
      <c r="O125" s="37">
        <f>I125*0.21</f>
        <v>0</v>
      </c>
      <c r="P125">
        <v>3</v>
      </c>
    </row>
    <row r="126" spans="1:16" x14ac:dyDescent="0.25">
      <c r="A126" s="30" t="s">
        <v>43</v>
      </c>
      <c r="B126" s="38"/>
      <c r="E126" s="41" t="s">
        <v>40</v>
      </c>
      <c r="J126" s="39"/>
    </row>
    <row r="127" spans="1:16" x14ac:dyDescent="0.25">
      <c r="A127" s="30" t="s">
        <v>45</v>
      </c>
      <c r="B127" s="38"/>
      <c r="E127" s="40" t="s">
        <v>202</v>
      </c>
      <c r="J127" s="39"/>
    </row>
    <row r="128" spans="1:16" x14ac:dyDescent="0.25">
      <c r="A128" s="30" t="s">
        <v>45</v>
      </c>
      <c r="B128" s="38"/>
      <c r="E128" s="40" t="s">
        <v>203</v>
      </c>
      <c r="J128" s="39"/>
    </row>
    <row r="129" spans="1:16" x14ac:dyDescent="0.25">
      <c r="A129" s="30" t="s">
        <v>45</v>
      </c>
      <c r="B129" s="38"/>
      <c r="E129" s="40" t="s">
        <v>204</v>
      </c>
      <c r="J129" s="39"/>
    </row>
    <row r="130" spans="1:16" ht="409.5" x14ac:dyDescent="0.25">
      <c r="A130" s="30" t="s">
        <v>47</v>
      </c>
      <c r="B130" s="38"/>
      <c r="E130" s="32" t="s">
        <v>205</v>
      </c>
      <c r="J130" s="39"/>
    </row>
    <row r="131" spans="1:16" x14ac:dyDescent="0.25">
      <c r="A131" s="30" t="s">
        <v>38</v>
      </c>
      <c r="B131" s="30">
        <v>26</v>
      </c>
      <c r="C131" s="31" t="s">
        <v>206</v>
      </c>
      <c r="D131" s="30" t="s">
        <v>40</v>
      </c>
      <c r="E131" s="32" t="s">
        <v>207</v>
      </c>
      <c r="F131" s="33" t="s">
        <v>76</v>
      </c>
      <c r="G131" s="34">
        <v>4.649</v>
      </c>
      <c r="H131" s="35">
        <v>0</v>
      </c>
      <c r="I131" s="36">
        <f>ROUND(G131*H131,P4)</f>
        <v>0</v>
      </c>
      <c r="J131" s="30"/>
      <c r="O131" s="37">
        <f>I131*0.21</f>
        <v>0</v>
      </c>
      <c r="P131">
        <v>3</v>
      </c>
    </row>
    <row r="132" spans="1:16" x14ac:dyDescent="0.25">
      <c r="A132" s="30" t="s">
        <v>43</v>
      </c>
      <c r="B132" s="38"/>
      <c r="E132" s="32" t="s">
        <v>208</v>
      </c>
      <c r="J132" s="39"/>
    </row>
    <row r="133" spans="1:16" x14ac:dyDescent="0.25">
      <c r="A133" s="30" t="s">
        <v>45</v>
      </c>
      <c r="B133" s="38"/>
      <c r="E133" s="40" t="s">
        <v>209</v>
      </c>
      <c r="J133" s="39"/>
    </row>
    <row r="134" spans="1:16" ht="409.5" x14ac:dyDescent="0.25">
      <c r="A134" s="30" t="s">
        <v>47</v>
      </c>
      <c r="B134" s="38"/>
      <c r="E134" s="32" t="s">
        <v>205</v>
      </c>
      <c r="J134" s="39"/>
    </row>
    <row r="135" spans="1:16" x14ac:dyDescent="0.25">
      <c r="A135" s="30" t="s">
        <v>38</v>
      </c>
      <c r="B135" s="30">
        <v>27</v>
      </c>
      <c r="C135" s="31" t="s">
        <v>210</v>
      </c>
      <c r="D135" s="30" t="s">
        <v>40</v>
      </c>
      <c r="E135" s="32" t="s">
        <v>211</v>
      </c>
      <c r="F135" s="33" t="s">
        <v>76</v>
      </c>
      <c r="G135" s="34">
        <v>40.212000000000003</v>
      </c>
      <c r="H135" s="35">
        <v>0</v>
      </c>
      <c r="I135" s="36">
        <f>ROUND(G135*H135,P4)</f>
        <v>0</v>
      </c>
      <c r="J135" s="30"/>
      <c r="O135" s="37">
        <f>I135*0.21</f>
        <v>0</v>
      </c>
      <c r="P135">
        <v>3</v>
      </c>
    </row>
    <row r="136" spans="1:16" x14ac:dyDescent="0.25">
      <c r="A136" s="30" t="s">
        <v>43</v>
      </c>
      <c r="B136" s="38"/>
      <c r="E136" s="32" t="s">
        <v>212</v>
      </c>
      <c r="J136" s="39"/>
    </row>
    <row r="137" spans="1:16" x14ac:dyDescent="0.25">
      <c r="A137" s="30" t="s">
        <v>45</v>
      </c>
      <c r="B137" s="38"/>
      <c r="E137" s="40" t="s">
        <v>213</v>
      </c>
      <c r="J137" s="39"/>
    </row>
    <row r="138" spans="1:16" ht="409.5" x14ac:dyDescent="0.25">
      <c r="A138" s="30" t="s">
        <v>47</v>
      </c>
      <c r="B138" s="38"/>
      <c r="E138" s="32" t="s">
        <v>186</v>
      </c>
      <c r="J138" s="39"/>
    </row>
    <row r="139" spans="1:16" x14ac:dyDescent="0.25">
      <c r="A139" s="30" t="s">
        <v>38</v>
      </c>
      <c r="B139" s="30">
        <v>28</v>
      </c>
      <c r="C139" s="31" t="s">
        <v>214</v>
      </c>
      <c r="D139" s="30" t="s">
        <v>40</v>
      </c>
      <c r="E139" s="32" t="s">
        <v>215</v>
      </c>
      <c r="F139" s="33" t="s">
        <v>168</v>
      </c>
      <c r="G139" s="34">
        <v>2.073</v>
      </c>
      <c r="H139" s="35">
        <v>0</v>
      </c>
      <c r="I139" s="36">
        <f>ROUND(G139*H139,P4)</f>
        <v>0</v>
      </c>
      <c r="J139" s="30"/>
      <c r="O139" s="37">
        <f>I139*0.21</f>
        <v>0</v>
      </c>
      <c r="P139">
        <v>3</v>
      </c>
    </row>
    <row r="140" spans="1:16" x14ac:dyDescent="0.25">
      <c r="A140" s="30" t="s">
        <v>43</v>
      </c>
      <c r="B140" s="38"/>
      <c r="E140" s="41" t="s">
        <v>40</v>
      </c>
      <c r="J140" s="39"/>
    </row>
    <row r="141" spans="1:16" x14ac:dyDescent="0.25">
      <c r="A141" s="30" t="s">
        <v>45</v>
      </c>
      <c r="B141" s="38"/>
      <c r="E141" s="40" t="s">
        <v>216</v>
      </c>
      <c r="J141" s="39"/>
    </row>
    <row r="142" spans="1:16" ht="375" x14ac:dyDescent="0.25">
      <c r="A142" s="30" t="s">
        <v>47</v>
      </c>
      <c r="B142" s="38"/>
      <c r="E142" s="32" t="s">
        <v>190</v>
      </c>
      <c r="J142" s="39"/>
    </row>
    <row r="143" spans="1:16" x14ac:dyDescent="0.25">
      <c r="A143" s="30" t="s">
        <v>38</v>
      </c>
      <c r="B143" s="30">
        <v>29</v>
      </c>
      <c r="C143" s="31" t="s">
        <v>217</v>
      </c>
      <c r="D143" s="30" t="s">
        <v>40</v>
      </c>
      <c r="E143" s="32" t="s">
        <v>218</v>
      </c>
      <c r="F143" s="33" t="s">
        <v>76</v>
      </c>
      <c r="G143" s="34">
        <v>11.79</v>
      </c>
      <c r="H143" s="35">
        <v>0</v>
      </c>
      <c r="I143" s="36">
        <f>ROUND(G143*H143,P4)</f>
        <v>0</v>
      </c>
      <c r="J143" s="30"/>
      <c r="O143" s="37">
        <f>I143*0.21</f>
        <v>0</v>
      </c>
      <c r="P143">
        <v>3</v>
      </c>
    </row>
    <row r="144" spans="1:16" x14ac:dyDescent="0.25">
      <c r="A144" s="30" t="s">
        <v>43</v>
      </c>
      <c r="B144" s="38"/>
      <c r="E144" s="41" t="s">
        <v>40</v>
      </c>
      <c r="J144" s="39"/>
    </row>
    <row r="145" spans="1:16" x14ac:dyDescent="0.25">
      <c r="A145" s="30" t="s">
        <v>45</v>
      </c>
      <c r="B145" s="38"/>
      <c r="E145" s="40" t="s">
        <v>219</v>
      </c>
      <c r="J145" s="39"/>
    </row>
    <row r="146" spans="1:16" x14ac:dyDescent="0.25">
      <c r="A146" s="30" t="s">
        <v>45</v>
      </c>
      <c r="B146" s="38"/>
      <c r="E146" s="40" t="s">
        <v>220</v>
      </c>
      <c r="J146" s="39"/>
    </row>
    <row r="147" spans="1:16" x14ac:dyDescent="0.25">
      <c r="A147" s="30" t="s">
        <v>45</v>
      </c>
      <c r="B147" s="38"/>
      <c r="E147" s="40" t="s">
        <v>221</v>
      </c>
      <c r="J147" s="39"/>
    </row>
    <row r="148" spans="1:16" ht="75" x14ac:dyDescent="0.25">
      <c r="A148" s="30" t="s">
        <v>47</v>
      </c>
      <c r="B148" s="38"/>
      <c r="E148" s="32" t="s">
        <v>222</v>
      </c>
      <c r="J148" s="39"/>
    </row>
    <row r="149" spans="1:16" x14ac:dyDescent="0.25">
      <c r="A149" s="30" t="s">
        <v>38</v>
      </c>
      <c r="B149" s="30">
        <v>30</v>
      </c>
      <c r="C149" s="31" t="s">
        <v>223</v>
      </c>
      <c r="D149" s="30" t="s">
        <v>40</v>
      </c>
      <c r="E149" s="32" t="s">
        <v>224</v>
      </c>
      <c r="F149" s="33" t="s">
        <v>76</v>
      </c>
      <c r="G149" s="34">
        <v>0.64</v>
      </c>
      <c r="H149" s="35">
        <v>0</v>
      </c>
      <c r="I149" s="36">
        <f>ROUND(G149*H149,P4)</f>
        <v>0</v>
      </c>
      <c r="J149" s="30"/>
      <c r="O149" s="37">
        <f>I149*0.21</f>
        <v>0</v>
      </c>
      <c r="P149">
        <v>3</v>
      </c>
    </row>
    <row r="150" spans="1:16" x14ac:dyDescent="0.25">
      <c r="A150" s="30" t="s">
        <v>43</v>
      </c>
      <c r="B150" s="38"/>
      <c r="E150" s="32" t="s">
        <v>225</v>
      </c>
      <c r="J150" s="39"/>
    </row>
    <row r="151" spans="1:16" x14ac:dyDescent="0.25">
      <c r="A151" s="30" t="s">
        <v>45</v>
      </c>
      <c r="B151" s="38"/>
      <c r="E151" s="40" t="s">
        <v>226</v>
      </c>
      <c r="J151" s="39"/>
    </row>
    <row r="152" spans="1:16" ht="360" x14ac:dyDescent="0.25">
      <c r="A152" s="30" t="s">
        <v>47</v>
      </c>
      <c r="B152" s="38"/>
      <c r="E152" s="32" t="s">
        <v>227</v>
      </c>
      <c r="J152" s="39"/>
    </row>
    <row r="153" spans="1:16" x14ac:dyDescent="0.25">
      <c r="A153" s="30" t="s">
        <v>38</v>
      </c>
      <c r="B153" s="30">
        <v>31</v>
      </c>
      <c r="C153" s="31" t="s">
        <v>228</v>
      </c>
      <c r="D153" s="30" t="s">
        <v>40</v>
      </c>
      <c r="E153" s="32" t="s">
        <v>229</v>
      </c>
      <c r="F153" s="33" t="s">
        <v>76</v>
      </c>
      <c r="G153" s="34">
        <v>6.6</v>
      </c>
      <c r="H153" s="35">
        <v>0</v>
      </c>
      <c r="I153" s="36">
        <f>ROUND(G153*H153,P4)</f>
        <v>0</v>
      </c>
      <c r="J153" s="30"/>
      <c r="O153" s="37">
        <f>I153*0.21</f>
        <v>0</v>
      </c>
      <c r="P153">
        <v>3</v>
      </c>
    </row>
    <row r="154" spans="1:16" x14ac:dyDescent="0.25">
      <c r="A154" s="30" t="s">
        <v>43</v>
      </c>
      <c r="B154" s="38"/>
      <c r="E154" s="41" t="s">
        <v>40</v>
      </c>
      <c r="J154" s="39"/>
    </row>
    <row r="155" spans="1:16" x14ac:dyDescent="0.25">
      <c r="A155" s="30" t="s">
        <v>45</v>
      </c>
      <c r="B155" s="38"/>
      <c r="E155" s="40" t="s">
        <v>230</v>
      </c>
      <c r="J155" s="39"/>
    </row>
    <row r="156" spans="1:16" ht="180" x14ac:dyDescent="0.25">
      <c r="A156" s="30" t="s">
        <v>47</v>
      </c>
      <c r="B156" s="38"/>
      <c r="E156" s="32" t="s">
        <v>231</v>
      </c>
      <c r="J156" s="39"/>
    </row>
    <row r="157" spans="1:16" x14ac:dyDescent="0.25">
      <c r="A157" s="24" t="s">
        <v>35</v>
      </c>
      <c r="B157" s="25"/>
      <c r="C157" s="26" t="s">
        <v>232</v>
      </c>
      <c r="D157" s="27"/>
      <c r="E157" s="24" t="s">
        <v>233</v>
      </c>
      <c r="F157" s="27"/>
      <c r="G157" s="27"/>
      <c r="H157" s="27"/>
      <c r="I157" s="28">
        <f>SUMIFS(I158:I202,A158:A202,"P")</f>
        <v>0</v>
      </c>
      <c r="J157" s="29"/>
    </row>
    <row r="158" spans="1:16" x14ac:dyDescent="0.25">
      <c r="A158" s="30" t="s">
        <v>38</v>
      </c>
      <c r="B158" s="30">
        <v>32</v>
      </c>
      <c r="C158" s="31" t="s">
        <v>234</v>
      </c>
      <c r="D158" s="30" t="s">
        <v>40</v>
      </c>
      <c r="E158" s="32" t="s">
        <v>235</v>
      </c>
      <c r="F158" s="33" t="s">
        <v>76</v>
      </c>
      <c r="G158" s="34">
        <v>21.576000000000001</v>
      </c>
      <c r="H158" s="35">
        <v>0</v>
      </c>
      <c r="I158" s="36">
        <f>ROUND(G158*H158,P4)</f>
        <v>0</v>
      </c>
      <c r="J158" s="30"/>
      <c r="O158" s="37">
        <f>I158*0.21</f>
        <v>0</v>
      </c>
      <c r="P158">
        <v>3</v>
      </c>
    </row>
    <row r="159" spans="1:16" x14ac:dyDescent="0.25">
      <c r="A159" s="30" t="s">
        <v>43</v>
      </c>
      <c r="B159" s="38"/>
      <c r="E159" s="32" t="s">
        <v>236</v>
      </c>
      <c r="J159" s="39"/>
    </row>
    <row r="160" spans="1:16" x14ac:dyDescent="0.25">
      <c r="A160" s="30" t="s">
        <v>45</v>
      </c>
      <c r="B160" s="38"/>
      <c r="E160" s="40" t="s">
        <v>237</v>
      </c>
      <c r="J160" s="39"/>
    </row>
    <row r="161" spans="1:16" ht="165" x14ac:dyDescent="0.25">
      <c r="A161" s="30" t="s">
        <v>47</v>
      </c>
      <c r="B161" s="38"/>
      <c r="E161" s="32" t="s">
        <v>238</v>
      </c>
      <c r="J161" s="39"/>
    </row>
    <row r="162" spans="1:16" x14ac:dyDescent="0.25">
      <c r="A162" s="30" t="s">
        <v>38</v>
      </c>
      <c r="B162" s="30">
        <v>33</v>
      </c>
      <c r="C162" s="31" t="s">
        <v>239</v>
      </c>
      <c r="D162" s="30" t="s">
        <v>40</v>
      </c>
      <c r="E162" s="32" t="s">
        <v>240</v>
      </c>
      <c r="F162" s="33" t="s">
        <v>92</v>
      </c>
      <c r="G162" s="34">
        <v>582.12599999999998</v>
      </c>
      <c r="H162" s="35">
        <v>0</v>
      </c>
      <c r="I162" s="36">
        <f>ROUND(G162*H162,P4)</f>
        <v>0</v>
      </c>
      <c r="J162" s="30"/>
      <c r="O162" s="37">
        <f>I162*0.21</f>
        <v>0</v>
      </c>
      <c r="P162">
        <v>3</v>
      </c>
    </row>
    <row r="163" spans="1:16" x14ac:dyDescent="0.25">
      <c r="A163" s="30" t="s">
        <v>43</v>
      </c>
      <c r="B163" s="38"/>
      <c r="E163" s="41" t="s">
        <v>40</v>
      </c>
      <c r="J163" s="39"/>
    </row>
    <row r="164" spans="1:16" x14ac:dyDescent="0.25">
      <c r="A164" s="30" t="s">
        <v>45</v>
      </c>
      <c r="B164" s="38"/>
      <c r="E164" s="40" t="s">
        <v>241</v>
      </c>
      <c r="J164" s="39"/>
    </row>
    <row r="165" spans="1:16" x14ac:dyDescent="0.25">
      <c r="A165" s="30" t="s">
        <v>45</v>
      </c>
      <c r="B165" s="38"/>
      <c r="E165" s="40" t="s">
        <v>242</v>
      </c>
      <c r="J165" s="39"/>
    </row>
    <row r="166" spans="1:16" ht="30" x14ac:dyDescent="0.25">
      <c r="A166" s="30" t="s">
        <v>45</v>
      </c>
      <c r="B166" s="38"/>
      <c r="E166" s="40" t="s">
        <v>243</v>
      </c>
      <c r="J166" s="39"/>
    </row>
    <row r="167" spans="1:16" x14ac:dyDescent="0.25">
      <c r="A167" s="30" t="s">
        <v>45</v>
      </c>
      <c r="B167" s="38"/>
      <c r="E167" s="40" t="s">
        <v>244</v>
      </c>
      <c r="J167" s="39"/>
    </row>
    <row r="168" spans="1:16" ht="90" x14ac:dyDescent="0.25">
      <c r="A168" s="30" t="s">
        <v>47</v>
      </c>
      <c r="B168" s="38"/>
      <c r="E168" s="32" t="s">
        <v>245</v>
      </c>
      <c r="J168" s="39"/>
    </row>
    <row r="169" spans="1:16" x14ac:dyDescent="0.25">
      <c r="A169" s="30" t="s">
        <v>38</v>
      </c>
      <c r="B169" s="30">
        <v>34</v>
      </c>
      <c r="C169" s="31" t="s">
        <v>246</v>
      </c>
      <c r="D169" s="30" t="s">
        <v>40</v>
      </c>
      <c r="E169" s="32" t="s">
        <v>247</v>
      </c>
      <c r="F169" s="33" t="s">
        <v>92</v>
      </c>
      <c r="G169" s="34">
        <v>3.919</v>
      </c>
      <c r="H169" s="35">
        <v>0</v>
      </c>
      <c r="I169" s="36">
        <f>ROUND(G169*H169,P4)</f>
        <v>0</v>
      </c>
      <c r="J169" s="30"/>
      <c r="O169" s="37">
        <f>I169*0.21</f>
        <v>0</v>
      </c>
      <c r="P169">
        <v>3</v>
      </c>
    </row>
    <row r="170" spans="1:16" x14ac:dyDescent="0.25">
      <c r="A170" s="30" t="s">
        <v>43</v>
      </c>
      <c r="B170" s="38"/>
      <c r="E170" s="32" t="s">
        <v>248</v>
      </c>
      <c r="J170" s="39"/>
    </row>
    <row r="171" spans="1:16" x14ac:dyDescent="0.25">
      <c r="A171" s="30" t="s">
        <v>45</v>
      </c>
      <c r="B171" s="38"/>
      <c r="E171" s="40" t="s">
        <v>138</v>
      </c>
      <c r="J171" s="39"/>
    </row>
    <row r="172" spans="1:16" ht="90" x14ac:dyDescent="0.25">
      <c r="A172" s="30" t="s">
        <v>47</v>
      </c>
      <c r="B172" s="38"/>
      <c r="E172" s="32" t="s">
        <v>245</v>
      </c>
      <c r="J172" s="39"/>
    </row>
    <row r="173" spans="1:16" x14ac:dyDescent="0.25">
      <c r="A173" s="30" t="s">
        <v>38</v>
      </c>
      <c r="B173" s="30">
        <v>35</v>
      </c>
      <c r="C173" s="31" t="s">
        <v>249</v>
      </c>
      <c r="D173" s="30" t="s">
        <v>40</v>
      </c>
      <c r="E173" s="32" t="s">
        <v>250</v>
      </c>
      <c r="F173" s="33" t="s">
        <v>92</v>
      </c>
      <c r="G173" s="34">
        <v>336.4</v>
      </c>
      <c r="H173" s="35">
        <v>0</v>
      </c>
      <c r="I173" s="36">
        <f>ROUND(G173*H173,P4)</f>
        <v>0</v>
      </c>
      <c r="J173" s="30"/>
      <c r="O173" s="37">
        <f>I173*0.21</f>
        <v>0</v>
      </c>
      <c r="P173">
        <v>3</v>
      </c>
    </row>
    <row r="174" spans="1:16" x14ac:dyDescent="0.25">
      <c r="A174" s="30" t="s">
        <v>43</v>
      </c>
      <c r="B174" s="38"/>
      <c r="E174" s="41" t="s">
        <v>40</v>
      </c>
      <c r="J174" s="39"/>
    </row>
    <row r="175" spans="1:16" x14ac:dyDescent="0.25">
      <c r="A175" s="30" t="s">
        <v>45</v>
      </c>
      <c r="B175" s="38"/>
      <c r="E175" s="40" t="s">
        <v>251</v>
      </c>
      <c r="J175" s="39"/>
    </row>
    <row r="176" spans="1:16" ht="120" x14ac:dyDescent="0.25">
      <c r="A176" s="30" t="s">
        <v>47</v>
      </c>
      <c r="B176" s="38"/>
      <c r="E176" s="32" t="s">
        <v>252</v>
      </c>
      <c r="J176" s="39"/>
    </row>
    <row r="177" spans="1:16" x14ac:dyDescent="0.25">
      <c r="A177" s="30" t="s">
        <v>38</v>
      </c>
      <c r="B177" s="30">
        <v>36</v>
      </c>
      <c r="C177" s="31" t="s">
        <v>253</v>
      </c>
      <c r="D177" s="30" t="s">
        <v>40</v>
      </c>
      <c r="E177" s="32" t="s">
        <v>254</v>
      </c>
      <c r="F177" s="33" t="s">
        <v>92</v>
      </c>
      <c r="G177" s="34">
        <v>835.7</v>
      </c>
      <c r="H177" s="35">
        <v>0</v>
      </c>
      <c r="I177" s="36">
        <f>ROUND(G177*H177,P4)</f>
        <v>0</v>
      </c>
      <c r="J177" s="30"/>
      <c r="O177" s="37">
        <f>I177*0.21</f>
        <v>0</v>
      </c>
      <c r="P177">
        <v>3</v>
      </c>
    </row>
    <row r="178" spans="1:16" x14ac:dyDescent="0.25">
      <c r="A178" s="30" t="s">
        <v>43</v>
      </c>
      <c r="B178" s="38"/>
      <c r="E178" s="41" t="s">
        <v>40</v>
      </c>
      <c r="J178" s="39"/>
    </row>
    <row r="179" spans="1:16" x14ac:dyDescent="0.25">
      <c r="A179" s="30" t="s">
        <v>45</v>
      </c>
      <c r="B179" s="38"/>
      <c r="E179" s="40" t="s">
        <v>255</v>
      </c>
      <c r="J179" s="39"/>
    </row>
    <row r="180" spans="1:16" x14ac:dyDescent="0.25">
      <c r="A180" s="30" t="s">
        <v>45</v>
      </c>
      <c r="B180" s="38"/>
      <c r="E180" s="40" t="s">
        <v>256</v>
      </c>
      <c r="J180" s="39"/>
    </row>
    <row r="181" spans="1:16" x14ac:dyDescent="0.25">
      <c r="A181" s="30" t="s">
        <v>45</v>
      </c>
      <c r="B181" s="38"/>
      <c r="E181" s="40" t="s">
        <v>257</v>
      </c>
      <c r="J181" s="39"/>
    </row>
    <row r="182" spans="1:16" ht="120" x14ac:dyDescent="0.25">
      <c r="A182" s="30" t="s">
        <v>47</v>
      </c>
      <c r="B182" s="38"/>
      <c r="E182" s="32" t="s">
        <v>252</v>
      </c>
      <c r="J182" s="39"/>
    </row>
    <row r="183" spans="1:16" x14ac:dyDescent="0.25">
      <c r="A183" s="30" t="s">
        <v>38</v>
      </c>
      <c r="B183" s="30">
        <v>37</v>
      </c>
      <c r="C183" s="31" t="s">
        <v>258</v>
      </c>
      <c r="D183" s="30" t="s">
        <v>40</v>
      </c>
      <c r="E183" s="32" t="s">
        <v>259</v>
      </c>
      <c r="F183" s="33" t="s">
        <v>92</v>
      </c>
      <c r="G183" s="34">
        <v>474.77</v>
      </c>
      <c r="H183" s="35">
        <v>0</v>
      </c>
      <c r="I183" s="36">
        <f>ROUND(G183*H183,P4)</f>
        <v>0</v>
      </c>
      <c r="J183" s="30"/>
      <c r="O183" s="37">
        <f>I183*0.21</f>
        <v>0</v>
      </c>
      <c r="P183">
        <v>3</v>
      </c>
    </row>
    <row r="184" spans="1:16" x14ac:dyDescent="0.25">
      <c r="A184" s="30" t="s">
        <v>43</v>
      </c>
      <c r="B184" s="38"/>
      <c r="E184" s="41" t="s">
        <v>40</v>
      </c>
      <c r="J184" s="39"/>
    </row>
    <row r="185" spans="1:16" x14ac:dyDescent="0.25">
      <c r="A185" s="30" t="s">
        <v>45</v>
      </c>
      <c r="B185" s="38"/>
      <c r="E185" s="40" t="s">
        <v>260</v>
      </c>
      <c r="J185" s="39"/>
    </row>
    <row r="186" spans="1:16" ht="195" x14ac:dyDescent="0.25">
      <c r="A186" s="30" t="s">
        <v>47</v>
      </c>
      <c r="B186" s="38"/>
      <c r="E186" s="32" t="s">
        <v>261</v>
      </c>
      <c r="J186" s="39"/>
    </row>
    <row r="187" spans="1:16" x14ac:dyDescent="0.25">
      <c r="A187" s="30" t="s">
        <v>38</v>
      </c>
      <c r="B187" s="30">
        <v>38</v>
      </c>
      <c r="C187" s="31" t="s">
        <v>262</v>
      </c>
      <c r="D187" s="30" t="s">
        <v>40</v>
      </c>
      <c r="E187" s="32" t="s">
        <v>263</v>
      </c>
      <c r="F187" s="33" t="s">
        <v>92</v>
      </c>
      <c r="G187" s="34">
        <v>336.4</v>
      </c>
      <c r="H187" s="35">
        <v>0</v>
      </c>
      <c r="I187" s="36">
        <f>ROUND(G187*H187,P4)</f>
        <v>0</v>
      </c>
      <c r="J187" s="30"/>
      <c r="O187" s="37">
        <f>I187*0.21</f>
        <v>0</v>
      </c>
      <c r="P187">
        <v>3</v>
      </c>
    </row>
    <row r="188" spans="1:16" x14ac:dyDescent="0.25">
      <c r="A188" s="30" t="s">
        <v>43</v>
      </c>
      <c r="B188" s="38"/>
      <c r="E188" s="41" t="s">
        <v>40</v>
      </c>
      <c r="J188" s="39"/>
    </row>
    <row r="189" spans="1:16" x14ac:dyDescent="0.25">
      <c r="A189" s="30" t="s">
        <v>45</v>
      </c>
      <c r="B189" s="38"/>
      <c r="E189" s="40" t="s">
        <v>251</v>
      </c>
      <c r="J189" s="39"/>
    </row>
    <row r="190" spans="1:16" ht="195" x14ac:dyDescent="0.25">
      <c r="A190" s="30" t="s">
        <v>47</v>
      </c>
      <c r="B190" s="38"/>
      <c r="E190" s="32" t="s">
        <v>261</v>
      </c>
      <c r="J190" s="39"/>
    </row>
    <row r="191" spans="1:16" x14ac:dyDescent="0.25">
      <c r="A191" s="30" t="s">
        <v>38</v>
      </c>
      <c r="B191" s="30">
        <v>39</v>
      </c>
      <c r="C191" s="31" t="s">
        <v>264</v>
      </c>
      <c r="D191" s="30" t="s">
        <v>40</v>
      </c>
      <c r="E191" s="32" t="s">
        <v>265</v>
      </c>
      <c r="F191" s="33" t="s">
        <v>92</v>
      </c>
      <c r="G191" s="34">
        <v>336.4</v>
      </c>
      <c r="H191" s="35">
        <v>0</v>
      </c>
      <c r="I191" s="36">
        <f>ROUND(G191*H191,P4)</f>
        <v>0</v>
      </c>
      <c r="J191" s="30"/>
      <c r="O191" s="37">
        <f>I191*0.21</f>
        <v>0</v>
      </c>
      <c r="P191">
        <v>3</v>
      </c>
    </row>
    <row r="192" spans="1:16" x14ac:dyDescent="0.25">
      <c r="A192" s="30" t="s">
        <v>43</v>
      </c>
      <c r="B192" s="38"/>
      <c r="E192" s="41" t="s">
        <v>40</v>
      </c>
      <c r="J192" s="39"/>
    </row>
    <row r="193" spans="1:16" x14ac:dyDescent="0.25">
      <c r="A193" s="30" t="s">
        <v>45</v>
      </c>
      <c r="B193" s="38"/>
      <c r="E193" s="40" t="s">
        <v>251</v>
      </c>
      <c r="J193" s="39"/>
    </row>
    <row r="194" spans="1:16" ht="195" x14ac:dyDescent="0.25">
      <c r="A194" s="30" t="s">
        <v>47</v>
      </c>
      <c r="B194" s="38"/>
      <c r="E194" s="32" t="s">
        <v>261</v>
      </c>
      <c r="J194" s="39"/>
    </row>
    <row r="195" spans="1:16" x14ac:dyDescent="0.25">
      <c r="A195" s="30" t="s">
        <v>38</v>
      </c>
      <c r="B195" s="30">
        <v>40</v>
      </c>
      <c r="C195" s="31" t="s">
        <v>266</v>
      </c>
      <c r="D195" s="30" t="s">
        <v>40</v>
      </c>
      <c r="E195" s="32" t="s">
        <v>267</v>
      </c>
      <c r="F195" s="33" t="s">
        <v>76</v>
      </c>
      <c r="G195" s="34">
        <v>0.67500000000000004</v>
      </c>
      <c r="H195" s="35">
        <v>0</v>
      </c>
      <c r="I195" s="36">
        <f>ROUND(G195*H195,P4)</f>
        <v>0</v>
      </c>
      <c r="J195" s="30"/>
      <c r="O195" s="37">
        <f>I195*0.21</f>
        <v>0</v>
      </c>
      <c r="P195">
        <v>3</v>
      </c>
    </row>
    <row r="196" spans="1:16" x14ac:dyDescent="0.25">
      <c r="A196" s="30" t="s">
        <v>43</v>
      </c>
      <c r="B196" s="38"/>
      <c r="E196" s="32" t="s">
        <v>268</v>
      </c>
      <c r="J196" s="39"/>
    </row>
    <row r="197" spans="1:16" x14ac:dyDescent="0.25">
      <c r="A197" s="30" t="s">
        <v>45</v>
      </c>
      <c r="B197" s="38"/>
      <c r="E197" s="40" t="s">
        <v>269</v>
      </c>
      <c r="J197" s="39"/>
    </row>
    <row r="198" spans="1:16" ht="195" x14ac:dyDescent="0.25">
      <c r="A198" s="30" t="s">
        <v>47</v>
      </c>
      <c r="B198" s="38"/>
      <c r="E198" s="32" t="s">
        <v>261</v>
      </c>
      <c r="J198" s="39"/>
    </row>
    <row r="199" spans="1:16" x14ac:dyDescent="0.25">
      <c r="A199" s="30" t="s">
        <v>38</v>
      </c>
      <c r="B199" s="30">
        <v>41</v>
      </c>
      <c r="C199" s="31" t="s">
        <v>270</v>
      </c>
      <c r="D199" s="30" t="s">
        <v>40</v>
      </c>
      <c r="E199" s="32" t="s">
        <v>271</v>
      </c>
      <c r="F199" s="33" t="s">
        <v>92</v>
      </c>
      <c r="G199" s="34">
        <v>134.83799999999999</v>
      </c>
      <c r="H199" s="35">
        <v>0</v>
      </c>
      <c r="I199" s="36">
        <f>ROUND(G199*H199,P4)</f>
        <v>0</v>
      </c>
      <c r="J199" s="30"/>
      <c r="O199" s="37">
        <f>I199*0.21</f>
        <v>0</v>
      </c>
      <c r="P199">
        <v>3</v>
      </c>
    </row>
    <row r="200" spans="1:16" x14ac:dyDescent="0.25">
      <c r="A200" s="30" t="s">
        <v>43</v>
      </c>
      <c r="B200" s="38"/>
      <c r="E200" s="41" t="s">
        <v>40</v>
      </c>
      <c r="J200" s="39"/>
    </row>
    <row r="201" spans="1:16" x14ac:dyDescent="0.25">
      <c r="A201" s="30" t="s">
        <v>45</v>
      </c>
      <c r="B201" s="38"/>
      <c r="E201" s="40" t="s">
        <v>272</v>
      </c>
      <c r="J201" s="39"/>
    </row>
    <row r="202" spans="1:16" ht="195" x14ac:dyDescent="0.25">
      <c r="A202" s="30" t="s">
        <v>47</v>
      </c>
      <c r="B202" s="38"/>
      <c r="E202" s="32" t="s">
        <v>261</v>
      </c>
      <c r="J202" s="39"/>
    </row>
    <row r="203" spans="1:16" x14ac:dyDescent="0.25">
      <c r="A203" s="24" t="s">
        <v>35</v>
      </c>
      <c r="B203" s="25"/>
      <c r="C203" s="26" t="s">
        <v>273</v>
      </c>
      <c r="D203" s="27"/>
      <c r="E203" s="24" t="s">
        <v>274</v>
      </c>
      <c r="F203" s="27"/>
      <c r="G203" s="27"/>
      <c r="H203" s="27"/>
      <c r="I203" s="28">
        <f>SUMIFS(I204:I221,A204:A221,"P")</f>
        <v>0</v>
      </c>
      <c r="J203" s="29"/>
    </row>
    <row r="204" spans="1:16" ht="30" x14ac:dyDescent="0.25">
      <c r="A204" s="30" t="s">
        <v>38</v>
      </c>
      <c r="B204" s="30">
        <v>42</v>
      </c>
      <c r="C204" s="31" t="s">
        <v>275</v>
      </c>
      <c r="D204" s="30" t="s">
        <v>40</v>
      </c>
      <c r="E204" s="32" t="s">
        <v>276</v>
      </c>
      <c r="F204" s="33" t="s">
        <v>92</v>
      </c>
      <c r="G204" s="34">
        <v>8.7680000000000007</v>
      </c>
      <c r="H204" s="35">
        <v>0</v>
      </c>
      <c r="I204" s="36">
        <f>ROUND(G204*H204,P4)</f>
        <v>0</v>
      </c>
      <c r="J204" s="30"/>
      <c r="O204" s="37">
        <f>I204*0.21</f>
        <v>0</v>
      </c>
      <c r="P204">
        <v>3</v>
      </c>
    </row>
    <row r="205" spans="1:16" ht="180" x14ac:dyDescent="0.25">
      <c r="A205" s="30" t="s">
        <v>43</v>
      </c>
      <c r="B205" s="38"/>
      <c r="E205" s="32" t="s">
        <v>277</v>
      </c>
      <c r="J205" s="39"/>
    </row>
    <row r="206" spans="1:16" x14ac:dyDescent="0.25">
      <c r="A206" s="30" t="s">
        <v>45</v>
      </c>
      <c r="B206" s="38"/>
      <c r="E206" s="40" t="s">
        <v>278</v>
      </c>
      <c r="J206" s="39"/>
    </row>
    <row r="207" spans="1:16" x14ac:dyDescent="0.25">
      <c r="A207" s="30" t="s">
        <v>45</v>
      </c>
      <c r="B207" s="38"/>
      <c r="E207" s="40" t="s">
        <v>279</v>
      </c>
      <c r="J207" s="39"/>
    </row>
    <row r="208" spans="1:16" x14ac:dyDescent="0.25">
      <c r="A208" s="30" t="s">
        <v>45</v>
      </c>
      <c r="B208" s="38"/>
      <c r="E208" s="40" t="s">
        <v>280</v>
      </c>
      <c r="J208" s="39"/>
    </row>
    <row r="209" spans="1:16" ht="90" x14ac:dyDescent="0.25">
      <c r="A209" s="30" t="s">
        <v>47</v>
      </c>
      <c r="B209" s="38"/>
      <c r="E209" s="32" t="s">
        <v>281</v>
      </c>
      <c r="J209" s="39"/>
    </row>
    <row r="210" spans="1:16" x14ac:dyDescent="0.25">
      <c r="A210" s="30" t="s">
        <v>38</v>
      </c>
      <c r="B210" s="30">
        <v>43</v>
      </c>
      <c r="C210" s="31" t="s">
        <v>282</v>
      </c>
      <c r="D210" s="30" t="s">
        <v>40</v>
      </c>
      <c r="E210" s="32" t="s">
        <v>283</v>
      </c>
      <c r="F210" s="33" t="s">
        <v>92</v>
      </c>
      <c r="G210" s="34">
        <v>3.6</v>
      </c>
      <c r="H210" s="35">
        <v>0</v>
      </c>
      <c r="I210" s="36">
        <f>ROUND(G210*H210,P4)</f>
        <v>0</v>
      </c>
      <c r="J210" s="30"/>
      <c r="O210" s="37">
        <f>I210*0.21</f>
        <v>0</v>
      </c>
      <c r="P210">
        <v>3</v>
      </c>
    </row>
    <row r="211" spans="1:16" x14ac:dyDescent="0.25">
      <c r="A211" s="30" t="s">
        <v>43</v>
      </c>
      <c r="B211" s="38"/>
      <c r="E211" s="41" t="s">
        <v>40</v>
      </c>
      <c r="J211" s="39"/>
    </row>
    <row r="212" spans="1:16" x14ac:dyDescent="0.25">
      <c r="A212" s="30" t="s">
        <v>45</v>
      </c>
      <c r="B212" s="38"/>
      <c r="E212" s="40" t="s">
        <v>284</v>
      </c>
      <c r="J212" s="39"/>
    </row>
    <row r="213" spans="1:16" ht="135" x14ac:dyDescent="0.25">
      <c r="A213" s="30" t="s">
        <v>47</v>
      </c>
      <c r="B213" s="38"/>
      <c r="E213" s="32" t="s">
        <v>285</v>
      </c>
      <c r="J213" s="39"/>
    </row>
    <row r="214" spans="1:16" x14ac:dyDescent="0.25">
      <c r="A214" s="30" t="s">
        <v>38</v>
      </c>
      <c r="B214" s="30">
        <v>44</v>
      </c>
      <c r="C214" s="31" t="s">
        <v>286</v>
      </c>
      <c r="D214" s="30" t="s">
        <v>40</v>
      </c>
      <c r="E214" s="32" t="s">
        <v>287</v>
      </c>
      <c r="F214" s="33" t="s">
        <v>92</v>
      </c>
      <c r="G214" s="34">
        <v>55.405999999999999</v>
      </c>
      <c r="H214" s="35">
        <v>0</v>
      </c>
      <c r="I214" s="36">
        <f>ROUND(G214*H214,P4)</f>
        <v>0</v>
      </c>
      <c r="J214" s="30"/>
      <c r="O214" s="37">
        <f>I214*0.21</f>
        <v>0</v>
      </c>
      <c r="P214">
        <v>3</v>
      </c>
    </row>
    <row r="215" spans="1:16" ht="45" x14ac:dyDescent="0.25">
      <c r="A215" s="30" t="s">
        <v>43</v>
      </c>
      <c r="B215" s="38"/>
      <c r="E215" s="32" t="s">
        <v>288</v>
      </c>
      <c r="J215" s="39"/>
    </row>
    <row r="216" spans="1:16" x14ac:dyDescent="0.25">
      <c r="A216" s="30" t="s">
        <v>45</v>
      </c>
      <c r="B216" s="38"/>
      <c r="E216" s="40" t="s">
        <v>289</v>
      </c>
      <c r="J216" s="39"/>
    </row>
    <row r="217" spans="1:16" x14ac:dyDescent="0.25">
      <c r="A217" s="30" t="s">
        <v>45</v>
      </c>
      <c r="B217" s="38"/>
      <c r="E217" s="40" t="s">
        <v>290</v>
      </c>
      <c r="J217" s="39"/>
    </row>
    <row r="218" spans="1:16" x14ac:dyDescent="0.25">
      <c r="A218" s="30" t="s">
        <v>45</v>
      </c>
      <c r="B218" s="38"/>
      <c r="E218" s="40" t="s">
        <v>291</v>
      </c>
      <c r="J218" s="39"/>
    </row>
    <row r="219" spans="1:16" x14ac:dyDescent="0.25">
      <c r="A219" s="30" t="s">
        <v>45</v>
      </c>
      <c r="B219" s="38"/>
      <c r="E219" s="40" t="s">
        <v>292</v>
      </c>
      <c r="J219" s="39"/>
    </row>
    <row r="220" spans="1:16" x14ac:dyDescent="0.25">
      <c r="A220" s="30" t="s">
        <v>45</v>
      </c>
      <c r="B220" s="38"/>
      <c r="E220" s="40" t="s">
        <v>293</v>
      </c>
      <c r="J220" s="39"/>
    </row>
    <row r="221" spans="1:16" ht="135" x14ac:dyDescent="0.25">
      <c r="A221" s="30" t="s">
        <v>47</v>
      </c>
      <c r="B221" s="38"/>
      <c r="E221" s="32" t="s">
        <v>285</v>
      </c>
      <c r="J221" s="39"/>
    </row>
    <row r="222" spans="1:16" x14ac:dyDescent="0.25">
      <c r="A222" s="24" t="s">
        <v>35</v>
      </c>
      <c r="B222" s="25"/>
      <c r="C222" s="26" t="s">
        <v>294</v>
      </c>
      <c r="D222" s="27"/>
      <c r="E222" s="24" t="s">
        <v>295</v>
      </c>
      <c r="F222" s="27"/>
      <c r="G222" s="27"/>
      <c r="H222" s="27"/>
      <c r="I222" s="28">
        <f>SUMIFS(I223:I244,A223:A244,"P")</f>
        <v>0</v>
      </c>
      <c r="J222" s="29"/>
    </row>
    <row r="223" spans="1:16" ht="30" x14ac:dyDescent="0.25">
      <c r="A223" s="30" t="s">
        <v>38</v>
      </c>
      <c r="B223" s="30">
        <v>45</v>
      </c>
      <c r="C223" s="31" t="s">
        <v>296</v>
      </c>
      <c r="D223" s="30" t="s">
        <v>40</v>
      </c>
      <c r="E223" s="32" t="s">
        <v>297</v>
      </c>
      <c r="F223" s="33" t="s">
        <v>92</v>
      </c>
      <c r="G223" s="34">
        <v>17.712</v>
      </c>
      <c r="H223" s="35">
        <v>0</v>
      </c>
      <c r="I223" s="36">
        <f>ROUND(G223*H223,P4)</f>
        <v>0</v>
      </c>
      <c r="J223" s="30"/>
      <c r="O223" s="37">
        <f>I223*0.21</f>
        <v>0</v>
      </c>
      <c r="P223">
        <v>3</v>
      </c>
    </row>
    <row r="224" spans="1:16" x14ac:dyDescent="0.25">
      <c r="A224" s="30" t="s">
        <v>43</v>
      </c>
      <c r="B224" s="38"/>
      <c r="E224" s="32" t="s">
        <v>298</v>
      </c>
      <c r="J224" s="39"/>
    </row>
    <row r="225" spans="1:16" x14ac:dyDescent="0.25">
      <c r="A225" s="30" t="s">
        <v>45</v>
      </c>
      <c r="B225" s="38"/>
      <c r="E225" s="40" t="s">
        <v>299</v>
      </c>
      <c r="J225" s="39"/>
    </row>
    <row r="226" spans="1:16" ht="285" x14ac:dyDescent="0.25">
      <c r="A226" s="30" t="s">
        <v>47</v>
      </c>
      <c r="B226" s="38"/>
      <c r="E226" s="32" t="s">
        <v>300</v>
      </c>
      <c r="J226" s="39"/>
    </row>
    <row r="227" spans="1:16" x14ac:dyDescent="0.25">
      <c r="A227" s="30" t="s">
        <v>38</v>
      </c>
      <c r="B227" s="30">
        <v>46</v>
      </c>
      <c r="C227" s="31" t="s">
        <v>301</v>
      </c>
      <c r="D227" s="30" t="s">
        <v>40</v>
      </c>
      <c r="E227" s="32" t="s">
        <v>302</v>
      </c>
      <c r="F227" s="33" t="s">
        <v>92</v>
      </c>
      <c r="G227" s="34">
        <v>176.45599999999999</v>
      </c>
      <c r="H227" s="35">
        <v>0</v>
      </c>
      <c r="I227" s="36">
        <f>ROUND(G227*H227,P4)</f>
        <v>0</v>
      </c>
      <c r="J227" s="30"/>
      <c r="O227" s="37">
        <f>I227*0.21</f>
        <v>0</v>
      </c>
      <c r="P227">
        <v>3</v>
      </c>
    </row>
    <row r="228" spans="1:16" x14ac:dyDescent="0.25">
      <c r="A228" s="30" t="s">
        <v>43</v>
      </c>
      <c r="B228" s="38"/>
      <c r="E228" s="32" t="s">
        <v>303</v>
      </c>
      <c r="J228" s="39"/>
    </row>
    <row r="229" spans="1:16" x14ac:dyDescent="0.25">
      <c r="A229" s="30" t="s">
        <v>45</v>
      </c>
      <c r="B229" s="38"/>
      <c r="E229" s="40" t="s">
        <v>304</v>
      </c>
      <c r="J229" s="39"/>
    </row>
    <row r="230" spans="1:16" x14ac:dyDescent="0.25">
      <c r="A230" s="30" t="s">
        <v>45</v>
      </c>
      <c r="B230" s="38"/>
      <c r="E230" s="40" t="s">
        <v>305</v>
      </c>
      <c r="J230" s="39"/>
    </row>
    <row r="231" spans="1:16" x14ac:dyDescent="0.25">
      <c r="A231" s="30" t="s">
        <v>45</v>
      </c>
      <c r="B231" s="38"/>
      <c r="E231" s="40" t="s">
        <v>306</v>
      </c>
      <c r="J231" s="39"/>
    </row>
    <row r="232" spans="1:16" ht="300" x14ac:dyDescent="0.25">
      <c r="A232" s="30" t="s">
        <v>47</v>
      </c>
      <c r="B232" s="38"/>
      <c r="E232" s="32" t="s">
        <v>307</v>
      </c>
      <c r="J232" s="39"/>
    </row>
    <row r="233" spans="1:16" x14ac:dyDescent="0.25">
      <c r="A233" s="30" t="s">
        <v>38</v>
      </c>
      <c r="B233" s="30">
        <v>47</v>
      </c>
      <c r="C233" s="31" t="s">
        <v>308</v>
      </c>
      <c r="D233" s="30" t="s">
        <v>40</v>
      </c>
      <c r="E233" s="32" t="s">
        <v>309</v>
      </c>
      <c r="F233" s="33" t="s">
        <v>92</v>
      </c>
      <c r="G233" s="34">
        <v>26.154</v>
      </c>
      <c r="H233" s="35">
        <v>0</v>
      </c>
      <c r="I233" s="36">
        <f>ROUND(G233*H233,P4)</f>
        <v>0</v>
      </c>
      <c r="J233" s="30"/>
      <c r="O233" s="37">
        <f>I233*0.21</f>
        <v>0</v>
      </c>
      <c r="P233">
        <v>3</v>
      </c>
    </row>
    <row r="234" spans="1:16" ht="30" x14ac:dyDescent="0.25">
      <c r="A234" s="30" t="s">
        <v>43</v>
      </c>
      <c r="B234" s="38"/>
      <c r="E234" s="32" t="s">
        <v>310</v>
      </c>
      <c r="J234" s="39"/>
    </row>
    <row r="235" spans="1:16" x14ac:dyDescent="0.25">
      <c r="A235" s="30" t="s">
        <v>45</v>
      </c>
      <c r="B235" s="38"/>
      <c r="E235" s="40" t="s">
        <v>311</v>
      </c>
      <c r="J235" s="39"/>
    </row>
    <row r="236" spans="1:16" ht="75" x14ac:dyDescent="0.25">
      <c r="A236" s="30" t="s">
        <v>47</v>
      </c>
      <c r="B236" s="38"/>
      <c r="E236" s="32" t="s">
        <v>312</v>
      </c>
      <c r="J236" s="39"/>
    </row>
    <row r="237" spans="1:16" x14ac:dyDescent="0.25">
      <c r="A237" s="30" t="s">
        <v>38</v>
      </c>
      <c r="B237" s="30">
        <v>48</v>
      </c>
      <c r="C237" s="31" t="s">
        <v>313</v>
      </c>
      <c r="D237" s="30" t="s">
        <v>40</v>
      </c>
      <c r="E237" s="32" t="s">
        <v>314</v>
      </c>
      <c r="F237" s="33" t="s">
        <v>92</v>
      </c>
      <c r="G237" s="34">
        <v>11.07</v>
      </c>
      <c r="H237" s="35">
        <v>0</v>
      </c>
      <c r="I237" s="36">
        <f>ROUND(G237*H237,P4)</f>
        <v>0</v>
      </c>
      <c r="J237" s="30"/>
      <c r="O237" s="37">
        <f>I237*0.21</f>
        <v>0</v>
      </c>
      <c r="P237">
        <v>3</v>
      </c>
    </row>
    <row r="238" spans="1:16" x14ac:dyDescent="0.25">
      <c r="A238" s="30" t="s">
        <v>43</v>
      </c>
      <c r="B238" s="38"/>
      <c r="E238" s="32" t="s">
        <v>315</v>
      </c>
      <c r="J238" s="39"/>
    </row>
    <row r="239" spans="1:16" x14ac:dyDescent="0.25">
      <c r="A239" s="30" t="s">
        <v>45</v>
      </c>
      <c r="B239" s="38"/>
      <c r="E239" s="40" t="s">
        <v>316</v>
      </c>
      <c r="J239" s="39"/>
    </row>
    <row r="240" spans="1:16" ht="75" x14ac:dyDescent="0.25">
      <c r="A240" s="30" t="s">
        <v>47</v>
      </c>
      <c r="B240" s="38"/>
      <c r="E240" s="32" t="s">
        <v>312</v>
      </c>
      <c r="J240" s="39"/>
    </row>
    <row r="241" spans="1:16" x14ac:dyDescent="0.25">
      <c r="A241" s="30" t="s">
        <v>38</v>
      </c>
      <c r="B241" s="30">
        <v>49</v>
      </c>
      <c r="C241" s="31" t="s">
        <v>317</v>
      </c>
      <c r="D241" s="30" t="s">
        <v>40</v>
      </c>
      <c r="E241" s="32" t="s">
        <v>318</v>
      </c>
      <c r="F241" s="33" t="s">
        <v>92</v>
      </c>
      <c r="G241" s="34">
        <v>8.718</v>
      </c>
      <c r="H241" s="35">
        <v>0</v>
      </c>
      <c r="I241" s="36">
        <f>ROUND(G241*H241,P4)</f>
        <v>0</v>
      </c>
      <c r="J241" s="30"/>
      <c r="O241" s="37">
        <f>I241*0.21</f>
        <v>0</v>
      </c>
      <c r="P241">
        <v>3</v>
      </c>
    </row>
    <row r="242" spans="1:16" x14ac:dyDescent="0.25">
      <c r="A242" s="30" t="s">
        <v>43</v>
      </c>
      <c r="B242" s="38"/>
      <c r="E242" s="32" t="s">
        <v>319</v>
      </c>
      <c r="J242" s="39"/>
    </row>
    <row r="243" spans="1:16" x14ac:dyDescent="0.25">
      <c r="A243" s="30" t="s">
        <v>45</v>
      </c>
      <c r="B243" s="38"/>
      <c r="E243" s="40" t="s">
        <v>320</v>
      </c>
      <c r="J243" s="39"/>
    </row>
    <row r="244" spans="1:16" ht="120" x14ac:dyDescent="0.25">
      <c r="A244" s="30" t="s">
        <v>47</v>
      </c>
      <c r="B244" s="38"/>
      <c r="E244" s="32" t="s">
        <v>321</v>
      </c>
      <c r="J244" s="39"/>
    </row>
    <row r="245" spans="1:16" x14ac:dyDescent="0.25">
      <c r="A245" s="24" t="s">
        <v>35</v>
      </c>
      <c r="B245" s="25"/>
      <c r="C245" s="26" t="s">
        <v>322</v>
      </c>
      <c r="D245" s="27"/>
      <c r="E245" s="24" t="s">
        <v>323</v>
      </c>
      <c r="F245" s="27"/>
      <c r="G245" s="27"/>
      <c r="H245" s="27"/>
      <c r="I245" s="28">
        <f>SUMIFS(I246:I251,A246:A251,"P")</f>
        <v>0</v>
      </c>
      <c r="J245" s="29"/>
    </row>
    <row r="246" spans="1:16" x14ac:dyDescent="0.25">
      <c r="A246" s="30" t="s">
        <v>38</v>
      </c>
      <c r="B246" s="30">
        <v>50</v>
      </c>
      <c r="C246" s="31" t="s">
        <v>324</v>
      </c>
      <c r="D246" s="30" t="s">
        <v>40</v>
      </c>
      <c r="E246" s="32" t="s">
        <v>325</v>
      </c>
      <c r="F246" s="33" t="s">
        <v>104</v>
      </c>
      <c r="G246" s="34">
        <v>30.14</v>
      </c>
      <c r="H246" s="35">
        <v>0</v>
      </c>
      <c r="I246" s="36">
        <f>ROUND(G246*H246,P4)</f>
        <v>0</v>
      </c>
      <c r="J246" s="30"/>
      <c r="O246" s="37">
        <f>I246*0.21</f>
        <v>0</v>
      </c>
      <c r="P246">
        <v>3</v>
      </c>
    </row>
    <row r="247" spans="1:16" x14ac:dyDescent="0.25">
      <c r="A247" s="30" t="s">
        <v>43</v>
      </c>
      <c r="B247" s="38"/>
      <c r="E247" s="41" t="s">
        <v>40</v>
      </c>
      <c r="J247" s="39"/>
    </row>
    <row r="248" spans="1:16" x14ac:dyDescent="0.25">
      <c r="A248" s="30" t="s">
        <v>45</v>
      </c>
      <c r="B248" s="38"/>
      <c r="E248" s="40" t="s">
        <v>326</v>
      </c>
      <c r="J248" s="39"/>
    </row>
    <row r="249" spans="1:16" x14ac:dyDescent="0.25">
      <c r="A249" s="30" t="s">
        <v>45</v>
      </c>
      <c r="B249" s="38"/>
      <c r="E249" s="40" t="s">
        <v>327</v>
      </c>
      <c r="J249" s="39"/>
    </row>
    <row r="250" spans="1:16" x14ac:dyDescent="0.25">
      <c r="A250" s="30" t="s">
        <v>45</v>
      </c>
      <c r="B250" s="38"/>
      <c r="E250" s="40" t="s">
        <v>328</v>
      </c>
      <c r="J250" s="39"/>
    </row>
    <row r="251" spans="1:16" ht="330" x14ac:dyDescent="0.25">
      <c r="A251" s="30" t="s">
        <v>47</v>
      </c>
      <c r="B251" s="38"/>
      <c r="E251" s="32" t="s">
        <v>329</v>
      </c>
      <c r="J251" s="39"/>
    </row>
    <row r="252" spans="1:16" x14ac:dyDescent="0.25">
      <c r="A252" s="24" t="s">
        <v>35</v>
      </c>
      <c r="B252" s="25"/>
      <c r="C252" s="26" t="s">
        <v>330</v>
      </c>
      <c r="D252" s="27"/>
      <c r="E252" s="24" t="s">
        <v>331</v>
      </c>
      <c r="F252" s="27"/>
      <c r="G252" s="27"/>
      <c r="H252" s="27"/>
      <c r="I252" s="28">
        <f>SUMIFS(I253:I332,A253:A332,"P")</f>
        <v>0</v>
      </c>
      <c r="J252" s="29"/>
    </row>
    <row r="253" spans="1:16" ht="30" x14ac:dyDescent="0.25">
      <c r="A253" s="30" t="s">
        <v>38</v>
      </c>
      <c r="B253" s="30">
        <v>51</v>
      </c>
      <c r="C253" s="31" t="s">
        <v>332</v>
      </c>
      <c r="D253" s="30" t="s">
        <v>40</v>
      </c>
      <c r="E253" s="32" t="s">
        <v>333</v>
      </c>
      <c r="F253" s="33" t="s">
        <v>104</v>
      </c>
      <c r="G253" s="34">
        <v>70.94</v>
      </c>
      <c r="H253" s="35">
        <v>0</v>
      </c>
      <c r="I253" s="36">
        <f>ROUND(G253*H253,P4)</f>
        <v>0</v>
      </c>
      <c r="J253" s="30"/>
      <c r="O253" s="37">
        <f>I253*0.21</f>
        <v>0</v>
      </c>
      <c r="P253">
        <v>3</v>
      </c>
    </row>
    <row r="254" spans="1:16" x14ac:dyDescent="0.25">
      <c r="A254" s="30" t="s">
        <v>43</v>
      </c>
      <c r="B254" s="38"/>
      <c r="E254" s="41" t="s">
        <v>40</v>
      </c>
      <c r="J254" s="39"/>
    </row>
    <row r="255" spans="1:16" x14ac:dyDescent="0.25">
      <c r="A255" s="30" t="s">
        <v>45</v>
      </c>
      <c r="B255" s="38"/>
      <c r="E255" s="40" t="s">
        <v>334</v>
      </c>
      <c r="J255" s="39"/>
    </row>
    <row r="256" spans="1:16" ht="225" x14ac:dyDescent="0.25">
      <c r="A256" s="30" t="s">
        <v>47</v>
      </c>
      <c r="B256" s="38"/>
      <c r="E256" s="32" t="s">
        <v>335</v>
      </c>
      <c r="J256" s="39"/>
    </row>
    <row r="257" spans="1:16" x14ac:dyDescent="0.25">
      <c r="A257" s="30" t="s">
        <v>38</v>
      </c>
      <c r="B257" s="30">
        <v>52</v>
      </c>
      <c r="C257" s="31" t="s">
        <v>336</v>
      </c>
      <c r="D257" s="30" t="s">
        <v>40</v>
      </c>
      <c r="E257" s="32" t="s">
        <v>337</v>
      </c>
      <c r="F257" s="33" t="s">
        <v>104</v>
      </c>
      <c r="G257" s="34">
        <v>29.06</v>
      </c>
      <c r="H257" s="35">
        <v>0</v>
      </c>
      <c r="I257" s="36">
        <f>ROUND(G257*H257,P4)</f>
        <v>0</v>
      </c>
      <c r="J257" s="30"/>
      <c r="O257" s="37">
        <f>I257*0.21</f>
        <v>0</v>
      </c>
      <c r="P257">
        <v>3</v>
      </c>
    </row>
    <row r="258" spans="1:16" x14ac:dyDescent="0.25">
      <c r="A258" s="30" t="s">
        <v>43</v>
      </c>
      <c r="B258" s="38"/>
      <c r="E258" s="41" t="s">
        <v>40</v>
      </c>
      <c r="J258" s="39"/>
    </row>
    <row r="259" spans="1:16" x14ac:dyDescent="0.25">
      <c r="A259" s="30" t="s">
        <v>45</v>
      </c>
      <c r="B259" s="38"/>
      <c r="E259" s="40" t="s">
        <v>338</v>
      </c>
      <c r="J259" s="39"/>
    </row>
    <row r="260" spans="1:16" ht="210" x14ac:dyDescent="0.25">
      <c r="A260" s="30" t="s">
        <v>47</v>
      </c>
      <c r="B260" s="38"/>
      <c r="E260" s="32" t="s">
        <v>339</v>
      </c>
      <c r="J260" s="39"/>
    </row>
    <row r="261" spans="1:16" x14ac:dyDescent="0.25">
      <c r="A261" s="30" t="s">
        <v>38</v>
      </c>
      <c r="B261" s="30">
        <v>53</v>
      </c>
      <c r="C261" s="31" t="s">
        <v>340</v>
      </c>
      <c r="D261" s="30" t="s">
        <v>40</v>
      </c>
      <c r="E261" s="32" t="s">
        <v>341</v>
      </c>
      <c r="F261" s="33" t="s">
        <v>50</v>
      </c>
      <c r="G261" s="34">
        <v>2</v>
      </c>
      <c r="H261" s="35">
        <v>0</v>
      </c>
      <c r="I261" s="36">
        <f>ROUND(G261*H261,P4)</f>
        <v>0</v>
      </c>
      <c r="J261" s="30"/>
      <c r="O261" s="37">
        <f>I261*0.21</f>
        <v>0</v>
      </c>
      <c r="P261">
        <v>3</v>
      </c>
    </row>
    <row r="262" spans="1:16" x14ac:dyDescent="0.25">
      <c r="A262" s="30" t="s">
        <v>43</v>
      </c>
      <c r="B262" s="38"/>
      <c r="E262" s="41" t="s">
        <v>40</v>
      </c>
      <c r="J262" s="39"/>
    </row>
    <row r="263" spans="1:16" x14ac:dyDescent="0.25">
      <c r="A263" s="30" t="s">
        <v>45</v>
      </c>
      <c r="B263" s="38"/>
      <c r="E263" s="40" t="s">
        <v>342</v>
      </c>
      <c r="J263" s="39"/>
    </row>
    <row r="264" spans="1:16" ht="90" x14ac:dyDescent="0.25">
      <c r="A264" s="30" t="s">
        <v>47</v>
      </c>
      <c r="B264" s="38"/>
      <c r="E264" s="32" t="s">
        <v>343</v>
      </c>
      <c r="J264" s="39"/>
    </row>
    <row r="265" spans="1:16" ht="30" x14ac:dyDescent="0.25">
      <c r="A265" s="30" t="s">
        <v>38</v>
      </c>
      <c r="B265" s="30">
        <v>54</v>
      </c>
      <c r="C265" s="31" t="s">
        <v>344</v>
      </c>
      <c r="D265" s="30" t="s">
        <v>40</v>
      </c>
      <c r="E265" s="32" t="s">
        <v>345</v>
      </c>
      <c r="F265" s="33" t="s">
        <v>92</v>
      </c>
      <c r="G265" s="34">
        <v>14.675000000000001</v>
      </c>
      <c r="H265" s="35">
        <v>0</v>
      </c>
      <c r="I265" s="36">
        <f>ROUND(G265*H265,P4)</f>
        <v>0</v>
      </c>
      <c r="J265" s="30"/>
      <c r="O265" s="37">
        <f>I265*0.21</f>
        <v>0</v>
      </c>
      <c r="P265">
        <v>3</v>
      </c>
    </row>
    <row r="266" spans="1:16" x14ac:dyDescent="0.25">
      <c r="A266" s="30" t="s">
        <v>43</v>
      </c>
      <c r="B266" s="38"/>
      <c r="E266" s="41" t="s">
        <v>40</v>
      </c>
      <c r="J266" s="39"/>
    </row>
    <row r="267" spans="1:16" x14ac:dyDescent="0.25">
      <c r="A267" s="30" t="s">
        <v>45</v>
      </c>
      <c r="B267" s="38"/>
      <c r="E267" s="40" t="s">
        <v>346</v>
      </c>
      <c r="J267" s="39"/>
    </row>
    <row r="268" spans="1:16" ht="105" x14ac:dyDescent="0.25">
      <c r="A268" s="30" t="s">
        <v>47</v>
      </c>
      <c r="B268" s="38"/>
      <c r="E268" s="32" t="s">
        <v>347</v>
      </c>
      <c r="J268" s="39"/>
    </row>
    <row r="269" spans="1:16" ht="30" x14ac:dyDescent="0.25">
      <c r="A269" s="30" t="s">
        <v>38</v>
      </c>
      <c r="B269" s="30">
        <v>55</v>
      </c>
      <c r="C269" s="31" t="s">
        <v>348</v>
      </c>
      <c r="D269" s="30" t="s">
        <v>40</v>
      </c>
      <c r="E269" s="32" t="s">
        <v>349</v>
      </c>
      <c r="F269" s="33" t="s">
        <v>104</v>
      </c>
      <c r="G269" s="34">
        <v>76</v>
      </c>
      <c r="H269" s="35">
        <v>0</v>
      </c>
      <c r="I269" s="36">
        <f>ROUND(G269*H269,P4)</f>
        <v>0</v>
      </c>
      <c r="J269" s="30"/>
      <c r="O269" s="37">
        <f>I269*0.21</f>
        <v>0</v>
      </c>
      <c r="P269">
        <v>3</v>
      </c>
    </row>
    <row r="270" spans="1:16" x14ac:dyDescent="0.25">
      <c r="A270" s="30" t="s">
        <v>43</v>
      </c>
      <c r="B270" s="38"/>
      <c r="E270" s="41" t="s">
        <v>40</v>
      </c>
      <c r="J270" s="39"/>
    </row>
    <row r="271" spans="1:16" x14ac:dyDescent="0.25">
      <c r="A271" s="30" t="s">
        <v>45</v>
      </c>
      <c r="B271" s="38"/>
      <c r="E271" s="40" t="s">
        <v>350</v>
      </c>
      <c r="J271" s="39"/>
    </row>
    <row r="272" spans="1:16" ht="90" x14ac:dyDescent="0.25">
      <c r="A272" s="30" t="s">
        <v>47</v>
      </c>
      <c r="B272" s="38"/>
      <c r="E272" s="32" t="s">
        <v>351</v>
      </c>
      <c r="J272" s="39"/>
    </row>
    <row r="273" spans="1:16" ht="30" x14ac:dyDescent="0.25">
      <c r="A273" s="30" t="s">
        <v>38</v>
      </c>
      <c r="B273" s="30">
        <v>56</v>
      </c>
      <c r="C273" s="31" t="s">
        <v>352</v>
      </c>
      <c r="D273" s="30" t="s">
        <v>40</v>
      </c>
      <c r="E273" s="32" t="s">
        <v>353</v>
      </c>
      <c r="F273" s="33" t="s">
        <v>104</v>
      </c>
      <c r="G273" s="34">
        <v>20</v>
      </c>
      <c r="H273" s="35">
        <v>0</v>
      </c>
      <c r="I273" s="36">
        <f>ROUND(G273*H273,P4)</f>
        <v>0</v>
      </c>
      <c r="J273" s="30"/>
      <c r="O273" s="37">
        <f>I273*0.21</f>
        <v>0</v>
      </c>
      <c r="P273">
        <v>3</v>
      </c>
    </row>
    <row r="274" spans="1:16" x14ac:dyDescent="0.25">
      <c r="A274" s="30" t="s">
        <v>43</v>
      </c>
      <c r="B274" s="38"/>
      <c r="E274" s="41" t="s">
        <v>40</v>
      </c>
      <c r="J274" s="39"/>
    </row>
    <row r="275" spans="1:16" x14ac:dyDescent="0.25">
      <c r="A275" s="30" t="s">
        <v>45</v>
      </c>
      <c r="B275" s="38"/>
      <c r="E275" s="40" t="s">
        <v>354</v>
      </c>
      <c r="J275" s="39"/>
    </row>
    <row r="276" spans="1:16" ht="60" x14ac:dyDescent="0.25">
      <c r="A276" s="30" t="s">
        <v>47</v>
      </c>
      <c r="B276" s="38"/>
      <c r="E276" s="32" t="s">
        <v>355</v>
      </c>
      <c r="J276" s="39"/>
    </row>
    <row r="277" spans="1:16" x14ac:dyDescent="0.25">
      <c r="A277" s="30" t="s">
        <v>38</v>
      </c>
      <c r="B277" s="30">
        <v>57</v>
      </c>
      <c r="C277" s="31" t="s">
        <v>356</v>
      </c>
      <c r="D277" s="30" t="s">
        <v>40</v>
      </c>
      <c r="E277" s="32" t="s">
        <v>357</v>
      </c>
      <c r="F277" s="33" t="s">
        <v>92</v>
      </c>
      <c r="G277" s="34">
        <v>13.804</v>
      </c>
      <c r="H277" s="35">
        <v>0</v>
      </c>
      <c r="I277" s="36">
        <f>ROUND(G277*H277,P4)</f>
        <v>0</v>
      </c>
      <c r="J277" s="30"/>
      <c r="O277" s="37">
        <f>I277*0.21</f>
        <v>0</v>
      </c>
      <c r="P277">
        <v>3</v>
      </c>
    </row>
    <row r="278" spans="1:16" x14ac:dyDescent="0.25">
      <c r="A278" s="30" t="s">
        <v>43</v>
      </c>
      <c r="B278" s="38"/>
      <c r="E278" s="32" t="s">
        <v>358</v>
      </c>
      <c r="J278" s="39"/>
    </row>
    <row r="279" spans="1:16" x14ac:dyDescent="0.25">
      <c r="A279" s="30" t="s">
        <v>45</v>
      </c>
      <c r="B279" s="38"/>
      <c r="E279" s="40" t="s">
        <v>359</v>
      </c>
      <c r="J279" s="39"/>
    </row>
    <row r="280" spans="1:16" ht="60" x14ac:dyDescent="0.25">
      <c r="A280" s="30" t="s">
        <v>47</v>
      </c>
      <c r="B280" s="38"/>
      <c r="E280" s="32" t="s">
        <v>360</v>
      </c>
      <c r="J280" s="39"/>
    </row>
    <row r="281" spans="1:16" x14ac:dyDescent="0.25">
      <c r="A281" s="30" t="s">
        <v>38</v>
      </c>
      <c r="B281" s="30">
        <v>58</v>
      </c>
      <c r="C281" s="31" t="s">
        <v>361</v>
      </c>
      <c r="D281" s="30" t="s">
        <v>40</v>
      </c>
      <c r="E281" s="32" t="s">
        <v>362</v>
      </c>
      <c r="F281" s="33" t="s">
        <v>104</v>
      </c>
      <c r="G281" s="34">
        <v>29.06</v>
      </c>
      <c r="H281" s="35">
        <v>0</v>
      </c>
      <c r="I281" s="36">
        <f>ROUND(G281*H281,P4)</f>
        <v>0</v>
      </c>
      <c r="J281" s="30"/>
      <c r="O281" s="37">
        <f>I281*0.21</f>
        <v>0</v>
      </c>
      <c r="P281">
        <v>3</v>
      </c>
    </row>
    <row r="282" spans="1:16" x14ac:dyDescent="0.25">
      <c r="A282" s="30" t="s">
        <v>43</v>
      </c>
      <c r="B282" s="38"/>
      <c r="E282" s="41" t="s">
        <v>40</v>
      </c>
      <c r="J282" s="39"/>
    </row>
    <row r="283" spans="1:16" x14ac:dyDescent="0.25">
      <c r="A283" s="30" t="s">
        <v>45</v>
      </c>
      <c r="B283" s="38"/>
      <c r="E283" s="40" t="s">
        <v>363</v>
      </c>
      <c r="J283" s="39"/>
    </row>
    <row r="284" spans="1:16" ht="90" x14ac:dyDescent="0.25">
      <c r="A284" s="30" t="s">
        <v>47</v>
      </c>
      <c r="B284" s="38"/>
      <c r="E284" s="32" t="s">
        <v>364</v>
      </c>
      <c r="J284" s="39"/>
    </row>
    <row r="285" spans="1:16" x14ac:dyDescent="0.25">
      <c r="A285" s="30" t="s">
        <v>38</v>
      </c>
      <c r="B285" s="30">
        <v>59</v>
      </c>
      <c r="C285" s="31" t="s">
        <v>365</v>
      </c>
      <c r="D285" s="30" t="s">
        <v>40</v>
      </c>
      <c r="E285" s="32" t="s">
        <v>366</v>
      </c>
      <c r="F285" s="33" t="s">
        <v>104</v>
      </c>
      <c r="G285" s="34">
        <v>49.06</v>
      </c>
      <c r="H285" s="35">
        <v>0</v>
      </c>
      <c r="I285" s="36">
        <f>ROUND(G285*H285,P4)</f>
        <v>0</v>
      </c>
      <c r="J285" s="30"/>
      <c r="O285" s="37">
        <f>I285*0.21</f>
        <v>0</v>
      </c>
      <c r="P285">
        <v>3</v>
      </c>
    </row>
    <row r="286" spans="1:16" x14ac:dyDescent="0.25">
      <c r="A286" s="30" t="s">
        <v>43</v>
      </c>
      <c r="B286" s="38"/>
      <c r="E286" s="41" t="s">
        <v>40</v>
      </c>
      <c r="J286" s="39"/>
    </row>
    <row r="287" spans="1:16" x14ac:dyDescent="0.25">
      <c r="A287" s="30" t="s">
        <v>45</v>
      </c>
      <c r="B287" s="38"/>
      <c r="E287" s="40" t="s">
        <v>105</v>
      </c>
      <c r="J287" s="39"/>
    </row>
    <row r="288" spans="1:16" ht="90" x14ac:dyDescent="0.25">
      <c r="A288" s="30" t="s">
        <v>47</v>
      </c>
      <c r="B288" s="38"/>
      <c r="E288" s="32" t="s">
        <v>364</v>
      </c>
      <c r="J288" s="39"/>
    </row>
    <row r="289" spans="1:16" x14ac:dyDescent="0.25">
      <c r="A289" s="30" t="s">
        <v>38</v>
      </c>
      <c r="B289" s="30">
        <v>60</v>
      </c>
      <c r="C289" s="31" t="s">
        <v>367</v>
      </c>
      <c r="D289" s="30" t="s">
        <v>40</v>
      </c>
      <c r="E289" s="32" t="s">
        <v>368</v>
      </c>
      <c r="F289" s="33" t="s">
        <v>104</v>
      </c>
      <c r="G289" s="34">
        <v>33.96</v>
      </c>
      <c r="H289" s="35">
        <v>0</v>
      </c>
      <c r="I289" s="36">
        <f>ROUND(G289*H289,P4)</f>
        <v>0</v>
      </c>
      <c r="J289" s="30"/>
      <c r="O289" s="37">
        <f>I289*0.21</f>
        <v>0</v>
      </c>
      <c r="P289">
        <v>3</v>
      </c>
    </row>
    <row r="290" spans="1:16" x14ac:dyDescent="0.25">
      <c r="A290" s="30" t="s">
        <v>43</v>
      </c>
      <c r="B290" s="38"/>
      <c r="E290" s="41" t="s">
        <v>40</v>
      </c>
      <c r="J290" s="39"/>
    </row>
    <row r="291" spans="1:16" x14ac:dyDescent="0.25">
      <c r="A291" s="30" t="s">
        <v>45</v>
      </c>
      <c r="B291" s="38"/>
      <c r="E291" s="40" t="s">
        <v>109</v>
      </c>
      <c r="J291" s="39"/>
    </row>
    <row r="292" spans="1:16" x14ac:dyDescent="0.25">
      <c r="A292" s="30" t="s">
        <v>45</v>
      </c>
      <c r="B292" s="38"/>
      <c r="E292" s="40" t="s">
        <v>110</v>
      </c>
      <c r="J292" s="39"/>
    </row>
    <row r="293" spans="1:16" x14ac:dyDescent="0.25">
      <c r="A293" s="30" t="s">
        <v>45</v>
      </c>
      <c r="B293" s="38"/>
      <c r="E293" s="40" t="s">
        <v>111</v>
      </c>
      <c r="J293" s="39"/>
    </row>
    <row r="294" spans="1:16" ht="90" x14ac:dyDescent="0.25">
      <c r="A294" s="30" t="s">
        <v>47</v>
      </c>
      <c r="B294" s="38"/>
      <c r="E294" s="32" t="s">
        <v>364</v>
      </c>
      <c r="J294" s="39"/>
    </row>
    <row r="295" spans="1:16" x14ac:dyDescent="0.25">
      <c r="A295" s="30" t="s">
        <v>38</v>
      </c>
      <c r="B295" s="30">
        <v>61</v>
      </c>
      <c r="C295" s="31" t="s">
        <v>369</v>
      </c>
      <c r="D295" s="30" t="s">
        <v>40</v>
      </c>
      <c r="E295" s="32" t="s">
        <v>370</v>
      </c>
      <c r="F295" s="33" t="s">
        <v>104</v>
      </c>
      <c r="G295" s="34">
        <v>49.06</v>
      </c>
      <c r="H295" s="35">
        <v>0</v>
      </c>
      <c r="I295" s="36">
        <f>ROUND(G295*H295,P4)</f>
        <v>0</v>
      </c>
      <c r="J295" s="30"/>
      <c r="O295" s="37">
        <f>I295*0.21</f>
        <v>0</v>
      </c>
      <c r="P295">
        <v>3</v>
      </c>
    </row>
    <row r="296" spans="1:16" x14ac:dyDescent="0.25">
      <c r="A296" s="30" t="s">
        <v>43</v>
      </c>
      <c r="B296" s="38"/>
      <c r="E296" s="41" t="s">
        <v>40</v>
      </c>
      <c r="J296" s="39"/>
    </row>
    <row r="297" spans="1:16" x14ac:dyDescent="0.25">
      <c r="A297" s="30" t="s">
        <v>45</v>
      </c>
      <c r="B297" s="38"/>
      <c r="E297" s="40" t="s">
        <v>371</v>
      </c>
      <c r="J297" s="39"/>
    </row>
    <row r="298" spans="1:16" ht="90" x14ac:dyDescent="0.25">
      <c r="A298" s="30" t="s">
        <v>47</v>
      </c>
      <c r="B298" s="38"/>
      <c r="E298" s="32" t="s">
        <v>364</v>
      </c>
      <c r="J298" s="39"/>
    </row>
    <row r="299" spans="1:16" ht="30" x14ac:dyDescent="0.25">
      <c r="A299" s="30" t="s">
        <v>38</v>
      </c>
      <c r="B299" s="30">
        <v>62</v>
      </c>
      <c r="C299" s="31" t="s">
        <v>372</v>
      </c>
      <c r="D299" s="30" t="s">
        <v>40</v>
      </c>
      <c r="E299" s="32" t="s">
        <v>373</v>
      </c>
      <c r="F299" s="33" t="s">
        <v>104</v>
      </c>
      <c r="G299" s="34">
        <v>19.600000000000001</v>
      </c>
      <c r="H299" s="35">
        <v>0</v>
      </c>
      <c r="I299" s="36">
        <f>ROUND(G299*H299,P4)</f>
        <v>0</v>
      </c>
      <c r="J299" s="30"/>
      <c r="O299" s="37">
        <f>I299*0.21</f>
        <v>0</v>
      </c>
      <c r="P299">
        <v>3</v>
      </c>
    </row>
    <row r="300" spans="1:16" x14ac:dyDescent="0.25">
      <c r="A300" s="30" t="s">
        <v>43</v>
      </c>
      <c r="B300" s="38"/>
      <c r="E300" s="32" t="s">
        <v>374</v>
      </c>
      <c r="J300" s="39"/>
    </row>
    <row r="301" spans="1:16" x14ac:dyDescent="0.25">
      <c r="A301" s="30" t="s">
        <v>45</v>
      </c>
      <c r="B301" s="38"/>
      <c r="E301" s="40" t="s">
        <v>375</v>
      </c>
      <c r="J301" s="39"/>
    </row>
    <row r="302" spans="1:16" ht="90" x14ac:dyDescent="0.25">
      <c r="A302" s="30" t="s">
        <v>47</v>
      </c>
      <c r="B302" s="38"/>
      <c r="E302" s="32" t="s">
        <v>364</v>
      </c>
      <c r="J302" s="39"/>
    </row>
    <row r="303" spans="1:16" x14ac:dyDescent="0.25">
      <c r="A303" s="30" t="s">
        <v>38</v>
      </c>
      <c r="B303" s="30">
        <v>63</v>
      </c>
      <c r="C303" s="31" t="s">
        <v>376</v>
      </c>
      <c r="D303" s="30" t="s">
        <v>40</v>
      </c>
      <c r="E303" s="32" t="s">
        <v>377</v>
      </c>
      <c r="F303" s="33" t="s">
        <v>104</v>
      </c>
      <c r="G303" s="34">
        <v>58.12</v>
      </c>
      <c r="H303" s="35">
        <v>0</v>
      </c>
      <c r="I303" s="36">
        <f>ROUND(G303*H303,P4)</f>
        <v>0</v>
      </c>
      <c r="J303" s="30"/>
      <c r="O303" s="37">
        <f>I303*0.21</f>
        <v>0</v>
      </c>
      <c r="P303">
        <v>3</v>
      </c>
    </row>
    <row r="304" spans="1:16" x14ac:dyDescent="0.25">
      <c r="A304" s="30" t="s">
        <v>43</v>
      </c>
      <c r="B304" s="38"/>
      <c r="E304" s="32" t="s">
        <v>378</v>
      </c>
      <c r="J304" s="39"/>
    </row>
    <row r="305" spans="1:16" x14ac:dyDescent="0.25">
      <c r="A305" s="30" t="s">
        <v>45</v>
      </c>
      <c r="B305" s="38"/>
      <c r="E305" s="40" t="s">
        <v>379</v>
      </c>
      <c r="J305" s="39"/>
    </row>
    <row r="306" spans="1:16" x14ac:dyDescent="0.25">
      <c r="A306" s="30" t="s">
        <v>45</v>
      </c>
      <c r="B306" s="38"/>
      <c r="E306" s="40" t="s">
        <v>380</v>
      </c>
      <c r="J306" s="39"/>
    </row>
    <row r="307" spans="1:16" x14ac:dyDescent="0.25">
      <c r="A307" s="30" t="s">
        <v>45</v>
      </c>
      <c r="B307" s="38"/>
      <c r="E307" s="40" t="s">
        <v>381</v>
      </c>
      <c r="J307" s="39"/>
    </row>
    <row r="308" spans="1:16" ht="90" x14ac:dyDescent="0.25">
      <c r="A308" s="30" t="s">
        <v>47</v>
      </c>
      <c r="B308" s="38"/>
      <c r="E308" s="32" t="s">
        <v>364</v>
      </c>
      <c r="J308" s="39"/>
    </row>
    <row r="309" spans="1:16" x14ac:dyDescent="0.25">
      <c r="A309" s="30" t="s">
        <v>38</v>
      </c>
      <c r="B309" s="30">
        <v>64</v>
      </c>
      <c r="C309" s="31" t="s">
        <v>382</v>
      </c>
      <c r="D309" s="30" t="s">
        <v>40</v>
      </c>
      <c r="E309" s="32" t="s">
        <v>383</v>
      </c>
      <c r="F309" s="33" t="s">
        <v>42</v>
      </c>
      <c r="G309" s="34">
        <v>1</v>
      </c>
      <c r="H309" s="35">
        <v>0</v>
      </c>
      <c r="I309" s="36">
        <f>ROUND(G309*H309,P4)</f>
        <v>0</v>
      </c>
      <c r="J309" s="30"/>
      <c r="O309" s="37">
        <f>I309*0.21</f>
        <v>0</v>
      </c>
      <c r="P309">
        <v>3</v>
      </c>
    </row>
    <row r="310" spans="1:16" ht="60" x14ac:dyDescent="0.25">
      <c r="A310" s="30" t="s">
        <v>43</v>
      </c>
      <c r="B310" s="38"/>
      <c r="E310" s="32" t="s">
        <v>384</v>
      </c>
      <c r="J310" s="39"/>
    </row>
    <row r="311" spans="1:16" x14ac:dyDescent="0.25">
      <c r="A311" s="30" t="s">
        <v>45</v>
      </c>
      <c r="B311" s="38"/>
      <c r="E311" s="40" t="s">
        <v>46</v>
      </c>
      <c r="J311" s="39"/>
    </row>
    <row r="312" spans="1:16" ht="409.5" x14ac:dyDescent="0.25">
      <c r="A312" s="30" t="s">
        <v>47</v>
      </c>
      <c r="B312" s="38"/>
      <c r="E312" s="32" t="s">
        <v>385</v>
      </c>
      <c r="J312" s="39"/>
    </row>
    <row r="313" spans="1:16" x14ac:dyDescent="0.25">
      <c r="A313" s="30" t="s">
        <v>38</v>
      </c>
      <c r="B313" s="30">
        <v>65</v>
      </c>
      <c r="C313" s="31" t="s">
        <v>386</v>
      </c>
      <c r="D313" s="30" t="s">
        <v>40</v>
      </c>
      <c r="E313" s="32" t="s">
        <v>387</v>
      </c>
      <c r="F313" s="33" t="s">
        <v>42</v>
      </c>
      <c r="G313" s="34">
        <v>1</v>
      </c>
      <c r="H313" s="35">
        <v>0</v>
      </c>
      <c r="I313" s="36">
        <f>ROUND(G313*H313,P4)</f>
        <v>0</v>
      </c>
      <c r="J313" s="30"/>
      <c r="O313" s="37">
        <f>I313*0.21</f>
        <v>0</v>
      </c>
      <c r="P313">
        <v>3</v>
      </c>
    </row>
    <row r="314" spans="1:16" ht="105" x14ac:dyDescent="0.25">
      <c r="A314" s="30" t="s">
        <v>43</v>
      </c>
      <c r="B314" s="38"/>
      <c r="E314" s="32" t="s">
        <v>388</v>
      </c>
      <c r="J314" s="39"/>
    </row>
    <row r="315" spans="1:16" x14ac:dyDescent="0.25">
      <c r="A315" s="30" t="s">
        <v>45</v>
      </c>
      <c r="B315" s="38"/>
      <c r="E315" s="40" t="s">
        <v>46</v>
      </c>
      <c r="J315" s="39"/>
    </row>
    <row r="316" spans="1:16" x14ac:dyDescent="0.25">
      <c r="A316" s="30" t="s">
        <v>47</v>
      </c>
      <c r="B316" s="38"/>
      <c r="E316" s="41"/>
      <c r="J316" s="39"/>
    </row>
    <row r="317" spans="1:16" x14ac:dyDescent="0.25">
      <c r="A317" s="30" t="s">
        <v>38</v>
      </c>
      <c r="B317" s="30">
        <v>66</v>
      </c>
      <c r="C317" s="31" t="s">
        <v>389</v>
      </c>
      <c r="D317" s="30" t="s">
        <v>40</v>
      </c>
      <c r="E317" s="32" t="s">
        <v>390</v>
      </c>
      <c r="F317" s="33" t="s">
        <v>92</v>
      </c>
      <c r="G317" s="34">
        <v>123.02</v>
      </c>
      <c r="H317" s="35">
        <v>0</v>
      </c>
      <c r="I317" s="36">
        <f>ROUND(G317*H317,P4)</f>
        <v>0</v>
      </c>
      <c r="J317" s="30"/>
      <c r="O317" s="37">
        <f>I317*0.21</f>
        <v>0</v>
      </c>
      <c r="P317">
        <v>3</v>
      </c>
    </row>
    <row r="318" spans="1:16" ht="45" x14ac:dyDescent="0.25">
      <c r="A318" s="30" t="s">
        <v>43</v>
      </c>
      <c r="B318" s="38"/>
      <c r="E318" s="32" t="s">
        <v>391</v>
      </c>
      <c r="J318" s="39"/>
    </row>
    <row r="319" spans="1:16" x14ac:dyDescent="0.25">
      <c r="A319" s="30" t="s">
        <v>45</v>
      </c>
      <c r="B319" s="38"/>
      <c r="E319" s="40" t="s">
        <v>392</v>
      </c>
      <c r="J319" s="39"/>
    </row>
    <row r="320" spans="1:16" x14ac:dyDescent="0.25">
      <c r="A320" s="30" t="s">
        <v>45</v>
      </c>
      <c r="B320" s="38"/>
      <c r="E320" s="40" t="s">
        <v>393</v>
      </c>
      <c r="J320" s="39"/>
    </row>
    <row r="321" spans="1:16" x14ac:dyDescent="0.25">
      <c r="A321" s="30" t="s">
        <v>45</v>
      </c>
      <c r="B321" s="38"/>
      <c r="E321" s="40" t="s">
        <v>394</v>
      </c>
      <c r="J321" s="39"/>
    </row>
    <row r="322" spans="1:16" x14ac:dyDescent="0.25">
      <c r="A322" s="30" t="s">
        <v>45</v>
      </c>
      <c r="B322" s="38"/>
      <c r="E322" s="40" t="s">
        <v>395</v>
      </c>
      <c r="J322" s="39"/>
    </row>
    <row r="323" spans="1:16" x14ac:dyDescent="0.25">
      <c r="A323" s="30" t="s">
        <v>45</v>
      </c>
      <c r="B323" s="38"/>
      <c r="E323" s="40" t="s">
        <v>396</v>
      </c>
      <c r="J323" s="39"/>
    </row>
    <row r="324" spans="1:16" ht="45" x14ac:dyDescent="0.25">
      <c r="A324" s="30" t="s">
        <v>47</v>
      </c>
      <c r="B324" s="38"/>
      <c r="E324" s="32" t="s">
        <v>397</v>
      </c>
      <c r="J324" s="39"/>
    </row>
    <row r="325" spans="1:16" x14ac:dyDescent="0.25">
      <c r="A325" s="30" t="s">
        <v>38</v>
      </c>
      <c r="B325" s="30">
        <v>67</v>
      </c>
      <c r="C325" s="31" t="s">
        <v>398</v>
      </c>
      <c r="D325" s="30" t="s">
        <v>40</v>
      </c>
      <c r="E325" s="32" t="s">
        <v>399</v>
      </c>
      <c r="F325" s="33" t="s">
        <v>92</v>
      </c>
      <c r="G325" s="34">
        <v>3.6</v>
      </c>
      <c r="H325" s="35">
        <v>0</v>
      </c>
      <c r="I325" s="36">
        <f>ROUND(G325*H325,P4)</f>
        <v>0</v>
      </c>
      <c r="J325" s="30"/>
      <c r="O325" s="37">
        <f>I325*0.21</f>
        <v>0</v>
      </c>
      <c r="P325">
        <v>3</v>
      </c>
    </row>
    <row r="326" spans="1:16" x14ac:dyDescent="0.25">
      <c r="A326" s="30" t="s">
        <v>43</v>
      </c>
      <c r="B326" s="38"/>
      <c r="E326" s="41" t="s">
        <v>40</v>
      </c>
      <c r="J326" s="39"/>
    </row>
    <row r="327" spans="1:16" x14ac:dyDescent="0.25">
      <c r="A327" s="30" t="s">
        <v>45</v>
      </c>
      <c r="B327" s="38"/>
      <c r="E327" s="40" t="s">
        <v>400</v>
      </c>
      <c r="J327" s="39"/>
    </row>
    <row r="328" spans="1:16" ht="75" x14ac:dyDescent="0.25">
      <c r="A328" s="30" t="s">
        <v>47</v>
      </c>
      <c r="B328" s="38"/>
      <c r="E328" s="32" t="s">
        <v>401</v>
      </c>
      <c r="J328" s="39"/>
    </row>
    <row r="329" spans="1:16" x14ac:dyDescent="0.25">
      <c r="A329" s="30" t="s">
        <v>38</v>
      </c>
      <c r="B329" s="30">
        <v>68</v>
      </c>
      <c r="C329" s="31" t="s">
        <v>402</v>
      </c>
      <c r="D329" s="30" t="s">
        <v>40</v>
      </c>
      <c r="E329" s="32" t="s">
        <v>403</v>
      </c>
      <c r="F329" s="33" t="s">
        <v>404</v>
      </c>
      <c r="G329" s="34">
        <v>98.325000000000003</v>
      </c>
      <c r="H329" s="35">
        <v>0</v>
      </c>
      <c r="I329" s="36">
        <f>ROUND(G329*H329,P4)</f>
        <v>0</v>
      </c>
      <c r="J329" s="30"/>
      <c r="O329" s="37">
        <f>I329*0.21</f>
        <v>0</v>
      </c>
      <c r="P329">
        <v>3</v>
      </c>
    </row>
    <row r="330" spans="1:16" ht="105" x14ac:dyDescent="0.25">
      <c r="A330" s="30" t="s">
        <v>43</v>
      </c>
      <c r="B330" s="38"/>
      <c r="E330" s="32" t="s">
        <v>405</v>
      </c>
      <c r="J330" s="39"/>
    </row>
    <row r="331" spans="1:16" x14ac:dyDescent="0.25">
      <c r="A331" s="30" t="s">
        <v>45</v>
      </c>
      <c r="B331" s="38"/>
      <c r="E331" s="40" t="s">
        <v>406</v>
      </c>
      <c r="J331" s="39"/>
    </row>
    <row r="332" spans="1:16" ht="45" x14ac:dyDescent="0.25">
      <c r="A332" s="30" t="s">
        <v>47</v>
      </c>
      <c r="B332" s="42"/>
      <c r="C332" s="43"/>
      <c r="D332" s="43"/>
      <c r="E332" s="32" t="s">
        <v>407</v>
      </c>
      <c r="F332" s="43"/>
      <c r="G332" s="43"/>
      <c r="H332" s="43"/>
      <c r="I332" s="43"/>
      <c r="J332" s="44"/>
    </row>
  </sheetData>
  <sheetProtection algorithmName="SHA-512" hashValue="93AMdIgNDxfxMKFQcsaljThp+I9AUKCTGW5G3kWmlC9uS7y4pAleIqLwOzurBgVZ+V88o1QeSMsJaeOzwhLMCA==" saltValue="IHxY5kB2+27Xx85dyZw7oCF6i67fiLkoSLFNrD++uWm5+v5isXS4Z6kCK/5cmmdDMIR5NAqD4QHQY94HYZj4I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2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15</v>
      </c>
      <c r="I3" s="19">
        <f>SUMIFS(I8:I12,A8:A12,"SD")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15</v>
      </c>
      <c r="D4" s="48"/>
      <c r="E4" s="17" t="s">
        <v>16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SUMIFS(I9:I12,A9:A12,"P")</f>
        <v>0</v>
      </c>
      <c r="J8" s="29"/>
    </row>
    <row r="9" spans="1:16" x14ac:dyDescent="0.25">
      <c r="A9" s="30" t="s">
        <v>38</v>
      </c>
      <c r="B9" s="30">
        <v>1</v>
      </c>
      <c r="C9" s="31" t="s">
        <v>408</v>
      </c>
      <c r="D9" s="30" t="s">
        <v>40</v>
      </c>
      <c r="E9" s="32" t="s">
        <v>409</v>
      </c>
      <c r="F9" s="33" t="s">
        <v>42</v>
      </c>
      <c r="G9" s="34">
        <v>1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ht="90" x14ac:dyDescent="0.25">
      <c r="A10" s="30" t="s">
        <v>43</v>
      </c>
      <c r="B10" s="38"/>
      <c r="E10" s="32" t="s">
        <v>410</v>
      </c>
      <c r="J10" s="39"/>
    </row>
    <row r="11" spans="1:16" x14ac:dyDescent="0.25">
      <c r="A11" s="30" t="s">
        <v>45</v>
      </c>
      <c r="B11" s="38"/>
      <c r="E11" s="40" t="s">
        <v>46</v>
      </c>
      <c r="J11" s="39"/>
    </row>
    <row r="12" spans="1:16" ht="90" x14ac:dyDescent="0.25">
      <c r="A12" s="30" t="s">
        <v>47</v>
      </c>
      <c r="B12" s="42"/>
      <c r="C12" s="43"/>
      <c r="D12" s="43"/>
      <c r="E12" s="32" t="s">
        <v>411</v>
      </c>
      <c r="F12" s="43"/>
      <c r="G12" s="43"/>
      <c r="H12" s="43"/>
      <c r="I12" s="43"/>
      <c r="J12" s="44"/>
    </row>
  </sheetData>
  <sheetProtection algorithmName="SHA-512" hashValue="P6ROpD6ZSDhlO5/QjWk/6jkW22sgq7oHzw7t6tDk4LTCH5pGq5LhPBPyRVmZh3iJPbZekvY6LbkqlwTTxrj88Q==" saltValue="3PnPPBIOx6bkgi3mhZsmEK3xM7TsXFi3kcOI9CDHl+0HMNZCyl7QbTB5lkmKNI+HfOTLZgbTm0r3HMR4LyhaN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000</vt:lpstr>
      <vt:lpstr>201</vt:lpstr>
      <vt:lpstr>901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Václav Vlček</cp:lastModifiedBy>
  <dcterms:created xsi:type="dcterms:W3CDTF">2026-06-15T12:31:15Z</dcterms:created>
  <dcterms:modified xsi:type="dcterms:W3CDTF">2026-06-15T12:31:47Z</dcterms:modified>
</cp:coreProperties>
</file>