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000 - Vedlejší a ostat..." sheetId="2" r:id="rId2"/>
    <sheet name="SO 101 - Komunikace" sheetId="3" r:id="rId3"/>
    <sheet name="SO 301 - Odvodnění parkov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'SO 000 - Vedlejší a ostat...'!$C$80:$K$94</definedName>
    <definedName name="_xlnm.Print_Area" localSheetId="1">'SO 000 - Vedlejší a ostat...'!$C$4:$J$39,'SO 000 - Vedlejší a ostat...'!$C$45:$J$62,'SO 000 - Vedlejší a ostat...'!$C$68:$K$94</definedName>
    <definedName name="_xlnm.Print_Titles" localSheetId="1">'SO 000 - Vedlejší a ostat...'!$80:$80</definedName>
    <definedName name="_xlnm._FilterDatabase" localSheetId="2" hidden="1">'SO 101 - Komunikace'!$C$85:$K$380</definedName>
    <definedName name="_xlnm.Print_Area" localSheetId="2">'SO 101 - Komunikace'!$C$4:$J$39,'SO 101 - Komunikace'!$C$45:$J$67,'SO 101 - Komunikace'!$C$73:$K$380</definedName>
    <definedName name="_xlnm.Print_Titles" localSheetId="2">'SO 101 - Komunikace'!$85:$85</definedName>
    <definedName name="_xlnm._FilterDatabase" localSheetId="3" hidden="1">'SO 301 - Odvodnění parkov...'!$C$85:$K$381</definedName>
    <definedName name="_xlnm.Print_Area" localSheetId="3">'SO 301 - Odvodnění parkov...'!$C$4:$J$39,'SO 301 - Odvodnění parkov...'!$C$45:$J$67,'SO 301 - Odvodnění parkov...'!$C$73:$K$381</definedName>
    <definedName name="_xlnm.Print_Titles" localSheetId="3">'SO 301 - Odvodnění parkov...'!$85:$85</definedName>
    <definedName name="_xlnm.Print_Area" localSheetId="4">'Pokyny pro vyplnění'!$B$2:$K$71,'Pokyny pro vyplnění'!$B$74:$K$118,'Pokyny pro vyplnění'!$B$121:$K$161,'Pokyny pro vyplnění'!$B$164:$K$219</definedName>
  </definedNames>
  <calcPr/>
</workbook>
</file>

<file path=xl/calcChain.xml><?xml version="1.0" encoding="utf-8"?>
<calcChain xmlns="http://schemas.openxmlformats.org/spreadsheetml/2006/main">
  <c i="4" l="1" r="J37"/>
  <c r="J36"/>
  <c i="1" r="AY57"/>
  <c i="4" r="J35"/>
  <c i="1" r="AX57"/>
  <c i="4" r="BI380"/>
  <c r="BH380"/>
  <c r="BG380"/>
  <c r="BF380"/>
  <c r="T380"/>
  <c r="R380"/>
  <c r="P380"/>
  <c r="BI378"/>
  <c r="BH378"/>
  <c r="BG378"/>
  <c r="BF378"/>
  <c r="T378"/>
  <c r="R378"/>
  <c r="P378"/>
  <c r="BI376"/>
  <c r="BH376"/>
  <c r="BG376"/>
  <c r="BF376"/>
  <c r="T376"/>
  <c r="R376"/>
  <c r="P376"/>
  <c r="BI375"/>
  <c r="BH375"/>
  <c r="BG375"/>
  <c r="BF375"/>
  <c r="T375"/>
  <c r="R375"/>
  <c r="P375"/>
  <c r="BI373"/>
  <c r="BH373"/>
  <c r="BG373"/>
  <c r="BF373"/>
  <c r="T373"/>
  <c r="R373"/>
  <c r="P373"/>
  <c r="BI372"/>
  <c r="BH372"/>
  <c r="BG372"/>
  <c r="BF372"/>
  <c r="T372"/>
  <c r="R372"/>
  <c r="P372"/>
  <c r="BI370"/>
  <c r="BH370"/>
  <c r="BG370"/>
  <c r="BF370"/>
  <c r="T370"/>
  <c r="R370"/>
  <c r="P370"/>
  <c r="BI369"/>
  <c r="BH369"/>
  <c r="BG369"/>
  <c r="BF369"/>
  <c r="T369"/>
  <c r="R369"/>
  <c r="P369"/>
  <c r="BI367"/>
  <c r="BH367"/>
  <c r="BG367"/>
  <c r="BF367"/>
  <c r="T367"/>
  <c r="R367"/>
  <c r="P367"/>
  <c r="BI366"/>
  <c r="BH366"/>
  <c r="BG366"/>
  <c r="BF366"/>
  <c r="T366"/>
  <c r="R366"/>
  <c r="P366"/>
  <c r="BI364"/>
  <c r="BH364"/>
  <c r="BG364"/>
  <c r="BF364"/>
  <c r="T364"/>
  <c r="R364"/>
  <c r="P364"/>
  <c r="BI363"/>
  <c r="BH363"/>
  <c r="BG363"/>
  <c r="BF363"/>
  <c r="T363"/>
  <c r="R363"/>
  <c r="P363"/>
  <c r="BI361"/>
  <c r="BH361"/>
  <c r="BG361"/>
  <c r="BF361"/>
  <c r="T361"/>
  <c r="R361"/>
  <c r="P361"/>
  <c r="BI360"/>
  <c r="BH360"/>
  <c r="BG360"/>
  <c r="BF360"/>
  <c r="T360"/>
  <c r="R360"/>
  <c r="P360"/>
  <c r="BI358"/>
  <c r="BH358"/>
  <c r="BG358"/>
  <c r="BF358"/>
  <c r="T358"/>
  <c r="R358"/>
  <c r="P358"/>
  <c r="BI357"/>
  <c r="BH357"/>
  <c r="BG357"/>
  <c r="BF357"/>
  <c r="T357"/>
  <c r="R357"/>
  <c r="P357"/>
  <c r="BI356"/>
  <c r="BH356"/>
  <c r="BG356"/>
  <c r="BF356"/>
  <c r="T356"/>
  <c r="R356"/>
  <c r="P356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5"/>
  <c r="BH345"/>
  <c r="BG345"/>
  <c r="BF345"/>
  <c r="T345"/>
  <c r="R345"/>
  <c r="P345"/>
  <c r="BI344"/>
  <c r="BH344"/>
  <c r="BG344"/>
  <c r="BF344"/>
  <c r="T344"/>
  <c r="R344"/>
  <c r="P344"/>
  <c r="BI342"/>
  <c r="BH342"/>
  <c r="BG342"/>
  <c r="BF342"/>
  <c r="T342"/>
  <c r="R342"/>
  <c r="P342"/>
  <c r="BI341"/>
  <c r="BH341"/>
  <c r="BG341"/>
  <c r="BF341"/>
  <c r="T341"/>
  <c r="R341"/>
  <c r="P341"/>
  <c r="BI340"/>
  <c r="BH340"/>
  <c r="BG340"/>
  <c r="BF340"/>
  <c r="T340"/>
  <c r="R340"/>
  <c r="P340"/>
  <c r="BI338"/>
  <c r="BH338"/>
  <c r="BG338"/>
  <c r="BF338"/>
  <c r="T338"/>
  <c r="R338"/>
  <c r="P338"/>
  <c r="BI336"/>
  <c r="BH336"/>
  <c r="BG336"/>
  <c r="BF336"/>
  <c r="T336"/>
  <c r="R336"/>
  <c r="P336"/>
  <c r="BI334"/>
  <c r="BH334"/>
  <c r="BG334"/>
  <c r="BF334"/>
  <c r="T334"/>
  <c r="R334"/>
  <c r="P334"/>
  <c r="BI332"/>
  <c r="BH332"/>
  <c r="BG332"/>
  <c r="BF332"/>
  <c r="T332"/>
  <c r="R332"/>
  <c r="P332"/>
  <c r="BI329"/>
  <c r="BH329"/>
  <c r="BG329"/>
  <c r="BF329"/>
  <c r="T329"/>
  <c r="R329"/>
  <c r="P329"/>
  <c r="BI328"/>
  <c r="BH328"/>
  <c r="BG328"/>
  <c r="BF328"/>
  <c r="T328"/>
  <c r="R328"/>
  <c r="P328"/>
  <c r="BI327"/>
  <c r="BH327"/>
  <c r="BG327"/>
  <c r="BF327"/>
  <c r="T327"/>
  <c r="R327"/>
  <c r="P327"/>
  <c r="BI322"/>
  <c r="BH322"/>
  <c r="BG322"/>
  <c r="BF322"/>
  <c r="T322"/>
  <c r="R322"/>
  <c r="P322"/>
  <c r="BI320"/>
  <c r="BH320"/>
  <c r="BG320"/>
  <c r="BF320"/>
  <c r="T320"/>
  <c r="R320"/>
  <c r="P320"/>
  <c r="BI317"/>
  <c r="BH317"/>
  <c r="BG317"/>
  <c r="BF317"/>
  <c r="T317"/>
  <c r="R317"/>
  <c r="P317"/>
  <c r="BI316"/>
  <c r="BH316"/>
  <c r="BG316"/>
  <c r="BF316"/>
  <c r="T316"/>
  <c r="R316"/>
  <c r="P316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8"/>
  <c r="BH308"/>
  <c r="BG308"/>
  <c r="BF308"/>
  <c r="T308"/>
  <c r="R308"/>
  <c r="P308"/>
  <c r="BI304"/>
  <c r="BH304"/>
  <c r="BG304"/>
  <c r="BF304"/>
  <c r="T304"/>
  <c r="R304"/>
  <c r="P304"/>
  <c r="BI291"/>
  <c r="BH291"/>
  <c r="BG291"/>
  <c r="BF291"/>
  <c r="T291"/>
  <c r="R291"/>
  <c r="P291"/>
  <c r="BI287"/>
  <c r="BH287"/>
  <c r="BG287"/>
  <c r="BF287"/>
  <c r="T287"/>
  <c r="T286"/>
  <c r="R287"/>
  <c r="R286"/>
  <c r="P287"/>
  <c r="P286"/>
  <c r="BI284"/>
  <c r="BH284"/>
  <c r="BG284"/>
  <c r="BF284"/>
  <c r="T284"/>
  <c r="R284"/>
  <c r="P284"/>
  <c r="BI280"/>
  <c r="BH280"/>
  <c r="BG280"/>
  <c r="BF280"/>
  <c r="T280"/>
  <c r="R280"/>
  <c r="P280"/>
  <c r="BI278"/>
  <c r="BH278"/>
  <c r="BG278"/>
  <c r="BF278"/>
  <c r="T278"/>
  <c r="R278"/>
  <c r="P278"/>
  <c r="BI272"/>
  <c r="BH272"/>
  <c r="BG272"/>
  <c r="BF272"/>
  <c r="T272"/>
  <c r="R272"/>
  <c r="P272"/>
  <c r="BI270"/>
  <c r="BH270"/>
  <c r="BG270"/>
  <c r="BF270"/>
  <c r="T270"/>
  <c r="R270"/>
  <c r="P270"/>
  <c r="BI267"/>
  <c r="BH267"/>
  <c r="BG267"/>
  <c r="BF267"/>
  <c r="T267"/>
  <c r="R267"/>
  <c r="P267"/>
  <c r="BI265"/>
  <c r="BH265"/>
  <c r="BG265"/>
  <c r="BF265"/>
  <c r="T265"/>
  <c r="R265"/>
  <c r="P265"/>
  <c r="BI263"/>
  <c r="BH263"/>
  <c r="BG263"/>
  <c r="BF263"/>
  <c r="T263"/>
  <c r="R263"/>
  <c r="P263"/>
  <c r="BI258"/>
  <c r="BH258"/>
  <c r="BG258"/>
  <c r="BF258"/>
  <c r="T258"/>
  <c r="R258"/>
  <c r="P258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11"/>
  <c r="BH211"/>
  <c r="BG211"/>
  <c r="BF211"/>
  <c r="T211"/>
  <c r="R211"/>
  <c r="P211"/>
  <c r="BI209"/>
  <c r="BH209"/>
  <c r="BG209"/>
  <c r="BF209"/>
  <c r="T209"/>
  <c r="R209"/>
  <c r="P209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62"/>
  <c r="BH162"/>
  <c r="BG162"/>
  <c r="BF162"/>
  <c r="T162"/>
  <c r="R162"/>
  <c r="P162"/>
  <c r="BI150"/>
  <c r="BH150"/>
  <c r="BG150"/>
  <c r="BF150"/>
  <c r="T150"/>
  <c r="R150"/>
  <c r="P150"/>
  <c r="BI143"/>
  <c r="BH143"/>
  <c r="BG143"/>
  <c r="BF143"/>
  <c r="T143"/>
  <c r="R143"/>
  <c r="P143"/>
  <c r="BI131"/>
  <c r="BH131"/>
  <c r="BG131"/>
  <c r="BF131"/>
  <c r="T131"/>
  <c r="R131"/>
  <c r="P131"/>
  <c r="BI124"/>
  <c r="BH124"/>
  <c r="BG124"/>
  <c r="BF124"/>
  <c r="T124"/>
  <c r="R124"/>
  <c r="P124"/>
  <c r="BI116"/>
  <c r="BH116"/>
  <c r="BG116"/>
  <c r="BF116"/>
  <c r="T116"/>
  <c r="R116"/>
  <c r="P116"/>
  <c r="BI109"/>
  <c r="BH109"/>
  <c r="BG109"/>
  <c r="BF109"/>
  <c r="T109"/>
  <c r="R109"/>
  <c r="P109"/>
  <c r="BI101"/>
  <c r="BH101"/>
  <c r="BG101"/>
  <c r="BF101"/>
  <c r="T101"/>
  <c r="R101"/>
  <c r="P101"/>
  <c r="BI94"/>
  <c r="BH94"/>
  <c r="BG94"/>
  <c r="BF94"/>
  <c r="T94"/>
  <c r="R94"/>
  <c r="P94"/>
  <c r="BI89"/>
  <c r="BH89"/>
  <c r="BG89"/>
  <c r="BF89"/>
  <c r="T89"/>
  <c r="R89"/>
  <c r="P89"/>
  <c r="J83"/>
  <c r="J82"/>
  <c r="F82"/>
  <c r="F80"/>
  <c r="E78"/>
  <c r="J55"/>
  <c r="J54"/>
  <c r="F54"/>
  <c r="F52"/>
  <c r="E50"/>
  <c r="J18"/>
  <c r="E18"/>
  <c r="F83"/>
  <c r="J17"/>
  <c r="J12"/>
  <c r="J52"/>
  <c r="E7"/>
  <c r="E76"/>
  <c i="3" r="J37"/>
  <c r="J36"/>
  <c i="1" r="AY56"/>
  <c i="3" r="J35"/>
  <c i="1" r="AX56"/>
  <c i="3" r="BI379"/>
  <c r="BH379"/>
  <c r="BG379"/>
  <c r="BF379"/>
  <c r="T379"/>
  <c r="T378"/>
  <c r="R379"/>
  <c r="R378"/>
  <c r="P379"/>
  <c r="P378"/>
  <c r="BI376"/>
  <c r="BH376"/>
  <c r="BG376"/>
  <c r="BF376"/>
  <c r="T376"/>
  <c r="R376"/>
  <c r="P376"/>
  <c r="BI374"/>
  <c r="BH374"/>
  <c r="BG374"/>
  <c r="BF374"/>
  <c r="T374"/>
  <c r="R374"/>
  <c r="P374"/>
  <c r="BI372"/>
  <c r="BH372"/>
  <c r="BG372"/>
  <c r="BF372"/>
  <c r="T372"/>
  <c r="R372"/>
  <c r="P372"/>
  <c r="BI371"/>
  <c r="BH371"/>
  <c r="BG371"/>
  <c r="BF371"/>
  <c r="T371"/>
  <c r="R371"/>
  <c r="P371"/>
  <c r="BI368"/>
  <c r="BH368"/>
  <c r="BG368"/>
  <c r="BF368"/>
  <c r="T368"/>
  <c r="R368"/>
  <c r="P368"/>
  <c r="BI366"/>
  <c r="BH366"/>
  <c r="BG366"/>
  <c r="BF366"/>
  <c r="T366"/>
  <c r="R366"/>
  <c r="P366"/>
  <c r="BI364"/>
  <c r="BH364"/>
  <c r="BG364"/>
  <c r="BF364"/>
  <c r="T364"/>
  <c r="R364"/>
  <c r="P364"/>
  <c r="BI362"/>
  <c r="BH362"/>
  <c r="BG362"/>
  <c r="BF362"/>
  <c r="T362"/>
  <c r="R362"/>
  <c r="P362"/>
  <c r="BI360"/>
  <c r="BH360"/>
  <c r="BG360"/>
  <c r="BF360"/>
  <c r="T360"/>
  <c r="R360"/>
  <c r="P360"/>
  <c r="BI357"/>
  <c r="BH357"/>
  <c r="BG357"/>
  <c r="BF357"/>
  <c r="T357"/>
  <c r="R357"/>
  <c r="P357"/>
  <c r="BI353"/>
  <c r="BH353"/>
  <c r="BG353"/>
  <c r="BF353"/>
  <c r="T353"/>
  <c r="R353"/>
  <c r="P353"/>
  <c r="BI350"/>
  <c r="BH350"/>
  <c r="BG350"/>
  <c r="BF350"/>
  <c r="T350"/>
  <c r="R350"/>
  <c r="P350"/>
  <c r="BI349"/>
  <c r="BH349"/>
  <c r="BG349"/>
  <c r="BF349"/>
  <c r="T349"/>
  <c r="R349"/>
  <c r="P349"/>
  <c r="BI347"/>
  <c r="BH347"/>
  <c r="BG347"/>
  <c r="BF347"/>
  <c r="T347"/>
  <c r="R347"/>
  <c r="P347"/>
  <c r="BI341"/>
  <c r="BH341"/>
  <c r="BG341"/>
  <c r="BF341"/>
  <c r="T341"/>
  <c r="R341"/>
  <c r="P341"/>
  <c r="BI339"/>
  <c r="BH339"/>
  <c r="BG339"/>
  <c r="BF339"/>
  <c r="T339"/>
  <c r="R339"/>
  <c r="P339"/>
  <c r="BI336"/>
  <c r="BH336"/>
  <c r="BG336"/>
  <c r="BF336"/>
  <c r="T336"/>
  <c r="R336"/>
  <c r="P336"/>
  <c r="BI333"/>
  <c r="BH333"/>
  <c r="BG333"/>
  <c r="BF333"/>
  <c r="T333"/>
  <c r="R333"/>
  <c r="P333"/>
  <c r="BI332"/>
  <c r="BH332"/>
  <c r="BG332"/>
  <c r="BF332"/>
  <c r="T332"/>
  <c r="R332"/>
  <c r="P332"/>
  <c r="BI331"/>
  <c r="BH331"/>
  <c r="BG331"/>
  <c r="BF331"/>
  <c r="T331"/>
  <c r="R331"/>
  <c r="P331"/>
  <c r="BI329"/>
  <c r="BH329"/>
  <c r="BG329"/>
  <c r="BF329"/>
  <c r="T329"/>
  <c r="R329"/>
  <c r="P329"/>
  <c r="BI327"/>
  <c r="BH327"/>
  <c r="BG327"/>
  <c r="BF327"/>
  <c r="T327"/>
  <c r="R327"/>
  <c r="P327"/>
  <c r="BI322"/>
  <c r="BH322"/>
  <c r="BG322"/>
  <c r="BF322"/>
  <c r="T322"/>
  <c r="R322"/>
  <c r="P322"/>
  <c r="BI318"/>
  <c r="BH318"/>
  <c r="BG318"/>
  <c r="BF318"/>
  <c r="T318"/>
  <c r="R318"/>
  <c r="P318"/>
  <c r="BI314"/>
  <c r="BH314"/>
  <c r="BG314"/>
  <c r="BF314"/>
  <c r="T314"/>
  <c r="R314"/>
  <c r="P314"/>
  <c r="BI310"/>
  <c r="BH310"/>
  <c r="BG310"/>
  <c r="BF310"/>
  <c r="T310"/>
  <c r="R310"/>
  <c r="P310"/>
  <c r="BI308"/>
  <c r="BH308"/>
  <c r="BG308"/>
  <c r="BF308"/>
  <c r="T308"/>
  <c r="R308"/>
  <c r="P308"/>
  <c r="BI304"/>
  <c r="BH304"/>
  <c r="BG304"/>
  <c r="BF304"/>
  <c r="T304"/>
  <c r="R304"/>
  <c r="P304"/>
  <c r="BI302"/>
  <c r="BH302"/>
  <c r="BG302"/>
  <c r="BF302"/>
  <c r="T302"/>
  <c r="R302"/>
  <c r="P302"/>
  <c r="BI300"/>
  <c r="BH300"/>
  <c r="BG300"/>
  <c r="BF300"/>
  <c r="T300"/>
  <c r="R300"/>
  <c r="P300"/>
  <c r="BI296"/>
  <c r="BH296"/>
  <c r="BG296"/>
  <c r="BF296"/>
  <c r="T296"/>
  <c r="R296"/>
  <c r="P296"/>
  <c r="BI294"/>
  <c r="BH294"/>
  <c r="BG294"/>
  <c r="BF294"/>
  <c r="T294"/>
  <c r="R294"/>
  <c r="P294"/>
  <c r="BI292"/>
  <c r="BH292"/>
  <c r="BG292"/>
  <c r="BF292"/>
  <c r="T292"/>
  <c r="R292"/>
  <c r="P292"/>
  <c r="BI285"/>
  <c r="BH285"/>
  <c r="BG285"/>
  <c r="BF285"/>
  <c r="T285"/>
  <c r="R285"/>
  <c r="P285"/>
  <c r="BI279"/>
  <c r="BH279"/>
  <c r="BG279"/>
  <c r="BF279"/>
  <c r="T279"/>
  <c r="R279"/>
  <c r="P279"/>
  <c r="BI276"/>
  <c r="BH276"/>
  <c r="BG276"/>
  <c r="BF276"/>
  <c r="T276"/>
  <c r="R276"/>
  <c r="P276"/>
  <c r="BI270"/>
  <c r="BH270"/>
  <c r="BG270"/>
  <c r="BF270"/>
  <c r="T270"/>
  <c r="R270"/>
  <c r="P270"/>
  <c r="BI266"/>
  <c r="BH266"/>
  <c r="BG266"/>
  <c r="BF266"/>
  <c r="T266"/>
  <c r="R266"/>
  <c r="P266"/>
  <c r="BI258"/>
  <c r="BH258"/>
  <c r="BG258"/>
  <c r="BF258"/>
  <c r="T258"/>
  <c r="R258"/>
  <c r="P258"/>
  <c r="BI254"/>
  <c r="BH254"/>
  <c r="BG254"/>
  <c r="BF254"/>
  <c r="T254"/>
  <c r="R254"/>
  <c r="P254"/>
  <c r="BI249"/>
  <c r="BH249"/>
  <c r="BG249"/>
  <c r="BF249"/>
  <c r="T249"/>
  <c r="R249"/>
  <c r="P249"/>
  <c r="BI244"/>
  <c r="BH244"/>
  <c r="BG244"/>
  <c r="BF244"/>
  <c r="T244"/>
  <c r="R244"/>
  <c r="P244"/>
  <c r="BI228"/>
  <c r="BH228"/>
  <c r="BG228"/>
  <c r="BF228"/>
  <c r="T228"/>
  <c r="R228"/>
  <c r="P228"/>
  <c r="BI225"/>
  <c r="BH225"/>
  <c r="BG225"/>
  <c r="BF225"/>
  <c r="T225"/>
  <c r="R225"/>
  <c r="P225"/>
  <c r="BI219"/>
  <c r="BH219"/>
  <c r="BG219"/>
  <c r="BF219"/>
  <c r="T219"/>
  <c r="R219"/>
  <c r="P219"/>
  <c r="BI211"/>
  <c r="BH211"/>
  <c r="BG211"/>
  <c r="BF211"/>
  <c r="T211"/>
  <c r="R211"/>
  <c r="P211"/>
  <c r="BI206"/>
  <c r="BH206"/>
  <c r="BG206"/>
  <c r="BF206"/>
  <c r="T206"/>
  <c r="R206"/>
  <c r="P206"/>
  <c r="BI204"/>
  <c r="BH204"/>
  <c r="BG204"/>
  <c r="BF204"/>
  <c r="T204"/>
  <c r="R204"/>
  <c r="P204"/>
  <c r="BI200"/>
  <c r="BH200"/>
  <c r="BG200"/>
  <c r="BF200"/>
  <c r="T200"/>
  <c r="R200"/>
  <c r="P200"/>
  <c r="BI197"/>
  <c r="BH197"/>
  <c r="BG197"/>
  <c r="BF197"/>
  <c r="T197"/>
  <c r="R197"/>
  <c r="P197"/>
  <c r="BI195"/>
  <c r="BH195"/>
  <c r="BG195"/>
  <c r="BF195"/>
  <c r="T195"/>
  <c r="R195"/>
  <c r="P195"/>
  <c r="BI184"/>
  <c r="BH184"/>
  <c r="BG184"/>
  <c r="BF184"/>
  <c r="T184"/>
  <c r="R184"/>
  <c r="P184"/>
  <c r="BI182"/>
  <c r="BH182"/>
  <c r="BG182"/>
  <c r="BF182"/>
  <c r="T182"/>
  <c r="R182"/>
  <c r="P182"/>
  <c r="BI172"/>
  <c r="BH172"/>
  <c r="BG172"/>
  <c r="BF172"/>
  <c r="T172"/>
  <c r="R172"/>
  <c r="P172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4"/>
  <c r="BH154"/>
  <c r="BG154"/>
  <c r="BF154"/>
  <c r="T154"/>
  <c r="R154"/>
  <c r="P154"/>
  <c r="BI148"/>
  <c r="BH148"/>
  <c r="BG148"/>
  <c r="BF148"/>
  <c r="T148"/>
  <c r="R148"/>
  <c r="P148"/>
  <c r="BI136"/>
  <c r="BH136"/>
  <c r="BG136"/>
  <c r="BF136"/>
  <c r="T136"/>
  <c r="R136"/>
  <c r="P136"/>
  <c r="BI132"/>
  <c r="BH132"/>
  <c r="BG132"/>
  <c r="BF132"/>
  <c r="T132"/>
  <c r="R132"/>
  <c r="P132"/>
  <c r="BI124"/>
  <c r="BH124"/>
  <c r="BG124"/>
  <c r="BF124"/>
  <c r="T124"/>
  <c r="R124"/>
  <c r="P124"/>
  <c r="BI121"/>
  <c r="BH121"/>
  <c r="BG121"/>
  <c r="BF121"/>
  <c r="T121"/>
  <c r="R121"/>
  <c r="P121"/>
  <c r="BI117"/>
  <c r="BH117"/>
  <c r="BG117"/>
  <c r="BF117"/>
  <c r="T117"/>
  <c r="R117"/>
  <c r="P117"/>
  <c r="BI113"/>
  <c r="BH113"/>
  <c r="BG113"/>
  <c r="BF113"/>
  <c r="T113"/>
  <c r="R113"/>
  <c r="P113"/>
  <c r="BI109"/>
  <c r="BH109"/>
  <c r="BG109"/>
  <c r="BF109"/>
  <c r="T109"/>
  <c r="R109"/>
  <c r="P109"/>
  <c r="BI105"/>
  <c r="BH105"/>
  <c r="BG105"/>
  <c r="BF105"/>
  <c r="T105"/>
  <c r="R105"/>
  <c r="P105"/>
  <c r="BI101"/>
  <c r="BH101"/>
  <c r="BG101"/>
  <c r="BF101"/>
  <c r="T101"/>
  <c r="R101"/>
  <c r="P101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89"/>
  <c r="BH89"/>
  <c r="BG89"/>
  <c r="BF89"/>
  <c r="T89"/>
  <c r="R89"/>
  <c r="P89"/>
  <c r="J83"/>
  <c r="J82"/>
  <c r="F82"/>
  <c r="F80"/>
  <c r="E78"/>
  <c r="J55"/>
  <c r="J54"/>
  <c r="F54"/>
  <c r="F52"/>
  <c r="E50"/>
  <c r="J18"/>
  <c r="E18"/>
  <c r="F55"/>
  <c r="J17"/>
  <c r="J12"/>
  <c r="J80"/>
  <c r="E7"/>
  <c r="E76"/>
  <c i="2" r="J37"/>
  <c r="J36"/>
  <c i="1" r="AY55"/>
  <c i="2" r="J35"/>
  <c i="1" r="AX55"/>
  <c i="2"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7"/>
  <c r="BH87"/>
  <c r="BG87"/>
  <c r="BF87"/>
  <c r="T87"/>
  <c r="R87"/>
  <c r="P87"/>
  <c r="BI86"/>
  <c r="BH86"/>
  <c r="BG86"/>
  <c r="BF86"/>
  <c r="T86"/>
  <c r="R86"/>
  <c r="P86"/>
  <c r="BI85"/>
  <c r="BH85"/>
  <c r="BG85"/>
  <c r="BF85"/>
  <c r="T85"/>
  <c r="R85"/>
  <c r="P85"/>
  <c r="BI84"/>
  <c r="BH84"/>
  <c r="BG84"/>
  <c r="BF84"/>
  <c r="T84"/>
  <c r="R84"/>
  <c r="P84"/>
  <c r="J78"/>
  <c r="J77"/>
  <c r="F77"/>
  <c r="F75"/>
  <c r="E73"/>
  <c r="J55"/>
  <c r="J54"/>
  <c r="F54"/>
  <c r="F52"/>
  <c r="E50"/>
  <c r="J18"/>
  <c r="E18"/>
  <c r="F78"/>
  <c r="J17"/>
  <c r="J12"/>
  <c r="J52"/>
  <c r="E7"/>
  <c r="E71"/>
  <c i="1" r="L50"/>
  <c r="AM50"/>
  <c r="AM49"/>
  <c r="L49"/>
  <c r="AM47"/>
  <c r="L47"/>
  <c r="L45"/>
  <c r="L44"/>
  <c i="2" r="J93"/>
  <c i="3" r="BK270"/>
  <c r="J276"/>
  <c r="J132"/>
  <c i="4" r="J317"/>
  <c r="BK116"/>
  <c r="BK270"/>
  <c r="J131"/>
  <c r="BK313"/>
  <c r="J308"/>
  <c r="BK280"/>
  <c r="J178"/>
  <c i="2" r="BK87"/>
  <c r="J90"/>
  <c i="3" r="BK362"/>
  <c r="BK195"/>
  <c r="BK371"/>
  <c r="BK314"/>
  <c r="BK105"/>
  <c r="BK372"/>
  <c r="BK310"/>
  <c r="BK258"/>
  <c r="BK148"/>
  <c r="BK93"/>
  <c i="4" r="J291"/>
  <c r="J380"/>
  <c r="J358"/>
  <c r="J252"/>
  <c r="J353"/>
  <c r="J314"/>
  <c r="BK89"/>
  <c r="J352"/>
  <c r="BK284"/>
  <c r="J310"/>
  <c i="2" r="BK85"/>
  <c r="BK90"/>
  <c i="3" r="BK339"/>
  <c r="BK254"/>
  <c r="BK159"/>
  <c r="J360"/>
  <c r="BK285"/>
  <c r="BK136"/>
  <c r="J294"/>
  <c r="J93"/>
  <c r="J353"/>
  <c r="BK300"/>
  <c r="BK206"/>
  <c r="J89"/>
  <c i="4" r="BK310"/>
  <c r="BK376"/>
  <c r="BK101"/>
  <c r="BK350"/>
  <c r="J211"/>
  <c r="J357"/>
  <c r="BK314"/>
  <c r="BK336"/>
  <c r="BK150"/>
  <c r="J250"/>
  <c i="1" r="AS54"/>
  <c i="3" r="J296"/>
  <c r="BK117"/>
  <c r="J322"/>
  <c r="J228"/>
  <c r="J195"/>
  <c r="BK89"/>
  <c r="J339"/>
  <c r="BK276"/>
  <c r="BK132"/>
  <c i="4" r="J370"/>
  <c r="J312"/>
  <c r="J109"/>
  <c r="BK360"/>
  <c r="BK209"/>
  <c r="BK373"/>
  <c r="BK357"/>
  <c r="J332"/>
  <c r="BK265"/>
  <c r="J101"/>
  <c r="BK348"/>
  <c r="BK272"/>
  <c r="BK327"/>
  <c r="J320"/>
  <c r="J265"/>
  <c r="BK211"/>
  <c r="J116"/>
  <c i="2" r="J92"/>
  <c r="BK86"/>
  <c i="3" r="BK349"/>
  <c r="J329"/>
  <c r="J184"/>
  <c r="J161"/>
  <c r="BK353"/>
  <c r="BK249"/>
  <c r="J374"/>
  <c r="BK327"/>
  <c r="J249"/>
  <c r="J366"/>
  <c r="BK302"/>
  <c r="BK219"/>
  <c r="J105"/>
  <c i="4" r="J356"/>
  <c r="J209"/>
  <c r="J364"/>
  <c r="BK176"/>
  <c r="BK358"/>
  <c r="J270"/>
  <c r="BK366"/>
  <c r="BK317"/>
  <c r="J176"/>
  <c r="J340"/>
  <c r="BK250"/>
  <c r="J316"/>
  <c i="2" r="BK92"/>
  <c r="BK89"/>
  <c i="3" r="J357"/>
  <c r="J285"/>
  <c r="BK163"/>
  <c r="BK347"/>
  <c r="BK211"/>
  <c r="J154"/>
  <c r="J332"/>
  <c r="J219"/>
  <c r="BK113"/>
  <c r="J368"/>
  <c r="J318"/>
  <c r="BK266"/>
  <c r="J136"/>
  <c i="4" r="J345"/>
  <c r="J162"/>
  <c r="J334"/>
  <c r="J361"/>
  <c r="BK322"/>
  <c r="BK124"/>
  <c r="J341"/>
  <c r="BK179"/>
  <c r="J348"/>
  <c r="BK328"/>
  <c i="2" r="J85"/>
  <c i="3" r="BK350"/>
  <c r="BK304"/>
  <c r="BK204"/>
  <c r="J160"/>
  <c r="BK366"/>
  <c r="J333"/>
  <c r="BK184"/>
  <c r="BK95"/>
  <c r="BK341"/>
  <c r="J211"/>
  <c r="J163"/>
  <c r="BK376"/>
  <c r="BK329"/>
  <c r="BK296"/>
  <c r="J165"/>
  <c r="BK97"/>
  <c i="4" r="BK340"/>
  <c r="BK174"/>
  <c r="J372"/>
  <c r="J327"/>
  <c r="BK143"/>
  <c r="BK364"/>
  <c r="BK341"/>
  <c r="BK291"/>
  <c r="J143"/>
  <c r="BK361"/>
  <c r="J336"/>
  <c r="BK258"/>
  <c r="BK162"/>
  <c r="J94"/>
  <c r="J367"/>
  <c r="BK356"/>
  <c r="J344"/>
  <c i="2" r="J94"/>
  <c r="BK93"/>
  <c r="J91"/>
  <c i="3" r="BK333"/>
  <c r="BK225"/>
  <c r="BK124"/>
  <c r="J97"/>
  <c r="J300"/>
  <c r="BK160"/>
  <c r="J347"/>
  <c r="BK292"/>
  <c r="J376"/>
  <c r="BK331"/>
  <c r="J270"/>
  <c r="BK197"/>
  <c i="4" r="J369"/>
  <c r="BK308"/>
  <c r="J378"/>
  <c r="J329"/>
  <c r="J376"/>
  <c r="J342"/>
  <c r="J304"/>
  <c r="BK109"/>
  <c r="J338"/>
  <c r="BK252"/>
  <c r="BK354"/>
  <c r="BK287"/>
  <c r="BK178"/>
  <c r="J287"/>
  <c i="2" r="BK84"/>
  <c r="J84"/>
  <c i="3" r="J308"/>
  <c r="J172"/>
  <c r="BK101"/>
  <c r="J254"/>
  <c r="BK161"/>
  <c r="BK357"/>
  <c r="J258"/>
  <c r="J182"/>
  <c r="BK374"/>
  <c r="BK308"/>
  <c r="BK244"/>
  <c r="J95"/>
  <c i="4" r="J328"/>
  <c r="BK380"/>
  <c r="BK320"/>
  <c r="J354"/>
  <c r="J284"/>
  <c r="BK367"/>
  <c r="J254"/>
  <c r="J363"/>
  <c r="BK267"/>
  <c r="BK304"/>
  <c i="2" r="J89"/>
  <c i="3" r="J364"/>
  <c r="BK322"/>
  <c r="BK228"/>
  <c r="BK169"/>
  <c r="J148"/>
  <c r="J244"/>
  <c r="J159"/>
  <c r="BK360"/>
  <c r="BK279"/>
  <c r="J124"/>
  <c r="J371"/>
  <c r="J304"/>
  <c r="J225"/>
  <c i="4" r="J267"/>
  <c i="3" r="J331"/>
  <c r="BK364"/>
  <c r="J206"/>
  <c r="J113"/>
  <c i="4" r="BK254"/>
  <c r="BK345"/>
  <c r="J375"/>
  <c r="BK334"/>
  <c r="J174"/>
  <c r="J350"/>
  <c r="BK263"/>
  <c r="J124"/>
  <c r="BK312"/>
  <c r="BK311"/>
  <c r="J89"/>
  <c i="2" r="BK94"/>
  <c i="3" r="J336"/>
  <c r="J279"/>
  <c r="BK182"/>
  <c r="J121"/>
  <c r="J350"/>
  <c r="J266"/>
  <c r="BK167"/>
  <c r="BK368"/>
  <c r="J310"/>
  <c r="J204"/>
  <c r="J101"/>
  <c r="J349"/>
  <c r="J314"/>
  <c r="J200"/>
  <c r="J109"/>
  <c i="4" r="J360"/>
  <c r="J258"/>
  <c r="BK378"/>
  <c r="BK342"/>
  <c r="BK278"/>
  <c r="BK94"/>
  <c r="BK352"/>
  <c r="J313"/>
  <c r="BK185"/>
  <c r="BK372"/>
  <c r="BK353"/>
  <c r="BK316"/>
  <c r="J182"/>
  <c i="2" r="J87"/>
  <c i="3" r="J302"/>
  <c r="BK165"/>
  <c r="BK109"/>
  <c r="BK336"/>
  <c r="J169"/>
  <c r="J362"/>
  <c r="BK154"/>
  <c r="BK379"/>
  <c r="J341"/>
  <c r="BK294"/>
  <c r="BK121"/>
  <c i="4" r="BK131"/>
  <c r="J280"/>
  <c r="BK369"/>
  <c r="BK338"/>
  <c r="J179"/>
  <c r="BK344"/>
  <c r="J263"/>
  <c r="J366"/>
  <c r="J322"/>
  <c r="BK329"/>
  <c r="J150"/>
  <c i="2" r="BK91"/>
  <c r="J86"/>
  <c i="3" r="J197"/>
  <c r="J117"/>
  <c r="J327"/>
  <c r="BK172"/>
  <c r="J372"/>
  <c r="BK318"/>
  <c r="BK200"/>
  <c r="J379"/>
  <c r="BK332"/>
  <c r="J292"/>
  <c r="J167"/>
  <c i="4" r="J373"/>
  <c r="J278"/>
  <c r="BK363"/>
  <c r="BK182"/>
  <c r="J311"/>
  <c r="BK375"/>
  <c r="BK332"/>
  <c r="BK370"/>
  <c r="J185"/>
  <c r="J272"/>
  <c i="2" l="1" r="P83"/>
  <c r="P82"/>
  <c r="P81"/>
  <c i="1" r="AU55"/>
  <c i="4" r="R88"/>
  <c r="P269"/>
  <c r="BK290"/>
  <c r="J290"/>
  <c r="J64"/>
  <c r="P290"/>
  <c r="P326"/>
  <c i="2" r="BK83"/>
  <c r="J83"/>
  <c r="J61"/>
  <c r="T83"/>
  <c r="T82"/>
  <c r="T81"/>
  <c i="3" r="BK313"/>
  <c r="J313"/>
  <c r="J64"/>
  <c r="R313"/>
  <c r="BK370"/>
  <c r="J370"/>
  <c r="J65"/>
  <c r="R370"/>
  <c i="4" r="BK88"/>
  <c r="J88"/>
  <c r="J61"/>
  <c r="P88"/>
  <c r="BK269"/>
  <c r="J269"/>
  <c r="J62"/>
  <c r="T269"/>
  <c r="T290"/>
  <c r="R326"/>
  <c i="2" r="R83"/>
  <c r="R82"/>
  <c r="R81"/>
  <c i="3" r="BK88"/>
  <c r="J88"/>
  <c r="J61"/>
  <c r="P88"/>
  <c r="R88"/>
  <c r="T88"/>
  <c r="BK199"/>
  <c r="J199"/>
  <c r="J62"/>
  <c r="P199"/>
  <c r="R199"/>
  <c r="T199"/>
  <c r="BK210"/>
  <c r="J210"/>
  <c r="J63"/>
  <c r="P210"/>
  <c r="R210"/>
  <c r="T210"/>
  <c r="P313"/>
  <c r="T313"/>
  <c r="P370"/>
  <c r="T370"/>
  <c i="4" r="T88"/>
  <c r="T87"/>
  <c r="T86"/>
  <c r="R269"/>
  <c r="R290"/>
  <c r="BK326"/>
  <c r="J326"/>
  <c r="J65"/>
  <c r="T326"/>
  <c r="BK377"/>
  <c r="J377"/>
  <c r="J66"/>
  <c r="P377"/>
  <c r="R377"/>
  <c r="T377"/>
  <c i="3" r="BK378"/>
  <c r="J378"/>
  <c r="J66"/>
  <c i="4" r="BK286"/>
  <c r="J286"/>
  <c r="J63"/>
  <c r="J80"/>
  <c r="BE265"/>
  <c r="BE278"/>
  <c r="BE312"/>
  <c r="BE320"/>
  <c r="BE322"/>
  <c i="3" r="BK87"/>
  <c r="J87"/>
  <c r="J60"/>
  <c i="4" r="E48"/>
  <c r="F55"/>
  <c r="BE143"/>
  <c r="BE179"/>
  <c r="BE182"/>
  <c r="BE284"/>
  <c r="BE308"/>
  <c r="BE311"/>
  <c r="BE314"/>
  <c r="BE338"/>
  <c r="BE348"/>
  <c r="BE352"/>
  <c r="BE353"/>
  <c r="BE357"/>
  <c r="BE361"/>
  <c r="BE364"/>
  <c r="BE89"/>
  <c r="BE109"/>
  <c r="BE174"/>
  <c r="BE185"/>
  <c r="BE209"/>
  <c r="BE252"/>
  <c r="BE280"/>
  <c r="BE291"/>
  <c r="BE313"/>
  <c r="BE328"/>
  <c r="BE340"/>
  <c r="BE342"/>
  <c r="BE345"/>
  <c r="BE354"/>
  <c r="BE373"/>
  <c r="BE376"/>
  <c r="BE94"/>
  <c r="BE116"/>
  <c r="BE131"/>
  <c r="BE176"/>
  <c r="BE178"/>
  <c r="BE250"/>
  <c r="BE287"/>
  <c r="BE310"/>
  <c r="BE316"/>
  <c r="BE336"/>
  <c r="BE356"/>
  <c r="BE360"/>
  <c r="BE363"/>
  <c r="BE370"/>
  <c r="BE162"/>
  <c r="BE211"/>
  <c r="BE267"/>
  <c r="BE317"/>
  <c r="BE332"/>
  <c r="BE341"/>
  <c r="BE344"/>
  <c r="BE350"/>
  <c r="BE358"/>
  <c r="BE367"/>
  <c r="BE369"/>
  <c r="BE372"/>
  <c r="BE378"/>
  <c r="BE380"/>
  <c r="BE101"/>
  <c r="BE124"/>
  <c r="BE150"/>
  <c r="BE254"/>
  <c r="BE258"/>
  <c r="BE263"/>
  <c r="BE270"/>
  <c r="BE272"/>
  <c r="BE304"/>
  <c r="BE327"/>
  <c r="BE329"/>
  <c r="BE334"/>
  <c r="BE366"/>
  <c r="BE375"/>
  <c i="3" r="J52"/>
  <c r="BE113"/>
  <c r="BE124"/>
  <c r="BE154"/>
  <c r="BE161"/>
  <c r="BE172"/>
  <c r="BE211"/>
  <c r="BE279"/>
  <c r="BE318"/>
  <c r="BE327"/>
  <c r="BE333"/>
  <c r="BE347"/>
  <c r="BE349"/>
  <c r="BE353"/>
  <c r="BE360"/>
  <c r="BE372"/>
  <c r="BE374"/>
  <c r="BE376"/>
  <c r="BE379"/>
  <c r="BE93"/>
  <c r="BE97"/>
  <c r="BE117"/>
  <c r="BE136"/>
  <c r="BE159"/>
  <c r="BE160"/>
  <c r="BE163"/>
  <c r="BE167"/>
  <c r="BE169"/>
  <c r="BE182"/>
  <c r="BE195"/>
  <c r="BE197"/>
  <c r="BE244"/>
  <c r="BE249"/>
  <c r="BE285"/>
  <c r="BE300"/>
  <c r="BE304"/>
  <c r="BE329"/>
  <c r="BE332"/>
  <c r="BE336"/>
  <c r="BE350"/>
  <c r="E48"/>
  <c r="F83"/>
  <c r="BE89"/>
  <c r="BE95"/>
  <c r="BE101"/>
  <c r="BE105"/>
  <c r="BE109"/>
  <c r="BE148"/>
  <c r="BE206"/>
  <c r="BE225"/>
  <c r="BE254"/>
  <c r="BE258"/>
  <c r="BE266"/>
  <c r="BE270"/>
  <c r="BE276"/>
  <c r="BE292"/>
  <c r="BE302"/>
  <c r="BE308"/>
  <c r="BE314"/>
  <c r="BE322"/>
  <c r="BE331"/>
  <c r="BE339"/>
  <c r="BE362"/>
  <c r="BE364"/>
  <c r="BE368"/>
  <c r="BE121"/>
  <c r="BE132"/>
  <c r="BE165"/>
  <c r="BE184"/>
  <c r="BE200"/>
  <c r="BE204"/>
  <c r="BE219"/>
  <c r="BE228"/>
  <c r="BE294"/>
  <c r="BE296"/>
  <c r="BE310"/>
  <c r="BE341"/>
  <c r="BE357"/>
  <c r="BE366"/>
  <c r="BE371"/>
  <c i="2" r="BE87"/>
  <c r="E48"/>
  <c r="F55"/>
  <c r="J75"/>
  <c r="BE85"/>
  <c r="BE89"/>
  <c r="BE92"/>
  <c r="BE93"/>
  <c r="BE94"/>
  <c r="BE84"/>
  <c r="BE91"/>
  <c r="BE86"/>
  <c r="BE90"/>
  <c i="3" r="F34"/>
  <c i="1" r="BA56"/>
  <c i="4" r="F37"/>
  <c i="1" r="BD57"/>
  <c i="3" r="F37"/>
  <c i="1" r="BD56"/>
  <c i="3" r="F35"/>
  <c i="1" r="BB56"/>
  <c i="2" r="F35"/>
  <c i="1" r="BB55"/>
  <c i="2" r="J34"/>
  <c i="1" r="AW55"/>
  <c i="4" r="F35"/>
  <c i="1" r="BB57"/>
  <c i="3" r="J34"/>
  <c i="1" r="AW56"/>
  <c i="2" r="F37"/>
  <c i="1" r="BD55"/>
  <c i="3" r="F36"/>
  <c i="1" r="BC56"/>
  <c i="2" r="F34"/>
  <c i="1" r="BA55"/>
  <c i="4" r="J34"/>
  <c i="1" r="AW57"/>
  <c i="4" r="F36"/>
  <c i="1" r="BC57"/>
  <c i="2" r="F36"/>
  <c i="1" r="BC55"/>
  <c i="4" r="F34"/>
  <c i="1" r="BA57"/>
  <c i="3" l="1" r="R87"/>
  <c r="R86"/>
  <c r="P87"/>
  <c r="P86"/>
  <c i="1" r="AU56"/>
  <c i="4" r="P87"/>
  <c r="P86"/>
  <c i="1" r="AU57"/>
  <c i="3" r="T87"/>
  <c r="T86"/>
  <c i="4" r="R87"/>
  <c r="R86"/>
  <c i="2" r="BK82"/>
  <c r="J82"/>
  <c r="J60"/>
  <c i="4" r="BK87"/>
  <c r="J87"/>
  <c r="J60"/>
  <c i="3" r="BK86"/>
  <c r="J86"/>
  <c i="2" r="F33"/>
  <c i="1" r="AZ55"/>
  <c i="4" r="F33"/>
  <c i="1" r="AZ57"/>
  <c r="BD54"/>
  <c r="W33"/>
  <c i="2" r="J33"/>
  <c i="1" r="AV55"/>
  <c r="AT55"/>
  <c i="3" r="J33"/>
  <c i="1" r="AV56"/>
  <c r="AT56"/>
  <c r="BB54"/>
  <c r="AX54"/>
  <c i="3" r="F33"/>
  <c i="1" r="AZ56"/>
  <c i="3" r="J30"/>
  <c i="1" r="AG56"/>
  <c i="4" r="J33"/>
  <c i="1" r="AV57"/>
  <c r="AT57"/>
  <c r="BA54"/>
  <c r="W30"/>
  <c r="BC54"/>
  <c r="W32"/>
  <c i="4" l="1" r="BK86"/>
  <c r="J86"/>
  <c r="J59"/>
  <c i="2" r="BK81"/>
  <c r="J81"/>
  <c i="1" r="AN56"/>
  <c i="3" r="J59"/>
  <c r="J39"/>
  <c i="1" r="AU54"/>
  <c i="2" r="J30"/>
  <c i="1" r="AG55"/>
  <c r="AZ54"/>
  <c r="W29"/>
  <c r="AY54"/>
  <c r="W31"/>
  <c r="AW54"/>
  <c r="AK30"/>
  <c i="2" l="1" r="J39"/>
  <c r="J59"/>
  <c i="1" r="AN55"/>
  <c i="4" r="J30"/>
  <c i="1" r="AG57"/>
  <c r="AV54"/>
  <c r="AK29"/>
  <c i="4" l="1" r="J39"/>
  <c i="1" r="AN57"/>
  <c r="AG54"/>
  <c r="AK26"/>
  <c r="AK35"/>
  <c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<sst xmlns="http://schemas.openxmlformats.org/spreadsheetml/2006/main">
  <si>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</si>
  <si>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</si>
  <si>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</si>
  <si>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</si>
  <si>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</si>
  <si>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{6837c14f-bf41-4faf-9ae3-ad1a49d9fa34}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</si>
  <si>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</si>
  <si>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</si>
  <si>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</si>
  <si>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</si>
  <si>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</si>
  <si>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</si>
  <si>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</si>
  <si>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</si>
  <si>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</si>
  <si>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</si>
  <si>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</si>
  <si>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Karlovy Vary, vnitroblok ulic Charkovská a Moskevská - parkování</t>
  </si>
  <si>
    <t>KSO:</t>
  </si>
  <si>
    <t/>
  </si>
  <si>
    <t>CC-CZ:</t>
  </si>
  <si>
    <t>Místo:</t>
  </si>
  <si>
    <t>Karlovy Vary, ul. Charkovská/Moskevská</t>
  </si>
  <si>
    <t>Datum:</t>
  </si>
  <si>
    <t>26. 2. 2024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</si>
  <si>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</si>
  <si>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</si>
  <si>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</si>
  <si>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</si>
  <si>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</si>
  <si>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</si>
  <si>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</si>
  <si>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Ing. Tomáš Štembera Petráň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</si>
  <si>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</si>
  <si>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</si>
  <si>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</si>
  <si>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</si>
  <si>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</si>
  <si>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</si>
  <si>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</si>
  <si>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</si>
  <si>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</si>
  <si>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</si>
  <si>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</si>
  <si>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</si>
  <si>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</si>
  <si>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</si>
  <si>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</si>
  <si>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</si>
  <si>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</si>
  <si>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</si>
  <si>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</si>
  <si>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</si>
  <si>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</si>
  <si>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</si>
  <si>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</si>
  <si>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</si>
  <si>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</si>
  <si>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</si>
  <si>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</si>
  <si>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</si>
  <si>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</si>
  <si>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</si>
  <si>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</si>
  <si>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</si>
  <si>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</si>
  <si>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</si>
  <si>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</si>
  <si>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</si>
  <si>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</si>
  <si>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</si>
  <si>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</si>
  <si>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</si>
  <si>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</si>
  <si>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</si>
  <si>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</si>
  <si>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</si>
  <si>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</si>
  <si>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</si>
  <si>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STA</t>
  </si>
  <si>
    <t>1</t>
  </si>
  <si>
    <t>{4080f8b0-ba5f-450d-8b2a-f145d0fb8b1e}</t>
  </si>
  <si>
    <t>2</t>
  </si>
  <si>
    <t>SO 101</t>
  </si>
  <si>
    <t>Komunikace</t>
  </si>
  <si>
    <t>{df04b0ec-7193-4964-a7ca-41be093a599b}</t>
  </si>
  <si>
    <t>SO 301</t>
  </si>
  <si>
    <t>Odvodnění parkoviště</t>
  </si>
  <si>
    <t>{3c00072f-f93b-4b3d-bead-18b1fae850db}</t>
  </si>
  <si>
    <t>KRYCÍ LIST SOUPISU PRACÍ</t>
  </si>
  <si>
    <t>Objekt:</t>
  </si>
  <si>
    <t>SO 000 - Vedlejší a ostatní náklady</t>
  </si>
  <si>
    <t>Ing. Tomáš Štěmbera Petráň</t>
  </si>
  <si>
    <t>REKAPITULACE ČLENĚNÍ SOUPISU PRACÍ</t>
  </si>
  <si>
    <t>Kód dílu - Popis</t>
  </si>
  <si>
    <t>Cena celkem [CZK]</t>
  </si>
  <si>
    <t>-1</t>
  </si>
  <si>
    <t>OST - Ostatní</t>
  </si>
  <si>
    <t xml:space="preserve">    O01 -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</si>
  <si>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</si>
  <si>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</si>
  <si>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</si>
  <si>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</si>
  <si>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</si>
  <si>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</si>
  <si>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</si>
  <si>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</si>
  <si>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</si>
  <si>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</si>
  <si>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</si>
  <si>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</si>
  <si>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</si>
  <si>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</si>
  <si>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</si>
  <si>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</si>
  <si>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</si>
  <si>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O01</t>
  </si>
  <si>
    <t>K</t>
  </si>
  <si>
    <t>VRN-x1</t>
  </si>
  <si>
    <t>Dopravně inženýrská opatření v průběhu stavby</t>
  </si>
  <si>
    <t>soubor</t>
  </si>
  <si>
    <t>512</t>
  </si>
  <si>
    <t>317648221</t>
  </si>
  <si>
    <t>VRN-x2</t>
  </si>
  <si>
    <t>Vytýčení stávajících inženýrských sítí</t>
  </si>
  <si>
    <t>-1353229799</t>
  </si>
  <si>
    <t>3</t>
  </si>
  <si>
    <t>VRN-x3</t>
  </si>
  <si>
    <t>Geodetické práce v průběhu stavby - vytýčení stavby</t>
  </si>
  <si>
    <t>403405892</t>
  </si>
  <si>
    <t>VRN-x4</t>
  </si>
  <si>
    <t>Geodetické práce po dokončení stavby - zaměření skutečného provedení</t>
  </si>
  <si>
    <t>1683033329</t>
  </si>
  <si>
    <t>P</t>
  </si>
  <si>
    <t>Poznámka k položce:_x000d_
Zaměření skutečného provedení
Vyhotovení geodetické části dokumentace skutečného provedení stavby nebo geodetického podkladu pro potřeby vedení Digitální technické mapy Statutárního města Karlovy Vary a Digitální technické mapy Karlovarského kraje, obsahující geometrické, polohové a výškové určení dokončené stavby nebo technologického zařízení, zpracované a předané v souladu s §5 a ve struktuře dle příloh č. 3 a 4 vyhlášky č. 393/2020 Sb., o digitální technické mapě (vyhláška DTM), v platném znění, v aktuálně platné verzi Jednotného výměnného formátu digitální technické mapy (JVF DTM)dle §6 vyhlášky DTM.		</t>
  </si>
  <si>
    <t>5</t>
  </si>
  <si>
    <t>VRN-x5</t>
  </si>
  <si>
    <t>Geodetické práce po dokončení stavby - geometrické plány</t>
  </si>
  <si>
    <t>2136339413</t>
  </si>
  <si>
    <t>7</t>
  </si>
  <si>
    <t>VRN-x7</t>
  </si>
  <si>
    <t>Dokumentace skutečného provedení stavby</t>
  </si>
  <si>
    <t>460069915</t>
  </si>
  <si>
    <t>8</t>
  </si>
  <si>
    <t>VRN-x8</t>
  </si>
  <si>
    <t>Označení stavby - informační tabule formátu A1</t>
  </si>
  <si>
    <t>2012933433</t>
  </si>
  <si>
    <t>9</t>
  </si>
  <si>
    <t>VRN-x9</t>
  </si>
  <si>
    <t>Zařízení staveniště včetně ochrany stavby z hlediska BOZP (např. oplocení, ostraha, zajištění staveniště …)</t>
  </si>
  <si>
    <t>-137978158</t>
  </si>
  <si>
    <t>10</t>
  </si>
  <si>
    <t>VRN-x10</t>
  </si>
  <si>
    <t>Realizační dokumentace stavby</t>
  </si>
  <si>
    <t>1982775679</t>
  </si>
  <si>
    <t>11</t>
  </si>
  <si>
    <t>VRN-x11</t>
  </si>
  <si>
    <t>Analýza množství PAU</t>
  </si>
  <si>
    <t>372491513</t>
  </si>
  <si>
    <t>SO 101 - Komunikace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</si>
  <si>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</si>
  <si>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</si>
  <si>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</si>
  <si>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</si>
  <si>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</si>
  <si>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</si>
  <si>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</si>
  <si>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</si>
  <si>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</si>
  <si>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</si>
  <si>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111251102</t>
  </si>
  <si>
    <t>Odstranění křovin a stromů s odstraněním kořenů strojně průměru kmene do 100 mm v rovině nebo ve svahu sklonu terénu do 1:5, při celkové ploše přes 100 do 500 m2</t>
  </si>
  <si>
    <t>m2</t>
  </si>
  <si>
    <t>-319418548</t>
  </si>
  <si>
    <t>Poznámka k položce:_x000d_
Pouze odstranění kořenů, křoviny budou vykáceny investorem</t>
  </si>
  <si>
    <t>VV</t>
  </si>
  <si>
    <t>Plocha odečtena digitálně ze situace</t>
  </si>
  <si>
    <t>150</t>
  </si>
  <si>
    <t>112251101</t>
  </si>
  <si>
    <t>Odstranění pařezů strojně s jejich vykopáním nebo vytrháním průměru přes 100 do 300 mm</t>
  </si>
  <si>
    <t>kus</t>
  </si>
  <si>
    <t>CS ÚRS 2024 01</t>
  </si>
  <si>
    <t>-760412373</t>
  </si>
  <si>
    <t>Online PSC</t>
  </si>
  <si>
    <t>https://podminky.urs.cz/item/CS_URS_2024_01/112251101</t>
  </si>
  <si>
    <t>112251102</t>
  </si>
  <si>
    <t>Odstranění pařezů strojně s jejich vykopáním nebo vytrháním průměru přes 300 do 500 mm</t>
  </si>
  <si>
    <t>420500384</t>
  </si>
  <si>
    <t>https://podminky.urs.cz/item/CS_URS_2024_01/112251102</t>
  </si>
  <si>
    <t>113107161</t>
  </si>
  <si>
    <t>Odstranění podkladů nebo krytů strojně plochy jednotlivě přes 50 m2 do 200 m2 s přemístěním hmot na skládku na vzdálenost do 20 m nebo s naložením na dopravní prostředek z kameniva hrubého drceného, o tl. vrstvy do 100 mm</t>
  </si>
  <si>
    <t>-1054510170</t>
  </si>
  <si>
    <t>https://podminky.urs.cz/item/CS_URS_2024_01/113107161</t>
  </si>
  <si>
    <t>Plocha parkoviště a příjezd k parc. č. 502 - průměrná tl. 100mm</t>
  </si>
  <si>
    <t>94</t>
  </si>
  <si>
    <t>113107163</t>
  </si>
  <si>
    <t>Odstranění podkladů nebo krytů strojně plochy jednotlivě přes 50 m2 do 200 m2 s přemístěním hmot na skládku na vzdálenost do 20 m nebo s naložením na dopravní prostředek z kameniva hrubého drceného, o tl. vrstvy přes 200 do 300 mm</t>
  </si>
  <si>
    <t>1229758154</t>
  </si>
  <si>
    <t>https://podminky.urs.cz/item/CS_URS_2024_01/113107163</t>
  </si>
  <si>
    <t>Vozovka - průměrná tl. 250mm</t>
  </si>
  <si>
    <t>97</t>
  </si>
  <si>
    <t>6</t>
  </si>
  <si>
    <t>113107183</t>
  </si>
  <si>
    <t>Odstranění podkladů nebo krytů strojně plochy jednotlivě přes 50 m2 do 200 m2 s přemístěním hmot na skládku na vzdálenost do 20 m nebo s naložením na dopravní prostředek živičných, o tl. vrstvy přes 100 do 150 mm</t>
  </si>
  <si>
    <t>240538194</t>
  </si>
  <si>
    <t>https://podminky.urs.cz/item/CS_URS_2024_01/113107183</t>
  </si>
  <si>
    <t>Vozovka průměrné tl. 110mm - plocha odečtena digitálně ze situace</t>
  </si>
  <si>
    <t>86</t>
  </si>
  <si>
    <t>113107322</t>
  </si>
  <si>
    <t>Odstranění podkladů nebo krytů strojně plochy jednotlivě do 50 m2 s přemístěním hmot na skládku na vzdálenost do 3 m nebo s naložením na dopravní prostředek z kameniva hrubého drceného, o tl. vrstvy přes 100 do 200 mm</t>
  </si>
  <si>
    <t>-1608854614</t>
  </si>
  <si>
    <t>https://podminky.urs.cz/item/CS_URS_2024_01/113107322</t>
  </si>
  <si>
    <t>Chodník - průměrná tl. 150mm</t>
  </si>
  <si>
    <t>24</t>
  </si>
  <si>
    <t>113107341</t>
  </si>
  <si>
    <t>Odstranění podkladů nebo krytů strojně plochy jednotlivě do 50 m2 s přemístěním hmot na skládku na vzdálenost do 3 m nebo s naložením na dopravní prostředek živičných, o tl. vrstvy do 50 mm</t>
  </si>
  <si>
    <t>-615187106</t>
  </si>
  <si>
    <t>https://podminky.urs.cz/item/CS_URS_2024_01/113107341</t>
  </si>
  <si>
    <t>Chodník průměrné tl. 50mm - plocha odečtena digitálně ze situace</t>
  </si>
  <si>
    <t>113107342</t>
  </si>
  <si>
    <t>Odstranění podkladů nebo krytů strojně plochy jednotlivě do 50 m2 s přemístěním hmot na skládku na vzdálenost do 3 m nebo s naložením na dopravní prostředek živičných, o tl. vrstvy přes 50 do 100 mm</t>
  </si>
  <si>
    <t>-214192596</t>
  </si>
  <si>
    <t>https://podminky.urs.cz/item/CS_URS_2024_01/113107342</t>
  </si>
  <si>
    <t>Vozovka průměrné tl. 70mm - plocha odečtena digitálně ze situace</t>
  </si>
  <si>
    <t>113154112/R</t>
  </si>
  <si>
    <t>Frézování živičného podkladu nebo krytu s naložením na dopravní prostředek plochy do 500 m2 s překážkami v trase pruhu šířky do 0,5 m, tloušťky vrstvy 40 mm</t>
  </si>
  <si>
    <t>-1973574721</t>
  </si>
  <si>
    <t>Oprava povrchu vozovky - plocha odečtena digitálně ze situace</t>
  </si>
  <si>
    <t>85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</si>
  <si>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</si>
  <si>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</si>
  <si>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</si>
  <si>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1981779149</t>
  </si>
  <si>
    <t>https://podminky.urs.cz/item/CS_URS_2024_01/113202111</t>
  </si>
  <si>
    <t>Délka odečtena digitálně ze situace</t>
  </si>
  <si>
    <t>Kamenný obrubník - odvoz na skládku města (ul. Krokova)</t>
  </si>
  <si>
    <t>27</t>
  </si>
  <si>
    <t>Betonový obrubník</t>
  </si>
  <si>
    <t>19+28</t>
  </si>
  <si>
    <t>Součet</t>
  </si>
  <si>
    <t>111301111</t>
  </si>
  <si>
    <t>Sejmutí drnu tl. do 100 mm, v jakékoliv ploše</t>
  </si>
  <si>
    <t>1215596316</t>
  </si>
  <si>
    <t>https://podminky.urs.cz/item/CS_URS_2024_01/111301111</t>
  </si>
  <si>
    <t>735</t>
  </si>
  <si>
    <t>13</t>
  </si>
  <si>
    <t>122252205</t>
  </si>
  <si>
    <t>Odkopávky a prokopávky nezapažené pro silnice a dálnice strojně v hornině třídy těžitelnosti I přes 500 do 1 000 m3</t>
  </si>
  <si>
    <t>m3</t>
  </si>
  <si>
    <t>905127833</t>
  </si>
  <si>
    <t>https://podminky.urs.cz/item/CS_URS_2024_01/122252205</t>
  </si>
  <si>
    <t>Konstrukce zpevěnných ploch - hodnota odečtena digitálně z řezů</t>
  </si>
  <si>
    <t>"osa 103" 185,5</t>
  </si>
  <si>
    <t>"osa 102" 17,1</t>
  </si>
  <si>
    <t>Výkop pro snížení nivelety IS, bude čerpáno pouze se souhlasem TDS</t>
  </si>
  <si>
    <t>délka IS * plocha z řezu (0,4)</t>
  </si>
  <si>
    <t>68</t>
  </si>
  <si>
    <t>Výkop pro AZ, bude čerpáno pouze se souhlasem TDS</t>
  </si>
  <si>
    <t>"vozovka" 157,5</t>
  </si>
  <si>
    <t>"parkovací stání" 150</t>
  </si>
  <si>
    <t>14</t>
  </si>
  <si>
    <t>129001101</t>
  </si>
  <si>
    <t>Příplatek k cenám vykopávek za ztížení vykopávky v blízkosti podzemního vedení nebo výbušnin v horninách jakékoliv třídy</t>
  </si>
  <si>
    <t>1514830273</t>
  </si>
  <si>
    <t>https://podminky.urs.cz/item/CS_URS_2024_01/129001101</t>
  </si>
  <si>
    <t>"výkop pro snížení nivelety IS - 100%" 68</t>
  </si>
  <si>
    <t>"výkop pro drenáž + pro konstrukce zpevněných ploch - 20%" 40,57</t>
  </si>
  <si>
    <t>"výkopy pro AZ - 20%" 61,5</t>
  </si>
  <si>
    <t>15</t>
  </si>
  <si>
    <t>132151102</t>
  </si>
  <si>
    <t>Hloubení nezapažených rýh šířky do 800 mm strojně s urovnáním dna do předepsaného profilu a spádu v hornině třídy těžitelnosti I skupiny 1 a 2 přes 20 do 50 m3</t>
  </si>
  <si>
    <t>1794107214</t>
  </si>
  <si>
    <t>https://podminky.urs.cz/item/CS_URS_2024_01/132151102</t>
  </si>
  <si>
    <t>Drenáž</t>
  </si>
  <si>
    <t>délka potrubí * plocha z řezu</t>
  </si>
  <si>
    <t>20,47</t>
  </si>
  <si>
    <t>16</t>
  </si>
  <si>
    <t>162201421/R</t>
  </si>
  <si>
    <t>Vodorovné přemístění větví, kmenů nebo pařezů s naložením, složením a pařezů kmenů, průměru přes 100 do 300 mm na recyklační středisko nebo skládku dle dodavatele stavby</t>
  </si>
  <si>
    <t>-506624118</t>
  </si>
  <si>
    <t>17</t>
  </si>
  <si>
    <t>162201422/R</t>
  </si>
  <si>
    <t>Vodorovné přemístění větví, kmenů nebo pařezů s naložením, složením pařezů kmenů, průměru přes 300 do 500 mm na recyklační středisko nebo skládku dle dodavatele stavby</t>
  </si>
  <si>
    <t>-1835539210</t>
  </si>
  <si>
    <t>18</t>
  </si>
  <si>
    <t>162301501/R</t>
  </si>
  <si>
    <t>Vodorovné přemístění smýcených křovin do průměru kmene 100 mm na recyklační středisko nebo skládku dle dodavatele stavby</t>
  </si>
  <si>
    <t>1503688428</t>
  </si>
  <si>
    <t>Poznámka k položce:_x000d_
Pouze pařezy křovin, likvidaci křovin provede investor</t>
  </si>
  <si>
    <t>19</t>
  </si>
  <si>
    <t>997013811</t>
  </si>
  <si>
    <t>Poplatek za uložení stavebního odpadu na skládce (skládkovné) dřevěného zatříděného do Katalogu odpadů pod kódem 17 02 01</t>
  </si>
  <si>
    <t>t</t>
  </si>
  <si>
    <t>986788108</t>
  </si>
  <si>
    <t>https://podminky.urs.cz/item/CS_URS_2024_01/997013811</t>
  </si>
  <si>
    <t>20</t>
  </si>
  <si>
    <t>162751117/R</t>
  </si>
  <si>
    <t>Vodorovné přemístění výkopku nebo sypaniny po suchu na obvyklém dopravním prostředku, bez naložení výkopku, avšak se složením bez rozhrnutí z horniny třídy těžitelnosti I skupiny 1 až 3 na recyklační středisko nebo skládku dle dodavatele stavby</t>
  </si>
  <si>
    <t>-1429119324</t>
  </si>
  <si>
    <t>578,1+20,47</t>
  </si>
  <si>
    <t>171251201</t>
  </si>
  <si>
    <t>Uložení sypaniny na skládky nebo meziskládky bez hutnění s upravením uložené sypaniny do předepsaného tvaru</t>
  </si>
  <si>
    <t>1549236476</t>
  </si>
  <si>
    <t>https://podminky.urs.cz/item/CS_URS_2024_01/171251201</t>
  </si>
  <si>
    <t>22</t>
  </si>
  <si>
    <t>171201231</t>
  </si>
  <si>
    <t>Poplatek za uložení stavebního odpadu na recyklační skládce (skládkovné) zeminy a kamení zatříděného do Katalogu odpadů pod kódem 17 05 04</t>
  </si>
  <si>
    <t>1965065965</t>
  </si>
  <si>
    <t>https://podminky.urs.cz/item/CS_URS_2024_01/171201231</t>
  </si>
  <si>
    <t>598,57*2</t>
  </si>
  <si>
    <t>23</t>
  </si>
  <si>
    <t>171151103</t>
  </si>
  <si>
    <t>Uložení sypanin do násypů strojně s rozprostřením sypaniny ve vrstvách a s hrubým urovnáním zhutněných z hornin soudržných jakékoliv třídy těžitelnosti</t>
  </si>
  <si>
    <t>-2062373411</t>
  </si>
  <si>
    <t>https://podminky.urs.cz/item/CS_URS_2024_01/171151103</t>
  </si>
  <si>
    <t>násyp z nakupovaného materiálu - zpětný zásyp po vybourání vozovky</t>
  </si>
  <si>
    <t>plocha odečtena digitálně ze situace * průměrná tloušťka</t>
  </si>
  <si>
    <t>55*0,3+29*0,16</t>
  </si>
  <si>
    <t>násyp z nakupovaného materiálu</t>
  </si>
  <si>
    <t>plocha odečtena digitálně z řezů</t>
  </si>
  <si>
    <t>"osa 103" 8,27</t>
  </si>
  <si>
    <t>"osa 102" 1,56</t>
  </si>
  <si>
    <t>M</t>
  </si>
  <si>
    <t>10364100/R</t>
  </si>
  <si>
    <t>materiál vhodný do násypů dle ČSN 73 6133</t>
  </si>
  <si>
    <t>-2029509449</t>
  </si>
  <si>
    <t>30,97*2 'Přepočtené koeficientem množství</t>
  </si>
  <si>
    <t>25</t>
  </si>
  <si>
    <t>181152302</t>
  </si>
  <si>
    <t>Úprava pláně na stavbách silnic a dálnic strojně v zářezech mimo skalních se zhutněním</t>
  </si>
  <si>
    <t>549018873</t>
  </si>
  <si>
    <t>https://podminky.urs.cz/item/CS_URS_2024_01/181152302</t>
  </si>
  <si>
    <t xml:space="preserve">Základní konstrukce - plocha odečtena digitálně ze situace </t>
  </si>
  <si>
    <t>315</t>
  </si>
  <si>
    <t xml:space="preserve">Parkovací stání - plocha odečtena digitálně ze situace </t>
  </si>
  <si>
    <t>300</t>
  </si>
  <si>
    <t>Chodník - plocha odečtena digitálně ze situace</t>
  </si>
  <si>
    <t>49</t>
  </si>
  <si>
    <t>Zpevněná plocha - plocha odečtena digitálně ze situace</t>
  </si>
  <si>
    <t>3,5</t>
  </si>
  <si>
    <t>26</t>
  </si>
  <si>
    <t>184818231</t>
  </si>
  <si>
    <t>Ochrana kmene bedněním před poškozením stavebním provozem zřízení včetně odstranění výšky bednění do 2 m průměru kmene do 300 mm</t>
  </si>
  <si>
    <t>1149054932</t>
  </si>
  <si>
    <t>https://podminky.urs.cz/item/CS_URS_2024_01/184818231</t>
  </si>
  <si>
    <t>184818233</t>
  </si>
  <si>
    <t>Ochrana kmene bedněním před poškozením stavebním provozem zřízení včetně odstranění výšky bednění do 2 m průměru kmene přes 500 do 700 mm</t>
  </si>
  <si>
    <t>1796126209</t>
  </si>
  <si>
    <t>https://podminky.urs.cz/item/CS_URS_2024_01/184818233</t>
  </si>
  <si>
    <t>Zakládání</t>
  </si>
  <si>
    <t>28</t>
  </si>
  <si>
    <t>211971110</t>
  </si>
  <si>
    <t>Zřízení opláštění výplně z geotextilie odvodňovacích žeber nebo trativodů v rýze nebo zářezu se stěnami šikmými o sklonu do 1:2</t>
  </si>
  <si>
    <t>16119785</t>
  </si>
  <si>
    <t>https://podminky.urs.cz/item/CS_URS_2024_01/211971110</t>
  </si>
  <si>
    <t>délka potrubí * rozbalená šířka z příčného řezu"</t>
  </si>
  <si>
    <t>178</t>
  </si>
  <si>
    <t>29</t>
  </si>
  <si>
    <t>69311088/R</t>
  </si>
  <si>
    <t>netkaná separační geotextilie typ S1 dle TP 97</t>
  </si>
  <si>
    <t>-12340</t>
  </si>
  <si>
    <t>178*1,1845 'Přepočtené koeficientem množství</t>
  </si>
  <si>
    <t>30</t>
  </si>
  <si>
    <t>212752412</t>
  </si>
  <si>
    <t>Trativody z drenážních trubek pro liniové stavby a komunikace se zřízením štěrkového lože pod trubky a s jejich obsypem v otevřeném výkopu trubka korugovaná sendvičová PE-HD SN 8 perforace 220° DN 150</t>
  </si>
  <si>
    <t>-256208691</t>
  </si>
  <si>
    <t>https://podminky.urs.cz/item/CS_URS_2024_01/212752412</t>
  </si>
  <si>
    <t xml:space="preserve">Délka odečtena digitálně ze situace </t>
  </si>
  <si>
    <t>89</t>
  </si>
  <si>
    <t>Komunikace pozemní</t>
  </si>
  <si>
    <t>31</t>
  </si>
  <si>
    <t>005-x1</t>
  </si>
  <si>
    <t>D+M+PH Aktivní zóna - zemina dle ČSN 73 6133, bude čerpáno pouze se souhlasem TDS</t>
  </si>
  <si>
    <t>2095827110</t>
  </si>
  <si>
    <t>Vozovka - základní konstrukce</t>
  </si>
  <si>
    <t>Plocha vozovky * předpokládaná mocnost 0,5m</t>
  </si>
  <si>
    <t>315*0,5</t>
  </si>
  <si>
    <t xml:space="preserve">Parkovací stání </t>
  </si>
  <si>
    <t>Plocha parkovacích stání * předpokládaná mocnost 0,5m</t>
  </si>
  <si>
    <t>300*0,5</t>
  </si>
  <si>
    <t>32</t>
  </si>
  <si>
    <t>005-x2</t>
  </si>
  <si>
    <t>D+M+PH Netkaná separační geotextilie typ S1 dle TP 97, bude čerpáno pouze se souhlasem TDS</t>
  </si>
  <si>
    <t>-878666518</t>
  </si>
  <si>
    <t>Vozovka - základní konstrukce - výměra viz. úprava pláně</t>
  </si>
  <si>
    <t>Parkovací stání - výměra viz. úprava pláně</t>
  </si>
  <si>
    <t>369</t>
  </si>
  <si>
    <t>33</t>
  </si>
  <si>
    <t>005-x3</t>
  </si>
  <si>
    <t>D+M+PH Hydrofobní záchytná sorpční netkaná textilie pohlcující ropné látky</t>
  </si>
  <si>
    <t>1877757957</t>
  </si>
  <si>
    <t>Výměra viz. plocha parkovacích stání</t>
  </si>
  <si>
    <t>34</t>
  </si>
  <si>
    <t>564851111</t>
  </si>
  <si>
    <t>Podklad ze štěrkodrti ŠD s rozprostřením a zhutněním plochy přes 100 m2, po zhutnění tl. 150 mm</t>
  </si>
  <si>
    <t>-917289509</t>
  </si>
  <si>
    <t>https://podminky.urs.cz/item/CS_URS_2024_01/564851111</t>
  </si>
  <si>
    <t>Základní konstrukce - tl. min. 150mm</t>
  </si>
  <si>
    <t>plocha odečtena digitálně ze situace *koeficient rozšíření a sklonu (1,10)</t>
  </si>
  <si>
    <t>315*1,1</t>
  </si>
  <si>
    <t>Parkovací stání - zesílení vrstvy ŠD pro zajištění odvodnění pláně vozovky</t>
  </si>
  <si>
    <t>šířka * délka</t>
  </si>
  <si>
    <t>4,5*17,75</t>
  </si>
  <si>
    <t>Chodník - tl. min. 150mm</t>
  </si>
  <si>
    <t>plocha odečtena digitálně ze situace *koeficient rozšíření a sklonu (1,07)</t>
  </si>
  <si>
    <t>49*1,07</t>
  </si>
  <si>
    <t xml:space="preserve">Zpevněná plocha - tl. min. 150mm - plocha odečtena digitálně ze situace </t>
  </si>
  <si>
    <t>35</t>
  </si>
  <si>
    <t>564871111</t>
  </si>
  <si>
    <t>Podklad ze štěrkodrti ŠD s rozprostřením a zhutněním plochy přes 100 m2, po zhutnění tl. 250 mm</t>
  </si>
  <si>
    <t>1607898750</t>
  </si>
  <si>
    <t>https://podminky.urs.cz/item/CS_URS_2024_01/564871111</t>
  </si>
  <si>
    <t>Parkovací stání</t>
  </si>
  <si>
    <t>Plocha odečtena digitálně ze situace * koeficient rozšíření a sklonu (1,23)</t>
  </si>
  <si>
    <t>300*1,23</t>
  </si>
  <si>
    <t>36</t>
  </si>
  <si>
    <t>564920511</t>
  </si>
  <si>
    <t>Podklad nebo podsyp z R-materiálu s rozprostřením a zhutněním plochy jednotlivě do 100 m2, po zhutnění tl. 60 mm</t>
  </si>
  <si>
    <t>919045389</t>
  </si>
  <si>
    <t>https://podminky.urs.cz/item/CS_URS_2024_01/564920511</t>
  </si>
  <si>
    <t>fr. 0/22</t>
  </si>
  <si>
    <t>46</t>
  </si>
  <si>
    <t>37</t>
  </si>
  <si>
    <t>571908111/R</t>
  </si>
  <si>
    <t>Kryt vymývaným dekoračním kamenivem (kačírkem) tl. 100 mm</t>
  </si>
  <si>
    <t>-392575166</t>
  </si>
  <si>
    <t>fr. 16/32mm</t>
  </si>
  <si>
    <t xml:space="preserve">plocha odečtena digitálně ze situace </t>
  </si>
  <si>
    <t>41</t>
  </si>
  <si>
    <t>38</t>
  </si>
  <si>
    <t>573111112/R</t>
  </si>
  <si>
    <t>Postřik infiltrační PI-C, v množství 1,00 kg/m2</t>
  </si>
  <si>
    <t>376417358</t>
  </si>
  <si>
    <t>https://podminky.urs.cz/item/CS_URS_2024_01/573111112/R</t>
  </si>
  <si>
    <t>Plocha odečtena digitálně ze situace + rozšíření nad rýhou (2x délka rýhy * šířka = 2*9,1*0,2 m)</t>
  </si>
  <si>
    <t>318,64</t>
  </si>
  <si>
    <t>39</t>
  </si>
  <si>
    <t>565135121/R</t>
  </si>
  <si>
    <t>Asfaltový beton vrstva podkladní ACP 16+ (50/70) s rozprostřením a zhutněním v pruhu šířky přes 3 m, po zhutnění tl. 50 mm</t>
  </si>
  <si>
    <t>222989664</t>
  </si>
  <si>
    <t>40</t>
  </si>
  <si>
    <t>573231107/R</t>
  </si>
  <si>
    <t>Postřik spojovací PS-C, v množství 0,35 kg/m2</t>
  </si>
  <si>
    <t>-253888504</t>
  </si>
  <si>
    <t>Vozovka - oprava povrchu - plocha odečtena digitálně ze situace</t>
  </si>
  <si>
    <t>75</t>
  </si>
  <si>
    <t>577133111/R</t>
  </si>
  <si>
    <t>Asfaltový beton vrstva obrusná ACO 8 CH (50/70) s rozprostřením a se zhutněním v pruhu šířky do 3 m, po zhutnění tl. 40 mm</t>
  </si>
  <si>
    <t>-514919274</t>
  </si>
  <si>
    <t>42</t>
  </si>
  <si>
    <t>577134111/R</t>
  </si>
  <si>
    <t>Asfaltový beton vrstva obrusná ACO 11 (50/70) s rozprostřením a se zhutněním v pruhu šířky do 3 m tř. I (ACO 11+), po zhutnění tl. 40 mm</t>
  </si>
  <si>
    <t>-341852207</t>
  </si>
  <si>
    <t>43</t>
  </si>
  <si>
    <t>596211110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</si>
  <si>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do 50 m2</t>
  </si>
  <si>
    <t>905685743</t>
  </si>
  <si>
    <t>https://podminky.urs.cz/item/CS_URS_2024_01/596211110</t>
  </si>
  <si>
    <t>44</t>
  </si>
  <si>
    <t>59245006/R</t>
  </si>
  <si>
    <t>dlažba pro nevidomé betonová 200x100mm tl 60mm barevná (červená)</t>
  </si>
  <si>
    <t>-2030820447</t>
  </si>
  <si>
    <t>3*1,03 'Přepočtené koeficientem množství</t>
  </si>
  <si>
    <t>45</t>
  </si>
  <si>
    <t>59245008/R</t>
  </si>
  <si>
    <t>dlažba skladebná betonová 200x100mm tl 60mm barevná (černá antracit)</t>
  </si>
  <si>
    <t>474127453</t>
  </si>
  <si>
    <t>3,5*1,03 'Přepočtené koeficientem množství</t>
  </si>
  <si>
    <t>596212210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</si>
  <si>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do 50 m2</t>
  </si>
  <si>
    <t>-513031636</t>
  </si>
  <si>
    <t>https://podminky.urs.cz/item/CS_URS_2024_01/596212210</t>
  </si>
  <si>
    <t>Parkovací stání - Plocha odečtena digitálně ze situace</t>
  </si>
  <si>
    <t>24,5+13,4</t>
  </si>
  <si>
    <t>47</t>
  </si>
  <si>
    <t>59245020</t>
  </si>
  <si>
    <t>dlažba skladebná betonová 200x100mm tl 80mm přírodní</t>
  </si>
  <si>
    <t>2047276022</t>
  </si>
  <si>
    <t>24,5*1,03 'Přepočtené koeficientem množství</t>
  </si>
  <si>
    <t>48</t>
  </si>
  <si>
    <t>59245005/R</t>
  </si>
  <si>
    <t>dlažba skladebná betonová 200x100mm tl 80mm barevná (černá/antracit)</t>
  </si>
  <si>
    <t>-1655122992</t>
  </si>
  <si>
    <t>13,4*1,03 'Přepočtené koeficientem množství</t>
  </si>
  <si>
    <t>596412212</t>
  </si>
  <si>
    <t>Kladení dlažby z betonových vegetačních dlaždic pozemních komunikací s ložem z kameniva těženého nebo drceného tl. do 50 mm, s vyplněním spár a vegetačních otvorů, s hutněním vibrováním tl. 80 mm, pro plochy přes 100 do 300 m2</t>
  </si>
  <si>
    <t>1315068341</t>
  </si>
  <si>
    <t>https://podminky.urs.cz/item/CS_URS_2024_01/596412212</t>
  </si>
  <si>
    <t>262,1</t>
  </si>
  <si>
    <t>50</t>
  </si>
  <si>
    <t>59246016/R</t>
  </si>
  <si>
    <t>dlažba plošná vegetační betonová 270x120mm tl 80mm přírodní</t>
  </si>
  <si>
    <t>1131952732</t>
  </si>
  <si>
    <t>262,1*1,02 'Přepočtené koeficientem množství</t>
  </si>
  <si>
    <t>51</t>
  </si>
  <si>
    <t>58343810/R</t>
  </si>
  <si>
    <t>kamenivo drcené hrubé frakce 2/5</t>
  </si>
  <si>
    <t>-153821342</t>
  </si>
  <si>
    <t>Odhad</t>
  </si>
  <si>
    <t>((262,1*0,08)/2)*2</t>
  </si>
  <si>
    <t>Ostatní konstrukce a práce, bourání</t>
  </si>
  <si>
    <t>52</t>
  </si>
  <si>
    <t>919112223</t>
  </si>
  <si>
    <t>Řezání dilatačních spár v živičném krytu vytvoření komůrky pro těsnící zálivku šířky 15 mm, hloubky 30 mm</t>
  </si>
  <si>
    <t>809076208</t>
  </si>
  <si>
    <t>https://podminky.urs.cz/item/CS_URS_2024_01/919112223</t>
  </si>
  <si>
    <t>v místech napojení na stávající stav, délka odečtena digitálně ze situace</t>
  </si>
  <si>
    <t>53</t>
  </si>
  <si>
    <t>919122122</t>
  </si>
  <si>
    <t>Utěsnění dilatačních spár zálivkou za tepla v cementobetonovém nebo živičném krytu včetně adhezního nátěru s těsnicím profilem pod zálivkou, pro komůrky šířky 15 mm, hloubky 30 mm</t>
  </si>
  <si>
    <t>-1887531796</t>
  </si>
  <si>
    <t>https://podminky.urs.cz/item/CS_URS_2024_01/919122122</t>
  </si>
  <si>
    <t>54</t>
  </si>
  <si>
    <t>939291012</t>
  </si>
  <si>
    <t>Obetonování konstrukcí pozemních komunikací z betonu prostého bez zvláštních nároků na prostředí tř. C 16/20</t>
  </si>
  <si>
    <t>-171395741</t>
  </si>
  <si>
    <t>https://podminky.urs.cz/item/CS_URS_2024_01/939291012</t>
  </si>
  <si>
    <t>Obetonování dělených chrániček</t>
  </si>
  <si>
    <t>délka chráničky * plocha z řezu</t>
  </si>
  <si>
    <t>42,5</t>
  </si>
  <si>
    <t>55</t>
  </si>
  <si>
    <t>966006132</t>
  </si>
  <si>
    <t>Odstranění dopravních nebo orientačních značek se sloupkem s uložením hmot na vzdálenost do 20 m nebo s naložením na dopravní prostředek, se zásypem jam a jeho zhutněním s betonovou patkou</t>
  </si>
  <si>
    <t>420085649</t>
  </si>
  <si>
    <t>https://podminky.urs.cz/item/CS_URS_2024_01/966006132</t>
  </si>
  <si>
    <t>56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</si>
  <si>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</si>
  <si>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</si>
  <si>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-491300120</t>
  </si>
  <si>
    <t>https://podminky.urs.cz/item/CS_URS_2024_01/966006211</t>
  </si>
  <si>
    <t>57</t>
  </si>
  <si>
    <t>009-x3</t>
  </si>
  <si>
    <t>Demontáž mobliáře a odvoz na skládku města (ul. Krokova) - zahrazovací sloupky a kameny</t>
  </si>
  <si>
    <t>-2143895511</t>
  </si>
  <si>
    <t>58</t>
  </si>
  <si>
    <t>009-x4</t>
  </si>
  <si>
    <t>Demontáž kovových konstrukcí a odvoz do sběrného dvora (1x klepadlo, 4x sušák, 1x plechový sud)</t>
  </si>
  <si>
    <t>-2006377528</t>
  </si>
  <si>
    <t>59</t>
  </si>
  <si>
    <t>009-x1</t>
  </si>
  <si>
    <t>D+M+PH Chránička pro IS - dělená hladká pevná HDPE trubka 160 mm - ochrana stávajících IS</t>
  </si>
  <si>
    <t>2124313790</t>
  </si>
  <si>
    <t>170</t>
  </si>
  <si>
    <t>60</t>
  </si>
  <si>
    <t>009-x2</t>
  </si>
  <si>
    <t>D+M+PH Chránička pro IS - hladká pevná HDPE trubka 160 mm - rezervní</t>
  </si>
  <si>
    <t>-1374113465</t>
  </si>
  <si>
    <t>61</t>
  </si>
  <si>
    <t>914111111</t>
  </si>
  <si>
    <t>Montáž svislé dopravní značky základní velikosti do 1 m2 objímkami na sloupky nebo konzoly</t>
  </si>
  <si>
    <t>-1343587036</t>
  </si>
  <si>
    <t>https://podminky.urs.cz/item/CS_URS_2024_01/914111111</t>
  </si>
  <si>
    <t>62</t>
  </si>
  <si>
    <t>40445625</t>
  </si>
  <si>
    <t>informativní značky provozní IP8, IP9, IP11-IP13 500x700mm</t>
  </si>
  <si>
    <t>445859377</t>
  </si>
  <si>
    <t>IP11a</t>
  </si>
  <si>
    <t>IP12</t>
  </si>
  <si>
    <t>63</t>
  </si>
  <si>
    <t>914511112</t>
  </si>
  <si>
    <t>Montáž sloupku dopravních značek délky do 3,5 m do hliníkové patky pro sloupek D 60 mm</t>
  </si>
  <si>
    <t>-1094416472</t>
  </si>
  <si>
    <t>https://podminky.urs.cz/item/CS_URS_2024_01/914511112</t>
  </si>
  <si>
    <t>64</t>
  </si>
  <si>
    <t>40445225</t>
  </si>
  <si>
    <t>sloupek pro dopravní značku Zn D 60mm v 3,5m</t>
  </si>
  <si>
    <t>770251508</t>
  </si>
  <si>
    <t>65</t>
  </si>
  <si>
    <t>915231111/R</t>
  </si>
  <si>
    <t>Vodorovné dopravní značení stěrkovým plastem přechody pro chodce, šipky, symboly nápisy bílé základní</t>
  </si>
  <si>
    <t>-526206646</t>
  </si>
  <si>
    <t>Symbol O1</t>
  </si>
  <si>
    <t>0,35</t>
  </si>
  <si>
    <t>66</t>
  </si>
  <si>
    <t>915621111</t>
  </si>
  <si>
    <t>Předznačení pro vodorovné značení stříkané barvou nebo prováděné z nátěrových hmot plošné šipky, symboly, nápisy</t>
  </si>
  <si>
    <t>-131946179</t>
  </si>
  <si>
    <t>https://podminky.urs.cz/item/CS_URS_2024_01/915621111</t>
  </si>
  <si>
    <t>67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</si>
  <si>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</si>
  <si>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</si>
  <si>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2114890021</t>
  </si>
  <si>
    <t>https://podminky.urs.cz/item/CS_URS_2024_01/916131213</t>
  </si>
  <si>
    <t>145+7+6</t>
  </si>
  <si>
    <t>59217031</t>
  </si>
  <si>
    <t>obrubník silniční betonový 1000x150x250mm</t>
  </si>
  <si>
    <t>-2092935296</t>
  </si>
  <si>
    <t>145*1,02 'Přepočtené koeficientem množství</t>
  </si>
  <si>
    <t>69</t>
  </si>
  <si>
    <t>59217029</t>
  </si>
  <si>
    <t>obrubník silniční betonový nájezdový 1000x150x150mm</t>
  </si>
  <si>
    <t>-1093702856</t>
  </si>
  <si>
    <t>7*1,02 'Přepočtené koeficientem množství</t>
  </si>
  <si>
    <t>70</t>
  </si>
  <si>
    <t>59217030</t>
  </si>
  <si>
    <t>obrubník silniční betonový přechodový 1000x150x150-250mm</t>
  </si>
  <si>
    <t>159390422</t>
  </si>
  <si>
    <t>6*1,02 'Přepočtené koeficientem množství</t>
  </si>
  <si>
    <t>71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</si>
  <si>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</si>
  <si>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</si>
  <si>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791231501</t>
  </si>
  <si>
    <t>https://podminky.urs.cz/item/CS_URS_2024_01/916231213</t>
  </si>
  <si>
    <t>72</t>
  </si>
  <si>
    <t>59217016</t>
  </si>
  <si>
    <t>obrubník betonový chodníkový 1000x80x250mm</t>
  </si>
  <si>
    <t>-1189550878</t>
  </si>
  <si>
    <t>115*1,02 'Přepočtené koeficientem množství</t>
  </si>
  <si>
    <t>997</t>
  </si>
  <si>
    <t>Přesun sutě</t>
  </si>
  <si>
    <t>73</t>
  </si>
  <si>
    <t>997013501/R</t>
  </si>
  <si>
    <t>Odvoz suti a vybouraných hmot na skládku nebo meziskládku se složením na recyklační středisko nebo skládku dle dodavatele stavby</t>
  </si>
  <si>
    <t>-2040974644</t>
  </si>
  <si>
    <t>74</t>
  </si>
  <si>
    <t>997013861</t>
  </si>
  <si>
    <t>Poplatek za uložení stavebního odpadu na recyklační skládce (skládkovné) z prostého betonu zatříděného do Katalogu odpadů pod kódem 17 01 01</t>
  </si>
  <si>
    <t>1252885096</t>
  </si>
  <si>
    <t>https://podminky.urs.cz/item/CS_URS_2024_01/997013861</t>
  </si>
  <si>
    <t>997013873</t>
  </si>
  <si>
    <t>-514106610</t>
  </si>
  <si>
    <t>https://podminky.urs.cz/item/CS_URS_2024_01/997013873</t>
  </si>
  <si>
    <t>76</t>
  </si>
  <si>
    <t>997013847</t>
  </si>
  <si>
    <t>Poplatek za uložení stavebního odpadu na skládce (skládkovné) asfaltového s obsahem dehtu zatříděného do Katalogu odpadů pod kódem 17 03 01</t>
  </si>
  <si>
    <t>419596806</t>
  </si>
  <si>
    <t>https://podminky.urs.cz/item/CS_URS_2024_01/997013847</t>
  </si>
  <si>
    <t>998</t>
  </si>
  <si>
    <t>Přesun hmot</t>
  </si>
  <si>
    <t>77</t>
  </si>
  <si>
    <t>998225111</t>
  </si>
  <si>
    <t>Přesun hmot pro komunikace s krytem z kameniva, monolitickým betonovým nebo živičným dopravní vzdálenost do 200 m jakékoliv délky objektu</t>
  </si>
  <si>
    <t>1238931996</t>
  </si>
  <si>
    <t>https://podminky.urs.cz/item/CS_URS_2024_01/998225111</t>
  </si>
  <si>
    <t>SO 301 - Odvodnění parkoviště</t>
  </si>
  <si>
    <t xml:space="preserve">    3 - Svislé a kompletní konstrukce</t>
  </si>
  <si>
    <t xml:space="preserve">    4 - Vodorovné konstrukce</t>
  </si>
  <si>
    <t xml:space="preserve">    8 - Trubní vedení</t>
  </si>
  <si>
    <t>121151113</t>
  </si>
  <si>
    <t>Sejmutí ornice strojně při souvislé ploše přes 100 do 500 m2, tl. vrstvy do 200 mm</t>
  </si>
  <si>
    <t>1955532391</t>
  </si>
  <si>
    <t>https://podminky.urs.cz/item/CS_URS_2024_01/121151113</t>
  </si>
  <si>
    <t>(12,67+22,01+9,79-12,2)*2</t>
  </si>
  <si>
    <t>12,2*6,2</t>
  </si>
  <si>
    <t>131251104</t>
  </si>
  <si>
    <t>Hloubení nezapažených jam a zářezů strojně s urovnáním dna do předepsaného profilu a spádu v hornině třídy těžitelnosti I skupiny 3 přes 100 do 500 m3</t>
  </si>
  <si>
    <t>826463745</t>
  </si>
  <si>
    <t>https://podminky.urs.cz/item/CS_URS_2024_01/131251104</t>
  </si>
  <si>
    <t>Uliční vpusti - 50% výkopku</t>
  </si>
  <si>
    <t>(((1,3*1,3)*1,12)*3)/2</t>
  </si>
  <si>
    <t>Vsak - 50% výkopku</t>
  </si>
  <si>
    <t>((12,68*6,68)*2,48)/2</t>
  </si>
  <si>
    <t>131251201</t>
  </si>
  <si>
    <t>Hloubení zapažených jam a zářezů strojně s urovnáním dna do předepsaného profilu a spádu v hornině třídy těžitelnosti I skupiny 3 do 20 m3</t>
  </si>
  <si>
    <t>-803022584</t>
  </si>
  <si>
    <t>https://podminky.urs.cz/item/CS_URS_2024_01/131251201</t>
  </si>
  <si>
    <t>Revizní šachty - 50% výkopku</t>
  </si>
  <si>
    <t>(2,4*(2,4*1,82))/2</t>
  </si>
  <si>
    <t>(2,4*(2,4*1,43))/2</t>
  </si>
  <si>
    <t>(2,4*(2,4*1,46))/2</t>
  </si>
  <si>
    <t>(2,4*(2,4*1,55))/2</t>
  </si>
  <si>
    <t>131351104</t>
  </si>
  <si>
    <t>Hloubení nezapažených jam a zářezů strojně s urovnáním dna do předepsaného profilu a spádu v hornině třídy těžitelnosti II skupiny 4 přes 100 do 500 m3</t>
  </si>
  <si>
    <t>-1807361754</t>
  </si>
  <si>
    <t>https://podminky.urs.cz/item/CS_URS_2024_01/131351104</t>
  </si>
  <si>
    <t>131351201</t>
  </si>
  <si>
    <t>Hloubení zapažených jam a zářezů strojně s urovnáním dna do předepsaného profilu a spádu v hornině třídy těžitelnosti II skupiny 4 do 20 m3</t>
  </si>
  <si>
    <t>176948211</t>
  </si>
  <si>
    <t>https://podminky.urs.cz/item/CS_URS_2024_01/131351201</t>
  </si>
  <si>
    <t>132251251</t>
  </si>
  <si>
    <t>Hloubení nezapažených rýh šířky přes 800 do 2 000 mm strojně s urovnáním dna do předepsaného profilu a spádu v hornině třídy těžitelnosti I skupiny 3 do 20 m3</t>
  </si>
  <si>
    <t>612053564</t>
  </si>
  <si>
    <t>https://podminky.urs.cz/item/CS_URS_2024_01/132251251</t>
  </si>
  <si>
    <t>Přípojky vpustí - 50% výkopu</t>
  </si>
  <si>
    <t>(5,1*(1*1,11))/2</t>
  </si>
  <si>
    <t>(2,5*(1*0,98))/2</t>
  </si>
  <si>
    <t>(1*(1*0,93))/2</t>
  </si>
  <si>
    <t>132254202</t>
  </si>
  <si>
    <t>Hloubení zapažených rýh šířky přes 800 do 2 000 mm strojně s urovnáním dna do předepsaného profilu a spádu v hornině třídy těžitelnosti I skupiny 3 přes 20 do 50 m3</t>
  </si>
  <si>
    <t>705713952</t>
  </si>
  <si>
    <t>https://podminky.urs.cz/item/CS_URS_2024_01/132254202</t>
  </si>
  <si>
    <t>Hlavní trasa - 50% výkopu</t>
  </si>
  <si>
    <t>(21*(1*1,74))/2</t>
  </si>
  <si>
    <t>(20,4*(1*1,58))/2</t>
  </si>
  <si>
    <t>(19,29*(1*1,35))/2</t>
  </si>
  <si>
    <t>Odpočet šachty</t>
  </si>
  <si>
    <t>-(2,4*(1*1,82))/2</t>
  </si>
  <si>
    <t>-(2,4*(1*1,43))/2</t>
  </si>
  <si>
    <t>-(2,4*(1*1,46))/2</t>
  </si>
  <si>
    <t>-(2,4*(1*1,55))/2</t>
  </si>
  <si>
    <t>132351251</t>
  </si>
  <si>
    <t>Hloubení nezapažených rýh šířky přes 800 do 2 000 mm strojně s urovnáním dna do předepsaného profilu a spádu v hornině třídy těžitelnosti II skupiny 4 do 20 m3</t>
  </si>
  <si>
    <t>723619778</t>
  </si>
  <si>
    <t>https://podminky.urs.cz/item/CS_URS_2024_01/132351251</t>
  </si>
  <si>
    <t>132354202</t>
  </si>
  <si>
    <t>Hloubení zapažených rýh šířky přes 800 do 2 000 mm strojně s urovnáním dna do předepsaného profilu a spádu v hornině třídy těžitelnosti II skupiny 4 přes 20 do 50 m3</t>
  </si>
  <si>
    <t>-1293923557</t>
  </si>
  <si>
    <t>https://podminky.urs.cz/item/CS_URS_2024_01/132354202</t>
  </si>
  <si>
    <t>151811131</t>
  </si>
  <si>
    <t>Zřízení pažicích boxů pro pažení a rozepření stěn rýh podzemního vedení hloubka výkopu do 4 m, šířka do 1,2 m</t>
  </si>
  <si>
    <t>1227626392</t>
  </si>
  <si>
    <t>https://podminky.urs.cz/item/CS_URS_2024_01/151811131</t>
  </si>
  <si>
    <t>Hlavní trasa</t>
  </si>
  <si>
    <t>21*(2*1,74)</t>
  </si>
  <si>
    <t>20,4*(2*1,58)</t>
  </si>
  <si>
    <t>19,29*(2*1,35)</t>
  </si>
  <si>
    <t>Revizní šachty</t>
  </si>
  <si>
    <t>(2,4+2,4+1,4+1,4)*1,82</t>
  </si>
  <si>
    <t>(2,4+2,4+1,4+1,4)*1,43</t>
  </si>
  <si>
    <t>(2,4+2,4+1,4+1,4)*1,46</t>
  </si>
  <si>
    <t>(2,4+2,4+1,4+1,4)*1,55</t>
  </si>
  <si>
    <t>151811231</t>
  </si>
  <si>
    <t>Odstranění pažicích boxů pro pažení a rozepření stěn rýh podzemního vedení hloubka výkopu do 4 m, šířka do 1,2 m</t>
  </si>
  <si>
    <t>-1390085439</t>
  </si>
  <si>
    <t>https://podminky.urs.cz/item/CS_URS_2024_01/151811231</t>
  </si>
  <si>
    <t>-974611633</t>
  </si>
  <si>
    <t>107,87+18,029+4,521+39,895-124,868/2</t>
  </si>
  <si>
    <t>162751137/R</t>
  </si>
  <si>
    <t>Vodorovné přemístění výkopku nebo sypaniny po suchu na obvyklém dopravním prostředku, bez naložení výkopku, avšak se složením bez rozhrnutí z horniny třídy těžitelnosti II skupiny 4 a 5 na recyklační středisko nebo skládku dle dodavatele stavby</t>
  </si>
  <si>
    <t>-20026747</t>
  </si>
  <si>
    <t>1042877553</t>
  </si>
  <si>
    <t>107,881*2</t>
  </si>
  <si>
    <t>2058409280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</si>
  <si>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</si>
  <si>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</si>
  <si>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758650381</t>
  </si>
  <si>
    <t>https://podminky.urs.cz/item/CS_URS_2024_01/175151101</t>
  </si>
  <si>
    <t>Hlavní trasa potrubí</t>
  </si>
  <si>
    <t>21*(1*0,5)</t>
  </si>
  <si>
    <t>20,4*(1*0,5)</t>
  </si>
  <si>
    <t>19,29*(1*0,5)</t>
  </si>
  <si>
    <t>-71*0,0314</t>
  </si>
  <si>
    <t xml:space="preserve">Přípojky vpustí </t>
  </si>
  <si>
    <t>5,1*(1*0,46)</t>
  </si>
  <si>
    <t>2,5*(1*0,46)</t>
  </si>
  <si>
    <t>1*(1*0,46)</t>
  </si>
  <si>
    <t>-8,6*0,0201</t>
  </si>
  <si>
    <t>2,4*(2,4*1,72)</t>
  </si>
  <si>
    <t>2,4*(2,4*1,33)</t>
  </si>
  <si>
    <t>2,4*(2,4*1,36)</t>
  </si>
  <si>
    <t>2,4*(2,4*1,45)</t>
  </si>
  <si>
    <t>-(1,72+1,33+1,36+1,45)*0,7854</t>
  </si>
  <si>
    <t>Uliční vpusti</t>
  </si>
  <si>
    <t>((1,3*1,3)*1,12)*3</t>
  </si>
  <si>
    <t>-((1*1)*0,1)*3</t>
  </si>
  <si>
    <t>-((0,75*0,75)*0,1)*3</t>
  </si>
  <si>
    <t>-(0,915*0,159)*3</t>
  </si>
  <si>
    <t>58337331/R</t>
  </si>
  <si>
    <t>štěrkopísek frakce 0/20</t>
  </si>
  <si>
    <t>721127031</t>
  </si>
  <si>
    <t>65,824*2 'Přepočtené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</si>
  <si>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</si>
  <si>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</si>
  <si>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-1856973582</t>
  </si>
  <si>
    <t>https://podminky.urs.cz/item/CS_URS_2024_01/174151101</t>
  </si>
  <si>
    <t>Výkopkem</t>
  </si>
  <si>
    <t>Hlavní trasa - 50% zásypu</t>
  </si>
  <si>
    <t>(21*(1*1,14))/2</t>
  </si>
  <si>
    <t>(20,4*(1*0,98))/2</t>
  </si>
  <si>
    <t>(19,29*(1*0,75))/2</t>
  </si>
  <si>
    <t>Odpočet šachty - 50% zásypu</t>
  </si>
  <si>
    <t>-(2,4*(1*1,22))/2</t>
  </si>
  <si>
    <t>-(2,4*(1*0,83))/2</t>
  </si>
  <si>
    <t>-(2,4*(1*0,86))/2</t>
  </si>
  <si>
    <t>-(2,4*(1*0,95))/2</t>
  </si>
  <si>
    <t>Přípojky vpustí - 50% zásypu</t>
  </si>
  <si>
    <t>(5,1*(1*0,55))/2</t>
  </si>
  <si>
    <t>(2,5*(1*0,42))/2</t>
  </si>
  <si>
    <t>(1*(1*0,37))/2</t>
  </si>
  <si>
    <t>Vsak</t>
  </si>
  <si>
    <t>(11,68*5,68)*1,48</t>
  </si>
  <si>
    <t>Mezisoučet</t>
  </si>
  <si>
    <t>Štěrkopískem</t>
  </si>
  <si>
    <t>Kamenivem fr. 32/64mm</t>
  </si>
  <si>
    <t>(10*4)*1</t>
  </si>
  <si>
    <t>"Krytí potrubí vsaku" 3</t>
  </si>
  <si>
    <t>58343959</t>
  </si>
  <si>
    <t>kamenivo drcené hrubé frakce 32/63</t>
  </si>
  <si>
    <t>30087724</t>
  </si>
  <si>
    <t>43*2 'Přepočtené koeficientem množství</t>
  </si>
  <si>
    <t>-368362023</t>
  </si>
  <si>
    <t>26,681*2 'Přepočtené koeficientem množství</t>
  </si>
  <si>
    <t>174111109</t>
  </si>
  <si>
    <t>Zásyp sypaninou z jakékoliv horniny ručně Příplatek k ceně za prohození sypaniny sítem</t>
  </si>
  <si>
    <t>-1769004565</t>
  </si>
  <si>
    <t>https://podminky.urs.cz/item/CS_URS_2024_01/174111109</t>
  </si>
  <si>
    <t>Sypanina pro zásypy</t>
  </si>
  <si>
    <t>124,868</t>
  </si>
  <si>
    <t>181351103</t>
  </si>
  <si>
    <t>Rozprostření a urovnání ornice v rovině nebo ve svahu sklonu do 1:5 strojně při souvislé ploše přes 100 do 500 m2, tl. vrstvy do 200 mm</t>
  </si>
  <si>
    <t>-363339727</t>
  </si>
  <si>
    <t>https://podminky.urs.cz/item/CS_URS_2024_01/181351103</t>
  </si>
  <si>
    <t>181411131</t>
  </si>
  <si>
    <t>Založení trávníku na půdě předem připravené plochy do 1000 m2 výsevem včetně utažení parkového v rovině nebo na svahu do 1:5</t>
  </si>
  <si>
    <t>694876092</t>
  </si>
  <si>
    <t>https://podminky.urs.cz/item/CS_URS_2024_01/181411131</t>
  </si>
  <si>
    <t>00572410</t>
  </si>
  <si>
    <t>osivo směs travní parková</t>
  </si>
  <si>
    <t>kg</t>
  </si>
  <si>
    <t>-152394072</t>
  </si>
  <si>
    <t>140,18*0,02 'Přepočtené koeficientem množství</t>
  </si>
  <si>
    <t>183403153</t>
  </si>
  <si>
    <t>Obdělání půdy hrabáním v rovině nebo na svahu do 1:5</t>
  </si>
  <si>
    <t>1278738293</t>
  </si>
  <si>
    <t>https://podminky.urs.cz/item/CS_URS_2024_01/183403153</t>
  </si>
  <si>
    <t>002-x1</t>
  </si>
  <si>
    <t>D+M+PH PVC folie např. fatrafol 806 pro zabránění odvodnění nadloží vsaku v období bez dešťů</t>
  </si>
  <si>
    <t>-1596770910</t>
  </si>
  <si>
    <t>10*4</t>
  </si>
  <si>
    <t>-561431385</t>
  </si>
  <si>
    <t>(10*4)*2</t>
  </si>
  <si>
    <t>(10+10+4+4)*1</t>
  </si>
  <si>
    <t>69311068</t>
  </si>
  <si>
    <t>geotextilie netkaná separační, ochranná, filtrační, drenážní PP 300g/m2</t>
  </si>
  <si>
    <t>-139613182</t>
  </si>
  <si>
    <t>108*1,15 'Přepočtené koeficientem množství</t>
  </si>
  <si>
    <t>213141111</t>
  </si>
  <si>
    <t>Zřízení vrstvy z geotextilie filtrační, separační, odvodňovací, ochranné, výztužné nebo protierozní v rovině nebo ve sklonu do 1:5, šířky do 3 m</t>
  </si>
  <si>
    <t>935557987</t>
  </si>
  <si>
    <t>https://podminky.urs.cz/item/CS_URS_2024_01/213141111</t>
  </si>
  <si>
    <t>Přes PVC folii ve skladbě vsaku</t>
  </si>
  <si>
    <t>69311082</t>
  </si>
  <si>
    <t>geotextilie netkaná separační, ochranná, filtrační, drenážní PP 500g/m2</t>
  </si>
  <si>
    <t>802002159</t>
  </si>
  <si>
    <t>40*1,15 'Přepočtené koeficientem množství</t>
  </si>
  <si>
    <t>Svislé a kompletní konstrukce</t>
  </si>
  <si>
    <t>359901211</t>
  </si>
  <si>
    <t>Monitoring stok (kamerový systém) jakékoli výšky nová kanalizace</t>
  </si>
  <si>
    <t>-555850225</t>
  </si>
  <si>
    <t>https://podminky.urs.cz/item/CS_URS_2024_01/359901211</t>
  </si>
  <si>
    <t>5,1+2,5+1+71</t>
  </si>
  <si>
    <t>Vodorovné konstrukce</t>
  </si>
  <si>
    <t>451572111</t>
  </si>
  <si>
    <t>Lože pod potrubí, stoky a drobné objekty v otevřeném výkopu z kameniva drobného těženého 0 až 4 mm</t>
  </si>
  <si>
    <t>-2126208199</t>
  </si>
  <si>
    <t>https://podminky.urs.cz/item/CS_URS_2024_01/451572111</t>
  </si>
  <si>
    <t>21*(1*0,1)</t>
  </si>
  <si>
    <t>20,4*(1*0,1)</t>
  </si>
  <si>
    <t>19,29*(1*0,1)</t>
  </si>
  <si>
    <t>5,1*(1*0,1)</t>
  </si>
  <si>
    <t>2,5*(1*0,1)</t>
  </si>
  <si>
    <t>1*(1*0,1)</t>
  </si>
  <si>
    <t>((2,4*2,4)*0,1)*3</t>
  </si>
  <si>
    <t>451573111</t>
  </si>
  <si>
    <t>Lože pod potrubí, stoky a drobné objekty v otevřeném výkopu z písku a štěrkopísku do 63 mm</t>
  </si>
  <si>
    <t>22905161</t>
  </si>
  <si>
    <t>https://podminky.urs.cz/item/CS_URS_2024_01/451573111</t>
  </si>
  <si>
    <t>Pod uliční vpust</t>
  </si>
  <si>
    <t>((1*1)*0,1)*3</t>
  </si>
  <si>
    <t>452112112</t>
  </si>
  <si>
    <t>Osazení betonových dílců prstenců nebo rámů pod poklopy a mříže, výšky do 100 mm</t>
  </si>
  <si>
    <t>1884242662</t>
  </si>
  <si>
    <t>https://podminky.urs.cz/item/CS_URS_2024_01/452112112</t>
  </si>
  <si>
    <t>BTL.0006311.URS</t>
  </si>
  <si>
    <t>prstenec betonový pro uliční vpusť vyrovnávací TBV-Q 390/60/10a, 39x6x13cm</t>
  </si>
  <si>
    <t>1902292808</t>
  </si>
  <si>
    <t>59224185</t>
  </si>
  <si>
    <t>prstenec šachtový vyrovnávací betonový 625x120x60mm</t>
  </si>
  <si>
    <t>1755316129</t>
  </si>
  <si>
    <t>59224176</t>
  </si>
  <si>
    <t>prstenec šachtový vyrovnávací betonový 625x120x80mm</t>
  </si>
  <si>
    <t>-1001606058</t>
  </si>
  <si>
    <t>59224187</t>
  </si>
  <si>
    <t>prstenec šachtový vyrovnávací betonový 625x120x100mm</t>
  </si>
  <si>
    <t>1492902574</t>
  </si>
  <si>
    <t>452112122</t>
  </si>
  <si>
    <t>Osazení betonových dílců prstenců nebo rámů pod poklopy a mříže, výšky přes 100 do 200 mm</t>
  </si>
  <si>
    <t>-833042855</t>
  </si>
  <si>
    <t>https://podminky.urs.cz/item/CS_URS_2024_01/452112122</t>
  </si>
  <si>
    <t>59224188</t>
  </si>
  <si>
    <t>prstenec šachtový vyrovnávací betonový 625x120x120mm</t>
  </si>
  <si>
    <t>809071573</t>
  </si>
  <si>
    <t>452351111</t>
  </si>
  <si>
    <t>Bednění podkladních a zajišťovacích konstrukcí v otevřeném výkopu desek nebo sedlových loží pod potrubí, stoky a drobné objekty zřízení</t>
  </si>
  <si>
    <t>-1760268251</t>
  </si>
  <si>
    <t>https://podminky.urs.cz/item/CS_URS_2024_01/452351111</t>
  </si>
  <si>
    <t>((0,75*4)*0,1)*3</t>
  </si>
  <si>
    <t>452351112</t>
  </si>
  <si>
    <t>Bednění podkladních a zajišťovacích konstrukcí v otevřeném výkopu desek nebo sedlových loží pod potrubí, stoky a drobné objekty odstranění</t>
  </si>
  <si>
    <t>267607860</t>
  </si>
  <si>
    <t>https://podminky.urs.cz/item/CS_URS_2024_01/452351112</t>
  </si>
  <si>
    <t>452311151</t>
  </si>
  <si>
    <t>Podkladní a zajišťovací konstrukce z betonu prostého v otevřeném výkopu bez zvýšených nároků na prostředí desky pod potrubí, stoky a drobné objekty z betonu tř. C 20/25</t>
  </si>
  <si>
    <t>1132409971</t>
  </si>
  <si>
    <t>https://podminky.urs.cz/item/CS_URS_2024_01/452311151</t>
  </si>
  <si>
    <t>((0,75*0,75)*0,1)*3</t>
  </si>
  <si>
    <t>Trubní vedení</t>
  </si>
  <si>
    <t>008-x1</t>
  </si>
  <si>
    <t>D+M+PH Napojení nové dešťové kanalizace na stávající revizní šachtu</t>
  </si>
  <si>
    <t>1791134812</t>
  </si>
  <si>
    <t>008-x2</t>
  </si>
  <si>
    <t>D+M+PH Vybavení stávající kanalizační šachty vnitřním spadištěm, ukotvení potrubí ke stěně např. výrobkem Funke-ILA DN200</t>
  </si>
  <si>
    <t>736398410</t>
  </si>
  <si>
    <t>871313123</t>
  </si>
  <si>
    <t>Montáž kanalizačního potrubí z tvrdého PVC-U hladkého plnostěnného tuhost SN 12 DN 160</t>
  </si>
  <si>
    <t>1937838766</t>
  </si>
  <si>
    <t>https://podminky.urs.cz/item/CS_URS_2024_01/871313123</t>
  </si>
  <si>
    <t>5,1+2,5+1</t>
  </si>
  <si>
    <t>28611106</t>
  </si>
  <si>
    <t>trubka kanalizační PVC-U plnostěnná jednovrstvá s rázovou odolností DN 160x6000mm SN12</t>
  </si>
  <si>
    <t>-871489442</t>
  </si>
  <si>
    <t>8,6*1,03 'Přepočtené koeficientem množství</t>
  </si>
  <si>
    <t>871353123</t>
  </si>
  <si>
    <t>Montáž kanalizačního potrubí z tvrdého PVC-U hladkého plnostěnného tuhost SN 12 DN 200</t>
  </si>
  <si>
    <t>-895772336</t>
  </si>
  <si>
    <t>https://podminky.urs.cz/item/CS_URS_2024_01/871353123</t>
  </si>
  <si>
    <t>28611107</t>
  </si>
  <si>
    <t>trubka kanalizační PVC-U plnostěnná jednovrstvá s rázovou odolností DN 200x6000mm SN12</t>
  </si>
  <si>
    <t>1755929642</t>
  </si>
  <si>
    <t>71*1,03 'Přepočtené koeficientem množství</t>
  </si>
  <si>
    <t>877310310</t>
  </si>
  <si>
    <t>Montáž tvarovek na kanalizačním plastovém potrubí z PP nebo PVC-U hladkého plnostěnného kolen, víček nebo hrdlových uzávěrů DN 150</t>
  </si>
  <si>
    <t>-436950185</t>
  </si>
  <si>
    <t>https://podminky.urs.cz/item/CS_URS_2024_01/877310310</t>
  </si>
  <si>
    <t>28651010</t>
  </si>
  <si>
    <t>koleno kanalizační PVC-U plnostěnné s rázovou odolností 160x15°</t>
  </si>
  <si>
    <t>-81726270</t>
  </si>
  <si>
    <t>28651012</t>
  </si>
  <si>
    <t>koleno kanalizační PVC-U plnostěnné s rázovou odolností 160x45°</t>
  </si>
  <si>
    <t>244558147</t>
  </si>
  <si>
    <t>877350320</t>
  </si>
  <si>
    <t>Montáž tvarovek na kanalizačním plastovém potrubí z PP nebo PVC-U hladkého plnostěnného odboček DN 200</t>
  </si>
  <si>
    <t>-844605034</t>
  </si>
  <si>
    <t>https://podminky.urs.cz/item/CS_URS_2024_01/877350320</t>
  </si>
  <si>
    <t>28651216</t>
  </si>
  <si>
    <t>odbočka kanalizační PVC-U plnostěnná DN 200/160/45°</t>
  </si>
  <si>
    <t>-760103747</t>
  </si>
  <si>
    <t>892351111</t>
  </si>
  <si>
    <t>Tlakové zkoušky vodou na potrubí DN 150 nebo 200</t>
  </si>
  <si>
    <t>-779402976</t>
  </si>
  <si>
    <t>https://podminky.urs.cz/item/CS_URS_2024_01/892351111</t>
  </si>
  <si>
    <t>892372111</t>
  </si>
  <si>
    <t>Tlakové zkoušky vodou zabezpečení konců potrubí při tlakových zkouškách DN do 300</t>
  </si>
  <si>
    <t>253107802</t>
  </si>
  <si>
    <t>https://podminky.urs.cz/item/CS_URS_2024_01/892372111</t>
  </si>
  <si>
    <t>894411311</t>
  </si>
  <si>
    <t>Osazení betonových nebo železobetonových dílců pro šachty skruží rovných</t>
  </si>
  <si>
    <t>458663213</t>
  </si>
  <si>
    <t>https://podminky.urs.cz/item/CS_URS_2024_01/894411311</t>
  </si>
  <si>
    <t>59224160</t>
  </si>
  <si>
    <t>skruž betonová kanalizační se stupadly 100x25x12cm</t>
  </si>
  <si>
    <t>196247086</t>
  </si>
  <si>
    <t>59224161</t>
  </si>
  <si>
    <t>skruž betonová kanalizační se stupadly 100x50x12cm</t>
  </si>
  <si>
    <t>-1793206790</t>
  </si>
  <si>
    <t>894414111</t>
  </si>
  <si>
    <t>Osazení betonových nebo železobetonových dílců pro šachty skruží základových (dno)</t>
  </si>
  <si>
    <t>-1559360241</t>
  </si>
  <si>
    <t>https://podminky.urs.cz/item/CS_URS_2024_01/894414111</t>
  </si>
  <si>
    <t>59224064/R</t>
  </si>
  <si>
    <t>dno betonové šachtové DN 1000 100x50x15cm</t>
  </si>
  <si>
    <t>1379544260</t>
  </si>
  <si>
    <t>59224062/R</t>
  </si>
  <si>
    <t xml:space="preserve">dno betonové šachtové DN 1000 100x80x15cm </t>
  </si>
  <si>
    <t>220416872</t>
  </si>
  <si>
    <t>894414211</t>
  </si>
  <si>
    <t>Osazení betonových nebo železobetonových dílců pro šachty desek zákrytových</t>
  </si>
  <si>
    <t>1224528284</t>
  </si>
  <si>
    <t>https://podminky.urs.cz/item/CS_URS_2024_01/894414211</t>
  </si>
  <si>
    <t>59224539</t>
  </si>
  <si>
    <t>deska betonová zákrytová šachty DN 1000 kanalizační 100/62,5x20cm</t>
  </si>
  <si>
    <t>493843652</t>
  </si>
  <si>
    <t>895941302</t>
  </si>
  <si>
    <t>Osazení vpusti uliční z betonových dílců DN 450 dno s kalištěm</t>
  </si>
  <si>
    <t>-436933408</t>
  </si>
  <si>
    <t>https://podminky.urs.cz/item/CS_URS_2024_01/895941302</t>
  </si>
  <si>
    <t>BTL.0006304.URS</t>
  </si>
  <si>
    <t>dno betonové pro uliční vpusť s kalovou prohlubní TBV-Q 450/300/2a 45x30x5cm</t>
  </si>
  <si>
    <t>-913383743</t>
  </si>
  <si>
    <t>895941312</t>
  </si>
  <si>
    <t>Osazení vpusti uliční z betonových dílců DN 450 skruž horní 195 mm</t>
  </si>
  <si>
    <t>1926203599</t>
  </si>
  <si>
    <t>https://podminky.urs.cz/item/CS_URS_2024_01/895941312</t>
  </si>
  <si>
    <t>BTL.0006306.URS</t>
  </si>
  <si>
    <t>skruž betonová pro uliční vpusť horní TBV-Q 450/195/5c, 45x19,5x5cm</t>
  </si>
  <si>
    <t>-684992566</t>
  </si>
  <si>
    <t>895941331</t>
  </si>
  <si>
    <t>Osazení vpusti uliční z betonových dílců DN 450 skruž průběžná s výtokem</t>
  </si>
  <si>
    <t>-399754417</t>
  </si>
  <si>
    <t>https://podminky.urs.cz/item/CS_URS_2024_01/895941331</t>
  </si>
  <si>
    <t>BTL.0006305.URS</t>
  </si>
  <si>
    <t>skruž betonová pro uliční vpusťs výtokovým otvorem PVC TBV-Q 450/350/3a, 45x35x5cm</t>
  </si>
  <si>
    <t>-316123521</t>
  </si>
  <si>
    <t>899104112</t>
  </si>
  <si>
    <t>Osazení poklopů litinových, ocelových nebo železobetonových včetně rámů pro třídu zatížení D400, E600</t>
  </si>
  <si>
    <t>-1550570662</t>
  </si>
  <si>
    <t>https://podminky.urs.cz/item/CS_URS_2024_01/899104112</t>
  </si>
  <si>
    <t>28661935/R</t>
  </si>
  <si>
    <t>poklop šachtový s odvětráním, rám BEGU-R-1, poklopm BEGU-S-K</t>
  </si>
  <si>
    <t>859658211</t>
  </si>
  <si>
    <t>899204112</t>
  </si>
  <si>
    <t>Osazení mříží litinových včetně rámů a košů na bahno pro třídu zatížení D400, E600</t>
  </si>
  <si>
    <t>966611905</t>
  </si>
  <si>
    <t>https://podminky.urs.cz/item/CS_URS_2024_01/899204112</t>
  </si>
  <si>
    <t>55241040/R</t>
  </si>
  <si>
    <t>mříž s rámem BEGU, D400</t>
  </si>
  <si>
    <t>673045353</t>
  </si>
  <si>
    <t>55241001/R</t>
  </si>
  <si>
    <t xml:space="preserve">koš kalový UA 4V </t>
  </si>
  <si>
    <t>1193408000</t>
  </si>
  <si>
    <t>998276101</t>
  </si>
  <si>
    <t>Přesun hmot pro trubní vedení hloubené z trub z plastických hmot nebo sklolaminátových pro vodovody, kanalizace, teplovody, produktovody v otevřeném výkopu dopravní vzdálenost do 15 m</t>
  </si>
  <si>
    <t>-1105001480</t>
  </si>
  <si>
    <t>https://podminky.urs.cz/item/CS_URS_2024_01/998276101</t>
  </si>
  <si>
    <t>998276124</t>
  </si>
  <si>
    <t>Přesun hmot pro trubní vedení hloubené z trub z plastických hmot nebo sklolaminátových Příplatek k cenám za zvětšený přesun přes vymezenou dopravní vzdálenost do 500 m</t>
  </si>
  <si>
    <t>-169669282</t>
  </si>
  <si>
    <t>https://podminky.urs.cz/item/CS_URS_2024_01/998276124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</si>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</sst>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family val="0"/>
      <charset val="238"/>
    </font>
    <font>
      <sz val="8"/>
      <name val="Arial CE"/>
      <family val="0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38" fillId="0" borderId="0" xfId="1" applyFont="1" applyAlignment="1" applyProtection="1">
      <alignment vertical="center" wrapText="1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50" fillId="0" borderId="27" xfId="0" applyFont="1" applyBorder="1" applyAlignment="1" applyProtection="1">
      <alignment horizontal="left" vertical="center"/>
    </xf>
    <xf numFmtId="0" fontId="51" fillId="0" borderId="1" xfId="0" applyFont="1" applyBorder="1" applyAlignment="1" applyProtection="1">
      <alignment vertical="top"/>
    </xf>
    <xf numFmtId="0" fontId="51" fillId="0" borderId="1" xfId="0" applyFont="1" applyBorder="1" applyAlignment="1" applyProtection="1">
      <alignment horizontal="left" vertical="center"/>
    </xf>
    <xf numFmtId="0" fontId="51" fillId="0" borderId="1" xfId="0" applyFont="1" applyBorder="1" applyAlignment="1" applyProtection="1">
      <alignment horizontal="center" vertical="center"/>
    </xf>
    <xf numFmtId="49" fontId="51" fillId="0" borderId="1" xfId="0" applyNumberFormat="1" applyFont="1" applyBorder="1" applyAlignment="1" applyProtection="1">
      <alignment horizontal="left" vertical="center"/>
    </xf>
    <xf numFmtId="0" fontId="50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12251101" TargetMode="External" /><Relationship Id="rId2" Type="http://schemas.openxmlformats.org/officeDocument/2006/relationships/hyperlink" Target="https://podminky.urs.cz/item/CS_URS_2024_01/112251102" TargetMode="External" /><Relationship Id="rId3" Type="http://schemas.openxmlformats.org/officeDocument/2006/relationships/hyperlink" Target="https://podminky.urs.cz/item/CS_URS_2024_01/113107161" TargetMode="External" /><Relationship Id="rId4" Type="http://schemas.openxmlformats.org/officeDocument/2006/relationships/hyperlink" Target="https://podminky.urs.cz/item/CS_URS_2024_01/113107163" TargetMode="External" /><Relationship Id="rId5" Type="http://schemas.openxmlformats.org/officeDocument/2006/relationships/hyperlink" Target="https://podminky.urs.cz/item/CS_URS_2024_01/113107183" TargetMode="External" /><Relationship Id="rId6" Type="http://schemas.openxmlformats.org/officeDocument/2006/relationships/hyperlink" Target="https://podminky.urs.cz/item/CS_URS_2024_01/113107322" TargetMode="External" /><Relationship Id="rId7" Type="http://schemas.openxmlformats.org/officeDocument/2006/relationships/hyperlink" Target="https://podminky.urs.cz/item/CS_URS_2024_01/113107341" TargetMode="External" /><Relationship Id="rId8" Type="http://schemas.openxmlformats.org/officeDocument/2006/relationships/hyperlink" Target="https://podminky.urs.cz/item/CS_URS_2024_01/113107342" TargetMode="External" /><Relationship Id="rId9" Type="http://schemas.openxmlformats.org/officeDocument/2006/relationships/hyperlink" Target="https://podminky.urs.cz/item/CS_URS_2024_01/113202111" TargetMode="External" /><Relationship Id="rId10" Type="http://schemas.openxmlformats.org/officeDocument/2006/relationships/hyperlink" Target="https://podminky.urs.cz/item/CS_URS_2024_01/111301111" TargetMode="External" /><Relationship Id="rId11" Type="http://schemas.openxmlformats.org/officeDocument/2006/relationships/hyperlink" Target="https://podminky.urs.cz/item/CS_URS_2024_01/122252205" TargetMode="External" /><Relationship Id="rId12" Type="http://schemas.openxmlformats.org/officeDocument/2006/relationships/hyperlink" Target="https://podminky.urs.cz/item/CS_URS_2024_01/129001101" TargetMode="External" /><Relationship Id="rId13" Type="http://schemas.openxmlformats.org/officeDocument/2006/relationships/hyperlink" Target="https://podminky.urs.cz/item/CS_URS_2024_01/132151102" TargetMode="External" /><Relationship Id="rId14" Type="http://schemas.openxmlformats.org/officeDocument/2006/relationships/hyperlink" Target="https://podminky.urs.cz/item/CS_URS_2024_01/997013811" TargetMode="External" /><Relationship Id="rId15" Type="http://schemas.openxmlformats.org/officeDocument/2006/relationships/hyperlink" Target="https://podminky.urs.cz/item/CS_URS_2024_01/171251201" TargetMode="External" /><Relationship Id="rId16" Type="http://schemas.openxmlformats.org/officeDocument/2006/relationships/hyperlink" Target="https://podminky.urs.cz/item/CS_URS_2024_01/171201231" TargetMode="External" /><Relationship Id="rId17" Type="http://schemas.openxmlformats.org/officeDocument/2006/relationships/hyperlink" Target="https://podminky.urs.cz/item/CS_URS_2024_01/171151103" TargetMode="External" /><Relationship Id="rId18" Type="http://schemas.openxmlformats.org/officeDocument/2006/relationships/hyperlink" Target="https://podminky.urs.cz/item/CS_URS_2024_01/181152302" TargetMode="External" /><Relationship Id="rId19" Type="http://schemas.openxmlformats.org/officeDocument/2006/relationships/hyperlink" Target="https://podminky.urs.cz/item/CS_URS_2024_01/184818231" TargetMode="External" /><Relationship Id="rId20" Type="http://schemas.openxmlformats.org/officeDocument/2006/relationships/hyperlink" Target="https://podminky.urs.cz/item/CS_URS_2024_01/184818233" TargetMode="External" /><Relationship Id="rId21" Type="http://schemas.openxmlformats.org/officeDocument/2006/relationships/hyperlink" Target="https://podminky.urs.cz/item/CS_URS_2024_01/211971110" TargetMode="External" /><Relationship Id="rId22" Type="http://schemas.openxmlformats.org/officeDocument/2006/relationships/hyperlink" Target="https://podminky.urs.cz/item/CS_URS_2024_01/212752412" TargetMode="External" /><Relationship Id="rId23" Type="http://schemas.openxmlformats.org/officeDocument/2006/relationships/hyperlink" Target="https://podminky.urs.cz/item/CS_URS_2024_01/564851111" TargetMode="External" /><Relationship Id="rId24" Type="http://schemas.openxmlformats.org/officeDocument/2006/relationships/hyperlink" Target="https://podminky.urs.cz/item/CS_URS_2024_01/564871111" TargetMode="External" /><Relationship Id="rId25" Type="http://schemas.openxmlformats.org/officeDocument/2006/relationships/hyperlink" Target="https://podminky.urs.cz/item/CS_URS_2024_01/564920511" TargetMode="External" /><Relationship Id="rId26" Type="http://schemas.openxmlformats.org/officeDocument/2006/relationships/hyperlink" Target="https://podminky.urs.cz/item/CS_URS_2024_01/573111112/R" TargetMode="External" /><Relationship Id="rId27" Type="http://schemas.openxmlformats.org/officeDocument/2006/relationships/hyperlink" Target="https://podminky.urs.cz/item/CS_URS_2024_01/596211110" TargetMode="External" /><Relationship Id="rId28" Type="http://schemas.openxmlformats.org/officeDocument/2006/relationships/hyperlink" Target="https://podminky.urs.cz/item/CS_URS_2024_01/596212210" TargetMode="External" /><Relationship Id="rId29" Type="http://schemas.openxmlformats.org/officeDocument/2006/relationships/hyperlink" Target="https://podminky.urs.cz/item/CS_URS_2024_01/596412212" TargetMode="External" /><Relationship Id="rId30" Type="http://schemas.openxmlformats.org/officeDocument/2006/relationships/hyperlink" Target="https://podminky.urs.cz/item/CS_URS_2024_01/919112223" TargetMode="External" /><Relationship Id="rId31" Type="http://schemas.openxmlformats.org/officeDocument/2006/relationships/hyperlink" Target="https://podminky.urs.cz/item/CS_URS_2024_01/919122122" TargetMode="External" /><Relationship Id="rId32" Type="http://schemas.openxmlformats.org/officeDocument/2006/relationships/hyperlink" Target="https://podminky.urs.cz/item/CS_URS_2024_01/939291012" TargetMode="External" /><Relationship Id="rId33" Type="http://schemas.openxmlformats.org/officeDocument/2006/relationships/hyperlink" Target="https://podminky.urs.cz/item/CS_URS_2024_01/966006132" TargetMode="External" /><Relationship Id="rId34" Type="http://schemas.openxmlformats.org/officeDocument/2006/relationships/hyperlink" Target="https://podminky.urs.cz/item/CS_URS_2024_01/966006211" TargetMode="External" /><Relationship Id="rId35" Type="http://schemas.openxmlformats.org/officeDocument/2006/relationships/hyperlink" Target="https://podminky.urs.cz/item/CS_URS_2024_01/914111111" TargetMode="External" /><Relationship Id="rId36" Type="http://schemas.openxmlformats.org/officeDocument/2006/relationships/hyperlink" Target="https://podminky.urs.cz/item/CS_URS_2024_01/914511112" TargetMode="External" /><Relationship Id="rId37" Type="http://schemas.openxmlformats.org/officeDocument/2006/relationships/hyperlink" Target="https://podminky.urs.cz/item/CS_URS_2024_01/915621111" TargetMode="External" /><Relationship Id="rId38" Type="http://schemas.openxmlformats.org/officeDocument/2006/relationships/hyperlink" Target="https://podminky.urs.cz/item/CS_URS_2024_01/916131213" TargetMode="External" /><Relationship Id="rId39" Type="http://schemas.openxmlformats.org/officeDocument/2006/relationships/hyperlink" Target="https://podminky.urs.cz/item/CS_URS_2024_01/916231213" TargetMode="External" /><Relationship Id="rId40" Type="http://schemas.openxmlformats.org/officeDocument/2006/relationships/hyperlink" Target="https://podminky.urs.cz/item/CS_URS_2024_01/997013861" TargetMode="External" /><Relationship Id="rId41" Type="http://schemas.openxmlformats.org/officeDocument/2006/relationships/hyperlink" Target="https://podminky.urs.cz/item/CS_URS_2024_01/997013873" TargetMode="External" /><Relationship Id="rId42" Type="http://schemas.openxmlformats.org/officeDocument/2006/relationships/hyperlink" Target="https://podminky.urs.cz/item/CS_URS_2024_01/997013847" TargetMode="External" /><Relationship Id="rId43" Type="http://schemas.openxmlformats.org/officeDocument/2006/relationships/hyperlink" Target="https://podminky.urs.cz/item/CS_URS_2024_01/998225111" TargetMode="External" /><Relationship Id="rId44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21151113" TargetMode="External" /><Relationship Id="rId2" Type="http://schemas.openxmlformats.org/officeDocument/2006/relationships/hyperlink" Target="https://podminky.urs.cz/item/CS_URS_2024_01/131251104" TargetMode="External" /><Relationship Id="rId3" Type="http://schemas.openxmlformats.org/officeDocument/2006/relationships/hyperlink" Target="https://podminky.urs.cz/item/CS_URS_2024_01/131251201" TargetMode="External" /><Relationship Id="rId4" Type="http://schemas.openxmlformats.org/officeDocument/2006/relationships/hyperlink" Target="https://podminky.urs.cz/item/CS_URS_2024_01/131351104" TargetMode="External" /><Relationship Id="rId5" Type="http://schemas.openxmlformats.org/officeDocument/2006/relationships/hyperlink" Target="https://podminky.urs.cz/item/CS_URS_2024_01/131351201" TargetMode="External" /><Relationship Id="rId6" Type="http://schemas.openxmlformats.org/officeDocument/2006/relationships/hyperlink" Target="https://podminky.urs.cz/item/CS_URS_2024_01/132251251" TargetMode="External" /><Relationship Id="rId7" Type="http://schemas.openxmlformats.org/officeDocument/2006/relationships/hyperlink" Target="https://podminky.urs.cz/item/CS_URS_2024_01/132254202" TargetMode="External" /><Relationship Id="rId8" Type="http://schemas.openxmlformats.org/officeDocument/2006/relationships/hyperlink" Target="https://podminky.urs.cz/item/CS_URS_2024_01/132351251" TargetMode="External" /><Relationship Id="rId9" Type="http://schemas.openxmlformats.org/officeDocument/2006/relationships/hyperlink" Target="https://podminky.urs.cz/item/CS_URS_2024_01/132354202" TargetMode="External" /><Relationship Id="rId10" Type="http://schemas.openxmlformats.org/officeDocument/2006/relationships/hyperlink" Target="https://podminky.urs.cz/item/CS_URS_2024_01/151811131" TargetMode="External" /><Relationship Id="rId11" Type="http://schemas.openxmlformats.org/officeDocument/2006/relationships/hyperlink" Target="https://podminky.urs.cz/item/CS_URS_2024_01/151811231" TargetMode="External" /><Relationship Id="rId12" Type="http://schemas.openxmlformats.org/officeDocument/2006/relationships/hyperlink" Target="https://podminky.urs.cz/item/CS_URS_2024_01/171251201" TargetMode="External" /><Relationship Id="rId13" Type="http://schemas.openxmlformats.org/officeDocument/2006/relationships/hyperlink" Target="https://podminky.urs.cz/item/CS_URS_2024_01/171201231" TargetMode="External" /><Relationship Id="rId14" Type="http://schemas.openxmlformats.org/officeDocument/2006/relationships/hyperlink" Target="https://podminky.urs.cz/item/CS_URS_2024_01/175151101" TargetMode="External" /><Relationship Id="rId15" Type="http://schemas.openxmlformats.org/officeDocument/2006/relationships/hyperlink" Target="https://podminky.urs.cz/item/CS_URS_2024_01/174151101" TargetMode="External" /><Relationship Id="rId16" Type="http://schemas.openxmlformats.org/officeDocument/2006/relationships/hyperlink" Target="https://podminky.urs.cz/item/CS_URS_2024_01/174111109" TargetMode="External" /><Relationship Id="rId17" Type="http://schemas.openxmlformats.org/officeDocument/2006/relationships/hyperlink" Target="https://podminky.urs.cz/item/CS_URS_2024_01/181351103" TargetMode="External" /><Relationship Id="rId18" Type="http://schemas.openxmlformats.org/officeDocument/2006/relationships/hyperlink" Target="https://podminky.urs.cz/item/CS_URS_2024_01/181411131" TargetMode="External" /><Relationship Id="rId19" Type="http://schemas.openxmlformats.org/officeDocument/2006/relationships/hyperlink" Target="https://podminky.urs.cz/item/CS_URS_2024_01/183403153" TargetMode="External" /><Relationship Id="rId20" Type="http://schemas.openxmlformats.org/officeDocument/2006/relationships/hyperlink" Target="https://podminky.urs.cz/item/CS_URS_2024_01/211971110" TargetMode="External" /><Relationship Id="rId21" Type="http://schemas.openxmlformats.org/officeDocument/2006/relationships/hyperlink" Target="https://podminky.urs.cz/item/CS_URS_2024_01/213141111" TargetMode="External" /><Relationship Id="rId22" Type="http://schemas.openxmlformats.org/officeDocument/2006/relationships/hyperlink" Target="https://podminky.urs.cz/item/CS_URS_2024_01/359901211" TargetMode="External" /><Relationship Id="rId23" Type="http://schemas.openxmlformats.org/officeDocument/2006/relationships/hyperlink" Target="https://podminky.urs.cz/item/CS_URS_2024_01/451572111" TargetMode="External" /><Relationship Id="rId24" Type="http://schemas.openxmlformats.org/officeDocument/2006/relationships/hyperlink" Target="https://podminky.urs.cz/item/CS_URS_2024_01/451573111" TargetMode="External" /><Relationship Id="rId25" Type="http://schemas.openxmlformats.org/officeDocument/2006/relationships/hyperlink" Target="https://podminky.urs.cz/item/CS_URS_2024_01/452112112" TargetMode="External" /><Relationship Id="rId26" Type="http://schemas.openxmlformats.org/officeDocument/2006/relationships/hyperlink" Target="https://podminky.urs.cz/item/CS_URS_2024_01/452112122" TargetMode="External" /><Relationship Id="rId27" Type="http://schemas.openxmlformats.org/officeDocument/2006/relationships/hyperlink" Target="https://podminky.urs.cz/item/CS_URS_2024_01/452351111" TargetMode="External" /><Relationship Id="rId28" Type="http://schemas.openxmlformats.org/officeDocument/2006/relationships/hyperlink" Target="https://podminky.urs.cz/item/CS_URS_2024_01/452351112" TargetMode="External" /><Relationship Id="rId29" Type="http://schemas.openxmlformats.org/officeDocument/2006/relationships/hyperlink" Target="https://podminky.urs.cz/item/CS_URS_2024_01/452311151" TargetMode="External" /><Relationship Id="rId30" Type="http://schemas.openxmlformats.org/officeDocument/2006/relationships/hyperlink" Target="https://podminky.urs.cz/item/CS_URS_2024_01/871313123" TargetMode="External" /><Relationship Id="rId31" Type="http://schemas.openxmlformats.org/officeDocument/2006/relationships/hyperlink" Target="https://podminky.urs.cz/item/CS_URS_2024_01/871353123" TargetMode="External" /><Relationship Id="rId32" Type="http://schemas.openxmlformats.org/officeDocument/2006/relationships/hyperlink" Target="https://podminky.urs.cz/item/CS_URS_2024_01/877310310" TargetMode="External" /><Relationship Id="rId33" Type="http://schemas.openxmlformats.org/officeDocument/2006/relationships/hyperlink" Target="https://podminky.urs.cz/item/CS_URS_2024_01/877350320" TargetMode="External" /><Relationship Id="rId34" Type="http://schemas.openxmlformats.org/officeDocument/2006/relationships/hyperlink" Target="https://podminky.urs.cz/item/CS_URS_2024_01/892351111" TargetMode="External" /><Relationship Id="rId35" Type="http://schemas.openxmlformats.org/officeDocument/2006/relationships/hyperlink" Target="https://podminky.urs.cz/item/CS_URS_2024_01/892372111" TargetMode="External" /><Relationship Id="rId36" Type="http://schemas.openxmlformats.org/officeDocument/2006/relationships/hyperlink" Target="https://podminky.urs.cz/item/CS_URS_2024_01/894411311" TargetMode="External" /><Relationship Id="rId37" Type="http://schemas.openxmlformats.org/officeDocument/2006/relationships/hyperlink" Target="https://podminky.urs.cz/item/CS_URS_2024_01/894414111" TargetMode="External" /><Relationship Id="rId38" Type="http://schemas.openxmlformats.org/officeDocument/2006/relationships/hyperlink" Target="https://podminky.urs.cz/item/CS_URS_2024_01/894414211" TargetMode="External" /><Relationship Id="rId39" Type="http://schemas.openxmlformats.org/officeDocument/2006/relationships/hyperlink" Target="https://podminky.urs.cz/item/CS_URS_2024_01/895941302" TargetMode="External" /><Relationship Id="rId40" Type="http://schemas.openxmlformats.org/officeDocument/2006/relationships/hyperlink" Target="https://podminky.urs.cz/item/CS_URS_2024_01/895941312" TargetMode="External" /><Relationship Id="rId41" Type="http://schemas.openxmlformats.org/officeDocument/2006/relationships/hyperlink" Target="https://podminky.urs.cz/item/CS_URS_2024_01/895941331" TargetMode="External" /><Relationship Id="rId42" Type="http://schemas.openxmlformats.org/officeDocument/2006/relationships/hyperlink" Target="https://podminky.urs.cz/item/CS_URS_2024_01/899104112" TargetMode="External" /><Relationship Id="rId43" Type="http://schemas.openxmlformats.org/officeDocument/2006/relationships/hyperlink" Target="https://podminky.urs.cz/item/CS_URS_2024_01/899204112" TargetMode="External" /><Relationship Id="rId44" Type="http://schemas.openxmlformats.org/officeDocument/2006/relationships/hyperlink" Target="https://podminky.urs.cz/item/CS_URS_2024_01/998276101" TargetMode="External" /><Relationship Id="rId45" Type="http://schemas.openxmlformats.org/officeDocument/2006/relationships/hyperlink" Target="https://podminky.urs.cz/item/CS_URS_2024_01/998276124" TargetMode="External" /><Relationship Id="rId46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="1" customFormat="1" ht="24.96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="1" customFormat="1" ht="36.96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="1" customFormat="1" ht="18.48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="1" customFormat="1" ht="6.96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="1" customFormat="1" ht="6.96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="1" customFormat="1" ht="18.48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="1" customFormat="1" ht="6.96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="1" customFormat="1" ht="18.48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="1" customFormat="1" ht="6.96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="1" customFormat="1" ht="6.96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="1" customFormat="1" ht="6.96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="2" customFormat="1" ht="25.92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="2" customFormat="1" ht="6.96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="2" customForma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0.20999999999999999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 2)</f>
        <v>0</v>
      </c>
      <c r="AL29" s="50"/>
      <c r="AM29" s="50"/>
      <c r="AN29" s="50"/>
      <c r="AO29" s="50"/>
      <c r="AP29" s="50"/>
      <c r="AQ29" s="50"/>
      <c r="AR29" s="53"/>
      <c r="BE29" s="54"/>
    </row>
    <row r="30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 2)</f>
        <v>0</v>
      </c>
      <c r="AL30" s="50"/>
      <c r="AM30" s="50"/>
      <c r="AN30" s="50"/>
      <c r="AO30" s="50"/>
      <c r="AP30" s="50"/>
      <c r="AQ30" s="50"/>
      <c r="AR30" s="53"/>
      <c r="BE30" s="54"/>
    </row>
    <row r="31" hidden="1" s="3" customFormat="1" ht="14.4" customHeight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0.20999999999999999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 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hidden="1" s="3" customFormat="1" ht="14.4" customHeight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 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hidden="1" s="3" customFormat="1" ht="14.4" customHeight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="2" customFormat="1" ht="6.96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="2" customFormat="1" ht="25.92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="2" customFormat="1" ht="6.96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="2" customFormat="1" ht="6.96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="2" customFormat="1" ht="6.96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="2" customFormat="1" ht="24.96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="2" customFormat="1" ht="6.96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00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="5" customFormat="1" ht="36.96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Karlovy Vary, vnitroblok ulic Charkovská a Moskevská - parkování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Karlovy Vary, ul. Charkovská/Moskevská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 "","",AN8)</f>
        <v>26. 2. 2024</v>
      </c>
      <c r="AN47" s="75"/>
      <c r="AO47" s="43"/>
      <c r="AP47" s="43"/>
      <c r="AQ47" s="43"/>
      <c r="AR47" s="47"/>
      <c r="B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="2" customFormat="1" ht="25.6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 "","",E11)</f>
        <v>Statutární město Karlovy Vary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>Ing. Tomáš Štembera Petráň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 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>Michal Kubelka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="2" customFormat="1" ht="29.28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ROUND(SUM(AG55:AG57),2)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ROUND(SUM(AS55:AS57),2)</f>
        <v>0</v>
      </c>
      <c r="AT54" s="109">
        <f>ROUND(SUM(AV54:AW54),2)</f>
        <v>0</v>
      </c>
      <c r="AU54" s="110">
        <f>ROUND(SUM(AU55:AU57),5)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ROUND(SUM(AZ55:AZ57),2)</f>
        <v>0</v>
      </c>
      <c r="BA54" s="109">
        <f>ROUND(SUM(BA55:BA57),2)</f>
        <v>0</v>
      </c>
      <c r="BB54" s="109">
        <f>ROUND(SUM(BB55:BB57),2)</f>
        <v>0</v>
      </c>
      <c r="BC54" s="109">
        <f>ROUND(SUM(BC55:BC57),2)</f>
        <v>0</v>
      </c>
      <c r="BD54" s="111">
        <f>ROUND(SUM(BD55:BD57),2)</f>
        <v>0</v>
      </c>
      <c r="BE54" s="6"/>
      <c r="BS54" s="112" t="s">
        <v>71</v>
      </c>
      <c r="BT54" s="112" t="s">
        <v>72</v>
      </c>
      <c r="BU54" s="113" t="s">
        <v>73</v>
      </c>
      <c r="BV54" s="112" t="s">
        <v>74</v>
      </c>
      <c r="BW54" s="112" t="s">
        <v>5</v>
      </c>
      <c r="BX54" s="112" t="s">
        <v>75</v>
      </c>
      <c r="CL54" s="112" t="s">
        <v>19</v>
      </c>
    </row>
    <row r="55" s="7" customFormat="1" ht="16.5" customHeight="1">
      <c r="A55" s="114" t="s">
        <v>76</v>
      </c>
      <c r="B55" s="115"/>
      <c r="C55" s="116"/>
      <c r="D55" s="117" t="s">
        <v>77</v>
      </c>
      <c r="E55" s="117"/>
      <c r="F55" s="117"/>
      <c r="G55" s="117"/>
      <c r="H55" s="117"/>
      <c r="I55" s="118"/>
      <c r="J55" s="117" t="s">
        <v>78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'SO 000 - Vedlejší a ostat...'!J30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79</v>
      </c>
      <c r="AR55" s="121"/>
      <c r="AS55" s="122">
        <v>0</v>
      </c>
      <c r="AT55" s="123">
        <f>ROUND(SUM(AV55:AW55),2)</f>
        <v>0</v>
      </c>
      <c r="AU55" s="124">
        <f>'SO 000 - Vedlejší a ostat...'!P81</f>
        <v>0</v>
      </c>
      <c r="AV55" s="123">
        <f>'SO 000 - Vedlejší a ostat...'!J33</f>
        <v>0</v>
      </c>
      <c r="AW55" s="123">
        <f>'SO 000 - Vedlejší a ostat...'!J34</f>
        <v>0</v>
      </c>
      <c r="AX55" s="123">
        <f>'SO 000 - Vedlejší a ostat...'!J35</f>
        <v>0</v>
      </c>
      <c r="AY55" s="123">
        <f>'SO 000 - Vedlejší a ostat...'!J36</f>
        <v>0</v>
      </c>
      <c r="AZ55" s="123">
        <f>'SO 000 - Vedlejší a ostat...'!F33</f>
        <v>0</v>
      </c>
      <c r="BA55" s="123">
        <f>'SO 000 - Vedlejší a ostat...'!F34</f>
        <v>0</v>
      </c>
      <c r="BB55" s="123">
        <f>'SO 000 - Vedlejší a ostat...'!F35</f>
        <v>0</v>
      </c>
      <c r="BC55" s="123">
        <f>'SO 000 - Vedlejší a ostat...'!F36</f>
        <v>0</v>
      </c>
      <c r="BD55" s="125">
        <f>'SO 000 - Vedlejší a ostat...'!F37</f>
        <v>0</v>
      </c>
      <c r="BE55" s="7"/>
      <c r="BT55" s="126" t="s">
        <v>80</v>
      </c>
      <c r="BV55" s="126" t="s">
        <v>74</v>
      </c>
      <c r="BW55" s="126" t="s">
        <v>81</v>
      </c>
      <c r="BX55" s="126" t="s">
        <v>5</v>
      </c>
      <c r="CL55" s="126" t="s">
        <v>19</v>
      </c>
      <c r="CM55" s="126" t="s">
        <v>82</v>
      </c>
    </row>
    <row r="56" s="7" customFormat="1" ht="16.5" customHeight="1">
      <c r="A56" s="114" t="s">
        <v>76</v>
      </c>
      <c r="B56" s="115"/>
      <c r="C56" s="116"/>
      <c r="D56" s="117" t="s">
        <v>83</v>
      </c>
      <c r="E56" s="117"/>
      <c r="F56" s="117"/>
      <c r="G56" s="117"/>
      <c r="H56" s="117"/>
      <c r="I56" s="118"/>
      <c r="J56" s="117" t="s">
        <v>84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'SO 101 - Komunikace'!J30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79</v>
      </c>
      <c r="AR56" s="121"/>
      <c r="AS56" s="122">
        <v>0</v>
      </c>
      <c r="AT56" s="123">
        <f>ROUND(SUM(AV56:AW56),2)</f>
        <v>0</v>
      </c>
      <c r="AU56" s="124">
        <f>'SO 101 - Komunikace'!P86</f>
        <v>0</v>
      </c>
      <c r="AV56" s="123">
        <f>'SO 101 - Komunikace'!J33</f>
        <v>0</v>
      </c>
      <c r="AW56" s="123">
        <f>'SO 101 - Komunikace'!J34</f>
        <v>0</v>
      </c>
      <c r="AX56" s="123">
        <f>'SO 101 - Komunikace'!J35</f>
        <v>0</v>
      </c>
      <c r="AY56" s="123">
        <f>'SO 101 - Komunikace'!J36</f>
        <v>0</v>
      </c>
      <c r="AZ56" s="123">
        <f>'SO 101 - Komunikace'!F33</f>
        <v>0</v>
      </c>
      <c r="BA56" s="123">
        <f>'SO 101 - Komunikace'!F34</f>
        <v>0</v>
      </c>
      <c r="BB56" s="123">
        <f>'SO 101 - Komunikace'!F35</f>
        <v>0</v>
      </c>
      <c r="BC56" s="123">
        <f>'SO 101 - Komunikace'!F36</f>
        <v>0</v>
      </c>
      <c r="BD56" s="125">
        <f>'SO 101 - Komunikace'!F37</f>
        <v>0</v>
      </c>
      <c r="BE56" s="7"/>
      <c r="BT56" s="126" t="s">
        <v>80</v>
      </c>
      <c r="BV56" s="126" t="s">
        <v>74</v>
      </c>
      <c r="BW56" s="126" t="s">
        <v>85</v>
      </c>
      <c r="BX56" s="126" t="s">
        <v>5</v>
      </c>
      <c r="CL56" s="126" t="s">
        <v>19</v>
      </c>
      <c r="CM56" s="126" t="s">
        <v>82</v>
      </c>
    </row>
    <row r="57" s="7" customFormat="1" ht="16.5" customHeight="1">
      <c r="A57" s="114" t="s">
        <v>76</v>
      </c>
      <c r="B57" s="115"/>
      <c r="C57" s="116"/>
      <c r="D57" s="117" t="s">
        <v>86</v>
      </c>
      <c r="E57" s="117"/>
      <c r="F57" s="117"/>
      <c r="G57" s="117"/>
      <c r="H57" s="117"/>
      <c r="I57" s="118"/>
      <c r="J57" s="117" t="s">
        <v>87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'SO 301 - Odvodnění parkov...'!J30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79</v>
      </c>
      <c r="AR57" s="121"/>
      <c r="AS57" s="127">
        <v>0</v>
      </c>
      <c r="AT57" s="128">
        <f>ROUND(SUM(AV57:AW57),2)</f>
        <v>0</v>
      </c>
      <c r="AU57" s="129">
        <f>'SO 301 - Odvodnění parkov...'!P86</f>
        <v>0</v>
      </c>
      <c r="AV57" s="128">
        <f>'SO 301 - Odvodnění parkov...'!J33</f>
        <v>0</v>
      </c>
      <c r="AW57" s="128">
        <f>'SO 301 - Odvodnění parkov...'!J34</f>
        <v>0</v>
      </c>
      <c r="AX57" s="128">
        <f>'SO 301 - Odvodnění parkov...'!J35</f>
        <v>0</v>
      </c>
      <c r="AY57" s="128">
        <f>'SO 301 - Odvodnění parkov...'!J36</f>
        <v>0</v>
      </c>
      <c r="AZ57" s="128">
        <f>'SO 301 - Odvodnění parkov...'!F33</f>
        <v>0</v>
      </c>
      <c r="BA57" s="128">
        <f>'SO 301 - Odvodnění parkov...'!F34</f>
        <v>0</v>
      </c>
      <c r="BB57" s="128">
        <f>'SO 301 - Odvodnění parkov...'!F35</f>
        <v>0</v>
      </c>
      <c r="BC57" s="128">
        <f>'SO 301 - Odvodnění parkov...'!F36</f>
        <v>0</v>
      </c>
      <c r="BD57" s="130">
        <f>'SO 301 - Odvodnění parkov...'!F37</f>
        <v>0</v>
      </c>
      <c r="BE57" s="7"/>
      <c r="BT57" s="126" t="s">
        <v>80</v>
      </c>
      <c r="BV57" s="126" t="s">
        <v>74</v>
      </c>
      <c r="BW57" s="126" t="s">
        <v>88</v>
      </c>
      <c r="BX57" s="126" t="s">
        <v>5</v>
      </c>
      <c r="CL57" s="126" t="s">
        <v>19</v>
      </c>
      <c r="CM57" s="126" t="s">
        <v>82</v>
      </c>
    </row>
    <row r="58" s="2" customFormat="1" ht="30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="2" customFormat="1" ht="6.96" customHeight="1">
      <c r="A59" s="4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</sheetData>
  <sheetProtection sheet="1" formatColumns="0" formatRows="0" objects="1" scenarios="1" spinCount="100000" saltValue="bujG6ZYQ2njojneaIKCHVLEUjJvHtwILYqQ3rGKLoFr8ypikzz8Q6nIYKJFPreMyWkNhZnQtISHpEcGv/52HxA==" hashValue="lpLD5CNyvNd02cB9y4Kq+e5GoyrTJiXSvpisgLcq5oPC0Emq8s54qdabPdkpkJsXgFXVXPpRzyuUW9HLYNbujw==" algorithmName="SHA-512" password="80EB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000 - Vedlejší a ostat...'!C2" display="/"/>
    <hyperlink ref="A56" location="'SO 101 - Komunikace'!C2" display="/"/>
    <hyperlink ref="A57" location="'SO 301 - Odvodnění parkov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89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Karlovy Vary, vnitroblok ulic Charkovská a Moskevská - parkování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90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91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26. 2. 2024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92</v>
      </c>
      <c r="F21" s="41"/>
      <c r="G21" s="41"/>
      <c r="H21" s="41"/>
      <c r="I21" s="135" t="s">
        <v>28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ROUND(J81,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ROUND((SUM(BE81:BE94)),  2)</f>
        <v>0</v>
      </c>
      <c r="G33" s="41"/>
      <c r="H33" s="41"/>
      <c r="I33" s="151">
        <v>0.20999999999999999</v>
      </c>
      <c r="J33" s="150">
        <f>ROUND(((SUM(BE81:BE94))*I33),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44</v>
      </c>
      <c r="F34" s="150">
        <f>ROUND((SUM(BF81:BF94)),  2)</f>
        <v>0</v>
      </c>
      <c r="G34" s="41"/>
      <c r="H34" s="41"/>
      <c r="I34" s="151">
        <v>0.12</v>
      </c>
      <c r="J34" s="150">
        <f>ROUND(((SUM(BF81:BF94))*I34),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45</v>
      </c>
      <c r="F35" s="150">
        <f>ROUND((SUM(BG81:BG94)),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46</v>
      </c>
      <c r="F36" s="150">
        <f>ROUND((SUM(BH81:BH94)),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47</v>
      </c>
      <c r="F37" s="150">
        <f>ROUND((SUM(BI81:BI94)),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Karlovy Vary, vnitroblok ulic Charkovská a Moskevská - parkování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90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000 - Vedlejší a ostatní náklady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Karlovy Vary, ul. Charkovská/Moskevská</v>
      </c>
      <c r="G52" s="43"/>
      <c r="H52" s="43"/>
      <c r="I52" s="35" t="s">
        <v>23</v>
      </c>
      <c r="J52" s="75" t="str">
        <f>IF(J12="","",J12)</f>
        <v>26. 2. 2024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Statutární město Karlovy Vary</v>
      </c>
      <c r="G54" s="43"/>
      <c r="H54" s="43"/>
      <c r="I54" s="35" t="s">
        <v>31</v>
      </c>
      <c r="J54" s="39" t="str">
        <f>E21</f>
        <v>Ing. Tomáš Štěmbera Petráň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Kubelka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94</v>
      </c>
      <c r="D57" s="165"/>
      <c r="E57" s="165"/>
      <c r="F57" s="165"/>
      <c r="G57" s="165"/>
      <c r="H57" s="165"/>
      <c r="I57" s="165"/>
      <c r="J57" s="166" t="s">
        <v>95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J81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96</v>
      </c>
    </row>
    <row r="60" s="9" customFormat="1" ht="24.96" customHeight="1">
      <c r="A60" s="9"/>
      <c r="B60" s="168"/>
      <c r="C60" s="169"/>
      <c r="D60" s="170" t="s">
        <v>97</v>
      </c>
      <c r="E60" s="171"/>
      <c r="F60" s="171"/>
      <c r="G60" s="171"/>
      <c r="H60" s="171"/>
      <c r="I60" s="171"/>
      <c r="J60" s="172">
        <f>J82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98</v>
      </c>
      <c r="E61" s="177"/>
      <c r="F61" s="177"/>
      <c r="G61" s="177"/>
      <c r="H61" s="177"/>
      <c r="I61" s="177"/>
      <c r="J61" s="178">
        <f>J83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3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6.96" customHeight="1">
      <c r="A63" s="41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13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7" s="2" customFormat="1" ht="6.96" customHeight="1">
      <c r="A67" s="41"/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24.96" customHeight="1">
      <c r="A68" s="41"/>
      <c r="B68" s="42"/>
      <c r="C68" s="26" t="s">
        <v>99</v>
      </c>
      <c r="D68" s="43"/>
      <c r="E68" s="43"/>
      <c r="F68" s="43"/>
      <c r="G68" s="43"/>
      <c r="H68" s="43"/>
      <c r="I68" s="43"/>
      <c r="J68" s="43"/>
      <c r="K68" s="4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6.96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12" customHeight="1">
      <c r="A70" s="41"/>
      <c r="B70" s="42"/>
      <c r="C70" s="35" t="s">
        <v>16</v>
      </c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16.5" customHeight="1">
      <c r="A71" s="41"/>
      <c r="B71" s="42"/>
      <c r="C71" s="43"/>
      <c r="D71" s="43"/>
      <c r="E71" s="163" t="str">
        <f>E7</f>
        <v>Karlovy Vary, vnitroblok ulic Charkovská a Moskevská - parkování</v>
      </c>
      <c r="F71" s="35"/>
      <c r="G71" s="35"/>
      <c r="H71" s="35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12" customHeight="1">
      <c r="A72" s="41"/>
      <c r="B72" s="42"/>
      <c r="C72" s="35" t="s">
        <v>90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16.5" customHeight="1">
      <c r="A73" s="41"/>
      <c r="B73" s="42"/>
      <c r="C73" s="43"/>
      <c r="D73" s="43"/>
      <c r="E73" s="72" t="str">
        <f>E9</f>
        <v>SO 000 - Vedlejší a ostatní náklady</v>
      </c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5" t="s">
        <v>21</v>
      </c>
      <c r="D75" s="43"/>
      <c r="E75" s="43"/>
      <c r="F75" s="30" t="str">
        <f>F12</f>
        <v>Karlovy Vary, ul. Charkovská/Moskevská</v>
      </c>
      <c r="G75" s="43"/>
      <c r="H75" s="43"/>
      <c r="I75" s="35" t="s">
        <v>23</v>
      </c>
      <c r="J75" s="75" t="str">
        <f>IF(J12="","",J12)</f>
        <v>26. 2. 2024</v>
      </c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5.65" customHeight="1">
      <c r="A77" s="41"/>
      <c r="B77" s="42"/>
      <c r="C77" s="35" t="s">
        <v>25</v>
      </c>
      <c r="D77" s="43"/>
      <c r="E77" s="43"/>
      <c r="F77" s="30" t="str">
        <f>E15</f>
        <v>Statutární město Karlovy Vary</v>
      </c>
      <c r="G77" s="43"/>
      <c r="H77" s="43"/>
      <c r="I77" s="35" t="s">
        <v>31</v>
      </c>
      <c r="J77" s="39" t="str">
        <f>E21</f>
        <v>Ing. Tomáš Štěmbera Petráň</v>
      </c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5.15" customHeight="1">
      <c r="A78" s="41"/>
      <c r="B78" s="42"/>
      <c r="C78" s="35" t="s">
        <v>29</v>
      </c>
      <c r="D78" s="43"/>
      <c r="E78" s="43"/>
      <c r="F78" s="30" t="str">
        <f>IF(E18="","",E18)</f>
        <v>Vyplň údaj</v>
      </c>
      <c r="G78" s="43"/>
      <c r="H78" s="43"/>
      <c r="I78" s="35" t="s">
        <v>34</v>
      </c>
      <c r="J78" s="39" t="str">
        <f>E24</f>
        <v>Michal Kubelka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0.32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11" customFormat="1" ht="29.28" customHeight="1">
      <c r="A80" s="180"/>
      <c r="B80" s="181"/>
      <c r="C80" s="182" t="s">
        <v>100</v>
      </c>
      <c r="D80" s="183" t="s">
        <v>57</v>
      </c>
      <c r="E80" s="183" t="s">
        <v>53</v>
      </c>
      <c r="F80" s="183" t="s">
        <v>54</v>
      </c>
      <c r="G80" s="183" t="s">
        <v>101</v>
      </c>
      <c r="H80" s="183" t="s">
        <v>102</v>
      </c>
      <c r="I80" s="183" t="s">
        <v>103</v>
      </c>
      <c r="J80" s="183" t="s">
        <v>95</v>
      </c>
      <c r="K80" s="184" t="s">
        <v>104</v>
      </c>
      <c r="L80" s="185"/>
      <c r="M80" s="95" t="s">
        <v>19</v>
      </c>
      <c r="N80" s="96" t="s">
        <v>42</v>
      </c>
      <c r="O80" s="96" t="s">
        <v>105</v>
      </c>
      <c r="P80" s="96" t="s">
        <v>106</v>
      </c>
      <c r="Q80" s="96" t="s">
        <v>107</v>
      </c>
      <c r="R80" s="96" t="s">
        <v>108</v>
      </c>
      <c r="S80" s="96" t="s">
        <v>109</v>
      </c>
      <c r="T80" s="97" t="s">
        <v>110</v>
      </c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</row>
    <row r="81" s="2" customFormat="1" ht="22.8" customHeight="1">
      <c r="A81" s="41"/>
      <c r="B81" s="42"/>
      <c r="C81" s="102" t="s">
        <v>111</v>
      </c>
      <c r="D81" s="43"/>
      <c r="E81" s="43"/>
      <c r="F81" s="43"/>
      <c r="G81" s="43"/>
      <c r="H81" s="43"/>
      <c r="I81" s="43"/>
      <c r="J81" s="186">
        <f>BK81</f>
        <v>0</v>
      </c>
      <c r="K81" s="43"/>
      <c r="L81" s="47"/>
      <c r="M81" s="98"/>
      <c r="N81" s="187"/>
      <c r="O81" s="99"/>
      <c r="P81" s="188">
        <f>P82</f>
        <v>0</v>
      </c>
      <c r="Q81" s="99"/>
      <c r="R81" s="188">
        <f>R82</f>
        <v>0</v>
      </c>
      <c r="S81" s="99"/>
      <c r="T81" s="189">
        <f>T82</f>
        <v>0</v>
      </c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T81" s="20" t="s">
        <v>71</v>
      </c>
      <c r="AU81" s="20" t="s">
        <v>96</v>
      </c>
      <c r="BK81" s="190">
        <f>BK82</f>
        <v>0</v>
      </c>
    </row>
    <row r="82" s="12" customFormat="1" ht="25.92" customHeight="1">
      <c r="A82" s="12"/>
      <c r="B82" s="191"/>
      <c r="C82" s="192"/>
      <c r="D82" s="193" t="s">
        <v>71</v>
      </c>
      <c r="E82" s="194" t="s">
        <v>112</v>
      </c>
      <c r="F82" s="194" t="s">
        <v>113</v>
      </c>
      <c r="G82" s="192"/>
      <c r="H82" s="192"/>
      <c r="I82" s="195"/>
      <c r="J82" s="196">
        <f>BK82</f>
        <v>0</v>
      </c>
      <c r="K82" s="192"/>
      <c r="L82" s="197"/>
      <c r="M82" s="198"/>
      <c r="N82" s="199"/>
      <c r="O82" s="199"/>
      <c r="P82" s="200">
        <f>P83</f>
        <v>0</v>
      </c>
      <c r="Q82" s="199"/>
      <c r="R82" s="200">
        <f>R83</f>
        <v>0</v>
      </c>
      <c r="S82" s="199"/>
      <c r="T82" s="20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2" t="s">
        <v>114</v>
      </c>
      <c r="AT82" s="203" t="s">
        <v>71</v>
      </c>
      <c r="AU82" s="203" t="s">
        <v>72</v>
      </c>
      <c r="AY82" s="202" t="s">
        <v>115</v>
      </c>
      <c r="BK82" s="204">
        <f>BK83</f>
        <v>0</v>
      </c>
    </row>
    <row r="83" s="12" customFormat="1" ht="22.8" customHeight="1">
      <c r="A83" s="12"/>
      <c r="B83" s="191"/>
      <c r="C83" s="192"/>
      <c r="D83" s="193" t="s">
        <v>71</v>
      </c>
      <c r="E83" s="205" t="s">
        <v>116</v>
      </c>
      <c r="F83" s="205" t="s">
        <v>113</v>
      </c>
      <c r="G83" s="192"/>
      <c r="H83" s="192"/>
      <c r="I83" s="195"/>
      <c r="J83" s="206">
        <f>BK83</f>
        <v>0</v>
      </c>
      <c r="K83" s="192"/>
      <c r="L83" s="197"/>
      <c r="M83" s="198"/>
      <c r="N83" s="199"/>
      <c r="O83" s="199"/>
      <c r="P83" s="200">
        <f>SUM(P84:P94)</f>
        <v>0</v>
      </c>
      <c r="Q83" s="199"/>
      <c r="R83" s="200">
        <f>SUM(R84:R94)</f>
        <v>0</v>
      </c>
      <c r="S83" s="199"/>
      <c r="T83" s="201">
        <f>SUM(T84:T94)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114</v>
      </c>
      <c r="AT83" s="203" t="s">
        <v>71</v>
      </c>
      <c r="AU83" s="203" t="s">
        <v>80</v>
      </c>
      <c r="AY83" s="202" t="s">
        <v>115</v>
      </c>
      <c r="BK83" s="204">
        <f>SUM(BK84:BK94)</f>
        <v>0</v>
      </c>
    </row>
    <row r="84" s="2" customFormat="1" ht="16.5" customHeight="1">
      <c r="A84" s="41"/>
      <c r="B84" s="42"/>
      <c r="C84" s="207" t="s">
        <v>80</v>
      </c>
      <c r="D84" s="207" t="s">
        <v>117</v>
      </c>
      <c r="E84" s="208" t="s">
        <v>118</v>
      </c>
      <c r="F84" s="209" t="s">
        <v>119</v>
      </c>
      <c r="G84" s="210" t="s">
        <v>120</v>
      </c>
      <c r="H84" s="211">
        <v>1</v>
      </c>
      <c r="I84" s="212"/>
      <c r="J84" s="213">
        <f>ROUND(I84*H84,2)</f>
        <v>0</v>
      </c>
      <c r="K84" s="209" t="s">
        <v>19</v>
      </c>
      <c r="L84" s="47"/>
      <c r="M84" s="214" t="s">
        <v>19</v>
      </c>
      <c r="N84" s="215" t="s">
        <v>43</v>
      </c>
      <c r="O84" s="87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R84" s="218" t="s">
        <v>121</v>
      </c>
      <c r="AT84" s="218" t="s">
        <v>117</v>
      </c>
      <c r="AU84" s="218" t="s">
        <v>82</v>
      </c>
      <c r="AY84" s="20" t="s">
        <v>115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20" t="s">
        <v>80</v>
      </c>
      <c r="BK84" s="219">
        <f>ROUND(I84*H84,2)</f>
        <v>0</v>
      </c>
      <c r="BL84" s="20" t="s">
        <v>121</v>
      </c>
      <c r="BM84" s="218" t="s">
        <v>122</v>
      </c>
    </row>
    <row r="85" s="2" customFormat="1" ht="16.5" customHeight="1">
      <c r="A85" s="41"/>
      <c r="B85" s="42"/>
      <c r="C85" s="207" t="s">
        <v>82</v>
      </c>
      <c r="D85" s="207" t="s">
        <v>117</v>
      </c>
      <c r="E85" s="208" t="s">
        <v>123</v>
      </c>
      <c r="F85" s="209" t="s">
        <v>124</v>
      </c>
      <c r="G85" s="210" t="s">
        <v>120</v>
      </c>
      <c r="H85" s="211">
        <v>1</v>
      </c>
      <c r="I85" s="212"/>
      <c r="J85" s="213">
        <f>ROUND(I85*H85,2)</f>
        <v>0</v>
      </c>
      <c r="K85" s="209" t="s">
        <v>19</v>
      </c>
      <c r="L85" s="47"/>
      <c r="M85" s="214" t="s">
        <v>19</v>
      </c>
      <c r="N85" s="215" t="s">
        <v>43</v>
      </c>
      <c r="O85" s="87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R85" s="218" t="s">
        <v>121</v>
      </c>
      <c r="AT85" s="218" t="s">
        <v>117</v>
      </c>
      <c r="AU85" s="218" t="s">
        <v>82</v>
      </c>
      <c r="AY85" s="20" t="s">
        <v>115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20" t="s">
        <v>80</v>
      </c>
      <c r="BK85" s="219">
        <f>ROUND(I85*H85,2)</f>
        <v>0</v>
      </c>
      <c r="BL85" s="20" t="s">
        <v>121</v>
      </c>
      <c r="BM85" s="218" t="s">
        <v>125</v>
      </c>
    </row>
    <row r="86" s="2" customFormat="1" ht="16.5" customHeight="1">
      <c r="A86" s="41"/>
      <c r="B86" s="42"/>
      <c r="C86" s="207" t="s">
        <v>126</v>
      </c>
      <c r="D86" s="207" t="s">
        <v>117</v>
      </c>
      <c r="E86" s="208" t="s">
        <v>127</v>
      </c>
      <c r="F86" s="209" t="s">
        <v>128</v>
      </c>
      <c r="G86" s="210" t="s">
        <v>120</v>
      </c>
      <c r="H86" s="211">
        <v>1</v>
      </c>
      <c r="I86" s="212"/>
      <c r="J86" s="213">
        <f>ROUND(I86*H86,2)</f>
        <v>0</v>
      </c>
      <c r="K86" s="209" t="s">
        <v>19</v>
      </c>
      <c r="L86" s="47"/>
      <c r="M86" s="214" t="s">
        <v>19</v>
      </c>
      <c r="N86" s="215" t="s">
        <v>43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121</v>
      </c>
      <c r="AT86" s="218" t="s">
        <v>117</v>
      </c>
      <c r="AU86" s="218" t="s">
        <v>82</v>
      </c>
      <c r="AY86" s="20" t="s">
        <v>115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80</v>
      </c>
      <c r="BK86" s="219">
        <f>ROUND(I86*H86,2)</f>
        <v>0</v>
      </c>
      <c r="BL86" s="20" t="s">
        <v>121</v>
      </c>
      <c r="BM86" s="218" t="s">
        <v>129</v>
      </c>
    </row>
    <row r="87" s="2" customFormat="1" ht="16.5" customHeight="1">
      <c r="A87" s="41"/>
      <c r="B87" s="42"/>
      <c r="C87" s="207" t="s">
        <v>114</v>
      </c>
      <c r="D87" s="207" t="s">
        <v>117</v>
      </c>
      <c r="E87" s="208" t="s">
        <v>130</v>
      </c>
      <c r="F87" s="209" t="s">
        <v>131</v>
      </c>
      <c r="G87" s="210" t="s">
        <v>120</v>
      </c>
      <c r="H87" s="211">
        <v>1</v>
      </c>
      <c r="I87" s="212"/>
      <c r="J87" s="213">
        <f>ROUND(I87*H87,2)</f>
        <v>0</v>
      </c>
      <c r="K87" s="209" t="s">
        <v>19</v>
      </c>
      <c r="L87" s="47"/>
      <c r="M87" s="214" t="s">
        <v>19</v>
      </c>
      <c r="N87" s="215" t="s">
        <v>43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121</v>
      </c>
      <c r="AT87" s="218" t="s">
        <v>117</v>
      </c>
      <c r="AU87" s="218" t="s">
        <v>82</v>
      </c>
      <c r="AY87" s="20" t="s">
        <v>115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80</v>
      </c>
      <c r="BK87" s="219">
        <f>ROUND(I87*H87,2)</f>
        <v>0</v>
      </c>
      <c r="BL87" s="20" t="s">
        <v>121</v>
      </c>
      <c r="BM87" s="218" t="s">
        <v>132</v>
      </c>
    </row>
    <row r="88" s="2" customFormat="1">
      <c r="A88" s="41"/>
      <c r="B88" s="42"/>
      <c r="C88" s="43"/>
      <c r="D88" s="220" t="s">
        <v>133</v>
      </c>
      <c r="E88" s="43"/>
      <c r="F88" s="221" t="s">
        <v>134</v>
      </c>
      <c r="G88" s="43"/>
      <c r="H88" s="43"/>
      <c r="I88" s="222"/>
      <c r="J88" s="43"/>
      <c r="K88" s="43"/>
      <c r="L88" s="47"/>
      <c r="M88" s="223"/>
      <c r="N88" s="22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133</v>
      </c>
      <c r="AU88" s="20" t="s">
        <v>82</v>
      </c>
    </row>
    <row r="89" s="2" customFormat="1" ht="16.5" customHeight="1">
      <c r="A89" s="41"/>
      <c r="B89" s="42"/>
      <c r="C89" s="207" t="s">
        <v>135</v>
      </c>
      <c r="D89" s="207" t="s">
        <v>117</v>
      </c>
      <c r="E89" s="208" t="s">
        <v>136</v>
      </c>
      <c r="F89" s="209" t="s">
        <v>137</v>
      </c>
      <c r="G89" s="210" t="s">
        <v>120</v>
      </c>
      <c r="H89" s="211">
        <v>1</v>
      </c>
      <c r="I89" s="212"/>
      <c r="J89" s="213">
        <f>ROUND(I89*H89,2)</f>
        <v>0</v>
      </c>
      <c r="K89" s="209" t="s">
        <v>19</v>
      </c>
      <c r="L89" s="47"/>
      <c r="M89" s="214" t="s">
        <v>19</v>
      </c>
      <c r="N89" s="215" t="s">
        <v>43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121</v>
      </c>
      <c r="AT89" s="218" t="s">
        <v>117</v>
      </c>
      <c r="AU89" s="218" t="s">
        <v>82</v>
      </c>
      <c r="AY89" s="20" t="s">
        <v>115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80</v>
      </c>
      <c r="BK89" s="219">
        <f>ROUND(I89*H89,2)</f>
        <v>0</v>
      </c>
      <c r="BL89" s="20" t="s">
        <v>121</v>
      </c>
      <c r="BM89" s="218" t="s">
        <v>138</v>
      </c>
    </row>
    <row r="90" s="2" customFormat="1" ht="16.5" customHeight="1">
      <c r="A90" s="41"/>
      <c r="B90" s="42"/>
      <c r="C90" s="207" t="s">
        <v>139</v>
      </c>
      <c r="D90" s="207" t="s">
        <v>117</v>
      </c>
      <c r="E90" s="208" t="s">
        <v>140</v>
      </c>
      <c r="F90" s="209" t="s">
        <v>141</v>
      </c>
      <c r="G90" s="210" t="s">
        <v>120</v>
      </c>
      <c r="H90" s="211">
        <v>1</v>
      </c>
      <c r="I90" s="212"/>
      <c r="J90" s="213">
        <f>ROUND(I90*H90,2)</f>
        <v>0</v>
      </c>
      <c r="K90" s="209" t="s">
        <v>19</v>
      </c>
      <c r="L90" s="47"/>
      <c r="M90" s="214" t="s">
        <v>19</v>
      </c>
      <c r="N90" s="215" t="s">
        <v>43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121</v>
      </c>
      <c r="AT90" s="218" t="s">
        <v>117</v>
      </c>
      <c r="AU90" s="218" t="s">
        <v>82</v>
      </c>
      <c r="AY90" s="20" t="s">
        <v>115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121</v>
      </c>
      <c r="BM90" s="218" t="s">
        <v>142</v>
      </c>
    </row>
    <row r="91" s="2" customFormat="1" ht="16.5" customHeight="1">
      <c r="A91" s="41"/>
      <c r="B91" s="42"/>
      <c r="C91" s="207" t="s">
        <v>143</v>
      </c>
      <c r="D91" s="207" t="s">
        <v>117</v>
      </c>
      <c r="E91" s="208" t="s">
        <v>144</v>
      </c>
      <c r="F91" s="209" t="s">
        <v>145</v>
      </c>
      <c r="G91" s="210" t="s">
        <v>120</v>
      </c>
      <c r="H91" s="211">
        <v>2</v>
      </c>
      <c r="I91" s="212"/>
      <c r="J91" s="213">
        <f>ROUND(I91*H91,2)</f>
        <v>0</v>
      </c>
      <c r="K91" s="209" t="s">
        <v>19</v>
      </c>
      <c r="L91" s="47"/>
      <c r="M91" s="214" t="s">
        <v>19</v>
      </c>
      <c r="N91" s="215" t="s">
        <v>43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121</v>
      </c>
      <c r="AT91" s="218" t="s">
        <v>117</v>
      </c>
      <c r="AU91" s="218" t="s">
        <v>82</v>
      </c>
      <c r="AY91" s="20" t="s">
        <v>115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80</v>
      </c>
      <c r="BK91" s="219">
        <f>ROUND(I91*H91,2)</f>
        <v>0</v>
      </c>
      <c r="BL91" s="20" t="s">
        <v>121</v>
      </c>
      <c r="BM91" s="218" t="s">
        <v>146</v>
      </c>
    </row>
    <row r="92" s="2" customFormat="1" ht="21.75" customHeight="1">
      <c r="A92" s="41"/>
      <c r="B92" s="42"/>
      <c r="C92" s="207" t="s">
        <v>147</v>
      </c>
      <c r="D92" s="207" t="s">
        <v>117</v>
      </c>
      <c r="E92" s="208" t="s">
        <v>148</v>
      </c>
      <c r="F92" s="209" t="s">
        <v>149</v>
      </c>
      <c r="G92" s="210" t="s">
        <v>120</v>
      </c>
      <c r="H92" s="211">
        <v>1</v>
      </c>
      <c r="I92" s="212"/>
      <c r="J92" s="213">
        <f>ROUND(I92*H92,2)</f>
        <v>0</v>
      </c>
      <c r="K92" s="209" t="s">
        <v>19</v>
      </c>
      <c r="L92" s="47"/>
      <c r="M92" s="214" t="s">
        <v>19</v>
      </c>
      <c r="N92" s="215" t="s">
        <v>43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121</v>
      </c>
      <c r="AT92" s="218" t="s">
        <v>117</v>
      </c>
      <c r="AU92" s="218" t="s">
        <v>82</v>
      </c>
      <c r="AY92" s="20" t="s">
        <v>115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80</v>
      </c>
      <c r="BK92" s="219">
        <f>ROUND(I92*H92,2)</f>
        <v>0</v>
      </c>
      <c r="BL92" s="20" t="s">
        <v>121</v>
      </c>
      <c r="BM92" s="218" t="s">
        <v>150</v>
      </c>
    </row>
    <row r="93" s="2" customFormat="1" ht="16.5" customHeight="1">
      <c r="A93" s="41"/>
      <c r="B93" s="42"/>
      <c r="C93" s="207" t="s">
        <v>151</v>
      </c>
      <c r="D93" s="207" t="s">
        <v>117</v>
      </c>
      <c r="E93" s="208" t="s">
        <v>152</v>
      </c>
      <c r="F93" s="209" t="s">
        <v>153</v>
      </c>
      <c r="G93" s="210" t="s">
        <v>120</v>
      </c>
      <c r="H93" s="211">
        <v>1</v>
      </c>
      <c r="I93" s="212"/>
      <c r="J93" s="213">
        <f>ROUND(I93*H93,2)</f>
        <v>0</v>
      </c>
      <c r="K93" s="209" t="s">
        <v>19</v>
      </c>
      <c r="L93" s="47"/>
      <c r="M93" s="214" t="s">
        <v>19</v>
      </c>
      <c r="N93" s="215" t="s">
        <v>43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121</v>
      </c>
      <c r="AT93" s="218" t="s">
        <v>117</v>
      </c>
      <c r="AU93" s="218" t="s">
        <v>82</v>
      </c>
      <c r="AY93" s="20" t="s">
        <v>115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121</v>
      </c>
      <c r="BM93" s="218" t="s">
        <v>154</v>
      </c>
    </row>
    <row r="94" s="2" customFormat="1" ht="16.5" customHeight="1">
      <c r="A94" s="41"/>
      <c r="B94" s="42"/>
      <c r="C94" s="207" t="s">
        <v>155</v>
      </c>
      <c r="D94" s="207" t="s">
        <v>117</v>
      </c>
      <c r="E94" s="208" t="s">
        <v>156</v>
      </c>
      <c r="F94" s="209" t="s">
        <v>157</v>
      </c>
      <c r="G94" s="210" t="s">
        <v>120</v>
      </c>
      <c r="H94" s="211">
        <v>1</v>
      </c>
      <c r="I94" s="212"/>
      <c r="J94" s="213">
        <f>ROUND(I94*H94,2)</f>
        <v>0</v>
      </c>
      <c r="K94" s="209" t="s">
        <v>19</v>
      </c>
      <c r="L94" s="47"/>
      <c r="M94" s="225" t="s">
        <v>19</v>
      </c>
      <c r="N94" s="226" t="s">
        <v>43</v>
      </c>
      <c r="O94" s="227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121</v>
      </c>
      <c r="AT94" s="218" t="s">
        <v>117</v>
      </c>
      <c r="AU94" s="218" t="s">
        <v>82</v>
      </c>
      <c r="AY94" s="20" t="s">
        <v>115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121</v>
      </c>
      <c r="BM94" s="218" t="s">
        <v>158</v>
      </c>
    </row>
    <row r="95" s="2" customFormat="1" ht="6.96" customHeight="1">
      <c r="A95" s="41"/>
      <c r="B95" s="62"/>
      <c r="C95" s="63"/>
      <c r="D95" s="63"/>
      <c r="E95" s="63"/>
      <c r="F95" s="63"/>
      <c r="G95" s="63"/>
      <c r="H95" s="63"/>
      <c r="I95" s="63"/>
      <c r="J95" s="63"/>
      <c r="K95" s="63"/>
      <c r="L95" s="47"/>
      <c r="M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</sheetData>
  <sheetProtection sheet="1" autoFilter="0" formatColumns="0" formatRows="0" objects="1" scenarios="1" spinCount="100000" saltValue="Z7gENDNpnUZPHMWmCUGygCFmOUPPbd6J6/KL5Dqx4P52ZLnhG0/VPK6P+FHTfXTb6eZzNC/aA2fjJoeeCKMeEg==" hashValue="9h+eNK2drTKJJjOh8PnUWnklQnmipNQ65o7jcjZo3SKXQSAU5lu2qZUG2HmiqnVgkeIkbKCKylwgxl8ze+0bLw==" algorithmName="SHA-512" password="80EB"/>
  <autoFilter ref="C80:K9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89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Karlovy Vary, vnitroblok ulic Charkovská a Moskevská - parkování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90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159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26. 2. 2024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92</v>
      </c>
      <c r="F21" s="41"/>
      <c r="G21" s="41"/>
      <c r="H21" s="41"/>
      <c r="I21" s="135" t="s">
        <v>28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ROUND(J86,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ROUND((SUM(BE86:BE380)),  2)</f>
        <v>0</v>
      </c>
      <c r="G33" s="41"/>
      <c r="H33" s="41"/>
      <c r="I33" s="151">
        <v>0.20999999999999999</v>
      </c>
      <c r="J33" s="150">
        <f>ROUND(((SUM(BE86:BE380))*I33),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44</v>
      </c>
      <c r="F34" s="150">
        <f>ROUND((SUM(BF86:BF380)),  2)</f>
        <v>0</v>
      </c>
      <c r="G34" s="41"/>
      <c r="H34" s="41"/>
      <c r="I34" s="151">
        <v>0.12</v>
      </c>
      <c r="J34" s="150">
        <f>ROUND(((SUM(BF86:BF380))*I34),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45</v>
      </c>
      <c r="F35" s="150">
        <f>ROUND((SUM(BG86:BG380)),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46</v>
      </c>
      <c r="F36" s="150">
        <f>ROUND((SUM(BH86:BH380)),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47</v>
      </c>
      <c r="F37" s="150">
        <f>ROUND((SUM(BI86:BI380)),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Karlovy Vary, vnitroblok ulic Charkovská a Moskevská - parkování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90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101 - Komunikace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Karlovy Vary, ul. Charkovská/Moskevská</v>
      </c>
      <c r="G52" s="43"/>
      <c r="H52" s="43"/>
      <c r="I52" s="35" t="s">
        <v>23</v>
      </c>
      <c r="J52" s="75" t="str">
        <f>IF(J12="","",J12)</f>
        <v>26. 2. 2024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Statutární město Karlovy Vary</v>
      </c>
      <c r="G54" s="43"/>
      <c r="H54" s="43"/>
      <c r="I54" s="35" t="s">
        <v>31</v>
      </c>
      <c r="J54" s="39" t="str">
        <f>E21</f>
        <v>Ing. Tomáš Štěmbera Petráň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Kubelka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94</v>
      </c>
      <c r="D57" s="165"/>
      <c r="E57" s="165"/>
      <c r="F57" s="165"/>
      <c r="G57" s="165"/>
      <c r="H57" s="165"/>
      <c r="I57" s="165"/>
      <c r="J57" s="166" t="s">
        <v>95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96</v>
      </c>
    </row>
    <row r="60" s="9" customFormat="1" ht="24.96" customHeight="1">
      <c r="A60" s="9"/>
      <c r="B60" s="168"/>
      <c r="C60" s="169"/>
      <c r="D60" s="170" t="s">
        <v>160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161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162</v>
      </c>
      <c r="E62" s="177"/>
      <c r="F62" s="177"/>
      <c r="G62" s="177"/>
      <c r="H62" s="177"/>
      <c r="I62" s="177"/>
      <c r="J62" s="178">
        <f>J199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163</v>
      </c>
      <c r="E63" s="177"/>
      <c r="F63" s="177"/>
      <c r="G63" s="177"/>
      <c r="H63" s="177"/>
      <c r="I63" s="177"/>
      <c r="J63" s="178">
        <f>J210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164</v>
      </c>
      <c r="E64" s="177"/>
      <c r="F64" s="177"/>
      <c r="G64" s="177"/>
      <c r="H64" s="177"/>
      <c r="I64" s="177"/>
      <c r="J64" s="178">
        <f>J313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165</v>
      </c>
      <c r="E65" s="177"/>
      <c r="F65" s="177"/>
      <c r="G65" s="177"/>
      <c r="H65" s="177"/>
      <c r="I65" s="177"/>
      <c r="J65" s="178">
        <f>J370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166</v>
      </c>
      <c r="E66" s="177"/>
      <c r="F66" s="177"/>
      <c r="G66" s="177"/>
      <c r="H66" s="177"/>
      <c r="I66" s="177"/>
      <c r="J66" s="178">
        <f>J378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6" t="s">
        <v>99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63" t="str">
        <f>E7</f>
        <v>Karlovy Vary, vnitroblok ulic Charkovská a Moskevská - parkování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5" t="s">
        <v>90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72" t="str">
        <f>E9</f>
        <v>SO 101 - Komunikace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5" t="s">
        <v>21</v>
      </c>
      <c r="D80" s="43"/>
      <c r="E80" s="43"/>
      <c r="F80" s="30" t="str">
        <f>F12</f>
        <v>Karlovy Vary, ul. Charkovská/Moskevská</v>
      </c>
      <c r="G80" s="43"/>
      <c r="H80" s="43"/>
      <c r="I80" s="35" t="s">
        <v>23</v>
      </c>
      <c r="J80" s="75" t="str">
        <f>IF(J12="","",J12)</f>
        <v>26. 2. 2024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25.65" customHeight="1">
      <c r="A82" s="41"/>
      <c r="B82" s="42"/>
      <c r="C82" s="35" t="s">
        <v>25</v>
      </c>
      <c r="D82" s="43"/>
      <c r="E82" s="43"/>
      <c r="F82" s="30" t="str">
        <f>E15</f>
        <v>Statutární město Karlovy Vary</v>
      </c>
      <c r="G82" s="43"/>
      <c r="H82" s="43"/>
      <c r="I82" s="35" t="s">
        <v>31</v>
      </c>
      <c r="J82" s="39" t="str">
        <f>E21</f>
        <v>Ing. Tomáš Štěmbera Petráň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5.15" customHeight="1">
      <c r="A83" s="41"/>
      <c r="B83" s="42"/>
      <c r="C83" s="35" t="s">
        <v>29</v>
      </c>
      <c r="D83" s="43"/>
      <c r="E83" s="43"/>
      <c r="F83" s="30" t="str">
        <f>IF(E18="","",E18)</f>
        <v>Vyplň údaj</v>
      </c>
      <c r="G83" s="43"/>
      <c r="H83" s="43"/>
      <c r="I83" s="35" t="s">
        <v>34</v>
      </c>
      <c r="J83" s="39" t="str">
        <f>E24</f>
        <v>Michal Kubelka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0.32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11" customFormat="1" ht="29.28" customHeight="1">
      <c r="A85" s="180"/>
      <c r="B85" s="181"/>
      <c r="C85" s="182" t="s">
        <v>100</v>
      </c>
      <c r="D85" s="183" t="s">
        <v>57</v>
      </c>
      <c r="E85" s="183" t="s">
        <v>53</v>
      </c>
      <c r="F85" s="183" t="s">
        <v>54</v>
      </c>
      <c r="G85" s="183" t="s">
        <v>101</v>
      </c>
      <c r="H85" s="183" t="s">
        <v>102</v>
      </c>
      <c r="I85" s="183" t="s">
        <v>103</v>
      </c>
      <c r="J85" s="183" t="s">
        <v>95</v>
      </c>
      <c r="K85" s="184" t="s">
        <v>104</v>
      </c>
      <c r="L85" s="185"/>
      <c r="M85" s="95" t="s">
        <v>19</v>
      </c>
      <c r="N85" s="96" t="s">
        <v>42</v>
      </c>
      <c r="O85" s="96" t="s">
        <v>105</v>
      </c>
      <c r="P85" s="96" t="s">
        <v>106</v>
      </c>
      <c r="Q85" s="96" t="s">
        <v>107</v>
      </c>
      <c r="R85" s="96" t="s">
        <v>108</v>
      </c>
      <c r="S85" s="96" t="s">
        <v>109</v>
      </c>
      <c r="T85" s="97" t="s">
        <v>110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="2" customFormat="1" ht="22.8" customHeight="1">
      <c r="A86" s="41"/>
      <c r="B86" s="42"/>
      <c r="C86" s="102" t="s">
        <v>111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</f>
        <v>0</v>
      </c>
      <c r="Q86" s="99"/>
      <c r="R86" s="188">
        <f>R87</f>
        <v>249.03222740000001</v>
      </c>
      <c r="S86" s="99"/>
      <c r="T86" s="189">
        <f>T87</f>
        <v>120.648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71</v>
      </c>
      <c r="AU86" s="20" t="s">
        <v>96</v>
      </c>
      <c r="BK86" s="190">
        <f>BK87</f>
        <v>0</v>
      </c>
    </row>
    <row r="87" s="12" customFormat="1" ht="25.92" customHeight="1">
      <c r="A87" s="12"/>
      <c r="B87" s="191"/>
      <c r="C87" s="192"/>
      <c r="D87" s="193" t="s">
        <v>71</v>
      </c>
      <c r="E87" s="194" t="s">
        <v>167</v>
      </c>
      <c r="F87" s="194" t="s">
        <v>168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P88+P199+P210+P313+P370+P378</f>
        <v>0</v>
      </c>
      <c r="Q87" s="199"/>
      <c r="R87" s="200">
        <f>R88+R199+R210+R313+R370+R378</f>
        <v>249.03222740000001</v>
      </c>
      <c r="S87" s="199"/>
      <c r="T87" s="201">
        <f>T88+T199+T210+T313+T370+T378</f>
        <v>120.648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72</v>
      </c>
      <c r="AY87" s="202" t="s">
        <v>115</v>
      </c>
      <c r="BK87" s="204">
        <f>BK88+BK199+BK210+BK313+BK370+BK378</f>
        <v>0</v>
      </c>
    </row>
    <row r="88" s="12" customFormat="1" ht="22.8" customHeight="1">
      <c r="A88" s="12"/>
      <c r="B88" s="191"/>
      <c r="C88" s="192"/>
      <c r="D88" s="193" t="s">
        <v>71</v>
      </c>
      <c r="E88" s="205" t="s">
        <v>80</v>
      </c>
      <c r="F88" s="205" t="s">
        <v>169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SUM(P89:P198)</f>
        <v>0</v>
      </c>
      <c r="Q88" s="199"/>
      <c r="R88" s="200">
        <f>SUM(R89:R198)</f>
        <v>62.010869999999997</v>
      </c>
      <c r="S88" s="199"/>
      <c r="T88" s="201">
        <f>SUM(T89:T198)</f>
        <v>120.55799999999999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80</v>
      </c>
      <c r="AT88" s="203" t="s">
        <v>71</v>
      </c>
      <c r="AU88" s="203" t="s">
        <v>80</v>
      </c>
      <c r="AY88" s="202" t="s">
        <v>115</v>
      </c>
      <c r="BK88" s="204">
        <f>SUM(BK89:BK198)</f>
        <v>0</v>
      </c>
    </row>
    <row r="89" s="2" customFormat="1" ht="24.15" customHeight="1">
      <c r="A89" s="41"/>
      <c r="B89" s="42"/>
      <c r="C89" s="207" t="s">
        <v>80</v>
      </c>
      <c r="D89" s="207" t="s">
        <v>117</v>
      </c>
      <c r="E89" s="208" t="s">
        <v>170</v>
      </c>
      <c r="F89" s="209" t="s">
        <v>171</v>
      </c>
      <c r="G89" s="210" t="s">
        <v>172</v>
      </c>
      <c r="H89" s="211">
        <v>150</v>
      </c>
      <c r="I89" s="212"/>
      <c r="J89" s="213">
        <f>ROUND(I89*H89,2)</f>
        <v>0</v>
      </c>
      <c r="K89" s="209" t="s">
        <v>19</v>
      </c>
      <c r="L89" s="47"/>
      <c r="M89" s="214" t="s">
        <v>19</v>
      </c>
      <c r="N89" s="215" t="s">
        <v>43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114</v>
      </c>
      <c r="AT89" s="218" t="s">
        <v>117</v>
      </c>
      <c r="AU89" s="218" t="s">
        <v>82</v>
      </c>
      <c r="AY89" s="20" t="s">
        <v>115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80</v>
      </c>
      <c r="BK89" s="219">
        <f>ROUND(I89*H89,2)</f>
        <v>0</v>
      </c>
      <c r="BL89" s="20" t="s">
        <v>114</v>
      </c>
      <c r="BM89" s="218" t="s">
        <v>173</v>
      </c>
    </row>
    <row r="90" s="2" customFormat="1">
      <c r="A90" s="41"/>
      <c r="B90" s="42"/>
      <c r="C90" s="43"/>
      <c r="D90" s="220" t="s">
        <v>133</v>
      </c>
      <c r="E90" s="43"/>
      <c r="F90" s="221" t="s">
        <v>174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133</v>
      </c>
      <c r="AU90" s="20" t="s">
        <v>82</v>
      </c>
    </row>
    <row r="91" s="13" customFormat="1">
      <c r="A91" s="13"/>
      <c r="B91" s="230"/>
      <c r="C91" s="231"/>
      <c r="D91" s="220" t="s">
        <v>175</v>
      </c>
      <c r="E91" s="232" t="s">
        <v>19</v>
      </c>
      <c r="F91" s="233" t="s">
        <v>176</v>
      </c>
      <c r="G91" s="231"/>
      <c r="H91" s="232" t="s">
        <v>19</v>
      </c>
      <c r="I91" s="234"/>
      <c r="J91" s="231"/>
      <c r="K91" s="231"/>
      <c r="L91" s="235"/>
      <c r="M91" s="236"/>
      <c r="N91" s="237"/>
      <c r="O91" s="237"/>
      <c r="P91" s="237"/>
      <c r="Q91" s="237"/>
      <c r="R91" s="237"/>
      <c r="S91" s="237"/>
      <c r="T91" s="23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9" t="s">
        <v>175</v>
      </c>
      <c r="AU91" s="239" t="s">
        <v>82</v>
      </c>
      <c r="AV91" s="13" t="s">
        <v>80</v>
      </c>
      <c r="AW91" s="13" t="s">
        <v>33</v>
      </c>
      <c r="AX91" s="13" t="s">
        <v>72</v>
      </c>
      <c r="AY91" s="239" t="s">
        <v>115</v>
      </c>
    </row>
    <row r="92" s="14" customFormat="1">
      <c r="A92" s="14"/>
      <c r="B92" s="240"/>
      <c r="C92" s="241"/>
      <c r="D92" s="220" t="s">
        <v>175</v>
      </c>
      <c r="E92" s="242" t="s">
        <v>19</v>
      </c>
      <c r="F92" s="243" t="s">
        <v>177</v>
      </c>
      <c r="G92" s="241"/>
      <c r="H92" s="244">
        <v>150</v>
      </c>
      <c r="I92" s="245"/>
      <c r="J92" s="241"/>
      <c r="K92" s="241"/>
      <c r="L92" s="246"/>
      <c r="M92" s="247"/>
      <c r="N92" s="248"/>
      <c r="O92" s="248"/>
      <c r="P92" s="248"/>
      <c r="Q92" s="248"/>
      <c r="R92" s="248"/>
      <c r="S92" s="248"/>
      <c r="T92" s="24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0" t="s">
        <v>175</v>
      </c>
      <c r="AU92" s="250" t="s">
        <v>82</v>
      </c>
      <c r="AV92" s="14" t="s">
        <v>82</v>
      </c>
      <c r="AW92" s="14" t="s">
        <v>33</v>
      </c>
      <c r="AX92" s="14" t="s">
        <v>80</v>
      </c>
      <c r="AY92" s="250" t="s">
        <v>115</v>
      </c>
    </row>
    <row r="93" s="2" customFormat="1" ht="16.5" customHeight="1">
      <c r="A93" s="41"/>
      <c r="B93" s="42"/>
      <c r="C93" s="207" t="s">
        <v>82</v>
      </c>
      <c r="D93" s="207" t="s">
        <v>117</v>
      </c>
      <c r="E93" s="208" t="s">
        <v>178</v>
      </c>
      <c r="F93" s="209" t="s">
        <v>179</v>
      </c>
      <c r="G93" s="210" t="s">
        <v>180</v>
      </c>
      <c r="H93" s="211">
        <v>3</v>
      </c>
      <c r="I93" s="212"/>
      <c r="J93" s="213">
        <f>ROUND(I93*H93,2)</f>
        <v>0</v>
      </c>
      <c r="K93" s="209" t="s">
        <v>181</v>
      </c>
      <c r="L93" s="47"/>
      <c r="M93" s="214" t="s">
        <v>19</v>
      </c>
      <c r="N93" s="215" t="s">
        <v>43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114</v>
      </c>
      <c r="AT93" s="218" t="s">
        <v>117</v>
      </c>
      <c r="AU93" s="218" t="s">
        <v>82</v>
      </c>
      <c r="AY93" s="20" t="s">
        <v>115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114</v>
      </c>
      <c r="BM93" s="218" t="s">
        <v>182</v>
      </c>
    </row>
    <row r="94" s="2" customFormat="1">
      <c r="A94" s="41"/>
      <c r="B94" s="42"/>
      <c r="C94" s="43"/>
      <c r="D94" s="251" t="s">
        <v>183</v>
      </c>
      <c r="E94" s="43"/>
      <c r="F94" s="252" t="s">
        <v>184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183</v>
      </c>
      <c r="AU94" s="20" t="s">
        <v>82</v>
      </c>
    </row>
    <row r="95" s="2" customFormat="1" ht="16.5" customHeight="1">
      <c r="A95" s="41"/>
      <c r="B95" s="42"/>
      <c r="C95" s="207" t="s">
        <v>126</v>
      </c>
      <c r="D95" s="207" t="s">
        <v>117</v>
      </c>
      <c r="E95" s="208" t="s">
        <v>185</v>
      </c>
      <c r="F95" s="209" t="s">
        <v>186</v>
      </c>
      <c r="G95" s="210" t="s">
        <v>180</v>
      </c>
      <c r="H95" s="211">
        <v>3</v>
      </c>
      <c r="I95" s="212"/>
      <c r="J95" s="213">
        <f>ROUND(I95*H95,2)</f>
        <v>0</v>
      </c>
      <c r="K95" s="209" t="s">
        <v>181</v>
      </c>
      <c r="L95" s="47"/>
      <c r="M95" s="214" t="s">
        <v>19</v>
      </c>
      <c r="N95" s="215" t="s">
        <v>43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114</v>
      </c>
      <c r="AT95" s="218" t="s">
        <v>117</v>
      </c>
      <c r="AU95" s="218" t="s">
        <v>82</v>
      </c>
      <c r="AY95" s="20" t="s">
        <v>115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114</v>
      </c>
      <c r="BM95" s="218" t="s">
        <v>187</v>
      </c>
    </row>
    <row r="96" s="2" customFormat="1">
      <c r="A96" s="41"/>
      <c r="B96" s="42"/>
      <c r="C96" s="43"/>
      <c r="D96" s="251" t="s">
        <v>183</v>
      </c>
      <c r="E96" s="43"/>
      <c r="F96" s="252" t="s">
        <v>188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183</v>
      </c>
      <c r="AU96" s="20" t="s">
        <v>82</v>
      </c>
    </row>
    <row r="97" s="2" customFormat="1" ht="37.8" customHeight="1">
      <c r="A97" s="41"/>
      <c r="B97" s="42"/>
      <c r="C97" s="207" t="s">
        <v>114</v>
      </c>
      <c r="D97" s="207" t="s">
        <v>117</v>
      </c>
      <c r="E97" s="208" t="s">
        <v>189</v>
      </c>
      <c r="F97" s="209" t="s">
        <v>190</v>
      </c>
      <c r="G97" s="210" t="s">
        <v>172</v>
      </c>
      <c r="H97" s="211">
        <v>94</v>
      </c>
      <c r="I97" s="212"/>
      <c r="J97" s="213">
        <f>ROUND(I97*H97,2)</f>
        <v>0</v>
      </c>
      <c r="K97" s="209" t="s">
        <v>181</v>
      </c>
      <c r="L97" s="47"/>
      <c r="M97" s="214" t="s">
        <v>19</v>
      </c>
      <c r="N97" s="215" t="s">
        <v>43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0.17000000000000001</v>
      </c>
      <c r="T97" s="217">
        <f>S97*H97</f>
        <v>15.98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114</v>
      </c>
      <c r="AT97" s="218" t="s">
        <v>117</v>
      </c>
      <c r="AU97" s="218" t="s">
        <v>82</v>
      </c>
      <c r="AY97" s="20" t="s">
        <v>115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114</v>
      </c>
      <c r="BM97" s="218" t="s">
        <v>191</v>
      </c>
    </row>
    <row r="98" s="2" customFormat="1">
      <c r="A98" s="41"/>
      <c r="B98" s="42"/>
      <c r="C98" s="43"/>
      <c r="D98" s="251" t="s">
        <v>183</v>
      </c>
      <c r="E98" s="43"/>
      <c r="F98" s="252" t="s">
        <v>192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183</v>
      </c>
      <c r="AU98" s="20" t="s">
        <v>82</v>
      </c>
    </row>
    <row r="99" s="13" customFormat="1">
      <c r="A99" s="13"/>
      <c r="B99" s="230"/>
      <c r="C99" s="231"/>
      <c r="D99" s="220" t="s">
        <v>175</v>
      </c>
      <c r="E99" s="232" t="s">
        <v>19</v>
      </c>
      <c r="F99" s="233" t="s">
        <v>193</v>
      </c>
      <c r="G99" s="231"/>
      <c r="H99" s="232" t="s">
        <v>19</v>
      </c>
      <c r="I99" s="234"/>
      <c r="J99" s="231"/>
      <c r="K99" s="231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175</v>
      </c>
      <c r="AU99" s="239" t="s">
        <v>82</v>
      </c>
      <c r="AV99" s="13" t="s">
        <v>80</v>
      </c>
      <c r="AW99" s="13" t="s">
        <v>33</v>
      </c>
      <c r="AX99" s="13" t="s">
        <v>72</v>
      </c>
      <c r="AY99" s="239" t="s">
        <v>115</v>
      </c>
    </row>
    <row r="100" s="14" customFormat="1">
      <c r="A100" s="14"/>
      <c r="B100" s="240"/>
      <c r="C100" s="241"/>
      <c r="D100" s="220" t="s">
        <v>175</v>
      </c>
      <c r="E100" s="242" t="s">
        <v>19</v>
      </c>
      <c r="F100" s="243" t="s">
        <v>194</v>
      </c>
      <c r="G100" s="241"/>
      <c r="H100" s="244">
        <v>94</v>
      </c>
      <c r="I100" s="245"/>
      <c r="J100" s="241"/>
      <c r="K100" s="241"/>
      <c r="L100" s="246"/>
      <c r="M100" s="247"/>
      <c r="N100" s="248"/>
      <c r="O100" s="248"/>
      <c r="P100" s="248"/>
      <c r="Q100" s="248"/>
      <c r="R100" s="248"/>
      <c r="S100" s="248"/>
      <c r="T100" s="24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0" t="s">
        <v>175</v>
      </c>
      <c r="AU100" s="250" t="s">
        <v>82</v>
      </c>
      <c r="AV100" s="14" t="s">
        <v>82</v>
      </c>
      <c r="AW100" s="14" t="s">
        <v>33</v>
      </c>
      <c r="AX100" s="14" t="s">
        <v>80</v>
      </c>
      <c r="AY100" s="250" t="s">
        <v>115</v>
      </c>
    </row>
    <row r="101" s="2" customFormat="1" ht="37.8" customHeight="1">
      <c r="A101" s="41"/>
      <c r="B101" s="42"/>
      <c r="C101" s="207" t="s">
        <v>135</v>
      </c>
      <c r="D101" s="207" t="s">
        <v>117</v>
      </c>
      <c r="E101" s="208" t="s">
        <v>195</v>
      </c>
      <c r="F101" s="209" t="s">
        <v>196</v>
      </c>
      <c r="G101" s="210" t="s">
        <v>172</v>
      </c>
      <c r="H101" s="211">
        <v>97</v>
      </c>
      <c r="I101" s="212"/>
      <c r="J101" s="213">
        <f>ROUND(I101*H101,2)</f>
        <v>0</v>
      </c>
      <c r="K101" s="209" t="s">
        <v>181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0.44</v>
      </c>
      <c r="T101" s="217">
        <f>S101*H101</f>
        <v>42.68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114</v>
      </c>
      <c r="AT101" s="218" t="s">
        <v>117</v>
      </c>
      <c r="AU101" s="218" t="s">
        <v>82</v>
      </c>
      <c r="AY101" s="20" t="s">
        <v>115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114</v>
      </c>
      <c r="BM101" s="218" t="s">
        <v>197</v>
      </c>
    </row>
    <row r="102" s="2" customFormat="1">
      <c r="A102" s="41"/>
      <c r="B102" s="42"/>
      <c r="C102" s="43"/>
      <c r="D102" s="251" t="s">
        <v>183</v>
      </c>
      <c r="E102" s="43"/>
      <c r="F102" s="252" t="s">
        <v>198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183</v>
      </c>
      <c r="AU102" s="20" t="s">
        <v>82</v>
      </c>
    </row>
    <row r="103" s="13" customFormat="1">
      <c r="A103" s="13"/>
      <c r="B103" s="230"/>
      <c r="C103" s="231"/>
      <c r="D103" s="220" t="s">
        <v>175</v>
      </c>
      <c r="E103" s="232" t="s">
        <v>19</v>
      </c>
      <c r="F103" s="233" t="s">
        <v>199</v>
      </c>
      <c r="G103" s="231"/>
      <c r="H103" s="232" t="s">
        <v>19</v>
      </c>
      <c r="I103" s="234"/>
      <c r="J103" s="231"/>
      <c r="K103" s="231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175</v>
      </c>
      <c r="AU103" s="239" t="s">
        <v>82</v>
      </c>
      <c r="AV103" s="13" t="s">
        <v>80</v>
      </c>
      <c r="AW103" s="13" t="s">
        <v>33</v>
      </c>
      <c r="AX103" s="13" t="s">
        <v>72</v>
      </c>
      <c r="AY103" s="239" t="s">
        <v>115</v>
      </c>
    </row>
    <row r="104" s="14" customFormat="1">
      <c r="A104" s="14"/>
      <c r="B104" s="240"/>
      <c r="C104" s="241"/>
      <c r="D104" s="220" t="s">
        <v>175</v>
      </c>
      <c r="E104" s="242" t="s">
        <v>19</v>
      </c>
      <c r="F104" s="243" t="s">
        <v>200</v>
      </c>
      <c r="G104" s="241"/>
      <c r="H104" s="244">
        <v>97</v>
      </c>
      <c r="I104" s="245"/>
      <c r="J104" s="241"/>
      <c r="K104" s="241"/>
      <c r="L104" s="246"/>
      <c r="M104" s="247"/>
      <c r="N104" s="248"/>
      <c r="O104" s="248"/>
      <c r="P104" s="248"/>
      <c r="Q104" s="248"/>
      <c r="R104" s="248"/>
      <c r="S104" s="248"/>
      <c r="T104" s="24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0" t="s">
        <v>175</v>
      </c>
      <c r="AU104" s="250" t="s">
        <v>82</v>
      </c>
      <c r="AV104" s="14" t="s">
        <v>82</v>
      </c>
      <c r="AW104" s="14" t="s">
        <v>33</v>
      </c>
      <c r="AX104" s="14" t="s">
        <v>80</v>
      </c>
      <c r="AY104" s="250" t="s">
        <v>115</v>
      </c>
    </row>
    <row r="105" s="2" customFormat="1" ht="37.8" customHeight="1">
      <c r="A105" s="41"/>
      <c r="B105" s="42"/>
      <c r="C105" s="207" t="s">
        <v>201</v>
      </c>
      <c r="D105" s="207" t="s">
        <v>117</v>
      </c>
      <c r="E105" s="208" t="s">
        <v>202</v>
      </c>
      <c r="F105" s="209" t="s">
        <v>203</v>
      </c>
      <c r="G105" s="210" t="s">
        <v>172</v>
      </c>
      <c r="H105" s="211">
        <v>86</v>
      </c>
      <c r="I105" s="212"/>
      <c r="J105" s="213">
        <f>ROUND(I105*H105,2)</f>
        <v>0</v>
      </c>
      <c r="K105" s="209" t="s">
        <v>181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0.316</v>
      </c>
      <c r="T105" s="217">
        <f>S105*H105</f>
        <v>27.176000000000002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114</v>
      </c>
      <c r="AT105" s="218" t="s">
        <v>117</v>
      </c>
      <c r="AU105" s="218" t="s">
        <v>82</v>
      </c>
      <c r="AY105" s="20" t="s">
        <v>115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114</v>
      </c>
      <c r="BM105" s="218" t="s">
        <v>204</v>
      </c>
    </row>
    <row r="106" s="2" customFormat="1">
      <c r="A106" s="41"/>
      <c r="B106" s="42"/>
      <c r="C106" s="43"/>
      <c r="D106" s="251" t="s">
        <v>183</v>
      </c>
      <c r="E106" s="43"/>
      <c r="F106" s="252" t="s">
        <v>205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183</v>
      </c>
      <c r="AU106" s="20" t="s">
        <v>82</v>
      </c>
    </row>
    <row r="107" s="13" customFormat="1">
      <c r="A107" s="13"/>
      <c r="B107" s="230"/>
      <c r="C107" s="231"/>
      <c r="D107" s="220" t="s">
        <v>175</v>
      </c>
      <c r="E107" s="232" t="s">
        <v>19</v>
      </c>
      <c r="F107" s="233" t="s">
        <v>206</v>
      </c>
      <c r="G107" s="231"/>
      <c r="H107" s="232" t="s">
        <v>19</v>
      </c>
      <c r="I107" s="234"/>
      <c r="J107" s="231"/>
      <c r="K107" s="231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175</v>
      </c>
      <c r="AU107" s="239" t="s">
        <v>82</v>
      </c>
      <c r="AV107" s="13" t="s">
        <v>80</v>
      </c>
      <c r="AW107" s="13" t="s">
        <v>33</v>
      </c>
      <c r="AX107" s="13" t="s">
        <v>72</v>
      </c>
      <c r="AY107" s="239" t="s">
        <v>115</v>
      </c>
    </row>
    <row r="108" s="14" customFormat="1">
      <c r="A108" s="14"/>
      <c r="B108" s="240"/>
      <c r="C108" s="241"/>
      <c r="D108" s="220" t="s">
        <v>175</v>
      </c>
      <c r="E108" s="242" t="s">
        <v>19</v>
      </c>
      <c r="F108" s="243" t="s">
        <v>207</v>
      </c>
      <c r="G108" s="241"/>
      <c r="H108" s="244">
        <v>86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0" t="s">
        <v>175</v>
      </c>
      <c r="AU108" s="250" t="s">
        <v>82</v>
      </c>
      <c r="AV108" s="14" t="s">
        <v>82</v>
      </c>
      <c r="AW108" s="14" t="s">
        <v>33</v>
      </c>
      <c r="AX108" s="14" t="s">
        <v>80</v>
      </c>
      <c r="AY108" s="250" t="s">
        <v>115</v>
      </c>
    </row>
    <row r="109" s="2" customFormat="1" ht="37.8" customHeight="1">
      <c r="A109" s="41"/>
      <c r="B109" s="42"/>
      <c r="C109" s="207" t="s">
        <v>139</v>
      </c>
      <c r="D109" s="207" t="s">
        <v>117</v>
      </c>
      <c r="E109" s="208" t="s">
        <v>208</v>
      </c>
      <c r="F109" s="209" t="s">
        <v>209</v>
      </c>
      <c r="G109" s="210" t="s">
        <v>172</v>
      </c>
      <c r="H109" s="211">
        <v>24</v>
      </c>
      <c r="I109" s="212"/>
      <c r="J109" s="213">
        <f>ROUND(I109*H109,2)</f>
        <v>0</v>
      </c>
      <c r="K109" s="209" t="s">
        <v>181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0.28999999999999998</v>
      </c>
      <c r="T109" s="217">
        <f>S109*H109</f>
        <v>6.9599999999999991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114</v>
      </c>
      <c r="AT109" s="218" t="s">
        <v>117</v>
      </c>
      <c r="AU109" s="218" t="s">
        <v>82</v>
      </c>
      <c r="AY109" s="20" t="s">
        <v>115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114</v>
      </c>
      <c r="BM109" s="218" t="s">
        <v>210</v>
      </c>
    </row>
    <row r="110" s="2" customFormat="1">
      <c r="A110" s="41"/>
      <c r="B110" s="42"/>
      <c r="C110" s="43"/>
      <c r="D110" s="251" t="s">
        <v>183</v>
      </c>
      <c r="E110" s="43"/>
      <c r="F110" s="252" t="s">
        <v>211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183</v>
      </c>
      <c r="AU110" s="20" t="s">
        <v>82</v>
      </c>
    </row>
    <row r="111" s="13" customFormat="1">
      <c r="A111" s="13"/>
      <c r="B111" s="230"/>
      <c r="C111" s="231"/>
      <c r="D111" s="220" t="s">
        <v>175</v>
      </c>
      <c r="E111" s="232" t="s">
        <v>19</v>
      </c>
      <c r="F111" s="233" t="s">
        <v>212</v>
      </c>
      <c r="G111" s="231"/>
      <c r="H111" s="232" t="s">
        <v>19</v>
      </c>
      <c r="I111" s="234"/>
      <c r="J111" s="231"/>
      <c r="K111" s="231"/>
      <c r="L111" s="235"/>
      <c r="M111" s="236"/>
      <c r="N111" s="237"/>
      <c r="O111" s="237"/>
      <c r="P111" s="237"/>
      <c r="Q111" s="237"/>
      <c r="R111" s="237"/>
      <c r="S111" s="237"/>
      <c r="T111" s="2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9" t="s">
        <v>175</v>
      </c>
      <c r="AU111" s="239" t="s">
        <v>82</v>
      </c>
      <c r="AV111" s="13" t="s">
        <v>80</v>
      </c>
      <c r="AW111" s="13" t="s">
        <v>33</v>
      </c>
      <c r="AX111" s="13" t="s">
        <v>72</v>
      </c>
      <c r="AY111" s="239" t="s">
        <v>115</v>
      </c>
    </row>
    <row r="112" s="14" customFormat="1">
      <c r="A112" s="14"/>
      <c r="B112" s="240"/>
      <c r="C112" s="241"/>
      <c r="D112" s="220" t="s">
        <v>175</v>
      </c>
      <c r="E112" s="242" t="s">
        <v>19</v>
      </c>
      <c r="F112" s="243" t="s">
        <v>213</v>
      </c>
      <c r="G112" s="241"/>
      <c r="H112" s="244">
        <v>24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0" t="s">
        <v>175</v>
      </c>
      <c r="AU112" s="250" t="s">
        <v>82</v>
      </c>
      <c r="AV112" s="14" t="s">
        <v>82</v>
      </c>
      <c r="AW112" s="14" t="s">
        <v>33</v>
      </c>
      <c r="AX112" s="14" t="s">
        <v>80</v>
      </c>
      <c r="AY112" s="250" t="s">
        <v>115</v>
      </c>
    </row>
    <row r="113" s="2" customFormat="1" ht="33" customHeight="1">
      <c r="A113" s="41"/>
      <c r="B113" s="42"/>
      <c r="C113" s="207" t="s">
        <v>143</v>
      </c>
      <c r="D113" s="207" t="s">
        <v>117</v>
      </c>
      <c r="E113" s="208" t="s">
        <v>214</v>
      </c>
      <c r="F113" s="209" t="s">
        <v>215</v>
      </c>
      <c r="G113" s="210" t="s">
        <v>172</v>
      </c>
      <c r="H113" s="211">
        <v>24</v>
      </c>
      <c r="I113" s="212"/>
      <c r="J113" s="213">
        <f>ROUND(I113*H113,2)</f>
        <v>0</v>
      </c>
      <c r="K113" s="209" t="s">
        <v>181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0.098000000000000004</v>
      </c>
      <c r="T113" s="217">
        <f>S113*H113</f>
        <v>2.3520000000000003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114</v>
      </c>
      <c r="AT113" s="218" t="s">
        <v>117</v>
      </c>
      <c r="AU113" s="218" t="s">
        <v>82</v>
      </c>
      <c r="AY113" s="20" t="s">
        <v>115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114</v>
      </c>
      <c r="BM113" s="218" t="s">
        <v>216</v>
      </c>
    </row>
    <row r="114" s="2" customFormat="1">
      <c r="A114" s="41"/>
      <c r="B114" s="42"/>
      <c r="C114" s="43"/>
      <c r="D114" s="251" t="s">
        <v>183</v>
      </c>
      <c r="E114" s="43"/>
      <c r="F114" s="252" t="s">
        <v>217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183</v>
      </c>
      <c r="AU114" s="20" t="s">
        <v>82</v>
      </c>
    </row>
    <row r="115" s="13" customFormat="1">
      <c r="A115" s="13"/>
      <c r="B115" s="230"/>
      <c r="C115" s="231"/>
      <c r="D115" s="220" t="s">
        <v>175</v>
      </c>
      <c r="E115" s="232" t="s">
        <v>19</v>
      </c>
      <c r="F115" s="233" t="s">
        <v>218</v>
      </c>
      <c r="G115" s="231"/>
      <c r="H115" s="232" t="s">
        <v>19</v>
      </c>
      <c r="I115" s="234"/>
      <c r="J115" s="231"/>
      <c r="K115" s="231"/>
      <c r="L115" s="235"/>
      <c r="M115" s="236"/>
      <c r="N115" s="237"/>
      <c r="O115" s="237"/>
      <c r="P115" s="237"/>
      <c r="Q115" s="237"/>
      <c r="R115" s="237"/>
      <c r="S115" s="237"/>
      <c r="T115" s="23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9" t="s">
        <v>175</v>
      </c>
      <c r="AU115" s="239" t="s">
        <v>82</v>
      </c>
      <c r="AV115" s="13" t="s">
        <v>80</v>
      </c>
      <c r="AW115" s="13" t="s">
        <v>33</v>
      </c>
      <c r="AX115" s="13" t="s">
        <v>72</v>
      </c>
      <c r="AY115" s="239" t="s">
        <v>115</v>
      </c>
    </row>
    <row r="116" s="14" customFormat="1">
      <c r="A116" s="14"/>
      <c r="B116" s="240"/>
      <c r="C116" s="241"/>
      <c r="D116" s="220" t="s">
        <v>175</v>
      </c>
      <c r="E116" s="242" t="s">
        <v>19</v>
      </c>
      <c r="F116" s="243" t="s">
        <v>213</v>
      </c>
      <c r="G116" s="241"/>
      <c r="H116" s="244">
        <v>24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0" t="s">
        <v>175</v>
      </c>
      <c r="AU116" s="250" t="s">
        <v>82</v>
      </c>
      <c r="AV116" s="14" t="s">
        <v>82</v>
      </c>
      <c r="AW116" s="14" t="s">
        <v>33</v>
      </c>
      <c r="AX116" s="14" t="s">
        <v>80</v>
      </c>
      <c r="AY116" s="250" t="s">
        <v>115</v>
      </c>
    </row>
    <row r="117" s="2" customFormat="1" ht="33" customHeight="1">
      <c r="A117" s="41"/>
      <c r="B117" s="42"/>
      <c r="C117" s="207" t="s">
        <v>147</v>
      </c>
      <c r="D117" s="207" t="s">
        <v>117</v>
      </c>
      <c r="E117" s="208" t="s">
        <v>219</v>
      </c>
      <c r="F117" s="209" t="s">
        <v>220</v>
      </c>
      <c r="G117" s="210" t="s">
        <v>172</v>
      </c>
      <c r="H117" s="211">
        <v>11</v>
      </c>
      <c r="I117" s="212"/>
      <c r="J117" s="213">
        <f>ROUND(I117*H117,2)</f>
        <v>0</v>
      </c>
      <c r="K117" s="209" t="s">
        <v>181</v>
      </c>
      <c r="L117" s="47"/>
      <c r="M117" s="214" t="s">
        <v>19</v>
      </c>
      <c r="N117" s="215" t="s">
        <v>43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0.22</v>
      </c>
      <c r="T117" s="217">
        <f>S117*H117</f>
        <v>2.4199999999999999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114</v>
      </c>
      <c r="AT117" s="218" t="s">
        <v>117</v>
      </c>
      <c r="AU117" s="218" t="s">
        <v>82</v>
      </c>
      <c r="AY117" s="20" t="s">
        <v>115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80</v>
      </c>
      <c r="BK117" s="219">
        <f>ROUND(I117*H117,2)</f>
        <v>0</v>
      </c>
      <c r="BL117" s="20" t="s">
        <v>114</v>
      </c>
      <c r="BM117" s="218" t="s">
        <v>221</v>
      </c>
    </row>
    <row r="118" s="2" customFormat="1">
      <c r="A118" s="41"/>
      <c r="B118" s="42"/>
      <c r="C118" s="43"/>
      <c r="D118" s="251" t="s">
        <v>183</v>
      </c>
      <c r="E118" s="43"/>
      <c r="F118" s="252" t="s">
        <v>222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183</v>
      </c>
      <c r="AU118" s="20" t="s">
        <v>82</v>
      </c>
    </row>
    <row r="119" s="13" customFormat="1">
      <c r="A119" s="13"/>
      <c r="B119" s="230"/>
      <c r="C119" s="231"/>
      <c r="D119" s="220" t="s">
        <v>175</v>
      </c>
      <c r="E119" s="232" t="s">
        <v>19</v>
      </c>
      <c r="F119" s="233" t="s">
        <v>223</v>
      </c>
      <c r="G119" s="231"/>
      <c r="H119" s="232" t="s">
        <v>19</v>
      </c>
      <c r="I119" s="234"/>
      <c r="J119" s="231"/>
      <c r="K119" s="231"/>
      <c r="L119" s="235"/>
      <c r="M119" s="236"/>
      <c r="N119" s="237"/>
      <c r="O119" s="237"/>
      <c r="P119" s="237"/>
      <c r="Q119" s="237"/>
      <c r="R119" s="237"/>
      <c r="S119" s="237"/>
      <c r="T119" s="23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9" t="s">
        <v>175</v>
      </c>
      <c r="AU119" s="239" t="s">
        <v>82</v>
      </c>
      <c r="AV119" s="13" t="s">
        <v>80</v>
      </c>
      <c r="AW119" s="13" t="s">
        <v>33</v>
      </c>
      <c r="AX119" s="13" t="s">
        <v>72</v>
      </c>
      <c r="AY119" s="239" t="s">
        <v>115</v>
      </c>
    </row>
    <row r="120" s="14" customFormat="1">
      <c r="A120" s="14"/>
      <c r="B120" s="240"/>
      <c r="C120" s="241"/>
      <c r="D120" s="220" t="s">
        <v>175</v>
      </c>
      <c r="E120" s="242" t="s">
        <v>19</v>
      </c>
      <c r="F120" s="243" t="s">
        <v>155</v>
      </c>
      <c r="G120" s="241"/>
      <c r="H120" s="244">
        <v>11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0" t="s">
        <v>175</v>
      </c>
      <c r="AU120" s="250" t="s">
        <v>82</v>
      </c>
      <c r="AV120" s="14" t="s">
        <v>82</v>
      </c>
      <c r="AW120" s="14" t="s">
        <v>33</v>
      </c>
      <c r="AX120" s="14" t="s">
        <v>80</v>
      </c>
      <c r="AY120" s="250" t="s">
        <v>115</v>
      </c>
    </row>
    <row r="121" s="2" customFormat="1" ht="24.15" customHeight="1">
      <c r="A121" s="41"/>
      <c r="B121" s="42"/>
      <c r="C121" s="207" t="s">
        <v>151</v>
      </c>
      <c r="D121" s="207" t="s">
        <v>117</v>
      </c>
      <c r="E121" s="208" t="s">
        <v>224</v>
      </c>
      <c r="F121" s="209" t="s">
        <v>225</v>
      </c>
      <c r="G121" s="210" t="s">
        <v>172</v>
      </c>
      <c r="H121" s="211">
        <v>85</v>
      </c>
      <c r="I121" s="212"/>
      <c r="J121" s="213">
        <f>ROUND(I121*H121,2)</f>
        <v>0</v>
      </c>
      <c r="K121" s="209" t="s">
        <v>19</v>
      </c>
      <c r="L121" s="47"/>
      <c r="M121" s="214" t="s">
        <v>19</v>
      </c>
      <c r="N121" s="215" t="s">
        <v>43</v>
      </c>
      <c r="O121" s="87"/>
      <c r="P121" s="216">
        <f>O121*H121</f>
        <v>0</v>
      </c>
      <c r="Q121" s="216">
        <v>3.0000000000000001E-05</v>
      </c>
      <c r="R121" s="216">
        <f>Q121*H121</f>
        <v>0.0025500000000000002</v>
      </c>
      <c r="S121" s="216">
        <v>0.091999999999999998</v>
      </c>
      <c r="T121" s="217">
        <f>S121*H121</f>
        <v>7.8200000000000003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114</v>
      </c>
      <c r="AT121" s="218" t="s">
        <v>117</v>
      </c>
      <c r="AU121" s="218" t="s">
        <v>82</v>
      </c>
      <c r="AY121" s="20" t="s">
        <v>115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80</v>
      </c>
      <c r="BK121" s="219">
        <f>ROUND(I121*H121,2)</f>
        <v>0</v>
      </c>
      <c r="BL121" s="20" t="s">
        <v>114</v>
      </c>
      <c r="BM121" s="218" t="s">
        <v>226</v>
      </c>
    </row>
    <row r="122" s="13" customFormat="1">
      <c r="A122" s="13"/>
      <c r="B122" s="230"/>
      <c r="C122" s="231"/>
      <c r="D122" s="220" t="s">
        <v>175</v>
      </c>
      <c r="E122" s="232" t="s">
        <v>19</v>
      </c>
      <c r="F122" s="233" t="s">
        <v>227</v>
      </c>
      <c r="G122" s="231"/>
      <c r="H122" s="232" t="s">
        <v>19</v>
      </c>
      <c r="I122" s="234"/>
      <c r="J122" s="231"/>
      <c r="K122" s="231"/>
      <c r="L122" s="235"/>
      <c r="M122" s="236"/>
      <c r="N122" s="237"/>
      <c r="O122" s="237"/>
      <c r="P122" s="237"/>
      <c r="Q122" s="237"/>
      <c r="R122" s="237"/>
      <c r="S122" s="237"/>
      <c r="T122" s="23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9" t="s">
        <v>175</v>
      </c>
      <c r="AU122" s="239" t="s">
        <v>82</v>
      </c>
      <c r="AV122" s="13" t="s">
        <v>80</v>
      </c>
      <c r="AW122" s="13" t="s">
        <v>33</v>
      </c>
      <c r="AX122" s="13" t="s">
        <v>72</v>
      </c>
      <c r="AY122" s="239" t="s">
        <v>115</v>
      </c>
    </row>
    <row r="123" s="14" customFormat="1">
      <c r="A123" s="14"/>
      <c r="B123" s="240"/>
      <c r="C123" s="241"/>
      <c r="D123" s="220" t="s">
        <v>175</v>
      </c>
      <c r="E123" s="242" t="s">
        <v>19</v>
      </c>
      <c r="F123" s="243" t="s">
        <v>228</v>
      </c>
      <c r="G123" s="241"/>
      <c r="H123" s="244">
        <v>85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0" t="s">
        <v>175</v>
      </c>
      <c r="AU123" s="250" t="s">
        <v>82</v>
      </c>
      <c r="AV123" s="14" t="s">
        <v>82</v>
      </c>
      <c r="AW123" s="14" t="s">
        <v>33</v>
      </c>
      <c r="AX123" s="14" t="s">
        <v>80</v>
      </c>
      <c r="AY123" s="250" t="s">
        <v>115</v>
      </c>
    </row>
    <row r="124" s="2" customFormat="1" ht="24.15" customHeight="1">
      <c r="A124" s="41"/>
      <c r="B124" s="42"/>
      <c r="C124" s="207" t="s">
        <v>155</v>
      </c>
      <c r="D124" s="207" t="s">
        <v>117</v>
      </c>
      <c r="E124" s="208" t="s">
        <v>229</v>
      </c>
      <c r="F124" s="209" t="s">
        <v>230</v>
      </c>
      <c r="G124" s="210" t="s">
        <v>231</v>
      </c>
      <c r="H124" s="211">
        <v>74</v>
      </c>
      <c r="I124" s="212"/>
      <c r="J124" s="213">
        <f>ROUND(I124*H124,2)</f>
        <v>0</v>
      </c>
      <c r="K124" s="209" t="s">
        <v>181</v>
      </c>
      <c r="L124" s="47"/>
      <c r="M124" s="214" t="s">
        <v>19</v>
      </c>
      <c r="N124" s="215" t="s">
        <v>43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0.20499999999999999</v>
      </c>
      <c r="T124" s="217">
        <f>S124*H124</f>
        <v>15.17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114</v>
      </c>
      <c r="AT124" s="218" t="s">
        <v>117</v>
      </c>
      <c r="AU124" s="218" t="s">
        <v>82</v>
      </c>
      <c r="AY124" s="20" t="s">
        <v>115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80</v>
      </c>
      <c r="BK124" s="219">
        <f>ROUND(I124*H124,2)</f>
        <v>0</v>
      </c>
      <c r="BL124" s="20" t="s">
        <v>114</v>
      </c>
      <c r="BM124" s="218" t="s">
        <v>232</v>
      </c>
    </row>
    <row r="125" s="2" customFormat="1">
      <c r="A125" s="41"/>
      <c r="B125" s="42"/>
      <c r="C125" s="43"/>
      <c r="D125" s="251" t="s">
        <v>183</v>
      </c>
      <c r="E125" s="43"/>
      <c r="F125" s="252" t="s">
        <v>233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183</v>
      </c>
      <c r="AU125" s="20" t="s">
        <v>82</v>
      </c>
    </row>
    <row r="126" s="13" customFormat="1">
      <c r="A126" s="13"/>
      <c r="B126" s="230"/>
      <c r="C126" s="231"/>
      <c r="D126" s="220" t="s">
        <v>175</v>
      </c>
      <c r="E126" s="232" t="s">
        <v>19</v>
      </c>
      <c r="F126" s="233" t="s">
        <v>234</v>
      </c>
      <c r="G126" s="231"/>
      <c r="H126" s="232" t="s">
        <v>19</v>
      </c>
      <c r="I126" s="234"/>
      <c r="J126" s="231"/>
      <c r="K126" s="231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175</v>
      </c>
      <c r="AU126" s="239" t="s">
        <v>82</v>
      </c>
      <c r="AV126" s="13" t="s">
        <v>80</v>
      </c>
      <c r="AW126" s="13" t="s">
        <v>33</v>
      </c>
      <c r="AX126" s="13" t="s">
        <v>72</v>
      </c>
      <c r="AY126" s="239" t="s">
        <v>115</v>
      </c>
    </row>
    <row r="127" s="13" customFormat="1">
      <c r="A127" s="13"/>
      <c r="B127" s="230"/>
      <c r="C127" s="231"/>
      <c r="D127" s="220" t="s">
        <v>175</v>
      </c>
      <c r="E127" s="232" t="s">
        <v>19</v>
      </c>
      <c r="F127" s="233" t="s">
        <v>235</v>
      </c>
      <c r="G127" s="231"/>
      <c r="H127" s="232" t="s">
        <v>19</v>
      </c>
      <c r="I127" s="234"/>
      <c r="J127" s="231"/>
      <c r="K127" s="231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175</v>
      </c>
      <c r="AU127" s="239" t="s">
        <v>82</v>
      </c>
      <c r="AV127" s="13" t="s">
        <v>80</v>
      </c>
      <c r="AW127" s="13" t="s">
        <v>33</v>
      </c>
      <c r="AX127" s="13" t="s">
        <v>72</v>
      </c>
      <c r="AY127" s="239" t="s">
        <v>115</v>
      </c>
    </row>
    <row r="128" s="14" customFormat="1">
      <c r="A128" s="14"/>
      <c r="B128" s="240"/>
      <c r="C128" s="241"/>
      <c r="D128" s="220" t="s">
        <v>175</v>
      </c>
      <c r="E128" s="242" t="s">
        <v>19</v>
      </c>
      <c r="F128" s="243" t="s">
        <v>236</v>
      </c>
      <c r="G128" s="241"/>
      <c r="H128" s="244">
        <v>27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0" t="s">
        <v>175</v>
      </c>
      <c r="AU128" s="250" t="s">
        <v>82</v>
      </c>
      <c r="AV128" s="14" t="s">
        <v>82</v>
      </c>
      <c r="AW128" s="14" t="s">
        <v>33</v>
      </c>
      <c r="AX128" s="14" t="s">
        <v>72</v>
      </c>
      <c r="AY128" s="250" t="s">
        <v>115</v>
      </c>
    </row>
    <row r="129" s="13" customFormat="1">
      <c r="A129" s="13"/>
      <c r="B129" s="230"/>
      <c r="C129" s="231"/>
      <c r="D129" s="220" t="s">
        <v>175</v>
      </c>
      <c r="E129" s="232" t="s">
        <v>19</v>
      </c>
      <c r="F129" s="233" t="s">
        <v>237</v>
      </c>
      <c r="G129" s="231"/>
      <c r="H129" s="232" t="s">
        <v>19</v>
      </c>
      <c r="I129" s="234"/>
      <c r="J129" s="231"/>
      <c r="K129" s="231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175</v>
      </c>
      <c r="AU129" s="239" t="s">
        <v>82</v>
      </c>
      <c r="AV129" s="13" t="s">
        <v>80</v>
      </c>
      <c r="AW129" s="13" t="s">
        <v>33</v>
      </c>
      <c r="AX129" s="13" t="s">
        <v>72</v>
      </c>
      <c r="AY129" s="239" t="s">
        <v>115</v>
      </c>
    </row>
    <row r="130" s="14" customFormat="1">
      <c r="A130" s="14"/>
      <c r="B130" s="240"/>
      <c r="C130" s="241"/>
      <c r="D130" s="220" t="s">
        <v>175</v>
      </c>
      <c r="E130" s="242" t="s">
        <v>19</v>
      </c>
      <c r="F130" s="243" t="s">
        <v>238</v>
      </c>
      <c r="G130" s="241"/>
      <c r="H130" s="244">
        <v>47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0" t="s">
        <v>175</v>
      </c>
      <c r="AU130" s="250" t="s">
        <v>82</v>
      </c>
      <c r="AV130" s="14" t="s">
        <v>82</v>
      </c>
      <c r="AW130" s="14" t="s">
        <v>33</v>
      </c>
      <c r="AX130" s="14" t="s">
        <v>72</v>
      </c>
      <c r="AY130" s="250" t="s">
        <v>115</v>
      </c>
    </row>
    <row r="131" s="15" customFormat="1">
      <c r="A131" s="15"/>
      <c r="B131" s="253"/>
      <c r="C131" s="254"/>
      <c r="D131" s="220" t="s">
        <v>175</v>
      </c>
      <c r="E131" s="255" t="s">
        <v>19</v>
      </c>
      <c r="F131" s="256" t="s">
        <v>239</v>
      </c>
      <c r="G131" s="254"/>
      <c r="H131" s="257">
        <v>74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3" t="s">
        <v>175</v>
      </c>
      <c r="AU131" s="263" t="s">
        <v>82</v>
      </c>
      <c r="AV131" s="15" t="s">
        <v>114</v>
      </c>
      <c r="AW131" s="15" t="s">
        <v>33</v>
      </c>
      <c r="AX131" s="15" t="s">
        <v>80</v>
      </c>
      <c r="AY131" s="263" t="s">
        <v>115</v>
      </c>
    </row>
    <row r="132" s="2" customFormat="1" ht="16.5" customHeight="1">
      <c r="A132" s="41"/>
      <c r="B132" s="42"/>
      <c r="C132" s="207" t="s">
        <v>8</v>
      </c>
      <c r="D132" s="207" t="s">
        <v>117</v>
      </c>
      <c r="E132" s="208" t="s">
        <v>240</v>
      </c>
      <c r="F132" s="209" t="s">
        <v>241</v>
      </c>
      <c r="G132" s="210" t="s">
        <v>172</v>
      </c>
      <c r="H132" s="211">
        <v>735</v>
      </c>
      <c r="I132" s="212"/>
      <c r="J132" s="213">
        <f>ROUND(I132*H132,2)</f>
        <v>0</v>
      </c>
      <c r="K132" s="209" t="s">
        <v>181</v>
      </c>
      <c r="L132" s="47"/>
      <c r="M132" s="214" t="s">
        <v>19</v>
      </c>
      <c r="N132" s="215" t="s">
        <v>43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114</v>
      </c>
      <c r="AT132" s="218" t="s">
        <v>117</v>
      </c>
      <c r="AU132" s="218" t="s">
        <v>82</v>
      </c>
      <c r="AY132" s="20" t="s">
        <v>115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80</v>
      </c>
      <c r="BK132" s="219">
        <f>ROUND(I132*H132,2)</f>
        <v>0</v>
      </c>
      <c r="BL132" s="20" t="s">
        <v>114</v>
      </c>
      <c r="BM132" s="218" t="s">
        <v>242</v>
      </c>
    </row>
    <row r="133" s="2" customFormat="1">
      <c r="A133" s="41"/>
      <c r="B133" s="42"/>
      <c r="C133" s="43"/>
      <c r="D133" s="251" t="s">
        <v>183</v>
      </c>
      <c r="E133" s="43"/>
      <c r="F133" s="252" t="s">
        <v>243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183</v>
      </c>
      <c r="AU133" s="20" t="s">
        <v>82</v>
      </c>
    </row>
    <row r="134" s="13" customFormat="1">
      <c r="A134" s="13"/>
      <c r="B134" s="230"/>
      <c r="C134" s="231"/>
      <c r="D134" s="220" t="s">
        <v>175</v>
      </c>
      <c r="E134" s="232" t="s">
        <v>19</v>
      </c>
      <c r="F134" s="233" t="s">
        <v>176</v>
      </c>
      <c r="G134" s="231"/>
      <c r="H134" s="232" t="s">
        <v>19</v>
      </c>
      <c r="I134" s="234"/>
      <c r="J134" s="231"/>
      <c r="K134" s="231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175</v>
      </c>
      <c r="AU134" s="239" t="s">
        <v>82</v>
      </c>
      <c r="AV134" s="13" t="s">
        <v>80</v>
      </c>
      <c r="AW134" s="13" t="s">
        <v>33</v>
      </c>
      <c r="AX134" s="13" t="s">
        <v>72</v>
      </c>
      <c r="AY134" s="239" t="s">
        <v>115</v>
      </c>
    </row>
    <row r="135" s="14" customFormat="1">
      <c r="A135" s="14"/>
      <c r="B135" s="240"/>
      <c r="C135" s="241"/>
      <c r="D135" s="220" t="s">
        <v>175</v>
      </c>
      <c r="E135" s="242" t="s">
        <v>19</v>
      </c>
      <c r="F135" s="243" t="s">
        <v>244</v>
      </c>
      <c r="G135" s="241"/>
      <c r="H135" s="244">
        <v>735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175</v>
      </c>
      <c r="AU135" s="250" t="s">
        <v>82</v>
      </c>
      <c r="AV135" s="14" t="s">
        <v>82</v>
      </c>
      <c r="AW135" s="14" t="s">
        <v>33</v>
      </c>
      <c r="AX135" s="14" t="s">
        <v>80</v>
      </c>
      <c r="AY135" s="250" t="s">
        <v>115</v>
      </c>
    </row>
    <row r="136" s="2" customFormat="1" ht="24.15" customHeight="1">
      <c r="A136" s="41"/>
      <c r="B136" s="42"/>
      <c r="C136" s="207" t="s">
        <v>245</v>
      </c>
      <c r="D136" s="207" t="s">
        <v>117</v>
      </c>
      <c r="E136" s="208" t="s">
        <v>246</v>
      </c>
      <c r="F136" s="209" t="s">
        <v>247</v>
      </c>
      <c r="G136" s="210" t="s">
        <v>248</v>
      </c>
      <c r="H136" s="211">
        <v>578.10000000000002</v>
      </c>
      <c r="I136" s="212"/>
      <c r="J136" s="213">
        <f>ROUND(I136*H136,2)</f>
        <v>0</v>
      </c>
      <c r="K136" s="209" t="s">
        <v>181</v>
      </c>
      <c r="L136" s="47"/>
      <c r="M136" s="214" t="s">
        <v>19</v>
      </c>
      <c r="N136" s="215" t="s">
        <v>43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114</v>
      </c>
      <c r="AT136" s="218" t="s">
        <v>117</v>
      </c>
      <c r="AU136" s="218" t="s">
        <v>82</v>
      </c>
      <c r="AY136" s="20" t="s">
        <v>115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80</v>
      </c>
      <c r="BK136" s="219">
        <f>ROUND(I136*H136,2)</f>
        <v>0</v>
      </c>
      <c r="BL136" s="20" t="s">
        <v>114</v>
      </c>
      <c r="BM136" s="218" t="s">
        <v>249</v>
      </c>
    </row>
    <row r="137" s="2" customFormat="1">
      <c r="A137" s="41"/>
      <c r="B137" s="42"/>
      <c r="C137" s="43"/>
      <c r="D137" s="251" t="s">
        <v>183</v>
      </c>
      <c r="E137" s="43"/>
      <c r="F137" s="252" t="s">
        <v>250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183</v>
      </c>
      <c r="AU137" s="20" t="s">
        <v>82</v>
      </c>
    </row>
    <row r="138" s="13" customFormat="1">
      <c r="A138" s="13"/>
      <c r="B138" s="230"/>
      <c r="C138" s="231"/>
      <c r="D138" s="220" t="s">
        <v>175</v>
      </c>
      <c r="E138" s="232" t="s">
        <v>19</v>
      </c>
      <c r="F138" s="233" t="s">
        <v>251</v>
      </c>
      <c r="G138" s="231"/>
      <c r="H138" s="232" t="s">
        <v>19</v>
      </c>
      <c r="I138" s="234"/>
      <c r="J138" s="231"/>
      <c r="K138" s="231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175</v>
      </c>
      <c r="AU138" s="239" t="s">
        <v>82</v>
      </c>
      <c r="AV138" s="13" t="s">
        <v>80</v>
      </c>
      <c r="AW138" s="13" t="s">
        <v>33</v>
      </c>
      <c r="AX138" s="13" t="s">
        <v>72</v>
      </c>
      <c r="AY138" s="239" t="s">
        <v>115</v>
      </c>
    </row>
    <row r="139" s="14" customFormat="1">
      <c r="A139" s="14"/>
      <c r="B139" s="240"/>
      <c r="C139" s="241"/>
      <c r="D139" s="220" t="s">
        <v>175</v>
      </c>
      <c r="E139" s="242" t="s">
        <v>19</v>
      </c>
      <c r="F139" s="243" t="s">
        <v>252</v>
      </c>
      <c r="G139" s="241"/>
      <c r="H139" s="244">
        <v>185.5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0" t="s">
        <v>175</v>
      </c>
      <c r="AU139" s="250" t="s">
        <v>82</v>
      </c>
      <c r="AV139" s="14" t="s">
        <v>82</v>
      </c>
      <c r="AW139" s="14" t="s">
        <v>33</v>
      </c>
      <c r="AX139" s="14" t="s">
        <v>72</v>
      </c>
      <c r="AY139" s="250" t="s">
        <v>115</v>
      </c>
    </row>
    <row r="140" s="14" customFormat="1">
      <c r="A140" s="14"/>
      <c r="B140" s="240"/>
      <c r="C140" s="241"/>
      <c r="D140" s="220" t="s">
        <v>175</v>
      </c>
      <c r="E140" s="242" t="s">
        <v>19</v>
      </c>
      <c r="F140" s="243" t="s">
        <v>253</v>
      </c>
      <c r="G140" s="241"/>
      <c r="H140" s="244">
        <v>17.100000000000001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0" t="s">
        <v>175</v>
      </c>
      <c r="AU140" s="250" t="s">
        <v>82</v>
      </c>
      <c r="AV140" s="14" t="s">
        <v>82</v>
      </c>
      <c r="AW140" s="14" t="s">
        <v>33</v>
      </c>
      <c r="AX140" s="14" t="s">
        <v>72</v>
      </c>
      <c r="AY140" s="250" t="s">
        <v>115</v>
      </c>
    </row>
    <row r="141" s="13" customFormat="1">
      <c r="A141" s="13"/>
      <c r="B141" s="230"/>
      <c r="C141" s="231"/>
      <c r="D141" s="220" t="s">
        <v>175</v>
      </c>
      <c r="E141" s="232" t="s">
        <v>19</v>
      </c>
      <c r="F141" s="233" t="s">
        <v>254</v>
      </c>
      <c r="G141" s="231"/>
      <c r="H141" s="232" t="s">
        <v>19</v>
      </c>
      <c r="I141" s="234"/>
      <c r="J141" s="231"/>
      <c r="K141" s="231"/>
      <c r="L141" s="235"/>
      <c r="M141" s="236"/>
      <c r="N141" s="237"/>
      <c r="O141" s="237"/>
      <c r="P141" s="237"/>
      <c r="Q141" s="237"/>
      <c r="R141" s="237"/>
      <c r="S141" s="237"/>
      <c r="T141" s="23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9" t="s">
        <v>175</v>
      </c>
      <c r="AU141" s="239" t="s">
        <v>82</v>
      </c>
      <c r="AV141" s="13" t="s">
        <v>80</v>
      </c>
      <c r="AW141" s="13" t="s">
        <v>33</v>
      </c>
      <c r="AX141" s="13" t="s">
        <v>72</v>
      </c>
      <c r="AY141" s="239" t="s">
        <v>115</v>
      </c>
    </row>
    <row r="142" s="13" customFormat="1">
      <c r="A142" s="13"/>
      <c r="B142" s="230"/>
      <c r="C142" s="231"/>
      <c r="D142" s="220" t="s">
        <v>175</v>
      </c>
      <c r="E142" s="232" t="s">
        <v>19</v>
      </c>
      <c r="F142" s="233" t="s">
        <v>255</v>
      </c>
      <c r="G142" s="231"/>
      <c r="H142" s="232" t="s">
        <v>19</v>
      </c>
      <c r="I142" s="234"/>
      <c r="J142" s="231"/>
      <c r="K142" s="231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175</v>
      </c>
      <c r="AU142" s="239" t="s">
        <v>82</v>
      </c>
      <c r="AV142" s="13" t="s">
        <v>80</v>
      </c>
      <c r="AW142" s="13" t="s">
        <v>33</v>
      </c>
      <c r="AX142" s="13" t="s">
        <v>72</v>
      </c>
      <c r="AY142" s="239" t="s">
        <v>115</v>
      </c>
    </row>
    <row r="143" s="14" customFormat="1">
      <c r="A143" s="14"/>
      <c r="B143" s="240"/>
      <c r="C143" s="241"/>
      <c r="D143" s="220" t="s">
        <v>175</v>
      </c>
      <c r="E143" s="242" t="s">
        <v>19</v>
      </c>
      <c r="F143" s="243" t="s">
        <v>256</v>
      </c>
      <c r="G143" s="241"/>
      <c r="H143" s="244">
        <v>68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0" t="s">
        <v>175</v>
      </c>
      <c r="AU143" s="250" t="s">
        <v>82</v>
      </c>
      <c r="AV143" s="14" t="s">
        <v>82</v>
      </c>
      <c r="AW143" s="14" t="s">
        <v>33</v>
      </c>
      <c r="AX143" s="14" t="s">
        <v>72</v>
      </c>
      <c r="AY143" s="250" t="s">
        <v>115</v>
      </c>
    </row>
    <row r="144" s="13" customFormat="1">
      <c r="A144" s="13"/>
      <c r="B144" s="230"/>
      <c r="C144" s="231"/>
      <c r="D144" s="220" t="s">
        <v>175</v>
      </c>
      <c r="E144" s="232" t="s">
        <v>19</v>
      </c>
      <c r="F144" s="233" t="s">
        <v>257</v>
      </c>
      <c r="G144" s="231"/>
      <c r="H144" s="232" t="s">
        <v>19</v>
      </c>
      <c r="I144" s="234"/>
      <c r="J144" s="231"/>
      <c r="K144" s="231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175</v>
      </c>
      <c r="AU144" s="239" t="s">
        <v>82</v>
      </c>
      <c r="AV144" s="13" t="s">
        <v>80</v>
      </c>
      <c r="AW144" s="13" t="s">
        <v>33</v>
      </c>
      <c r="AX144" s="13" t="s">
        <v>72</v>
      </c>
      <c r="AY144" s="239" t="s">
        <v>115</v>
      </c>
    </row>
    <row r="145" s="14" customFormat="1">
      <c r="A145" s="14"/>
      <c r="B145" s="240"/>
      <c r="C145" s="241"/>
      <c r="D145" s="220" t="s">
        <v>175</v>
      </c>
      <c r="E145" s="242" t="s">
        <v>19</v>
      </c>
      <c r="F145" s="243" t="s">
        <v>258</v>
      </c>
      <c r="G145" s="241"/>
      <c r="H145" s="244">
        <v>157.5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0" t="s">
        <v>175</v>
      </c>
      <c r="AU145" s="250" t="s">
        <v>82</v>
      </c>
      <c r="AV145" s="14" t="s">
        <v>82</v>
      </c>
      <c r="AW145" s="14" t="s">
        <v>33</v>
      </c>
      <c r="AX145" s="14" t="s">
        <v>72</v>
      </c>
      <c r="AY145" s="250" t="s">
        <v>115</v>
      </c>
    </row>
    <row r="146" s="14" customFormat="1">
      <c r="A146" s="14"/>
      <c r="B146" s="240"/>
      <c r="C146" s="241"/>
      <c r="D146" s="220" t="s">
        <v>175</v>
      </c>
      <c r="E146" s="242" t="s">
        <v>19</v>
      </c>
      <c r="F146" s="243" t="s">
        <v>259</v>
      </c>
      <c r="G146" s="241"/>
      <c r="H146" s="244">
        <v>150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0" t="s">
        <v>175</v>
      </c>
      <c r="AU146" s="250" t="s">
        <v>82</v>
      </c>
      <c r="AV146" s="14" t="s">
        <v>82</v>
      </c>
      <c r="AW146" s="14" t="s">
        <v>33</v>
      </c>
      <c r="AX146" s="14" t="s">
        <v>72</v>
      </c>
      <c r="AY146" s="250" t="s">
        <v>115</v>
      </c>
    </row>
    <row r="147" s="15" customFormat="1">
      <c r="A147" s="15"/>
      <c r="B147" s="253"/>
      <c r="C147" s="254"/>
      <c r="D147" s="220" t="s">
        <v>175</v>
      </c>
      <c r="E147" s="255" t="s">
        <v>19</v>
      </c>
      <c r="F147" s="256" t="s">
        <v>239</v>
      </c>
      <c r="G147" s="254"/>
      <c r="H147" s="257">
        <v>578.10000000000002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3" t="s">
        <v>175</v>
      </c>
      <c r="AU147" s="263" t="s">
        <v>82</v>
      </c>
      <c r="AV147" s="15" t="s">
        <v>114</v>
      </c>
      <c r="AW147" s="15" t="s">
        <v>33</v>
      </c>
      <c r="AX147" s="15" t="s">
        <v>80</v>
      </c>
      <c r="AY147" s="263" t="s">
        <v>115</v>
      </c>
    </row>
    <row r="148" s="2" customFormat="1" ht="24.15" customHeight="1">
      <c r="A148" s="41"/>
      <c r="B148" s="42"/>
      <c r="C148" s="207" t="s">
        <v>260</v>
      </c>
      <c r="D148" s="207" t="s">
        <v>117</v>
      </c>
      <c r="E148" s="208" t="s">
        <v>261</v>
      </c>
      <c r="F148" s="209" t="s">
        <v>262</v>
      </c>
      <c r="G148" s="210" t="s">
        <v>248</v>
      </c>
      <c r="H148" s="211">
        <v>170.06999999999999</v>
      </c>
      <c r="I148" s="212"/>
      <c r="J148" s="213">
        <f>ROUND(I148*H148,2)</f>
        <v>0</v>
      </c>
      <c r="K148" s="209" t="s">
        <v>181</v>
      </c>
      <c r="L148" s="47"/>
      <c r="M148" s="214" t="s">
        <v>19</v>
      </c>
      <c r="N148" s="215" t="s">
        <v>43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114</v>
      </c>
      <c r="AT148" s="218" t="s">
        <v>117</v>
      </c>
      <c r="AU148" s="218" t="s">
        <v>82</v>
      </c>
      <c r="AY148" s="20" t="s">
        <v>115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80</v>
      </c>
      <c r="BK148" s="219">
        <f>ROUND(I148*H148,2)</f>
        <v>0</v>
      </c>
      <c r="BL148" s="20" t="s">
        <v>114</v>
      </c>
      <c r="BM148" s="218" t="s">
        <v>263</v>
      </c>
    </row>
    <row r="149" s="2" customFormat="1">
      <c r="A149" s="41"/>
      <c r="B149" s="42"/>
      <c r="C149" s="43"/>
      <c r="D149" s="251" t="s">
        <v>183</v>
      </c>
      <c r="E149" s="43"/>
      <c r="F149" s="252" t="s">
        <v>264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183</v>
      </c>
      <c r="AU149" s="20" t="s">
        <v>82</v>
      </c>
    </row>
    <row r="150" s="14" customFormat="1">
      <c r="A150" s="14"/>
      <c r="B150" s="240"/>
      <c r="C150" s="241"/>
      <c r="D150" s="220" t="s">
        <v>175</v>
      </c>
      <c r="E150" s="242" t="s">
        <v>19</v>
      </c>
      <c r="F150" s="243" t="s">
        <v>265</v>
      </c>
      <c r="G150" s="241"/>
      <c r="H150" s="244">
        <v>68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0" t="s">
        <v>175</v>
      </c>
      <c r="AU150" s="250" t="s">
        <v>82</v>
      </c>
      <c r="AV150" s="14" t="s">
        <v>82</v>
      </c>
      <c r="AW150" s="14" t="s">
        <v>33</v>
      </c>
      <c r="AX150" s="14" t="s">
        <v>72</v>
      </c>
      <c r="AY150" s="250" t="s">
        <v>115</v>
      </c>
    </row>
    <row r="151" s="14" customFormat="1">
      <c r="A151" s="14"/>
      <c r="B151" s="240"/>
      <c r="C151" s="241"/>
      <c r="D151" s="220" t="s">
        <v>175</v>
      </c>
      <c r="E151" s="242" t="s">
        <v>19</v>
      </c>
      <c r="F151" s="243" t="s">
        <v>266</v>
      </c>
      <c r="G151" s="241"/>
      <c r="H151" s="244">
        <v>40.57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0" t="s">
        <v>175</v>
      </c>
      <c r="AU151" s="250" t="s">
        <v>82</v>
      </c>
      <c r="AV151" s="14" t="s">
        <v>82</v>
      </c>
      <c r="AW151" s="14" t="s">
        <v>33</v>
      </c>
      <c r="AX151" s="14" t="s">
        <v>72</v>
      </c>
      <c r="AY151" s="250" t="s">
        <v>115</v>
      </c>
    </row>
    <row r="152" s="14" customFormat="1">
      <c r="A152" s="14"/>
      <c r="B152" s="240"/>
      <c r="C152" s="241"/>
      <c r="D152" s="220" t="s">
        <v>175</v>
      </c>
      <c r="E152" s="242" t="s">
        <v>19</v>
      </c>
      <c r="F152" s="243" t="s">
        <v>267</v>
      </c>
      <c r="G152" s="241"/>
      <c r="H152" s="244">
        <v>61.5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175</v>
      </c>
      <c r="AU152" s="250" t="s">
        <v>82</v>
      </c>
      <c r="AV152" s="14" t="s">
        <v>82</v>
      </c>
      <c r="AW152" s="14" t="s">
        <v>33</v>
      </c>
      <c r="AX152" s="14" t="s">
        <v>72</v>
      </c>
      <c r="AY152" s="250" t="s">
        <v>115</v>
      </c>
    </row>
    <row r="153" s="15" customFormat="1">
      <c r="A153" s="15"/>
      <c r="B153" s="253"/>
      <c r="C153" s="254"/>
      <c r="D153" s="220" t="s">
        <v>175</v>
      </c>
      <c r="E153" s="255" t="s">
        <v>19</v>
      </c>
      <c r="F153" s="256" t="s">
        <v>239</v>
      </c>
      <c r="G153" s="254"/>
      <c r="H153" s="257">
        <v>170.06999999999999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3" t="s">
        <v>175</v>
      </c>
      <c r="AU153" s="263" t="s">
        <v>82</v>
      </c>
      <c r="AV153" s="15" t="s">
        <v>114</v>
      </c>
      <c r="AW153" s="15" t="s">
        <v>33</v>
      </c>
      <c r="AX153" s="15" t="s">
        <v>80</v>
      </c>
      <c r="AY153" s="263" t="s">
        <v>115</v>
      </c>
    </row>
    <row r="154" s="2" customFormat="1" ht="24.15" customHeight="1">
      <c r="A154" s="41"/>
      <c r="B154" s="42"/>
      <c r="C154" s="207" t="s">
        <v>268</v>
      </c>
      <c r="D154" s="207" t="s">
        <v>117</v>
      </c>
      <c r="E154" s="208" t="s">
        <v>269</v>
      </c>
      <c r="F154" s="209" t="s">
        <v>270</v>
      </c>
      <c r="G154" s="210" t="s">
        <v>248</v>
      </c>
      <c r="H154" s="211">
        <v>20.469999999999999</v>
      </c>
      <c r="I154" s="212"/>
      <c r="J154" s="213">
        <f>ROUND(I154*H154,2)</f>
        <v>0</v>
      </c>
      <c r="K154" s="209" t="s">
        <v>181</v>
      </c>
      <c r="L154" s="47"/>
      <c r="M154" s="214" t="s">
        <v>19</v>
      </c>
      <c r="N154" s="215" t="s">
        <v>43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114</v>
      </c>
      <c r="AT154" s="218" t="s">
        <v>117</v>
      </c>
      <c r="AU154" s="218" t="s">
        <v>82</v>
      </c>
      <c r="AY154" s="20" t="s">
        <v>115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80</v>
      </c>
      <c r="BK154" s="219">
        <f>ROUND(I154*H154,2)</f>
        <v>0</v>
      </c>
      <c r="BL154" s="20" t="s">
        <v>114</v>
      </c>
      <c r="BM154" s="218" t="s">
        <v>271</v>
      </c>
    </row>
    <row r="155" s="2" customFormat="1">
      <c r="A155" s="41"/>
      <c r="B155" s="42"/>
      <c r="C155" s="43"/>
      <c r="D155" s="251" t="s">
        <v>183</v>
      </c>
      <c r="E155" s="43"/>
      <c r="F155" s="252" t="s">
        <v>272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183</v>
      </c>
      <c r="AU155" s="20" t="s">
        <v>82</v>
      </c>
    </row>
    <row r="156" s="13" customFormat="1">
      <c r="A156" s="13"/>
      <c r="B156" s="230"/>
      <c r="C156" s="231"/>
      <c r="D156" s="220" t="s">
        <v>175</v>
      </c>
      <c r="E156" s="232" t="s">
        <v>19</v>
      </c>
      <c r="F156" s="233" t="s">
        <v>273</v>
      </c>
      <c r="G156" s="231"/>
      <c r="H156" s="232" t="s">
        <v>19</v>
      </c>
      <c r="I156" s="234"/>
      <c r="J156" s="231"/>
      <c r="K156" s="231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175</v>
      </c>
      <c r="AU156" s="239" t="s">
        <v>82</v>
      </c>
      <c r="AV156" s="13" t="s">
        <v>80</v>
      </c>
      <c r="AW156" s="13" t="s">
        <v>33</v>
      </c>
      <c r="AX156" s="13" t="s">
        <v>72</v>
      </c>
      <c r="AY156" s="239" t="s">
        <v>115</v>
      </c>
    </row>
    <row r="157" s="13" customFormat="1">
      <c r="A157" s="13"/>
      <c r="B157" s="230"/>
      <c r="C157" s="231"/>
      <c r="D157" s="220" t="s">
        <v>175</v>
      </c>
      <c r="E157" s="232" t="s">
        <v>19</v>
      </c>
      <c r="F157" s="233" t="s">
        <v>274</v>
      </c>
      <c r="G157" s="231"/>
      <c r="H157" s="232" t="s">
        <v>19</v>
      </c>
      <c r="I157" s="234"/>
      <c r="J157" s="231"/>
      <c r="K157" s="231"/>
      <c r="L157" s="235"/>
      <c r="M157" s="236"/>
      <c r="N157" s="237"/>
      <c r="O157" s="237"/>
      <c r="P157" s="237"/>
      <c r="Q157" s="237"/>
      <c r="R157" s="237"/>
      <c r="S157" s="237"/>
      <c r="T157" s="23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9" t="s">
        <v>175</v>
      </c>
      <c r="AU157" s="239" t="s">
        <v>82</v>
      </c>
      <c r="AV157" s="13" t="s">
        <v>80</v>
      </c>
      <c r="AW157" s="13" t="s">
        <v>33</v>
      </c>
      <c r="AX157" s="13" t="s">
        <v>72</v>
      </c>
      <c r="AY157" s="239" t="s">
        <v>115</v>
      </c>
    </row>
    <row r="158" s="14" customFormat="1">
      <c r="A158" s="14"/>
      <c r="B158" s="240"/>
      <c r="C158" s="241"/>
      <c r="D158" s="220" t="s">
        <v>175</v>
      </c>
      <c r="E158" s="242" t="s">
        <v>19</v>
      </c>
      <c r="F158" s="243" t="s">
        <v>275</v>
      </c>
      <c r="G158" s="241"/>
      <c r="H158" s="244">
        <v>20.469999999999999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0" t="s">
        <v>175</v>
      </c>
      <c r="AU158" s="250" t="s">
        <v>82</v>
      </c>
      <c r="AV158" s="14" t="s">
        <v>82</v>
      </c>
      <c r="AW158" s="14" t="s">
        <v>33</v>
      </c>
      <c r="AX158" s="14" t="s">
        <v>80</v>
      </c>
      <c r="AY158" s="250" t="s">
        <v>115</v>
      </c>
    </row>
    <row r="159" s="2" customFormat="1" ht="24.15" customHeight="1">
      <c r="A159" s="41"/>
      <c r="B159" s="42"/>
      <c r="C159" s="207" t="s">
        <v>276</v>
      </c>
      <c r="D159" s="207" t="s">
        <v>117</v>
      </c>
      <c r="E159" s="208" t="s">
        <v>277</v>
      </c>
      <c r="F159" s="209" t="s">
        <v>278</v>
      </c>
      <c r="G159" s="210" t="s">
        <v>180</v>
      </c>
      <c r="H159" s="211">
        <v>3</v>
      </c>
      <c r="I159" s="212"/>
      <c r="J159" s="213">
        <f>ROUND(I159*H159,2)</f>
        <v>0</v>
      </c>
      <c r="K159" s="209" t="s">
        <v>19</v>
      </c>
      <c r="L159" s="47"/>
      <c r="M159" s="214" t="s">
        <v>19</v>
      </c>
      <c r="N159" s="215" t="s">
        <v>43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114</v>
      </c>
      <c r="AT159" s="218" t="s">
        <v>117</v>
      </c>
      <c r="AU159" s="218" t="s">
        <v>82</v>
      </c>
      <c r="AY159" s="20" t="s">
        <v>115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80</v>
      </c>
      <c r="BK159" s="219">
        <f>ROUND(I159*H159,2)</f>
        <v>0</v>
      </c>
      <c r="BL159" s="20" t="s">
        <v>114</v>
      </c>
      <c r="BM159" s="218" t="s">
        <v>279</v>
      </c>
    </row>
    <row r="160" s="2" customFormat="1" ht="24.15" customHeight="1">
      <c r="A160" s="41"/>
      <c r="B160" s="42"/>
      <c r="C160" s="207" t="s">
        <v>280</v>
      </c>
      <c r="D160" s="207" t="s">
        <v>117</v>
      </c>
      <c r="E160" s="208" t="s">
        <v>281</v>
      </c>
      <c r="F160" s="209" t="s">
        <v>282</v>
      </c>
      <c r="G160" s="210" t="s">
        <v>180</v>
      </c>
      <c r="H160" s="211">
        <v>3</v>
      </c>
      <c r="I160" s="212"/>
      <c r="J160" s="213">
        <f>ROUND(I160*H160,2)</f>
        <v>0</v>
      </c>
      <c r="K160" s="209" t="s">
        <v>19</v>
      </c>
      <c r="L160" s="47"/>
      <c r="M160" s="214" t="s">
        <v>19</v>
      </c>
      <c r="N160" s="215" t="s">
        <v>43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114</v>
      </c>
      <c r="AT160" s="218" t="s">
        <v>117</v>
      </c>
      <c r="AU160" s="218" t="s">
        <v>82</v>
      </c>
      <c r="AY160" s="20" t="s">
        <v>115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80</v>
      </c>
      <c r="BK160" s="219">
        <f>ROUND(I160*H160,2)</f>
        <v>0</v>
      </c>
      <c r="BL160" s="20" t="s">
        <v>114</v>
      </c>
      <c r="BM160" s="218" t="s">
        <v>283</v>
      </c>
    </row>
    <row r="161" s="2" customFormat="1" ht="24.15" customHeight="1">
      <c r="A161" s="41"/>
      <c r="B161" s="42"/>
      <c r="C161" s="207" t="s">
        <v>284</v>
      </c>
      <c r="D161" s="207" t="s">
        <v>117</v>
      </c>
      <c r="E161" s="208" t="s">
        <v>285</v>
      </c>
      <c r="F161" s="209" t="s">
        <v>286</v>
      </c>
      <c r="G161" s="210" t="s">
        <v>172</v>
      </c>
      <c r="H161" s="211">
        <v>150</v>
      </c>
      <c r="I161" s="212"/>
      <c r="J161" s="213">
        <f>ROUND(I161*H161,2)</f>
        <v>0</v>
      </c>
      <c r="K161" s="209" t="s">
        <v>19</v>
      </c>
      <c r="L161" s="47"/>
      <c r="M161" s="214" t="s">
        <v>19</v>
      </c>
      <c r="N161" s="215" t="s">
        <v>43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114</v>
      </c>
      <c r="AT161" s="218" t="s">
        <v>117</v>
      </c>
      <c r="AU161" s="218" t="s">
        <v>82</v>
      </c>
      <c r="AY161" s="20" t="s">
        <v>115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80</v>
      </c>
      <c r="BK161" s="219">
        <f>ROUND(I161*H161,2)</f>
        <v>0</v>
      </c>
      <c r="BL161" s="20" t="s">
        <v>114</v>
      </c>
      <c r="BM161" s="218" t="s">
        <v>287</v>
      </c>
    </row>
    <row r="162" s="2" customFormat="1">
      <c r="A162" s="41"/>
      <c r="B162" s="42"/>
      <c r="C162" s="43"/>
      <c r="D162" s="220" t="s">
        <v>133</v>
      </c>
      <c r="E162" s="43"/>
      <c r="F162" s="221" t="s">
        <v>288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133</v>
      </c>
      <c r="AU162" s="20" t="s">
        <v>82</v>
      </c>
    </row>
    <row r="163" s="2" customFormat="1" ht="24.15" customHeight="1">
      <c r="A163" s="41"/>
      <c r="B163" s="42"/>
      <c r="C163" s="207" t="s">
        <v>289</v>
      </c>
      <c r="D163" s="207" t="s">
        <v>117</v>
      </c>
      <c r="E163" s="208" t="s">
        <v>290</v>
      </c>
      <c r="F163" s="209" t="s">
        <v>291</v>
      </c>
      <c r="G163" s="210" t="s">
        <v>292</v>
      </c>
      <c r="H163" s="211">
        <v>10</v>
      </c>
      <c r="I163" s="212"/>
      <c r="J163" s="213">
        <f>ROUND(I163*H163,2)</f>
        <v>0</v>
      </c>
      <c r="K163" s="209" t="s">
        <v>181</v>
      </c>
      <c r="L163" s="47"/>
      <c r="M163" s="214" t="s">
        <v>19</v>
      </c>
      <c r="N163" s="215" t="s">
        <v>43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114</v>
      </c>
      <c r="AT163" s="218" t="s">
        <v>117</v>
      </c>
      <c r="AU163" s="218" t="s">
        <v>82</v>
      </c>
      <c r="AY163" s="20" t="s">
        <v>115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80</v>
      </c>
      <c r="BK163" s="219">
        <f>ROUND(I163*H163,2)</f>
        <v>0</v>
      </c>
      <c r="BL163" s="20" t="s">
        <v>114</v>
      </c>
      <c r="BM163" s="218" t="s">
        <v>293</v>
      </c>
    </row>
    <row r="164" s="2" customFormat="1">
      <c r="A164" s="41"/>
      <c r="B164" s="42"/>
      <c r="C164" s="43"/>
      <c r="D164" s="251" t="s">
        <v>183</v>
      </c>
      <c r="E164" s="43"/>
      <c r="F164" s="252" t="s">
        <v>294</v>
      </c>
      <c r="G164" s="43"/>
      <c r="H164" s="43"/>
      <c r="I164" s="222"/>
      <c r="J164" s="43"/>
      <c r="K164" s="43"/>
      <c r="L164" s="47"/>
      <c r="M164" s="223"/>
      <c r="N164" s="22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183</v>
      </c>
      <c r="AU164" s="20" t="s">
        <v>82</v>
      </c>
    </row>
    <row r="165" s="2" customFormat="1" ht="37.8" customHeight="1">
      <c r="A165" s="41"/>
      <c r="B165" s="42"/>
      <c r="C165" s="207" t="s">
        <v>295</v>
      </c>
      <c r="D165" s="207" t="s">
        <v>117</v>
      </c>
      <c r="E165" s="208" t="s">
        <v>296</v>
      </c>
      <c r="F165" s="209" t="s">
        <v>297</v>
      </c>
      <c r="G165" s="210" t="s">
        <v>248</v>
      </c>
      <c r="H165" s="211">
        <v>598.57000000000005</v>
      </c>
      <c r="I165" s="212"/>
      <c r="J165" s="213">
        <f>ROUND(I165*H165,2)</f>
        <v>0</v>
      </c>
      <c r="K165" s="209" t="s">
        <v>19</v>
      </c>
      <c r="L165" s="47"/>
      <c r="M165" s="214" t="s">
        <v>19</v>
      </c>
      <c r="N165" s="215" t="s">
        <v>43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114</v>
      </c>
      <c r="AT165" s="218" t="s">
        <v>117</v>
      </c>
      <c r="AU165" s="218" t="s">
        <v>82</v>
      </c>
      <c r="AY165" s="20" t="s">
        <v>115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80</v>
      </c>
      <c r="BK165" s="219">
        <f>ROUND(I165*H165,2)</f>
        <v>0</v>
      </c>
      <c r="BL165" s="20" t="s">
        <v>114</v>
      </c>
      <c r="BM165" s="218" t="s">
        <v>298</v>
      </c>
    </row>
    <row r="166" s="14" customFormat="1">
      <c r="A166" s="14"/>
      <c r="B166" s="240"/>
      <c r="C166" s="241"/>
      <c r="D166" s="220" t="s">
        <v>175</v>
      </c>
      <c r="E166" s="242" t="s">
        <v>19</v>
      </c>
      <c r="F166" s="243" t="s">
        <v>299</v>
      </c>
      <c r="G166" s="241"/>
      <c r="H166" s="244">
        <v>598.57000000000005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0" t="s">
        <v>175</v>
      </c>
      <c r="AU166" s="250" t="s">
        <v>82</v>
      </c>
      <c r="AV166" s="14" t="s">
        <v>82</v>
      </c>
      <c r="AW166" s="14" t="s">
        <v>33</v>
      </c>
      <c r="AX166" s="14" t="s">
        <v>80</v>
      </c>
      <c r="AY166" s="250" t="s">
        <v>115</v>
      </c>
    </row>
    <row r="167" s="2" customFormat="1" ht="24.15" customHeight="1">
      <c r="A167" s="41"/>
      <c r="B167" s="42"/>
      <c r="C167" s="207" t="s">
        <v>7</v>
      </c>
      <c r="D167" s="207" t="s">
        <v>117</v>
      </c>
      <c r="E167" s="208" t="s">
        <v>300</v>
      </c>
      <c r="F167" s="209" t="s">
        <v>301</v>
      </c>
      <c r="G167" s="210" t="s">
        <v>248</v>
      </c>
      <c r="H167" s="211">
        <v>598.57000000000005</v>
      </c>
      <c r="I167" s="212"/>
      <c r="J167" s="213">
        <f>ROUND(I167*H167,2)</f>
        <v>0</v>
      </c>
      <c r="K167" s="209" t="s">
        <v>181</v>
      </c>
      <c r="L167" s="47"/>
      <c r="M167" s="214" t="s">
        <v>19</v>
      </c>
      <c r="N167" s="215" t="s">
        <v>43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114</v>
      </c>
      <c r="AT167" s="218" t="s">
        <v>117</v>
      </c>
      <c r="AU167" s="218" t="s">
        <v>82</v>
      </c>
      <c r="AY167" s="20" t="s">
        <v>115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80</v>
      </c>
      <c r="BK167" s="219">
        <f>ROUND(I167*H167,2)</f>
        <v>0</v>
      </c>
      <c r="BL167" s="20" t="s">
        <v>114</v>
      </c>
      <c r="BM167" s="218" t="s">
        <v>302</v>
      </c>
    </row>
    <row r="168" s="2" customFormat="1">
      <c r="A168" s="41"/>
      <c r="B168" s="42"/>
      <c r="C168" s="43"/>
      <c r="D168" s="251" t="s">
        <v>183</v>
      </c>
      <c r="E168" s="43"/>
      <c r="F168" s="252" t="s">
        <v>303</v>
      </c>
      <c r="G168" s="43"/>
      <c r="H168" s="43"/>
      <c r="I168" s="222"/>
      <c r="J168" s="43"/>
      <c r="K168" s="43"/>
      <c r="L168" s="47"/>
      <c r="M168" s="223"/>
      <c r="N168" s="22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183</v>
      </c>
      <c r="AU168" s="20" t="s">
        <v>82</v>
      </c>
    </row>
    <row r="169" s="2" customFormat="1" ht="24.15" customHeight="1">
      <c r="A169" s="41"/>
      <c r="B169" s="42"/>
      <c r="C169" s="207" t="s">
        <v>304</v>
      </c>
      <c r="D169" s="207" t="s">
        <v>117</v>
      </c>
      <c r="E169" s="208" t="s">
        <v>305</v>
      </c>
      <c r="F169" s="209" t="s">
        <v>306</v>
      </c>
      <c r="G169" s="210" t="s">
        <v>292</v>
      </c>
      <c r="H169" s="211">
        <v>1197.1400000000001</v>
      </c>
      <c r="I169" s="212"/>
      <c r="J169" s="213">
        <f>ROUND(I169*H169,2)</f>
        <v>0</v>
      </c>
      <c r="K169" s="209" t="s">
        <v>181</v>
      </c>
      <c r="L169" s="47"/>
      <c r="M169" s="214" t="s">
        <v>19</v>
      </c>
      <c r="N169" s="215" t="s">
        <v>43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114</v>
      </c>
      <c r="AT169" s="218" t="s">
        <v>117</v>
      </c>
      <c r="AU169" s="218" t="s">
        <v>82</v>
      </c>
      <c r="AY169" s="20" t="s">
        <v>115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80</v>
      </c>
      <c r="BK169" s="219">
        <f>ROUND(I169*H169,2)</f>
        <v>0</v>
      </c>
      <c r="BL169" s="20" t="s">
        <v>114</v>
      </c>
      <c r="BM169" s="218" t="s">
        <v>307</v>
      </c>
    </row>
    <row r="170" s="2" customFormat="1">
      <c r="A170" s="41"/>
      <c r="B170" s="42"/>
      <c r="C170" s="43"/>
      <c r="D170" s="251" t="s">
        <v>183</v>
      </c>
      <c r="E170" s="43"/>
      <c r="F170" s="252" t="s">
        <v>308</v>
      </c>
      <c r="G170" s="43"/>
      <c r="H170" s="43"/>
      <c r="I170" s="222"/>
      <c r="J170" s="43"/>
      <c r="K170" s="43"/>
      <c r="L170" s="47"/>
      <c r="M170" s="223"/>
      <c r="N170" s="22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183</v>
      </c>
      <c r="AU170" s="20" t="s">
        <v>82</v>
      </c>
    </row>
    <row r="171" s="14" customFormat="1">
      <c r="A171" s="14"/>
      <c r="B171" s="240"/>
      <c r="C171" s="241"/>
      <c r="D171" s="220" t="s">
        <v>175</v>
      </c>
      <c r="E171" s="242" t="s">
        <v>19</v>
      </c>
      <c r="F171" s="243" t="s">
        <v>309</v>
      </c>
      <c r="G171" s="241"/>
      <c r="H171" s="244">
        <v>1197.1400000000001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0" t="s">
        <v>175</v>
      </c>
      <c r="AU171" s="250" t="s">
        <v>82</v>
      </c>
      <c r="AV171" s="14" t="s">
        <v>82</v>
      </c>
      <c r="AW171" s="14" t="s">
        <v>33</v>
      </c>
      <c r="AX171" s="14" t="s">
        <v>80</v>
      </c>
      <c r="AY171" s="250" t="s">
        <v>115</v>
      </c>
    </row>
    <row r="172" s="2" customFormat="1" ht="24.15" customHeight="1">
      <c r="A172" s="41"/>
      <c r="B172" s="42"/>
      <c r="C172" s="207" t="s">
        <v>310</v>
      </c>
      <c r="D172" s="207" t="s">
        <v>117</v>
      </c>
      <c r="E172" s="208" t="s">
        <v>311</v>
      </c>
      <c r="F172" s="209" t="s">
        <v>312</v>
      </c>
      <c r="G172" s="210" t="s">
        <v>248</v>
      </c>
      <c r="H172" s="211">
        <v>30.969999999999999</v>
      </c>
      <c r="I172" s="212"/>
      <c r="J172" s="213">
        <f>ROUND(I172*H172,2)</f>
        <v>0</v>
      </c>
      <c r="K172" s="209" t="s">
        <v>181</v>
      </c>
      <c r="L172" s="47"/>
      <c r="M172" s="214" t="s">
        <v>19</v>
      </c>
      <c r="N172" s="215" t="s">
        <v>43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114</v>
      </c>
      <c r="AT172" s="218" t="s">
        <v>117</v>
      </c>
      <c r="AU172" s="218" t="s">
        <v>82</v>
      </c>
      <c r="AY172" s="20" t="s">
        <v>115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114</v>
      </c>
      <c r="BM172" s="218" t="s">
        <v>313</v>
      </c>
    </row>
    <row r="173" s="2" customFormat="1">
      <c r="A173" s="41"/>
      <c r="B173" s="42"/>
      <c r="C173" s="43"/>
      <c r="D173" s="251" t="s">
        <v>183</v>
      </c>
      <c r="E173" s="43"/>
      <c r="F173" s="252" t="s">
        <v>314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183</v>
      </c>
      <c r="AU173" s="20" t="s">
        <v>82</v>
      </c>
    </row>
    <row r="174" s="13" customFormat="1">
      <c r="A174" s="13"/>
      <c r="B174" s="230"/>
      <c r="C174" s="231"/>
      <c r="D174" s="220" t="s">
        <v>175</v>
      </c>
      <c r="E174" s="232" t="s">
        <v>19</v>
      </c>
      <c r="F174" s="233" t="s">
        <v>315</v>
      </c>
      <c r="G174" s="231"/>
      <c r="H174" s="232" t="s">
        <v>19</v>
      </c>
      <c r="I174" s="234"/>
      <c r="J174" s="231"/>
      <c r="K174" s="231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175</v>
      </c>
      <c r="AU174" s="239" t="s">
        <v>82</v>
      </c>
      <c r="AV174" s="13" t="s">
        <v>80</v>
      </c>
      <c r="AW174" s="13" t="s">
        <v>33</v>
      </c>
      <c r="AX174" s="13" t="s">
        <v>72</v>
      </c>
      <c r="AY174" s="239" t="s">
        <v>115</v>
      </c>
    </row>
    <row r="175" s="13" customFormat="1">
      <c r="A175" s="13"/>
      <c r="B175" s="230"/>
      <c r="C175" s="231"/>
      <c r="D175" s="220" t="s">
        <v>175</v>
      </c>
      <c r="E175" s="232" t="s">
        <v>19</v>
      </c>
      <c r="F175" s="233" t="s">
        <v>316</v>
      </c>
      <c r="G175" s="231"/>
      <c r="H175" s="232" t="s">
        <v>19</v>
      </c>
      <c r="I175" s="234"/>
      <c r="J175" s="231"/>
      <c r="K175" s="231"/>
      <c r="L175" s="235"/>
      <c r="M175" s="236"/>
      <c r="N175" s="237"/>
      <c r="O175" s="237"/>
      <c r="P175" s="237"/>
      <c r="Q175" s="237"/>
      <c r="R175" s="237"/>
      <c r="S175" s="237"/>
      <c r="T175" s="2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9" t="s">
        <v>175</v>
      </c>
      <c r="AU175" s="239" t="s">
        <v>82</v>
      </c>
      <c r="AV175" s="13" t="s">
        <v>80</v>
      </c>
      <c r="AW175" s="13" t="s">
        <v>33</v>
      </c>
      <c r="AX175" s="13" t="s">
        <v>72</v>
      </c>
      <c r="AY175" s="239" t="s">
        <v>115</v>
      </c>
    </row>
    <row r="176" s="14" customFormat="1">
      <c r="A176" s="14"/>
      <c r="B176" s="240"/>
      <c r="C176" s="241"/>
      <c r="D176" s="220" t="s">
        <v>175</v>
      </c>
      <c r="E176" s="242" t="s">
        <v>19</v>
      </c>
      <c r="F176" s="243" t="s">
        <v>317</v>
      </c>
      <c r="G176" s="241"/>
      <c r="H176" s="244">
        <v>21.140000000000001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0" t="s">
        <v>175</v>
      </c>
      <c r="AU176" s="250" t="s">
        <v>82</v>
      </c>
      <c r="AV176" s="14" t="s">
        <v>82</v>
      </c>
      <c r="AW176" s="14" t="s">
        <v>33</v>
      </c>
      <c r="AX176" s="14" t="s">
        <v>72</v>
      </c>
      <c r="AY176" s="250" t="s">
        <v>115</v>
      </c>
    </row>
    <row r="177" s="13" customFormat="1">
      <c r="A177" s="13"/>
      <c r="B177" s="230"/>
      <c r="C177" s="231"/>
      <c r="D177" s="220" t="s">
        <v>175</v>
      </c>
      <c r="E177" s="232" t="s">
        <v>19</v>
      </c>
      <c r="F177" s="233" t="s">
        <v>318</v>
      </c>
      <c r="G177" s="231"/>
      <c r="H177" s="232" t="s">
        <v>19</v>
      </c>
      <c r="I177" s="234"/>
      <c r="J177" s="231"/>
      <c r="K177" s="231"/>
      <c r="L177" s="235"/>
      <c r="M177" s="236"/>
      <c r="N177" s="237"/>
      <c r="O177" s="237"/>
      <c r="P177" s="237"/>
      <c r="Q177" s="237"/>
      <c r="R177" s="237"/>
      <c r="S177" s="237"/>
      <c r="T177" s="23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9" t="s">
        <v>175</v>
      </c>
      <c r="AU177" s="239" t="s">
        <v>82</v>
      </c>
      <c r="AV177" s="13" t="s">
        <v>80</v>
      </c>
      <c r="AW177" s="13" t="s">
        <v>33</v>
      </c>
      <c r="AX177" s="13" t="s">
        <v>72</v>
      </c>
      <c r="AY177" s="239" t="s">
        <v>115</v>
      </c>
    </row>
    <row r="178" s="13" customFormat="1">
      <c r="A178" s="13"/>
      <c r="B178" s="230"/>
      <c r="C178" s="231"/>
      <c r="D178" s="220" t="s">
        <v>175</v>
      </c>
      <c r="E178" s="232" t="s">
        <v>19</v>
      </c>
      <c r="F178" s="233" t="s">
        <v>319</v>
      </c>
      <c r="G178" s="231"/>
      <c r="H178" s="232" t="s">
        <v>19</v>
      </c>
      <c r="I178" s="234"/>
      <c r="J178" s="231"/>
      <c r="K178" s="231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175</v>
      </c>
      <c r="AU178" s="239" t="s">
        <v>82</v>
      </c>
      <c r="AV178" s="13" t="s">
        <v>80</v>
      </c>
      <c r="AW178" s="13" t="s">
        <v>33</v>
      </c>
      <c r="AX178" s="13" t="s">
        <v>72</v>
      </c>
      <c r="AY178" s="239" t="s">
        <v>115</v>
      </c>
    </row>
    <row r="179" s="14" customFormat="1">
      <c r="A179" s="14"/>
      <c r="B179" s="240"/>
      <c r="C179" s="241"/>
      <c r="D179" s="220" t="s">
        <v>175</v>
      </c>
      <c r="E179" s="242" t="s">
        <v>19</v>
      </c>
      <c r="F179" s="243" t="s">
        <v>320</v>
      </c>
      <c r="G179" s="241"/>
      <c r="H179" s="244">
        <v>8.2699999999999996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0" t="s">
        <v>175</v>
      </c>
      <c r="AU179" s="250" t="s">
        <v>82</v>
      </c>
      <c r="AV179" s="14" t="s">
        <v>82</v>
      </c>
      <c r="AW179" s="14" t="s">
        <v>33</v>
      </c>
      <c r="AX179" s="14" t="s">
        <v>72</v>
      </c>
      <c r="AY179" s="250" t="s">
        <v>115</v>
      </c>
    </row>
    <row r="180" s="14" customFormat="1">
      <c r="A180" s="14"/>
      <c r="B180" s="240"/>
      <c r="C180" s="241"/>
      <c r="D180" s="220" t="s">
        <v>175</v>
      </c>
      <c r="E180" s="242" t="s">
        <v>19</v>
      </c>
      <c r="F180" s="243" t="s">
        <v>321</v>
      </c>
      <c r="G180" s="241"/>
      <c r="H180" s="244">
        <v>1.5600000000000001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0" t="s">
        <v>175</v>
      </c>
      <c r="AU180" s="250" t="s">
        <v>82</v>
      </c>
      <c r="AV180" s="14" t="s">
        <v>82</v>
      </c>
      <c r="AW180" s="14" t="s">
        <v>33</v>
      </c>
      <c r="AX180" s="14" t="s">
        <v>72</v>
      </c>
      <c r="AY180" s="250" t="s">
        <v>115</v>
      </c>
    </row>
    <row r="181" s="15" customFormat="1">
      <c r="A181" s="15"/>
      <c r="B181" s="253"/>
      <c r="C181" s="254"/>
      <c r="D181" s="220" t="s">
        <v>175</v>
      </c>
      <c r="E181" s="255" t="s">
        <v>19</v>
      </c>
      <c r="F181" s="256" t="s">
        <v>239</v>
      </c>
      <c r="G181" s="254"/>
      <c r="H181" s="257">
        <v>30.969999999999999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3" t="s">
        <v>175</v>
      </c>
      <c r="AU181" s="263" t="s">
        <v>82</v>
      </c>
      <c r="AV181" s="15" t="s">
        <v>114</v>
      </c>
      <c r="AW181" s="15" t="s">
        <v>33</v>
      </c>
      <c r="AX181" s="15" t="s">
        <v>80</v>
      </c>
      <c r="AY181" s="263" t="s">
        <v>115</v>
      </c>
    </row>
    <row r="182" s="2" customFormat="1" ht="16.5" customHeight="1">
      <c r="A182" s="41"/>
      <c r="B182" s="42"/>
      <c r="C182" s="264" t="s">
        <v>213</v>
      </c>
      <c r="D182" s="264" t="s">
        <v>322</v>
      </c>
      <c r="E182" s="265" t="s">
        <v>323</v>
      </c>
      <c r="F182" s="266" t="s">
        <v>324</v>
      </c>
      <c r="G182" s="267" t="s">
        <v>292</v>
      </c>
      <c r="H182" s="268">
        <v>61.939999999999998</v>
      </c>
      <c r="I182" s="269"/>
      <c r="J182" s="270">
        <f>ROUND(I182*H182,2)</f>
        <v>0</v>
      </c>
      <c r="K182" s="266" t="s">
        <v>19</v>
      </c>
      <c r="L182" s="271"/>
      <c r="M182" s="272" t="s">
        <v>19</v>
      </c>
      <c r="N182" s="273" t="s">
        <v>43</v>
      </c>
      <c r="O182" s="87"/>
      <c r="P182" s="216">
        <f>O182*H182</f>
        <v>0</v>
      </c>
      <c r="Q182" s="216">
        <v>1</v>
      </c>
      <c r="R182" s="216">
        <f>Q182*H182</f>
        <v>61.939999999999998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143</v>
      </c>
      <c r="AT182" s="218" t="s">
        <v>322</v>
      </c>
      <c r="AU182" s="218" t="s">
        <v>82</v>
      </c>
      <c r="AY182" s="20" t="s">
        <v>115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80</v>
      </c>
      <c r="BK182" s="219">
        <f>ROUND(I182*H182,2)</f>
        <v>0</v>
      </c>
      <c r="BL182" s="20" t="s">
        <v>114</v>
      </c>
      <c r="BM182" s="218" t="s">
        <v>325</v>
      </c>
    </row>
    <row r="183" s="14" customFormat="1">
      <c r="A183" s="14"/>
      <c r="B183" s="240"/>
      <c r="C183" s="241"/>
      <c r="D183" s="220" t="s">
        <v>175</v>
      </c>
      <c r="E183" s="241"/>
      <c r="F183" s="243" t="s">
        <v>326</v>
      </c>
      <c r="G183" s="241"/>
      <c r="H183" s="244">
        <v>61.939999999999998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0" t="s">
        <v>175</v>
      </c>
      <c r="AU183" s="250" t="s">
        <v>82</v>
      </c>
      <c r="AV183" s="14" t="s">
        <v>82</v>
      </c>
      <c r="AW183" s="14" t="s">
        <v>4</v>
      </c>
      <c r="AX183" s="14" t="s">
        <v>80</v>
      </c>
      <c r="AY183" s="250" t="s">
        <v>115</v>
      </c>
    </row>
    <row r="184" s="2" customFormat="1" ht="16.5" customHeight="1">
      <c r="A184" s="41"/>
      <c r="B184" s="42"/>
      <c r="C184" s="207" t="s">
        <v>327</v>
      </c>
      <c r="D184" s="207" t="s">
        <v>117</v>
      </c>
      <c r="E184" s="208" t="s">
        <v>328</v>
      </c>
      <c r="F184" s="209" t="s">
        <v>329</v>
      </c>
      <c r="G184" s="210" t="s">
        <v>172</v>
      </c>
      <c r="H184" s="211">
        <v>667.5</v>
      </c>
      <c r="I184" s="212"/>
      <c r="J184" s="213">
        <f>ROUND(I184*H184,2)</f>
        <v>0</v>
      </c>
      <c r="K184" s="209" t="s">
        <v>181</v>
      </c>
      <c r="L184" s="47"/>
      <c r="M184" s="214" t="s">
        <v>19</v>
      </c>
      <c r="N184" s="215" t="s">
        <v>43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114</v>
      </c>
      <c r="AT184" s="218" t="s">
        <v>117</v>
      </c>
      <c r="AU184" s="218" t="s">
        <v>82</v>
      </c>
      <c r="AY184" s="20" t="s">
        <v>115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80</v>
      </c>
      <c r="BK184" s="219">
        <f>ROUND(I184*H184,2)</f>
        <v>0</v>
      </c>
      <c r="BL184" s="20" t="s">
        <v>114</v>
      </c>
      <c r="BM184" s="218" t="s">
        <v>330</v>
      </c>
    </row>
    <row r="185" s="2" customFormat="1">
      <c r="A185" s="41"/>
      <c r="B185" s="42"/>
      <c r="C185" s="43"/>
      <c r="D185" s="251" t="s">
        <v>183</v>
      </c>
      <c r="E185" s="43"/>
      <c r="F185" s="252" t="s">
        <v>331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183</v>
      </c>
      <c r="AU185" s="20" t="s">
        <v>82</v>
      </c>
    </row>
    <row r="186" s="13" customFormat="1">
      <c r="A186" s="13"/>
      <c r="B186" s="230"/>
      <c r="C186" s="231"/>
      <c r="D186" s="220" t="s">
        <v>175</v>
      </c>
      <c r="E186" s="232" t="s">
        <v>19</v>
      </c>
      <c r="F186" s="233" t="s">
        <v>332</v>
      </c>
      <c r="G186" s="231"/>
      <c r="H186" s="232" t="s">
        <v>19</v>
      </c>
      <c r="I186" s="234"/>
      <c r="J186" s="231"/>
      <c r="K186" s="231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175</v>
      </c>
      <c r="AU186" s="239" t="s">
        <v>82</v>
      </c>
      <c r="AV186" s="13" t="s">
        <v>80</v>
      </c>
      <c r="AW186" s="13" t="s">
        <v>33</v>
      </c>
      <c r="AX186" s="13" t="s">
        <v>72</v>
      </c>
      <c r="AY186" s="239" t="s">
        <v>115</v>
      </c>
    </row>
    <row r="187" s="14" customFormat="1">
      <c r="A187" s="14"/>
      <c r="B187" s="240"/>
      <c r="C187" s="241"/>
      <c r="D187" s="220" t="s">
        <v>175</v>
      </c>
      <c r="E187" s="242" t="s">
        <v>19</v>
      </c>
      <c r="F187" s="243" t="s">
        <v>333</v>
      </c>
      <c r="G187" s="241"/>
      <c r="H187" s="244">
        <v>315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0" t="s">
        <v>175</v>
      </c>
      <c r="AU187" s="250" t="s">
        <v>82</v>
      </c>
      <c r="AV187" s="14" t="s">
        <v>82</v>
      </c>
      <c r="AW187" s="14" t="s">
        <v>33</v>
      </c>
      <c r="AX187" s="14" t="s">
        <v>72</v>
      </c>
      <c r="AY187" s="250" t="s">
        <v>115</v>
      </c>
    </row>
    <row r="188" s="13" customFormat="1">
      <c r="A188" s="13"/>
      <c r="B188" s="230"/>
      <c r="C188" s="231"/>
      <c r="D188" s="220" t="s">
        <v>175</v>
      </c>
      <c r="E188" s="232" t="s">
        <v>19</v>
      </c>
      <c r="F188" s="233" t="s">
        <v>334</v>
      </c>
      <c r="G188" s="231"/>
      <c r="H188" s="232" t="s">
        <v>19</v>
      </c>
      <c r="I188" s="234"/>
      <c r="J188" s="231"/>
      <c r="K188" s="231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175</v>
      </c>
      <c r="AU188" s="239" t="s">
        <v>82</v>
      </c>
      <c r="AV188" s="13" t="s">
        <v>80</v>
      </c>
      <c r="AW188" s="13" t="s">
        <v>33</v>
      </c>
      <c r="AX188" s="13" t="s">
        <v>72</v>
      </c>
      <c r="AY188" s="239" t="s">
        <v>115</v>
      </c>
    </row>
    <row r="189" s="14" customFormat="1">
      <c r="A189" s="14"/>
      <c r="B189" s="240"/>
      <c r="C189" s="241"/>
      <c r="D189" s="220" t="s">
        <v>175</v>
      </c>
      <c r="E189" s="242" t="s">
        <v>19</v>
      </c>
      <c r="F189" s="243" t="s">
        <v>335</v>
      </c>
      <c r="G189" s="241"/>
      <c r="H189" s="244">
        <v>300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0" t="s">
        <v>175</v>
      </c>
      <c r="AU189" s="250" t="s">
        <v>82</v>
      </c>
      <c r="AV189" s="14" t="s">
        <v>82</v>
      </c>
      <c r="AW189" s="14" t="s">
        <v>33</v>
      </c>
      <c r="AX189" s="14" t="s">
        <v>72</v>
      </c>
      <c r="AY189" s="250" t="s">
        <v>115</v>
      </c>
    </row>
    <row r="190" s="13" customFormat="1">
      <c r="A190" s="13"/>
      <c r="B190" s="230"/>
      <c r="C190" s="231"/>
      <c r="D190" s="220" t="s">
        <v>175</v>
      </c>
      <c r="E190" s="232" t="s">
        <v>19</v>
      </c>
      <c r="F190" s="233" t="s">
        <v>336</v>
      </c>
      <c r="G190" s="231"/>
      <c r="H190" s="232" t="s">
        <v>19</v>
      </c>
      <c r="I190" s="234"/>
      <c r="J190" s="231"/>
      <c r="K190" s="231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175</v>
      </c>
      <c r="AU190" s="239" t="s">
        <v>82</v>
      </c>
      <c r="AV190" s="13" t="s">
        <v>80</v>
      </c>
      <c r="AW190" s="13" t="s">
        <v>33</v>
      </c>
      <c r="AX190" s="13" t="s">
        <v>72</v>
      </c>
      <c r="AY190" s="239" t="s">
        <v>115</v>
      </c>
    </row>
    <row r="191" s="14" customFormat="1">
      <c r="A191" s="14"/>
      <c r="B191" s="240"/>
      <c r="C191" s="241"/>
      <c r="D191" s="220" t="s">
        <v>175</v>
      </c>
      <c r="E191" s="242" t="s">
        <v>19</v>
      </c>
      <c r="F191" s="243" t="s">
        <v>337</v>
      </c>
      <c r="G191" s="241"/>
      <c r="H191" s="244">
        <v>49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0" t="s">
        <v>175</v>
      </c>
      <c r="AU191" s="250" t="s">
        <v>82</v>
      </c>
      <c r="AV191" s="14" t="s">
        <v>82</v>
      </c>
      <c r="AW191" s="14" t="s">
        <v>33</v>
      </c>
      <c r="AX191" s="14" t="s">
        <v>72</v>
      </c>
      <c r="AY191" s="250" t="s">
        <v>115</v>
      </c>
    </row>
    <row r="192" s="13" customFormat="1">
      <c r="A192" s="13"/>
      <c r="B192" s="230"/>
      <c r="C192" s="231"/>
      <c r="D192" s="220" t="s">
        <v>175</v>
      </c>
      <c r="E192" s="232" t="s">
        <v>19</v>
      </c>
      <c r="F192" s="233" t="s">
        <v>338</v>
      </c>
      <c r="G192" s="231"/>
      <c r="H192" s="232" t="s">
        <v>19</v>
      </c>
      <c r="I192" s="234"/>
      <c r="J192" s="231"/>
      <c r="K192" s="231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175</v>
      </c>
      <c r="AU192" s="239" t="s">
        <v>82</v>
      </c>
      <c r="AV192" s="13" t="s">
        <v>80</v>
      </c>
      <c r="AW192" s="13" t="s">
        <v>33</v>
      </c>
      <c r="AX192" s="13" t="s">
        <v>72</v>
      </c>
      <c r="AY192" s="239" t="s">
        <v>115</v>
      </c>
    </row>
    <row r="193" s="14" customFormat="1">
      <c r="A193" s="14"/>
      <c r="B193" s="240"/>
      <c r="C193" s="241"/>
      <c r="D193" s="220" t="s">
        <v>175</v>
      </c>
      <c r="E193" s="242" t="s">
        <v>19</v>
      </c>
      <c r="F193" s="243" t="s">
        <v>339</v>
      </c>
      <c r="G193" s="241"/>
      <c r="H193" s="244">
        <v>3.5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175</v>
      </c>
      <c r="AU193" s="250" t="s">
        <v>82</v>
      </c>
      <c r="AV193" s="14" t="s">
        <v>82</v>
      </c>
      <c r="AW193" s="14" t="s">
        <v>33</v>
      </c>
      <c r="AX193" s="14" t="s">
        <v>72</v>
      </c>
      <c r="AY193" s="250" t="s">
        <v>115</v>
      </c>
    </row>
    <row r="194" s="15" customFormat="1">
      <c r="A194" s="15"/>
      <c r="B194" s="253"/>
      <c r="C194" s="254"/>
      <c r="D194" s="220" t="s">
        <v>175</v>
      </c>
      <c r="E194" s="255" t="s">
        <v>19</v>
      </c>
      <c r="F194" s="256" t="s">
        <v>239</v>
      </c>
      <c r="G194" s="254"/>
      <c r="H194" s="257">
        <v>667.5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3" t="s">
        <v>175</v>
      </c>
      <c r="AU194" s="263" t="s">
        <v>82</v>
      </c>
      <c r="AV194" s="15" t="s">
        <v>114</v>
      </c>
      <c r="AW194" s="15" t="s">
        <v>33</v>
      </c>
      <c r="AX194" s="15" t="s">
        <v>80</v>
      </c>
      <c r="AY194" s="263" t="s">
        <v>115</v>
      </c>
    </row>
    <row r="195" s="2" customFormat="1" ht="24.15" customHeight="1">
      <c r="A195" s="41"/>
      <c r="B195" s="42"/>
      <c r="C195" s="207" t="s">
        <v>340</v>
      </c>
      <c r="D195" s="207" t="s">
        <v>117</v>
      </c>
      <c r="E195" s="208" t="s">
        <v>341</v>
      </c>
      <c r="F195" s="209" t="s">
        <v>342</v>
      </c>
      <c r="G195" s="210" t="s">
        <v>180</v>
      </c>
      <c r="H195" s="211">
        <v>3</v>
      </c>
      <c r="I195" s="212"/>
      <c r="J195" s="213">
        <f>ROUND(I195*H195,2)</f>
        <v>0</v>
      </c>
      <c r="K195" s="209" t="s">
        <v>181</v>
      </c>
      <c r="L195" s="47"/>
      <c r="M195" s="214" t="s">
        <v>19</v>
      </c>
      <c r="N195" s="215" t="s">
        <v>43</v>
      </c>
      <c r="O195" s="87"/>
      <c r="P195" s="216">
        <f>O195*H195</f>
        <v>0</v>
      </c>
      <c r="Q195" s="216">
        <v>0.01281</v>
      </c>
      <c r="R195" s="216">
        <f>Q195*H195</f>
        <v>0.038429999999999999</v>
      </c>
      <c r="S195" s="216">
        <v>0</v>
      </c>
      <c r="T195" s="21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114</v>
      </c>
      <c r="AT195" s="218" t="s">
        <v>117</v>
      </c>
      <c r="AU195" s="218" t="s">
        <v>82</v>
      </c>
      <c r="AY195" s="20" t="s">
        <v>115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0" t="s">
        <v>80</v>
      </c>
      <c r="BK195" s="219">
        <f>ROUND(I195*H195,2)</f>
        <v>0</v>
      </c>
      <c r="BL195" s="20" t="s">
        <v>114</v>
      </c>
      <c r="BM195" s="218" t="s">
        <v>343</v>
      </c>
    </row>
    <row r="196" s="2" customFormat="1">
      <c r="A196" s="41"/>
      <c r="B196" s="42"/>
      <c r="C196" s="43"/>
      <c r="D196" s="251" t="s">
        <v>183</v>
      </c>
      <c r="E196" s="43"/>
      <c r="F196" s="252" t="s">
        <v>344</v>
      </c>
      <c r="G196" s="43"/>
      <c r="H196" s="43"/>
      <c r="I196" s="222"/>
      <c r="J196" s="43"/>
      <c r="K196" s="43"/>
      <c r="L196" s="47"/>
      <c r="M196" s="223"/>
      <c r="N196" s="22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183</v>
      </c>
      <c r="AU196" s="20" t="s">
        <v>82</v>
      </c>
    </row>
    <row r="197" s="2" customFormat="1" ht="24.15" customHeight="1">
      <c r="A197" s="41"/>
      <c r="B197" s="42"/>
      <c r="C197" s="207" t="s">
        <v>236</v>
      </c>
      <c r="D197" s="207" t="s">
        <v>117</v>
      </c>
      <c r="E197" s="208" t="s">
        <v>345</v>
      </c>
      <c r="F197" s="209" t="s">
        <v>346</v>
      </c>
      <c r="G197" s="210" t="s">
        <v>180</v>
      </c>
      <c r="H197" s="211">
        <v>1</v>
      </c>
      <c r="I197" s="212"/>
      <c r="J197" s="213">
        <f>ROUND(I197*H197,2)</f>
        <v>0</v>
      </c>
      <c r="K197" s="209" t="s">
        <v>181</v>
      </c>
      <c r="L197" s="47"/>
      <c r="M197" s="214" t="s">
        <v>19</v>
      </c>
      <c r="N197" s="215" t="s">
        <v>43</v>
      </c>
      <c r="O197" s="87"/>
      <c r="P197" s="216">
        <f>O197*H197</f>
        <v>0</v>
      </c>
      <c r="Q197" s="216">
        <v>0.02989</v>
      </c>
      <c r="R197" s="216">
        <f>Q197*H197</f>
        <v>0.02989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114</v>
      </c>
      <c r="AT197" s="218" t="s">
        <v>117</v>
      </c>
      <c r="AU197" s="218" t="s">
        <v>82</v>
      </c>
      <c r="AY197" s="20" t="s">
        <v>115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80</v>
      </c>
      <c r="BK197" s="219">
        <f>ROUND(I197*H197,2)</f>
        <v>0</v>
      </c>
      <c r="BL197" s="20" t="s">
        <v>114</v>
      </c>
      <c r="BM197" s="218" t="s">
        <v>347</v>
      </c>
    </row>
    <row r="198" s="2" customFormat="1">
      <c r="A198" s="41"/>
      <c r="B198" s="42"/>
      <c r="C198" s="43"/>
      <c r="D198" s="251" t="s">
        <v>183</v>
      </c>
      <c r="E198" s="43"/>
      <c r="F198" s="252" t="s">
        <v>348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183</v>
      </c>
      <c r="AU198" s="20" t="s">
        <v>82</v>
      </c>
    </row>
    <row r="199" s="12" customFormat="1" ht="22.8" customHeight="1">
      <c r="A199" s="12"/>
      <c r="B199" s="191"/>
      <c r="C199" s="192"/>
      <c r="D199" s="193" t="s">
        <v>71</v>
      </c>
      <c r="E199" s="205" t="s">
        <v>82</v>
      </c>
      <c r="F199" s="205" t="s">
        <v>349</v>
      </c>
      <c r="G199" s="192"/>
      <c r="H199" s="192"/>
      <c r="I199" s="195"/>
      <c r="J199" s="206">
        <f>BK199</f>
        <v>0</v>
      </c>
      <c r="K199" s="192"/>
      <c r="L199" s="197"/>
      <c r="M199" s="198"/>
      <c r="N199" s="199"/>
      <c r="O199" s="199"/>
      <c r="P199" s="200">
        <f>SUM(P200:P209)</f>
        <v>0</v>
      </c>
      <c r="Q199" s="199"/>
      <c r="R199" s="200">
        <f>SUM(R200:R209)</f>
        <v>24.531470500000001</v>
      </c>
      <c r="S199" s="199"/>
      <c r="T199" s="201">
        <f>SUM(T200:T209)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2" t="s">
        <v>80</v>
      </c>
      <c r="AT199" s="203" t="s">
        <v>71</v>
      </c>
      <c r="AU199" s="203" t="s">
        <v>80</v>
      </c>
      <c r="AY199" s="202" t="s">
        <v>115</v>
      </c>
      <c r="BK199" s="204">
        <f>SUM(BK200:BK209)</f>
        <v>0</v>
      </c>
    </row>
    <row r="200" s="2" customFormat="1" ht="24.15" customHeight="1">
      <c r="A200" s="41"/>
      <c r="B200" s="42"/>
      <c r="C200" s="207" t="s">
        <v>350</v>
      </c>
      <c r="D200" s="207" t="s">
        <v>117</v>
      </c>
      <c r="E200" s="208" t="s">
        <v>351</v>
      </c>
      <c r="F200" s="209" t="s">
        <v>352</v>
      </c>
      <c r="G200" s="210" t="s">
        <v>172</v>
      </c>
      <c r="H200" s="211">
        <v>178</v>
      </c>
      <c r="I200" s="212"/>
      <c r="J200" s="213">
        <f>ROUND(I200*H200,2)</f>
        <v>0</v>
      </c>
      <c r="K200" s="209" t="s">
        <v>181</v>
      </c>
      <c r="L200" s="47"/>
      <c r="M200" s="214" t="s">
        <v>19</v>
      </c>
      <c r="N200" s="215" t="s">
        <v>43</v>
      </c>
      <c r="O200" s="87"/>
      <c r="P200" s="216">
        <f>O200*H200</f>
        <v>0</v>
      </c>
      <c r="Q200" s="216">
        <v>0.00017000000000000001</v>
      </c>
      <c r="R200" s="216">
        <f>Q200*H200</f>
        <v>0.030260000000000002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114</v>
      </c>
      <c r="AT200" s="218" t="s">
        <v>117</v>
      </c>
      <c r="AU200" s="218" t="s">
        <v>82</v>
      </c>
      <c r="AY200" s="20" t="s">
        <v>115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80</v>
      </c>
      <c r="BK200" s="219">
        <f>ROUND(I200*H200,2)</f>
        <v>0</v>
      </c>
      <c r="BL200" s="20" t="s">
        <v>114</v>
      </c>
      <c r="BM200" s="218" t="s">
        <v>353</v>
      </c>
    </row>
    <row r="201" s="2" customFormat="1">
      <c r="A201" s="41"/>
      <c r="B201" s="42"/>
      <c r="C201" s="43"/>
      <c r="D201" s="251" t="s">
        <v>183</v>
      </c>
      <c r="E201" s="43"/>
      <c r="F201" s="252" t="s">
        <v>354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183</v>
      </c>
      <c r="AU201" s="20" t="s">
        <v>82</v>
      </c>
    </row>
    <row r="202" s="13" customFormat="1">
      <c r="A202" s="13"/>
      <c r="B202" s="230"/>
      <c r="C202" s="231"/>
      <c r="D202" s="220" t="s">
        <v>175</v>
      </c>
      <c r="E202" s="232" t="s">
        <v>19</v>
      </c>
      <c r="F202" s="233" t="s">
        <v>355</v>
      </c>
      <c r="G202" s="231"/>
      <c r="H202" s="232" t="s">
        <v>19</v>
      </c>
      <c r="I202" s="234"/>
      <c r="J202" s="231"/>
      <c r="K202" s="231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175</v>
      </c>
      <c r="AU202" s="239" t="s">
        <v>82</v>
      </c>
      <c r="AV202" s="13" t="s">
        <v>80</v>
      </c>
      <c r="AW202" s="13" t="s">
        <v>33</v>
      </c>
      <c r="AX202" s="13" t="s">
        <v>72</v>
      </c>
      <c r="AY202" s="239" t="s">
        <v>115</v>
      </c>
    </row>
    <row r="203" s="14" customFormat="1">
      <c r="A203" s="14"/>
      <c r="B203" s="240"/>
      <c r="C203" s="241"/>
      <c r="D203" s="220" t="s">
        <v>175</v>
      </c>
      <c r="E203" s="242" t="s">
        <v>19</v>
      </c>
      <c r="F203" s="243" t="s">
        <v>356</v>
      </c>
      <c r="G203" s="241"/>
      <c r="H203" s="244">
        <v>178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0" t="s">
        <v>175</v>
      </c>
      <c r="AU203" s="250" t="s">
        <v>82</v>
      </c>
      <c r="AV203" s="14" t="s">
        <v>82</v>
      </c>
      <c r="AW203" s="14" t="s">
        <v>33</v>
      </c>
      <c r="AX203" s="14" t="s">
        <v>80</v>
      </c>
      <c r="AY203" s="250" t="s">
        <v>115</v>
      </c>
    </row>
    <row r="204" s="2" customFormat="1" ht="16.5" customHeight="1">
      <c r="A204" s="41"/>
      <c r="B204" s="42"/>
      <c r="C204" s="264" t="s">
        <v>357</v>
      </c>
      <c r="D204" s="264" t="s">
        <v>322</v>
      </c>
      <c r="E204" s="265" t="s">
        <v>358</v>
      </c>
      <c r="F204" s="266" t="s">
        <v>359</v>
      </c>
      <c r="G204" s="267" t="s">
        <v>172</v>
      </c>
      <c r="H204" s="268">
        <v>210.84100000000001</v>
      </c>
      <c r="I204" s="269"/>
      <c r="J204" s="270">
        <f>ROUND(I204*H204,2)</f>
        <v>0</v>
      </c>
      <c r="K204" s="266" t="s">
        <v>19</v>
      </c>
      <c r="L204" s="271"/>
      <c r="M204" s="272" t="s">
        <v>19</v>
      </c>
      <c r="N204" s="273" t="s">
        <v>43</v>
      </c>
      <c r="O204" s="87"/>
      <c r="P204" s="216">
        <f>O204*H204</f>
        <v>0</v>
      </c>
      <c r="Q204" s="216">
        <v>0.00050000000000000001</v>
      </c>
      <c r="R204" s="216">
        <f>Q204*H204</f>
        <v>0.1054205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143</v>
      </c>
      <c r="AT204" s="218" t="s">
        <v>322</v>
      </c>
      <c r="AU204" s="218" t="s">
        <v>82</v>
      </c>
      <c r="AY204" s="20" t="s">
        <v>115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80</v>
      </c>
      <c r="BK204" s="219">
        <f>ROUND(I204*H204,2)</f>
        <v>0</v>
      </c>
      <c r="BL204" s="20" t="s">
        <v>114</v>
      </c>
      <c r="BM204" s="218" t="s">
        <v>360</v>
      </c>
    </row>
    <row r="205" s="14" customFormat="1">
      <c r="A205" s="14"/>
      <c r="B205" s="240"/>
      <c r="C205" s="241"/>
      <c r="D205" s="220" t="s">
        <v>175</v>
      </c>
      <c r="E205" s="241"/>
      <c r="F205" s="243" t="s">
        <v>361</v>
      </c>
      <c r="G205" s="241"/>
      <c r="H205" s="244">
        <v>210.84100000000001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0" t="s">
        <v>175</v>
      </c>
      <c r="AU205" s="250" t="s">
        <v>82</v>
      </c>
      <c r="AV205" s="14" t="s">
        <v>82</v>
      </c>
      <c r="AW205" s="14" t="s">
        <v>4</v>
      </c>
      <c r="AX205" s="14" t="s">
        <v>80</v>
      </c>
      <c r="AY205" s="250" t="s">
        <v>115</v>
      </c>
    </row>
    <row r="206" s="2" customFormat="1" ht="33" customHeight="1">
      <c r="A206" s="41"/>
      <c r="B206" s="42"/>
      <c r="C206" s="207" t="s">
        <v>362</v>
      </c>
      <c r="D206" s="207" t="s">
        <v>117</v>
      </c>
      <c r="E206" s="208" t="s">
        <v>363</v>
      </c>
      <c r="F206" s="209" t="s">
        <v>364</v>
      </c>
      <c r="G206" s="210" t="s">
        <v>231</v>
      </c>
      <c r="H206" s="211">
        <v>89</v>
      </c>
      <c r="I206" s="212"/>
      <c r="J206" s="213">
        <f>ROUND(I206*H206,2)</f>
        <v>0</v>
      </c>
      <c r="K206" s="209" t="s">
        <v>181</v>
      </c>
      <c r="L206" s="47"/>
      <c r="M206" s="214" t="s">
        <v>19</v>
      </c>
      <c r="N206" s="215" t="s">
        <v>43</v>
      </c>
      <c r="O206" s="87"/>
      <c r="P206" s="216">
        <f>O206*H206</f>
        <v>0</v>
      </c>
      <c r="Q206" s="216">
        <v>0.27411000000000002</v>
      </c>
      <c r="R206" s="216">
        <f>Q206*H206</f>
        <v>24.395790000000002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114</v>
      </c>
      <c r="AT206" s="218" t="s">
        <v>117</v>
      </c>
      <c r="AU206" s="218" t="s">
        <v>82</v>
      </c>
      <c r="AY206" s="20" t="s">
        <v>115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80</v>
      </c>
      <c r="BK206" s="219">
        <f>ROUND(I206*H206,2)</f>
        <v>0</v>
      </c>
      <c r="BL206" s="20" t="s">
        <v>114</v>
      </c>
      <c r="BM206" s="218" t="s">
        <v>365</v>
      </c>
    </row>
    <row r="207" s="2" customFormat="1">
      <c r="A207" s="41"/>
      <c r="B207" s="42"/>
      <c r="C207" s="43"/>
      <c r="D207" s="251" t="s">
        <v>183</v>
      </c>
      <c r="E207" s="43"/>
      <c r="F207" s="252" t="s">
        <v>366</v>
      </c>
      <c r="G207" s="43"/>
      <c r="H207" s="43"/>
      <c r="I207" s="222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183</v>
      </c>
      <c r="AU207" s="20" t="s">
        <v>82</v>
      </c>
    </row>
    <row r="208" s="13" customFormat="1">
      <c r="A208" s="13"/>
      <c r="B208" s="230"/>
      <c r="C208" s="231"/>
      <c r="D208" s="220" t="s">
        <v>175</v>
      </c>
      <c r="E208" s="232" t="s">
        <v>19</v>
      </c>
      <c r="F208" s="233" t="s">
        <v>367</v>
      </c>
      <c r="G208" s="231"/>
      <c r="H208" s="232" t="s">
        <v>19</v>
      </c>
      <c r="I208" s="234"/>
      <c r="J208" s="231"/>
      <c r="K208" s="231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175</v>
      </c>
      <c r="AU208" s="239" t="s">
        <v>82</v>
      </c>
      <c r="AV208" s="13" t="s">
        <v>80</v>
      </c>
      <c r="AW208" s="13" t="s">
        <v>33</v>
      </c>
      <c r="AX208" s="13" t="s">
        <v>72</v>
      </c>
      <c r="AY208" s="239" t="s">
        <v>115</v>
      </c>
    </row>
    <row r="209" s="14" customFormat="1">
      <c r="A209" s="14"/>
      <c r="B209" s="240"/>
      <c r="C209" s="241"/>
      <c r="D209" s="220" t="s">
        <v>175</v>
      </c>
      <c r="E209" s="242" t="s">
        <v>19</v>
      </c>
      <c r="F209" s="243" t="s">
        <v>368</v>
      </c>
      <c r="G209" s="241"/>
      <c r="H209" s="244">
        <v>89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0" t="s">
        <v>175</v>
      </c>
      <c r="AU209" s="250" t="s">
        <v>82</v>
      </c>
      <c r="AV209" s="14" t="s">
        <v>82</v>
      </c>
      <c r="AW209" s="14" t="s">
        <v>33</v>
      </c>
      <c r="AX209" s="14" t="s">
        <v>80</v>
      </c>
      <c r="AY209" s="250" t="s">
        <v>115</v>
      </c>
    </row>
    <row r="210" s="12" customFormat="1" ht="22.8" customHeight="1">
      <c r="A210" s="12"/>
      <c r="B210" s="191"/>
      <c r="C210" s="192"/>
      <c r="D210" s="193" t="s">
        <v>71</v>
      </c>
      <c r="E210" s="205" t="s">
        <v>135</v>
      </c>
      <c r="F210" s="205" t="s">
        <v>369</v>
      </c>
      <c r="G210" s="192"/>
      <c r="H210" s="192"/>
      <c r="I210" s="195"/>
      <c r="J210" s="206">
        <f>BK210</f>
        <v>0</v>
      </c>
      <c r="K210" s="192"/>
      <c r="L210" s="197"/>
      <c r="M210" s="198"/>
      <c r="N210" s="199"/>
      <c r="O210" s="199"/>
      <c r="P210" s="200">
        <f>SUM(P211:P312)</f>
        <v>0</v>
      </c>
      <c r="Q210" s="199"/>
      <c r="R210" s="200">
        <f>SUM(R211:R312)</f>
        <v>104.81262100000001</v>
      </c>
      <c r="S210" s="199"/>
      <c r="T210" s="201">
        <f>SUM(T211:T312)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2" t="s">
        <v>80</v>
      </c>
      <c r="AT210" s="203" t="s">
        <v>71</v>
      </c>
      <c r="AU210" s="203" t="s">
        <v>80</v>
      </c>
      <c r="AY210" s="202" t="s">
        <v>115</v>
      </c>
      <c r="BK210" s="204">
        <f>SUM(BK211:BK312)</f>
        <v>0</v>
      </c>
    </row>
    <row r="211" s="2" customFormat="1" ht="16.5" customHeight="1">
      <c r="A211" s="41"/>
      <c r="B211" s="42"/>
      <c r="C211" s="207" t="s">
        <v>370</v>
      </c>
      <c r="D211" s="207" t="s">
        <v>117</v>
      </c>
      <c r="E211" s="208" t="s">
        <v>371</v>
      </c>
      <c r="F211" s="209" t="s">
        <v>372</v>
      </c>
      <c r="G211" s="210" t="s">
        <v>248</v>
      </c>
      <c r="H211" s="211">
        <v>307.5</v>
      </c>
      <c r="I211" s="212"/>
      <c r="J211" s="213">
        <f>ROUND(I211*H211,2)</f>
        <v>0</v>
      </c>
      <c r="K211" s="209" t="s">
        <v>19</v>
      </c>
      <c r="L211" s="47"/>
      <c r="M211" s="214" t="s">
        <v>19</v>
      </c>
      <c r="N211" s="215" t="s">
        <v>43</v>
      </c>
      <c r="O211" s="87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114</v>
      </c>
      <c r="AT211" s="218" t="s">
        <v>117</v>
      </c>
      <c r="AU211" s="218" t="s">
        <v>82</v>
      </c>
      <c r="AY211" s="20" t="s">
        <v>115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80</v>
      </c>
      <c r="BK211" s="219">
        <f>ROUND(I211*H211,2)</f>
        <v>0</v>
      </c>
      <c r="BL211" s="20" t="s">
        <v>114</v>
      </c>
      <c r="BM211" s="218" t="s">
        <v>373</v>
      </c>
    </row>
    <row r="212" s="13" customFormat="1">
      <c r="A212" s="13"/>
      <c r="B212" s="230"/>
      <c r="C212" s="231"/>
      <c r="D212" s="220" t="s">
        <v>175</v>
      </c>
      <c r="E212" s="232" t="s">
        <v>19</v>
      </c>
      <c r="F212" s="233" t="s">
        <v>374</v>
      </c>
      <c r="G212" s="231"/>
      <c r="H212" s="232" t="s">
        <v>19</v>
      </c>
      <c r="I212" s="234"/>
      <c r="J212" s="231"/>
      <c r="K212" s="231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175</v>
      </c>
      <c r="AU212" s="239" t="s">
        <v>82</v>
      </c>
      <c r="AV212" s="13" t="s">
        <v>80</v>
      </c>
      <c r="AW212" s="13" t="s">
        <v>33</v>
      </c>
      <c r="AX212" s="13" t="s">
        <v>72</v>
      </c>
      <c r="AY212" s="239" t="s">
        <v>115</v>
      </c>
    </row>
    <row r="213" s="13" customFormat="1">
      <c r="A213" s="13"/>
      <c r="B213" s="230"/>
      <c r="C213" s="231"/>
      <c r="D213" s="220" t="s">
        <v>175</v>
      </c>
      <c r="E213" s="232" t="s">
        <v>19</v>
      </c>
      <c r="F213" s="233" t="s">
        <v>375</v>
      </c>
      <c r="G213" s="231"/>
      <c r="H213" s="232" t="s">
        <v>19</v>
      </c>
      <c r="I213" s="234"/>
      <c r="J213" s="231"/>
      <c r="K213" s="231"/>
      <c r="L213" s="235"/>
      <c r="M213" s="236"/>
      <c r="N213" s="237"/>
      <c r="O213" s="237"/>
      <c r="P213" s="237"/>
      <c r="Q213" s="237"/>
      <c r="R213" s="237"/>
      <c r="S213" s="237"/>
      <c r="T213" s="2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9" t="s">
        <v>175</v>
      </c>
      <c r="AU213" s="239" t="s">
        <v>82</v>
      </c>
      <c r="AV213" s="13" t="s">
        <v>80</v>
      </c>
      <c r="AW213" s="13" t="s">
        <v>33</v>
      </c>
      <c r="AX213" s="13" t="s">
        <v>72</v>
      </c>
      <c r="AY213" s="239" t="s">
        <v>115</v>
      </c>
    </row>
    <row r="214" s="14" customFormat="1">
      <c r="A214" s="14"/>
      <c r="B214" s="240"/>
      <c r="C214" s="241"/>
      <c r="D214" s="220" t="s">
        <v>175</v>
      </c>
      <c r="E214" s="242" t="s">
        <v>19</v>
      </c>
      <c r="F214" s="243" t="s">
        <v>376</v>
      </c>
      <c r="G214" s="241"/>
      <c r="H214" s="244">
        <v>157.5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0" t="s">
        <v>175</v>
      </c>
      <c r="AU214" s="250" t="s">
        <v>82</v>
      </c>
      <c r="AV214" s="14" t="s">
        <v>82</v>
      </c>
      <c r="AW214" s="14" t="s">
        <v>33</v>
      </c>
      <c r="AX214" s="14" t="s">
        <v>72</v>
      </c>
      <c r="AY214" s="250" t="s">
        <v>115</v>
      </c>
    </row>
    <row r="215" s="13" customFormat="1">
      <c r="A215" s="13"/>
      <c r="B215" s="230"/>
      <c r="C215" s="231"/>
      <c r="D215" s="220" t="s">
        <v>175</v>
      </c>
      <c r="E215" s="232" t="s">
        <v>19</v>
      </c>
      <c r="F215" s="233" t="s">
        <v>377</v>
      </c>
      <c r="G215" s="231"/>
      <c r="H215" s="232" t="s">
        <v>19</v>
      </c>
      <c r="I215" s="234"/>
      <c r="J215" s="231"/>
      <c r="K215" s="231"/>
      <c r="L215" s="235"/>
      <c r="M215" s="236"/>
      <c r="N215" s="237"/>
      <c r="O215" s="237"/>
      <c r="P215" s="237"/>
      <c r="Q215" s="237"/>
      <c r="R215" s="237"/>
      <c r="S215" s="237"/>
      <c r="T215" s="23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9" t="s">
        <v>175</v>
      </c>
      <c r="AU215" s="239" t="s">
        <v>82</v>
      </c>
      <c r="AV215" s="13" t="s">
        <v>80</v>
      </c>
      <c r="AW215" s="13" t="s">
        <v>33</v>
      </c>
      <c r="AX215" s="13" t="s">
        <v>72</v>
      </c>
      <c r="AY215" s="239" t="s">
        <v>115</v>
      </c>
    </row>
    <row r="216" s="13" customFormat="1">
      <c r="A216" s="13"/>
      <c r="B216" s="230"/>
      <c r="C216" s="231"/>
      <c r="D216" s="220" t="s">
        <v>175</v>
      </c>
      <c r="E216" s="232" t="s">
        <v>19</v>
      </c>
      <c r="F216" s="233" t="s">
        <v>378</v>
      </c>
      <c r="G216" s="231"/>
      <c r="H216" s="232" t="s">
        <v>19</v>
      </c>
      <c r="I216" s="234"/>
      <c r="J216" s="231"/>
      <c r="K216" s="231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175</v>
      </c>
      <c r="AU216" s="239" t="s">
        <v>82</v>
      </c>
      <c r="AV216" s="13" t="s">
        <v>80</v>
      </c>
      <c r="AW216" s="13" t="s">
        <v>33</v>
      </c>
      <c r="AX216" s="13" t="s">
        <v>72</v>
      </c>
      <c r="AY216" s="239" t="s">
        <v>115</v>
      </c>
    </row>
    <row r="217" s="14" customFormat="1">
      <c r="A217" s="14"/>
      <c r="B217" s="240"/>
      <c r="C217" s="241"/>
      <c r="D217" s="220" t="s">
        <v>175</v>
      </c>
      <c r="E217" s="242" t="s">
        <v>19</v>
      </c>
      <c r="F217" s="243" t="s">
        <v>379</v>
      </c>
      <c r="G217" s="241"/>
      <c r="H217" s="244">
        <v>150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0" t="s">
        <v>175</v>
      </c>
      <c r="AU217" s="250" t="s">
        <v>82</v>
      </c>
      <c r="AV217" s="14" t="s">
        <v>82</v>
      </c>
      <c r="AW217" s="14" t="s">
        <v>33</v>
      </c>
      <c r="AX217" s="14" t="s">
        <v>72</v>
      </c>
      <c r="AY217" s="250" t="s">
        <v>115</v>
      </c>
    </row>
    <row r="218" s="15" customFormat="1">
      <c r="A218" s="15"/>
      <c r="B218" s="253"/>
      <c r="C218" s="254"/>
      <c r="D218" s="220" t="s">
        <v>175</v>
      </c>
      <c r="E218" s="255" t="s">
        <v>19</v>
      </c>
      <c r="F218" s="256" t="s">
        <v>239</v>
      </c>
      <c r="G218" s="254"/>
      <c r="H218" s="257">
        <v>307.5</v>
      </c>
      <c r="I218" s="258"/>
      <c r="J218" s="254"/>
      <c r="K218" s="254"/>
      <c r="L218" s="259"/>
      <c r="M218" s="260"/>
      <c r="N218" s="261"/>
      <c r="O218" s="261"/>
      <c r="P218" s="261"/>
      <c r="Q218" s="261"/>
      <c r="R218" s="261"/>
      <c r="S218" s="261"/>
      <c r="T218" s="262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3" t="s">
        <v>175</v>
      </c>
      <c r="AU218" s="263" t="s">
        <v>82</v>
      </c>
      <c r="AV218" s="15" t="s">
        <v>114</v>
      </c>
      <c r="AW218" s="15" t="s">
        <v>33</v>
      </c>
      <c r="AX218" s="15" t="s">
        <v>80</v>
      </c>
      <c r="AY218" s="263" t="s">
        <v>115</v>
      </c>
    </row>
    <row r="219" s="2" customFormat="1" ht="21.75" customHeight="1">
      <c r="A219" s="41"/>
      <c r="B219" s="42"/>
      <c r="C219" s="207" t="s">
        <v>380</v>
      </c>
      <c r="D219" s="207" t="s">
        <v>117</v>
      </c>
      <c r="E219" s="208" t="s">
        <v>381</v>
      </c>
      <c r="F219" s="209" t="s">
        <v>382</v>
      </c>
      <c r="G219" s="210" t="s">
        <v>172</v>
      </c>
      <c r="H219" s="211">
        <v>684</v>
      </c>
      <c r="I219" s="212"/>
      <c r="J219" s="213">
        <f>ROUND(I219*H219,2)</f>
        <v>0</v>
      </c>
      <c r="K219" s="209" t="s">
        <v>19</v>
      </c>
      <c r="L219" s="47"/>
      <c r="M219" s="214" t="s">
        <v>19</v>
      </c>
      <c r="N219" s="215" t="s">
        <v>43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114</v>
      </c>
      <c r="AT219" s="218" t="s">
        <v>117</v>
      </c>
      <c r="AU219" s="218" t="s">
        <v>82</v>
      </c>
      <c r="AY219" s="20" t="s">
        <v>115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80</v>
      </c>
      <c r="BK219" s="219">
        <f>ROUND(I219*H219,2)</f>
        <v>0</v>
      </c>
      <c r="BL219" s="20" t="s">
        <v>114</v>
      </c>
      <c r="BM219" s="218" t="s">
        <v>383</v>
      </c>
    </row>
    <row r="220" s="13" customFormat="1">
      <c r="A220" s="13"/>
      <c r="B220" s="230"/>
      <c r="C220" s="231"/>
      <c r="D220" s="220" t="s">
        <v>175</v>
      </c>
      <c r="E220" s="232" t="s">
        <v>19</v>
      </c>
      <c r="F220" s="233" t="s">
        <v>384</v>
      </c>
      <c r="G220" s="231"/>
      <c r="H220" s="232" t="s">
        <v>19</v>
      </c>
      <c r="I220" s="234"/>
      <c r="J220" s="231"/>
      <c r="K220" s="231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175</v>
      </c>
      <c r="AU220" s="239" t="s">
        <v>82</v>
      </c>
      <c r="AV220" s="13" t="s">
        <v>80</v>
      </c>
      <c r="AW220" s="13" t="s">
        <v>33</v>
      </c>
      <c r="AX220" s="13" t="s">
        <v>72</v>
      </c>
      <c r="AY220" s="239" t="s">
        <v>115</v>
      </c>
    </row>
    <row r="221" s="14" customFormat="1">
      <c r="A221" s="14"/>
      <c r="B221" s="240"/>
      <c r="C221" s="241"/>
      <c r="D221" s="220" t="s">
        <v>175</v>
      </c>
      <c r="E221" s="242" t="s">
        <v>19</v>
      </c>
      <c r="F221" s="243" t="s">
        <v>333</v>
      </c>
      <c r="G221" s="241"/>
      <c r="H221" s="244">
        <v>315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0" t="s">
        <v>175</v>
      </c>
      <c r="AU221" s="250" t="s">
        <v>82</v>
      </c>
      <c r="AV221" s="14" t="s">
        <v>82</v>
      </c>
      <c r="AW221" s="14" t="s">
        <v>33</v>
      </c>
      <c r="AX221" s="14" t="s">
        <v>72</v>
      </c>
      <c r="AY221" s="250" t="s">
        <v>115</v>
      </c>
    </row>
    <row r="222" s="13" customFormat="1">
      <c r="A222" s="13"/>
      <c r="B222" s="230"/>
      <c r="C222" s="231"/>
      <c r="D222" s="220" t="s">
        <v>175</v>
      </c>
      <c r="E222" s="232" t="s">
        <v>19</v>
      </c>
      <c r="F222" s="233" t="s">
        <v>385</v>
      </c>
      <c r="G222" s="231"/>
      <c r="H222" s="232" t="s">
        <v>19</v>
      </c>
      <c r="I222" s="234"/>
      <c r="J222" s="231"/>
      <c r="K222" s="231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175</v>
      </c>
      <c r="AU222" s="239" t="s">
        <v>82</v>
      </c>
      <c r="AV222" s="13" t="s">
        <v>80</v>
      </c>
      <c r="AW222" s="13" t="s">
        <v>33</v>
      </c>
      <c r="AX222" s="13" t="s">
        <v>72</v>
      </c>
      <c r="AY222" s="239" t="s">
        <v>115</v>
      </c>
    </row>
    <row r="223" s="14" customFormat="1">
      <c r="A223" s="14"/>
      <c r="B223" s="240"/>
      <c r="C223" s="241"/>
      <c r="D223" s="220" t="s">
        <v>175</v>
      </c>
      <c r="E223" s="242" t="s">
        <v>19</v>
      </c>
      <c r="F223" s="243" t="s">
        <v>386</v>
      </c>
      <c r="G223" s="241"/>
      <c r="H223" s="244">
        <v>369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175</v>
      </c>
      <c r="AU223" s="250" t="s">
        <v>82</v>
      </c>
      <c r="AV223" s="14" t="s">
        <v>82</v>
      </c>
      <c r="AW223" s="14" t="s">
        <v>33</v>
      </c>
      <c r="AX223" s="14" t="s">
        <v>72</v>
      </c>
      <c r="AY223" s="250" t="s">
        <v>115</v>
      </c>
    </row>
    <row r="224" s="15" customFormat="1">
      <c r="A224" s="15"/>
      <c r="B224" s="253"/>
      <c r="C224" s="254"/>
      <c r="D224" s="220" t="s">
        <v>175</v>
      </c>
      <c r="E224" s="255" t="s">
        <v>19</v>
      </c>
      <c r="F224" s="256" t="s">
        <v>239</v>
      </c>
      <c r="G224" s="254"/>
      <c r="H224" s="257">
        <v>684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3" t="s">
        <v>175</v>
      </c>
      <c r="AU224" s="263" t="s">
        <v>82</v>
      </c>
      <c r="AV224" s="15" t="s">
        <v>114</v>
      </c>
      <c r="AW224" s="15" t="s">
        <v>33</v>
      </c>
      <c r="AX224" s="15" t="s">
        <v>80</v>
      </c>
      <c r="AY224" s="263" t="s">
        <v>115</v>
      </c>
    </row>
    <row r="225" s="2" customFormat="1" ht="16.5" customHeight="1">
      <c r="A225" s="41"/>
      <c r="B225" s="42"/>
      <c r="C225" s="207" t="s">
        <v>387</v>
      </c>
      <c r="D225" s="207" t="s">
        <v>117</v>
      </c>
      <c r="E225" s="208" t="s">
        <v>388</v>
      </c>
      <c r="F225" s="209" t="s">
        <v>389</v>
      </c>
      <c r="G225" s="210" t="s">
        <v>172</v>
      </c>
      <c r="H225" s="211">
        <v>300</v>
      </c>
      <c r="I225" s="212"/>
      <c r="J225" s="213">
        <f>ROUND(I225*H225,2)</f>
        <v>0</v>
      </c>
      <c r="K225" s="209" t="s">
        <v>19</v>
      </c>
      <c r="L225" s="47"/>
      <c r="M225" s="214" t="s">
        <v>19</v>
      </c>
      <c r="N225" s="215" t="s">
        <v>43</v>
      </c>
      <c r="O225" s="87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114</v>
      </c>
      <c r="AT225" s="218" t="s">
        <v>117</v>
      </c>
      <c r="AU225" s="218" t="s">
        <v>82</v>
      </c>
      <c r="AY225" s="20" t="s">
        <v>115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0" t="s">
        <v>80</v>
      </c>
      <c r="BK225" s="219">
        <f>ROUND(I225*H225,2)</f>
        <v>0</v>
      </c>
      <c r="BL225" s="20" t="s">
        <v>114</v>
      </c>
      <c r="BM225" s="218" t="s">
        <v>390</v>
      </c>
    </row>
    <row r="226" s="13" customFormat="1">
      <c r="A226" s="13"/>
      <c r="B226" s="230"/>
      <c r="C226" s="231"/>
      <c r="D226" s="220" t="s">
        <v>175</v>
      </c>
      <c r="E226" s="232" t="s">
        <v>19</v>
      </c>
      <c r="F226" s="233" t="s">
        <v>391</v>
      </c>
      <c r="G226" s="231"/>
      <c r="H226" s="232" t="s">
        <v>19</v>
      </c>
      <c r="I226" s="234"/>
      <c r="J226" s="231"/>
      <c r="K226" s="231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175</v>
      </c>
      <c r="AU226" s="239" t="s">
        <v>82</v>
      </c>
      <c r="AV226" s="13" t="s">
        <v>80</v>
      </c>
      <c r="AW226" s="13" t="s">
        <v>33</v>
      </c>
      <c r="AX226" s="13" t="s">
        <v>72</v>
      </c>
      <c r="AY226" s="239" t="s">
        <v>115</v>
      </c>
    </row>
    <row r="227" s="14" customFormat="1">
      <c r="A227" s="14"/>
      <c r="B227" s="240"/>
      <c r="C227" s="241"/>
      <c r="D227" s="220" t="s">
        <v>175</v>
      </c>
      <c r="E227" s="242" t="s">
        <v>19</v>
      </c>
      <c r="F227" s="243" t="s">
        <v>335</v>
      </c>
      <c r="G227" s="241"/>
      <c r="H227" s="244">
        <v>300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0" t="s">
        <v>175</v>
      </c>
      <c r="AU227" s="250" t="s">
        <v>82</v>
      </c>
      <c r="AV227" s="14" t="s">
        <v>82</v>
      </c>
      <c r="AW227" s="14" t="s">
        <v>33</v>
      </c>
      <c r="AX227" s="14" t="s">
        <v>80</v>
      </c>
      <c r="AY227" s="250" t="s">
        <v>115</v>
      </c>
    </row>
    <row r="228" s="2" customFormat="1" ht="21.75" customHeight="1">
      <c r="A228" s="41"/>
      <c r="B228" s="42"/>
      <c r="C228" s="207" t="s">
        <v>392</v>
      </c>
      <c r="D228" s="207" t="s">
        <v>117</v>
      </c>
      <c r="E228" s="208" t="s">
        <v>393</v>
      </c>
      <c r="F228" s="209" t="s">
        <v>394</v>
      </c>
      <c r="G228" s="210" t="s">
        <v>172</v>
      </c>
      <c r="H228" s="211">
        <v>797.30499999999995</v>
      </c>
      <c r="I228" s="212"/>
      <c r="J228" s="213">
        <f>ROUND(I228*H228,2)</f>
        <v>0</v>
      </c>
      <c r="K228" s="209" t="s">
        <v>181</v>
      </c>
      <c r="L228" s="47"/>
      <c r="M228" s="214" t="s">
        <v>19</v>
      </c>
      <c r="N228" s="215" t="s">
        <v>43</v>
      </c>
      <c r="O228" s="87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114</v>
      </c>
      <c r="AT228" s="218" t="s">
        <v>117</v>
      </c>
      <c r="AU228" s="218" t="s">
        <v>82</v>
      </c>
      <c r="AY228" s="20" t="s">
        <v>115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80</v>
      </c>
      <c r="BK228" s="219">
        <f>ROUND(I228*H228,2)</f>
        <v>0</v>
      </c>
      <c r="BL228" s="20" t="s">
        <v>114</v>
      </c>
      <c r="BM228" s="218" t="s">
        <v>395</v>
      </c>
    </row>
    <row r="229" s="2" customFormat="1">
      <c r="A229" s="41"/>
      <c r="B229" s="42"/>
      <c r="C229" s="43"/>
      <c r="D229" s="251" t="s">
        <v>183</v>
      </c>
      <c r="E229" s="43"/>
      <c r="F229" s="252" t="s">
        <v>396</v>
      </c>
      <c r="G229" s="43"/>
      <c r="H229" s="43"/>
      <c r="I229" s="222"/>
      <c r="J229" s="43"/>
      <c r="K229" s="43"/>
      <c r="L229" s="47"/>
      <c r="M229" s="223"/>
      <c r="N229" s="22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183</v>
      </c>
      <c r="AU229" s="20" t="s">
        <v>82</v>
      </c>
    </row>
    <row r="230" s="13" customFormat="1">
      <c r="A230" s="13"/>
      <c r="B230" s="230"/>
      <c r="C230" s="231"/>
      <c r="D230" s="220" t="s">
        <v>175</v>
      </c>
      <c r="E230" s="232" t="s">
        <v>19</v>
      </c>
      <c r="F230" s="233" t="s">
        <v>332</v>
      </c>
      <c r="G230" s="231"/>
      <c r="H230" s="232" t="s">
        <v>19</v>
      </c>
      <c r="I230" s="234"/>
      <c r="J230" s="231"/>
      <c r="K230" s="231"/>
      <c r="L230" s="235"/>
      <c r="M230" s="236"/>
      <c r="N230" s="237"/>
      <c r="O230" s="237"/>
      <c r="P230" s="237"/>
      <c r="Q230" s="237"/>
      <c r="R230" s="237"/>
      <c r="S230" s="237"/>
      <c r="T230" s="23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9" t="s">
        <v>175</v>
      </c>
      <c r="AU230" s="239" t="s">
        <v>82</v>
      </c>
      <c r="AV230" s="13" t="s">
        <v>80</v>
      </c>
      <c r="AW230" s="13" t="s">
        <v>33</v>
      </c>
      <c r="AX230" s="13" t="s">
        <v>72</v>
      </c>
      <c r="AY230" s="239" t="s">
        <v>115</v>
      </c>
    </row>
    <row r="231" s="14" customFormat="1">
      <c r="A231" s="14"/>
      <c r="B231" s="240"/>
      <c r="C231" s="241"/>
      <c r="D231" s="220" t="s">
        <v>175</v>
      </c>
      <c r="E231" s="242" t="s">
        <v>19</v>
      </c>
      <c r="F231" s="243" t="s">
        <v>333</v>
      </c>
      <c r="G231" s="241"/>
      <c r="H231" s="244">
        <v>315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0" t="s">
        <v>175</v>
      </c>
      <c r="AU231" s="250" t="s">
        <v>82</v>
      </c>
      <c r="AV231" s="14" t="s">
        <v>82</v>
      </c>
      <c r="AW231" s="14" t="s">
        <v>33</v>
      </c>
      <c r="AX231" s="14" t="s">
        <v>72</v>
      </c>
      <c r="AY231" s="250" t="s">
        <v>115</v>
      </c>
    </row>
    <row r="232" s="13" customFormat="1">
      <c r="A232" s="13"/>
      <c r="B232" s="230"/>
      <c r="C232" s="231"/>
      <c r="D232" s="220" t="s">
        <v>175</v>
      </c>
      <c r="E232" s="232" t="s">
        <v>19</v>
      </c>
      <c r="F232" s="233" t="s">
        <v>397</v>
      </c>
      <c r="G232" s="231"/>
      <c r="H232" s="232" t="s">
        <v>19</v>
      </c>
      <c r="I232" s="234"/>
      <c r="J232" s="231"/>
      <c r="K232" s="231"/>
      <c r="L232" s="235"/>
      <c r="M232" s="236"/>
      <c r="N232" s="237"/>
      <c r="O232" s="237"/>
      <c r="P232" s="237"/>
      <c r="Q232" s="237"/>
      <c r="R232" s="237"/>
      <c r="S232" s="237"/>
      <c r="T232" s="23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9" t="s">
        <v>175</v>
      </c>
      <c r="AU232" s="239" t="s">
        <v>82</v>
      </c>
      <c r="AV232" s="13" t="s">
        <v>80</v>
      </c>
      <c r="AW232" s="13" t="s">
        <v>33</v>
      </c>
      <c r="AX232" s="13" t="s">
        <v>72</v>
      </c>
      <c r="AY232" s="239" t="s">
        <v>115</v>
      </c>
    </row>
    <row r="233" s="13" customFormat="1">
      <c r="A233" s="13"/>
      <c r="B233" s="230"/>
      <c r="C233" s="231"/>
      <c r="D233" s="220" t="s">
        <v>175</v>
      </c>
      <c r="E233" s="232" t="s">
        <v>19</v>
      </c>
      <c r="F233" s="233" t="s">
        <v>398</v>
      </c>
      <c r="G233" s="231"/>
      <c r="H233" s="232" t="s">
        <v>19</v>
      </c>
      <c r="I233" s="234"/>
      <c r="J233" s="231"/>
      <c r="K233" s="231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175</v>
      </c>
      <c r="AU233" s="239" t="s">
        <v>82</v>
      </c>
      <c r="AV233" s="13" t="s">
        <v>80</v>
      </c>
      <c r="AW233" s="13" t="s">
        <v>33</v>
      </c>
      <c r="AX233" s="13" t="s">
        <v>72</v>
      </c>
      <c r="AY233" s="239" t="s">
        <v>115</v>
      </c>
    </row>
    <row r="234" s="14" customFormat="1">
      <c r="A234" s="14"/>
      <c r="B234" s="240"/>
      <c r="C234" s="241"/>
      <c r="D234" s="220" t="s">
        <v>175</v>
      </c>
      <c r="E234" s="242" t="s">
        <v>19</v>
      </c>
      <c r="F234" s="243" t="s">
        <v>399</v>
      </c>
      <c r="G234" s="241"/>
      <c r="H234" s="244">
        <v>346.5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0" t="s">
        <v>175</v>
      </c>
      <c r="AU234" s="250" t="s">
        <v>82</v>
      </c>
      <c r="AV234" s="14" t="s">
        <v>82</v>
      </c>
      <c r="AW234" s="14" t="s">
        <v>33</v>
      </c>
      <c r="AX234" s="14" t="s">
        <v>72</v>
      </c>
      <c r="AY234" s="250" t="s">
        <v>115</v>
      </c>
    </row>
    <row r="235" s="13" customFormat="1">
      <c r="A235" s="13"/>
      <c r="B235" s="230"/>
      <c r="C235" s="231"/>
      <c r="D235" s="220" t="s">
        <v>175</v>
      </c>
      <c r="E235" s="232" t="s">
        <v>19</v>
      </c>
      <c r="F235" s="233" t="s">
        <v>400</v>
      </c>
      <c r="G235" s="231"/>
      <c r="H235" s="232" t="s">
        <v>19</v>
      </c>
      <c r="I235" s="234"/>
      <c r="J235" s="231"/>
      <c r="K235" s="231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175</v>
      </c>
      <c r="AU235" s="239" t="s">
        <v>82</v>
      </c>
      <c r="AV235" s="13" t="s">
        <v>80</v>
      </c>
      <c r="AW235" s="13" t="s">
        <v>33</v>
      </c>
      <c r="AX235" s="13" t="s">
        <v>72</v>
      </c>
      <c r="AY235" s="239" t="s">
        <v>115</v>
      </c>
    </row>
    <row r="236" s="13" customFormat="1">
      <c r="A236" s="13"/>
      <c r="B236" s="230"/>
      <c r="C236" s="231"/>
      <c r="D236" s="220" t="s">
        <v>175</v>
      </c>
      <c r="E236" s="232" t="s">
        <v>19</v>
      </c>
      <c r="F236" s="233" t="s">
        <v>401</v>
      </c>
      <c r="G236" s="231"/>
      <c r="H236" s="232" t="s">
        <v>19</v>
      </c>
      <c r="I236" s="234"/>
      <c r="J236" s="231"/>
      <c r="K236" s="231"/>
      <c r="L236" s="235"/>
      <c r="M236" s="236"/>
      <c r="N236" s="237"/>
      <c r="O236" s="237"/>
      <c r="P236" s="237"/>
      <c r="Q236" s="237"/>
      <c r="R236" s="237"/>
      <c r="S236" s="237"/>
      <c r="T236" s="23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9" t="s">
        <v>175</v>
      </c>
      <c r="AU236" s="239" t="s">
        <v>82</v>
      </c>
      <c r="AV236" s="13" t="s">
        <v>80</v>
      </c>
      <c r="AW236" s="13" t="s">
        <v>33</v>
      </c>
      <c r="AX236" s="13" t="s">
        <v>72</v>
      </c>
      <c r="AY236" s="239" t="s">
        <v>115</v>
      </c>
    </row>
    <row r="237" s="14" customFormat="1">
      <c r="A237" s="14"/>
      <c r="B237" s="240"/>
      <c r="C237" s="241"/>
      <c r="D237" s="220" t="s">
        <v>175</v>
      </c>
      <c r="E237" s="242" t="s">
        <v>19</v>
      </c>
      <c r="F237" s="243" t="s">
        <v>402</v>
      </c>
      <c r="G237" s="241"/>
      <c r="H237" s="244">
        <v>79.875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0" t="s">
        <v>175</v>
      </c>
      <c r="AU237" s="250" t="s">
        <v>82</v>
      </c>
      <c r="AV237" s="14" t="s">
        <v>82</v>
      </c>
      <c r="AW237" s="14" t="s">
        <v>33</v>
      </c>
      <c r="AX237" s="14" t="s">
        <v>72</v>
      </c>
      <c r="AY237" s="250" t="s">
        <v>115</v>
      </c>
    </row>
    <row r="238" s="13" customFormat="1">
      <c r="A238" s="13"/>
      <c r="B238" s="230"/>
      <c r="C238" s="231"/>
      <c r="D238" s="220" t="s">
        <v>175</v>
      </c>
      <c r="E238" s="232" t="s">
        <v>19</v>
      </c>
      <c r="F238" s="233" t="s">
        <v>403</v>
      </c>
      <c r="G238" s="231"/>
      <c r="H238" s="232" t="s">
        <v>19</v>
      </c>
      <c r="I238" s="234"/>
      <c r="J238" s="231"/>
      <c r="K238" s="231"/>
      <c r="L238" s="235"/>
      <c r="M238" s="236"/>
      <c r="N238" s="237"/>
      <c r="O238" s="237"/>
      <c r="P238" s="237"/>
      <c r="Q238" s="237"/>
      <c r="R238" s="237"/>
      <c r="S238" s="237"/>
      <c r="T238" s="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9" t="s">
        <v>175</v>
      </c>
      <c r="AU238" s="239" t="s">
        <v>82</v>
      </c>
      <c r="AV238" s="13" t="s">
        <v>80</v>
      </c>
      <c r="AW238" s="13" t="s">
        <v>33</v>
      </c>
      <c r="AX238" s="13" t="s">
        <v>72</v>
      </c>
      <c r="AY238" s="239" t="s">
        <v>115</v>
      </c>
    </row>
    <row r="239" s="13" customFormat="1">
      <c r="A239" s="13"/>
      <c r="B239" s="230"/>
      <c r="C239" s="231"/>
      <c r="D239" s="220" t="s">
        <v>175</v>
      </c>
      <c r="E239" s="232" t="s">
        <v>19</v>
      </c>
      <c r="F239" s="233" t="s">
        <v>404</v>
      </c>
      <c r="G239" s="231"/>
      <c r="H239" s="232" t="s">
        <v>19</v>
      </c>
      <c r="I239" s="234"/>
      <c r="J239" s="231"/>
      <c r="K239" s="231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175</v>
      </c>
      <c r="AU239" s="239" t="s">
        <v>82</v>
      </c>
      <c r="AV239" s="13" t="s">
        <v>80</v>
      </c>
      <c r="AW239" s="13" t="s">
        <v>33</v>
      </c>
      <c r="AX239" s="13" t="s">
        <v>72</v>
      </c>
      <c r="AY239" s="239" t="s">
        <v>115</v>
      </c>
    </row>
    <row r="240" s="14" customFormat="1">
      <c r="A240" s="14"/>
      <c r="B240" s="240"/>
      <c r="C240" s="241"/>
      <c r="D240" s="220" t="s">
        <v>175</v>
      </c>
      <c r="E240" s="242" t="s">
        <v>19</v>
      </c>
      <c r="F240" s="243" t="s">
        <v>405</v>
      </c>
      <c r="G240" s="241"/>
      <c r="H240" s="244">
        <v>52.43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0" t="s">
        <v>175</v>
      </c>
      <c r="AU240" s="250" t="s">
        <v>82</v>
      </c>
      <c r="AV240" s="14" t="s">
        <v>82</v>
      </c>
      <c r="AW240" s="14" t="s">
        <v>33</v>
      </c>
      <c r="AX240" s="14" t="s">
        <v>72</v>
      </c>
      <c r="AY240" s="250" t="s">
        <v>115</v>
      </c>
    </row>
    <row r="241" s="13" customFormat="1">
      <c r="A241" s="13"/>
      <c r="B241" s="230"/>
      <c r="C241" s="231"/>
      <c r="D241" s="220" t="s">
        <v>175</v>
      </c>
      <c r="E241" s="232" t="s">
        <v>19</v>
      </c>
      <c r="F241" s="233" t="s">
        <v>406</v>
      </c>
      <c r="G241" s="231"/>
      <c r="H241" s="232" t="s">
        <v>19</v>
      </c>
      <c r="I241" s="234"/>
      <c r="J241" s="231"/>
      <c r="K241" s="231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175</v>
      </c>
      <c r="AU241" s="239" t="s">
        <v>82</v>
      </c>
      <c r="AV241" s="13" t="s">
        <v>80</v>
      </c>
      <c r="AW241" s="13" t="s">
        <v>33</v>
      </c>
      <c r="AX241" s="13" t="s">
        <v>72</v>
      </c>
      <c r="AY241" s="239" t="s">
        <v>115</v>
      </c>
    </row>
    <row r="242" s="14" customFormat="1">
      <c r="A242" s="14"/>
      <c r="B242" s="240"/>
      <c r="C242" s="241"/>
      <c r="D242" s="220" t="s">
        <v>175</v>
      </c>
      <c r="E242" s="242" t="s">
        <v>19</v>
      </c>
      <c r="F242" s="243" t="s">
        <v>339</v>
      </c>
      <c r="G242" s="241"/>
      <c r="H242" s="244">
        <v>3.5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0" t="s">
        <v>175</v>
      </c>
      <c r="AU242" s="250" t="s">
        <v>82</v>
      </c>
      <c r="AV242" s="14" t="s">
        <v>82</v>
      </c>
      <c r="AW242" s="14" t="s">
        <v>33</v>
      </c>
      <c r="AX242" s="14" t="s">
        <v>72</v>
      </c>
      <c r="AY242" s="250" t="s">
        <v>115</v>
      </c>
    </row>
    <row r="243" s="15" customFormat="1">
      <c r="A243" s="15"/>
      <c r="B243" s="253"/>
      <c r="C243" s="254"/>
      <c r="D243" s="220" t="s">
        <v>175</v>
      </c>
      <c r="E243" s="255" t="s">
        <v>19</v>
      </c>
      <c r="F243" s="256" t="s">
        <v>239</v>
      </c>
      <c r="G243" s="254"/>
      <c r="H243" s="257">
        <v>797.30499999999995</v>
      </c>
      <c r="I243" s="258"/>
      <c r="J243" s="254"/>
      <c r="K243" s="254"/>
      <c r="L243" s="259"/>
      <c r="M243" s="260"/>
      <c r="N243" s="261"/>
      <c r="O243" s="261"/>
      <c r="P243" s="261"/>
      <c r="Q243" s="261"/>
      <c r="R243" s="261"/>
      <c r="S243" s="261"/>
      <c r="T243" s="262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3" t="s">
        <v>175</v>
      </c>
      <c r="AU243" s="263" t="s">
        <v>82</v>
      </c>
      <c r="AV243" s="15" t="s">
        <v>114</v>
      </c>
      <c r="AW243" s="15" t="s">
        <v>33</v>
      </c>
      <c r="AX243" s="15" t="s">
        <v>80</v>
      </c>
      <c r="AY243" s="263" t="s">
        <v>115</v>
      </c>
    </row>
    <row r="244" s="2" customFormat="1" ht="21.75" customHeight="1">
      <c r="A244" s="41"/>
      <c r="B244" s="42"/>
      <c r="C244" s="207" t="s">
        <v>407</v>
      </c>
      <c r="D244" s="207" t="s">
        <v>117</v>
      </c>
      <c r="E244" s="208" t="s">
        <v>408</v>
      </c>
      <c r="F244" s="209" t="s">
        <v>409</v>
      </c>
      <c r="G244" s="210" t="s">
        <v>172</v>
      </c>
      <c r="H244" s="211">
        <v>369</v>
      </c>
      <c r="I244" s="212"/>
      <c r="J244" s="213">
        <f>ROUND(I244*H244,2)</f>
        <v>0</v>
      </c>
      <c r="K244" s="209" t="s">
        <v>181</v>
      </c>
      <c r="L244" s="47"/>
      <c r="M244" s="214" t="s">
        <v>19</v>
      </c>
      <c r="N244" s="215" t="s">
        <v>43</v>
      </c>
      <c r="O244" s="87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8" t="s">
        <v>114</v>
      </c>
      <c r="AT244" s="218" t="s">
        <v>117</v>
      </c>
      <c r="AU244" s="218" t="s">
        <v>82</v>
      </c>
      <c r="AY244" s="20" t="s">
        <v>115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20" t="s">
        <v>80</v>
      </c>
      <c r="BK244" s="219">
        <f>ROUND(I244*H244,2)</f>
        <v>0</v>
      </c>
      <c r="BL244" s="20" t="s">
        <v>114</v>
      </c>
      <c r="BM244" s="218" t="s">
        <v>410</v>
      </c>
    </row>
    <row r="245" s="2" customFormat="1">
      <c r="A245" s="41"/>
      <c r="B245" s="42"/>
      <c r="C245" s="43"/>
      <c r="D245" s="251" t="s">
        <v>183</v>
      </c>
      <c r="E245" s="43"/>
      <c r="F245" s="252" t="s">
        <v>411</v>
      </c>
      <c r="G245" s="43"/>
      <c r="H245" s="43"/>
      <c r="I245" s="222"/>
      <c r="J245" s="43"/>
      <c r="K245" s="43"/>
      <c r="L245" s="47"/>
      <c r="M245" s="223"/>
      <c r="N245" s="224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183</v>
      </c>
      <c r="AU245" s="20" t="s">
        <v>82</v>
      </c>
    </row>
    <row r="246" s="13" customFormat="1">
      <c r="A246" s="13"/>
      <c r="B246" s="230"/>
      <c r="C246" s="231"/>
      <c r="D246" s="220" t="s">
        <v>175</v>
      </c>
      <c r="E246" s="232" t="s">
        <v>19</v>
      </c>
      <c r="F246" s="233" t="s">
        <v>412</v>
      </c>
      <c r="G246" s="231"/>
      <c r="H246" s="232" t="s">
        <v>19</v>
      </c>
      <c r="I246" s="234"/>
      <c r="J246" s="231"/>
      <c r="K246" s="231"/>
      <c r="L246" s="235"/>
      <c r="M246" s="236"/>
      <c r="N246" s="237"/>
      <c r="O246" s="237"/>
      <c r="P246" s="237"/>
      <c r="Q246" s="237"/>
      <c r="R246" s="237"/>
      <c r="S246" s="237"/>
      <c r="T246" s="23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9" t="s">
        <v>175</v>
      </c>
      <c r="AU246" s="239" t="s">
        <v>82</v>
      </c>
      <c r="AV246" s="13" t="s">
        <v>80</v>
      </c>
      <c r="AW246" s="13" t="s">
        <v>33</v>
      </c>
      <c r="AX246" s="13" t="s">
        <v>72</v>
      </c>
      <c r="AY246" s="239" t="s">
        <v>115</v>
      </c>
    </row>
    <row r="247" s="13" customFormat="1">
      <c r="A247" s="13"/>
      <c r="B247" s="230"/>
      <c r="C247" s="231"/>
      <c r="D247" s="220" t="s">
        <v>175</v>
      </c>
      <c r="E247" s="232" t="s">
        <v>19</v>
      </c>
      <c r="F247" s="233" t="s">
        <v>413</v>
      </c>
      <c r="G247" s="231"/>
      <c r="H247" s="232" t="s">
        <v>19</v>
      </c>
      <c r="I247" s="234"/>
      <c r="J247" s="231"/>
      <c r="K247" s="231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175</v>
      </c>
      <c r="AU247" s="239" t="s">
        <v>82</v>
      </c>
      <c r="AV247" s="13" t="s">
        <v>80</v>
      </c>
      <c r="AW247" s="13" t="s">
        <v>33</v>
      </c>
      <c r="AX247" s="13" t="s">
        <v>72</v>
      </c>
      <c r="AY247" s="239" t="s">
        <v>115</v>
      </c>
    </row>
    <row r="248" s="14" customFormat="1">
      <c r="A248" s="14"/>
      <c r="B248" s="240"/>
      <c r="C248" s="241"/>
      <c r="D248" s="220" t="s">
        <v>175</v>
      </c>
      <c r="E248" s="242" t="s">
        <v>19</v>
      </c>
      <c r="F248" s="243" t="s">
        <v>414</v>
      </c>
      <c r="G248" s="241"/>
      <c r="H248" s="244">
        <v>369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0" t="s">
        <v>175</v>
      </c>
      <c r="AU248" s="250" t="s">
        <v>82</v>
      </c>
      <c r="AV248" s="14" t="s">
        <v>82</v>
      </c>
      <c r="AW248" s="14" t="s">
        <v>33</v>
      </c>
      <c r="AX248" s="14" t="s">
        <v>80</v>
      </c>
      <c r="AY248" s="250" t="s">
        <v>115</v>
      </c>
    </row>
    <row r="249" s="2" customFormat="1" ht="24.15" customHeight="1">
      <c r="A249" s="41"/>
      <c r="B249" s="42"/>
      <c r="C249" s="207" t="s">
        <v>415</v>
      </c>
      <c r="D249" s="207" t="s">
        <v>117</v>
      </c>
      <c r="E249" s="208" t="s">
        <v>416</v>
      </c>
      <c r="F249" s="209" t="s">
        <v>417</v>
      </c>
      <c r="G249" s="210" t="s">
        <v>172</v>
      </c>
      <c r="H249" s="211">
        <v>46</v>
      </c>
      <c r="I249" s="212"/>
      <c r="J249" s="213">
        <f>ROUND(I249*H249,2)</f>
        <v>0</v>
      </c>
      <c r="K249" s="209" t="s">
        <v>181</v>
      </c>
      <c r="L249" s="47"/>
      <c r="M249" s="214" t="s">
        <v>19</v>
      </c>
      <c r="N249" s="215" t="s">
        <v>43</v>
      </c>
      <c r="O249" s="87"/>
      <c r="P249" s="216">
        <f>O249*H249</f>
        <v>0</v>
      </c>
      <c r="Q249" s="216">
        <v>0</v>
      </c>
      <c r="R249" s="216">
        <f>Q249*H249</f>
        <v>0</v>
      </c>
      <c r="S249" s="216">
        <v>0</v>
      </c>
      <c r="T249" s="21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114</v>
      </c>
      <c r="AT249" s="218" t="s">
        <v>117</v>
      </c>
      <c r="AU249" s="218" t="s">
        <v>82</v>
      </c>
      <c r="AY249" s="20" t="s">
        <v>115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20" t="s">
        <v>80</v>
      </c>
      <c r="BK249" s="219">
        <f>ROUND(I249*H249,2)</f>
        <v>0</v>
      </c>
      <c r="BL249" s="20" t="s">
        <v>114</v>
      </c>
      <c r="BM249" s="218" t="s">
        <v>418</v>
      </c>
    </row>
    <row r="250" s="2" customFormat="1">
      <c r="A250" s="41"/>
      <c r="B250" s="42"/>
      <c r="C250" s="43"/>
      <c r="D250" s="251" t="s">
        <v>183</v>
      </c>
      <c r="E250" s="43"/>
      <c r="F250" s="252" t="s">
        <v>419</v>
      </c>
      <c r="G250" s="43"/>
      <c r="H250" s="43"/>
      <c r="I250" s="222"/>
      <c r="J250" s="43"/>
      <c r="K250" s="43"/>
      <c r="L250" s="47"/>
      <c r="M250" s="223"/>
      <c r="N250" s="22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183</v>
      </c>
      <c r="AU250" s="20" t="s">
        <v>82</v>
      </c>
    </row>
    <row r="251" s="13" customFormat="1">
      <c r="A251" s="13"/>
      <c r="B251" s="230"/>
      <c r="C251" s="231"/>
      <c r="D251" s="220" t="s">
        <v>175</v>
      </c>
      <c r="E251" s="232" t="s">
        <v>19</v>
      </c>
      <c r="F251" s="233" t="s">
        <v>420</v>
      </c>
      <c r="G251" s="231"/>
      <c r="H251" s="232" t="s">
        <v>19</v>
      </c>
      <c r="I251" s="234"/>
      <c r="J251" s="231"/>
      <c r="K251" s="231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175</v>
      </c>
      <c r="AU251" s="239" t="s">
        <v>82</v>
      </c>
      <c r="AV251" s="13" t="s">
        <v>80</v>
      </c>
      <c r="AW251" s="13" t="s">
        <v>33</v>
      </c>
      <c r="AX251" s="13" t="s">
        <v>72</v>
      </c>
      <c r="AY251" s="239" t="s">
        <v>115</v>
      </c>
    </row>
    <row r="252" s="13" customFormat="1">
      <c r="A252" s="13"/>
      <c r="B252" s="230"/>
      <c r="C252" s="231"/>
      <c r="D252" s="220" t="s">
        <v>175</v>
      </c>
      <c r="E252" s="232" t="s">
        <v>19</v>
      </c>
      <c r="F252" s="233" t="s">
        <v>336</v>
      </c>
      <c r="G252" s="231"/>
      <c r="H252" s="232" t="s">
        <v>19</v>
      </c>
      <c r="I252" s="234"/>
      <c r="J252" s="231"/>
      <c r="K252" s="231"/>
      <c r="L252" s="235"/>
      <c r="M252" s="236"/>
      <c r="N252" s="237"/>
      <c r="O252" s="237"/>
      <c r="P252" s="237"/>
      <c r="Q252" s="237"/>
      <c r="R252" s="237"/>
      <c r="S252" s="237"/>
      <c r="T252" s="23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9" t="s">
        <v>175</v>
      </c>
      <c r="AU252" s="239" t="s">
        <v>82</v>
      </c>
      <c r="AV252" s="13" t="s">
        <v>80</v>
      </c>
      <c r="AW252" s="13" t="s">
        <v>33</v>
      </c>
      <c r="AX252" s="13" t="s">
        <v>72</v>
      </c>
      <c r="AY252" s="239" t="s">
        <v>115</v>
      </c>
    </row>
    <row r="253" s="14" customFormat="1">
      <c r="A253" s="14"/>
      <c r="B253" s="240"/>
      <c r="C253" s="241"/>
      <c r="D253" s="220" t="s">
        <v>175</v>
      </c>
      <c r="E253" s="242" t="s">
        <v>19</v>
      </c>
      <c r="F253" s="243" t="s">
        <v>421</v>
      </c>
      <c r="G253" s="241"/>
      <c r="H253" s="244">
        <v>46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0" t="s">
        <v>175</v>
      </c>
      <c r="AU253" s="250" t="s">
        <v>82</v>
      </c>
      <c r="AV253" s="14" t="s">
        <v>82</v>
      </c>
      <c r="AW253" s="14" t="s">
        <v>33</v>
      </c>
      <c r="AX253" s="14" t="s">
        <v>80</v>
      </c>
      <c r="AY253" s="250" t="s">
        <v>115</v>
      </c>
    </row>
    <row r="254" s="2" customFormat="1" ht="16.5" customHeight="1">
      <c r="A254" s="41"/>
      <c r="B254" s="42"/>
      <c r="C254" s="207" t="s">
        <v>422</v>
      </c>
      <c r="D254" s="207" t="s">
        <v>117</v>
      </c>
      <c r="E254" s="208" t="s">
        <v>423</v>
      </c>
      <c r="F254" s="209" t="s">
        <v>424</v>
      </c>
      <c r="G254" s="210" t="s">
        <v>172</v>
      </c>
      <c r="H254" s="211">
        <v>41</v>
      </c>
      <c r="I254" s="212"/>
      <c r="J254" s="213">
        <f>ROUND(I254*H254,2)</f>
        <v>0</v>
      </c>
      <c r="K254" s="209" t="s">
        <v>19</v>
      </c>
      <c r="L254" s="47"/>
      <c r="M254" s="214" t="s">
        <v>19</v>
      </c>
      <c r="N254" s="215" t="s">
        <v>43</v>
      </c>
      <c r="O254" s="87"/>
      <c r="P254" s="216">
        <f>O254*H254</f>
        <v>0</v>
      </c>
      <c r="Q254" s="216">
        <v>0.40799999999999997</v>
      </c>
      <c r="R254" s="216">
        <f>Q254*H254</f>
        <v>16.727999999999998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114</v>
      </c>
      <c r="AT254" s="218" t="s">
        <v>117</v>
      </c>
      <c r="AU254" s="218" t="s">
        <v>82</v>
      </c>
      <c r="AY254" s="20" t="s">
        <v>115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80</v>
      </c>
      <c r="BK254" s="219">
        <f>ROUND(I254*H254,2)</f>
        <v>0</v>
      </c>
      <c r="BL254" s="20" t="s">
        <v>114</v>
      </c>
      <c r="BM254" s="218" t="s">
        <v>425</v>
      </c>
    </row>
    <row r="255" s="13" customFormat="1">
      <c r="A255" s="13"/>
      <c r="B255" s="230"/>
      <c r="C255" s="231"/>
      <c r="D255" s="220" t="s">
        <v>175</v>
      </c>
      <c r="E255" s="232" t="s">
        <v>19</v>
      </c>
      <c r="F255" s="233" t="s">
        <v>426</v>
      </c>
      <c r="G255" s="231"/>
      <c r="H255" s="232" t="s">
        <v>19</v>
      </c>
      <c r="I255" s="234"/>
      <c r="J255" s="231"/>
      <c r="K255" s="231"/>
      <c r="L255" s="235"/>
      <c r="M255" s="236"/>
      <c r="N255" s="237"/>
      <c r="O255" s="237"/>
      <c r="P255" s="237"/>
      <c r="Q255" s="237"/>
      <c r="R255" s="237"/>
      <c r="S255" s="237"/>
      <c r="T255" s="23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9" t="s">
        <v>175</v>
      </c>
      <c r="AU255" s="239" t="s">
        <v>82</v>
      </c>
      <c r="AV255" s="13" t="s">
        <v>80</v>
      </c>
      <c r="AW255" s="13" t="s">
        <v>33</v>
      </c>
      <c r="AX255" s="13" t="s">
        <v>72</v>
      </c>
      <c r="AY255" s="239" t="s">
        <v>115</v>
      </c>
    </row>
    <row r="256" s="13" customFormat="1">
      <c r="A256" s="13"/>
      <c r="B256" s="230"/>
      <c r="C256" s="231"/>
      <c r="D256" s="220" t="s">
        <v>175</v>
      </c>
      <c r="E256" s="232" t="s">
        <v>19</v>
      </c>
      <c r="F256" s="233" t="s">
        <v>427</v>
      </c>
      <c r="G256" s="231"/>
      <c r="H256" s="232" t="s">
        <v>19</v>
      </c>
      <c r="I256" s="234"/>
      <c r="J256" s="231"/>
      <c r="K256" s="231"/>
      <c r="L256" s="235"/>
      <c r="M256" s="236"/>
      <c r="N256" s="237"/>
      <c r="O256" s="237"/>
      <c r="P256" s="237"/>
      <c r="Q256" s="237"/>
      <c r="R256" s="237"/>
      <c r="S256" s="237"/>
      <c r="T256" s="23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9" t="s">
        <v>175</v>
      </c>
      <c r="AU256" s="239" t="s">
        <v>82</v>
      </c>
      <c r="AV256" s="13" t="s">
        <v>80</v>
      </c>
      <c r="AW256" s="13" t="s">
        <v>33</v>
      </c>
      <c r="AX256" s="13" t="s">
        <v>72</v>
      </c>
      <c r="AY256" s="239" t="s">
        <v>115</v>
      </c>
    </row>
    <row r="257" s="14" customFormat="1">
      <c r="A257" s="14"/>
      <c r="B257" s="240"/>
      <c r="C257" s="241"/>
      <c r="D257" s="220" t="s">
        <v>175</v>
      </c>
      <c r="E257" s="242" t="s">
        <v>19</v>
      </c>
      <c r="F257" s="243" t="s">
        <v>428</v>
      </c>
      <c r="G257" s="241"/>
      <c r="H257" s="244">
        <v>41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0" t="s">
        <v>175</v>
      </c>
      <c r="AU257" s="250" t="s">
        <v>82</v>
      </c>
      <c r="AV257" s="14" t="s">
        <v>82</v>
      </c>
      <c r="AW257" s="14" t="s">
        <v>33</v>
      </c>
      <c r="AX257" s="14" t="s">
        <v>80</v>
      </c>
      <c r="AY257" s="250" t="s">
        <v>115</v>
      </c>
    </row>
    <row r="258" s="2" customFormat="1" ht="16.5" customHeight="1">
      <c r="A258" s="41"/>
      <c r="B258" s="42"/>
      <c r="C258" s="207" t="s">
        <v>429</v>
      </c>
      <c r="D258" s="207" t="s">
        <v>117</v>
      </c>
      <c r="E258" s="208" t="s">
        <v>430</v>
      </c>
      <c r="F258" s="209" t="s">
        <v>431</v>
      </c>
      <c r="G258" s="210" t="s">
        <v>172</v>
      </c>
      <c r="H258" s="211">
        <v>364.63999999999999</v>
      </c>
      <c r="I258" s="212"/>
      <c r="J258" s="213">
        <f>ROUND(I258*H258,2)</f>
        <v>0</v>
      </c>
      <c r="K258" s="209" t="s">
        <v>181</v>
      </c>
      <c r="L258" s="47"/>
      <c r="M258" s="214" t="s">
        <v>19</v>
      </c>
      <c r="N258" s="215" t="s">
        <v>43</v>
      </c>
      <c r="O258" s="87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114</v>
      </c>
      <c r="AT258" s="218" t="s">
        <v>117</v>
      </c>
      <c r="AU258" s="218" t="s">
        <v>82</v>
      </c>
      <c r="AY258" s="20" t="s">
        <v>115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80</v>
      </c>
      <c r="BK258" s="219">
        <f>ROUND(I258*H258,2)</f>
        <v>0</v>
      </c>
      <c r="BL258" s="20" t="s">
        <v>114</v>
      </c>
      <c r="BM258" s="218" t="s">
        <v>432</v>
      </c>
    </row>
    <row r="259" s="2" customFormat="1">
      <c r="A259" s="41"/>
      <c r="B259" s="42"/>
      <c r="C259" s="43"/>
      <c r="D259" s="251" t="s">
        <v>183</v>
      </c>
      <c r="E259" s="43"/>
      <c r="F259" s="252" t="s">
        <v>433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183</v>
      </c>
      <c r="AU259" s="20" t="s">
        <v>82</v>
      </c>
    </row>
    <row r="260" s="13" customFormat="1">
      <c r="A260" s="13"/>
      <c r="B260" s="230"/>
      <c r="C260" s="231"/>
      <c r="D260" s="220" t="s">
        <v>175</v>
      </c>
      <c r="E260" s="232" t="s">
        <v>19</v>
      </c>
      <c r="F260" s="233" t="s">
        <v>374</v>
      </c>
      <c r="G260" s="231"/>
      <c r="H260" s="232" t="s">
        <v>19</v>
      </c>
      <c r="I260" s="234"/>
      <c r="J260" s="231"/>
      <c r="K260" s="231"/>
      <c r="L260" s="235"/>
      <c r="M260" s="236"/>
      <c r="N260" s="237"/>
      <c r="O260" s="237"/>
      <c r="P260" s="237"/>
      <c r="Q260" s="237"/>
      <c r="R260" s="237"/>
      <c r="S260" s="237"/>
      <c r="T260" s="23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9" t="s">
        <v>175</v>
      </c>
      <c r="AU260" s="239" t="s">
        <v>82</v>
      </c>
      <c r="AV260" s="13" t="s">
        <v>80</v>
      </c>
      <c r="AW260" s="13" t="s">
        <v>33</v>
      </c>
      <c r="AX260" s="13" t="s">
        <v>72</v>
      </c>
      <c r="AY260" s="239" t="s">
        <v>115</v>
      </c>
    </row>
    <row r="261" s="13" customFormat="1">
      <c r="A261" s="13"/>
      <c r="B261" s="230"/>
      <c r="C261" s="231"/>
      <c r="D261" s="220" t="s">
        <v>175</v>
      </c>
      <c r="E261" s="232" t="s">
        <v>19</v>
      </c>
      <c r="F261" s="233" t="s">
        <v>434</v>
      </c>
      <c r="G261" s="231"/>
      <c r="H261" s="232" t="s">
        <v>19</v>
      </c>
      <c r="I261" s="234"/>
      <c r="J261" s="231"/>
      <c r="K261" s="231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175</v>
      </c>
      <c r="AU261" s="239" t="s">
        <v>82</v>
      </c>
      <c r="AV261" s="13" t="s">
        <v>80</v>
      </c>
      <c r="AW261" s="13" t="s">
        <v>33</v>
      </c>
      <c r="AX261" s="13" t="s">
        <v>72</v>
      </c>
      <c r="AY261" s="239" t="s">
        <v>115</v>
      </c>
    </row>
    <row r="262" s="14" customFormat="1">
      <c r="A262" s="14"/>
      <c r="B262" s="240"/>
      <c r="C262" s="241"/>
      <c r="D262" s="220" t="s">
        <v>175</v>
      </c>
      <c r="E262" s="242" t="s">
        <v>19</v>
      </c>
      <c r="F262" s="243" t="s">
        <v>435</v>
      </c>
      <c r="G262" s="241"/>
      <c r="H262" s="244">
        <v>318.63999999999999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0" t="s">
        <v>175</v>
      </c>
      <c r="AU262" s="250" t="s">
        <v>82</v>
      </c>
      <c r="AV262" s="14" t="s">
        <v>82</v>
      </c>
      <c r="AW262" s="14" t="s">
        <v>33</v>
      </c>
      <c r="AX262" s="14" t="s">
        <v>72</v>
      </c>
      <c r="AY262" s="250" t="s">
        <v>115</v>
      </c>
    </row>
    <row r="263" s="13" customFormat="1">
      <c r="A263" s="13"/>
      <c r="B263" s="230"/>
      <c r="C263" s="231"/>
      <c r="D263" s="220" t="s">
        <v>175</v>
      </c>
      <c r="E263" s="232" t="s">
        <v>19</v>
      </c>
      <c r="F263" s="233" t="s">
        <v>336</v>
      </c>
      <c r="G263" s="231"/>
      <c r="H263" s="232" t="s">
        <v>19</v>
      </c>
      <c r="I263" s="234"/>
      <c r="J263" s="231"/>
      <c r="K263" s="231"/>
      <c r="L263" s="235"/>
      <c r="M263" s="236"/>
      <c r="N263" s="237"/>
      <c r="O263" s="237"/>
      <c r="P263" s="237"/>
      <c r="Q263" s="237"/>
      <c r="R263" s="237"/>
      <c r="S263" s="237"/>
      <c r="T263" s="23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9" t="s">
        <v>175</v>
      </c>
      <c r="AU263" s="239" t="s">
        <v>82</v>
      </c>
      <c r="AV263" s="13" t="s">
        <v>80</v>
      </c>
      <c r="AW263" s="13" t="s">
        <v>33</v>
      </c>
      <c r="AX263" s="13" t="s">
        <v>72</v>
      </c>
      <c r="AY263" s="239" t="s">
        <v>115</v>
      </c>
    </row>
    <row r="264" s="14" customFormat="1">
      <c r="A264" s="14"/>
      <c r="B264" s="240"/>
      <c r="C264" s="241"/>
      <c r="D264" s="220" t="s">
        <v>175</v>
      </c>
      <c r="E264" s="242" t="s">
        <v>19</v>
      </c>
      <c r="F264" s="243" t="s">
        <v>421</v>
      </c>
      <c r="G264" s="241"/>
      <c r="H264" s="244">
        <v>46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0" t="s">
        <v>175</v>
      </c>
      <c r="AU264" s="250" t="s">
        <v>82</v>
      </c>
      <c r="AV264" s="14" t="s">
        <v>82</v>
      </c>
      <c r="AW264" s="14" t="s">
        <v>33</v>
      </c>
      <c r="AX264" s="14" t="s">
        <v>72</v>
      </c>
      <c r="AY264" s="250" t="s">
        <v>115</v>
      </c>
    </row>
    <row r="265" s="15" customFormat="1">
      <c r="A265" s="15"/>
      <c r="B265" s="253"/>
      <c r="C265" s="254"/>
      <c r="D265" s="220" t="s">
        <v>175</v>
      </c>
      <c r="E265" s="255" t="s">
        <v>19</v>
      </c>
      <c r="F265" s="256" t="s">
        <v>239</v>
      </c>
      <c r="G265" s="254"/>
      <c r="H265" s="257">
        <v>364.63999999999999</v>
      </c>
      <c r="I265" s="258"/>
      <c r="J265" s="254"/>
      <c r="K265" s="254"/>
      <c r="L265" s="259"/>
      <c r="M265" s="260"/>
      <c r="N265" s="261"/>
      <c r="O265" s="261"/>
      <c r="P265" s="261"/>
      <c r="Q265" s="261"/>
      <c r="R265" s="261"/>
      <c r="S265" s="261"/>
      <c r="T265" s="262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3" t="s">
        <v>175</v>
      </c>
      <c r="AU265" s="263" t="s">
        <v>82</v>
      </c>
      <c r="AV265" s="15" t="s">
        <v>114</v>
      </c>
      <c r="AW265" s="15" t="s">
        <v>33</v>
      </c>
      <c r="AX265" s="15" t="s">
        <v>80</v>
      </c>
      <c r="AY265" s="263" t="s">
        <v>115</v>
      </c>
    </row>
    <row r="266" s="2" customFormat="1" ht="24.15" customHeight="1">
      <c r="A266" s="41"/>
      <c r="B266" s="42"/>
      <c r="C266" s="207" t="s">
        <v>436</v>
      </c>
      <c r="D266" s="207" t="s">
        <v>117</v>
      </c>
      <c r="E266" s="208" t="s">
        <v>437</v>
      </c>
      <c r="F266" s="209" t="s">
        <v>438</v>
      </c>
      <c r="G266" s="210" t="s">
        <v>172</v>
      </c>
      <c r="H266" s="211">
        <v>318.63999999999999</v>
      </c>
      <c r="I266" s="212"/>
      <c r="J266" s="213">
        <f>ROUND(I266*H266,2)</f>
        <v>0</v>
      </c>
      <c r="K266" s="209" t="s">
        <v>19</v>
      </c>
      <c r="L266" s="47"/>
      <c r="M266" s="214" t="s">
        <v>19</v>
      </c>
      <c r="N266" s="215" t="s">
        <v>43</v>
      </c>
      <c r="O266" s="87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114</v>
      </c>
      <c r="AT266" s="218" t="s">
        <v>117</v>
      </c>
      <c r="AU266" s="218" t="s">
        <v>82</v>
      </c>
      <c r="AY266" s="20" t="s">
        <v>115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20" t="s">
        <v>80</v>
      </c>
      <c r="BK266" s="219">
        <f>ROUND(I266*H266,2)</f>
        <v>0</v>
      </c>
      <c r="BL266" s="20" t="s">
        <v>114</v>
      </c>
      <c r="BM266" s="218" t="s">
        <v>439</v>
      </c>
    </row>
    <row r="267" s="13" customFormat="1">
      <c r="A267" s="13"/>
      <c r="B267" s="230"/>
      <c r="C267" s="231"/>
      <c r="D267" s="220" t="s">
        <v>175</v>
      </c>
      <c r="E267" s="232" t="s">
        <v>19</v>
      </c>
      <c r="F267" s="233" t="s">
        <v>374</v>
      </c>
      <c r="G267" s="231"/>
      <c r="H267" s="232" t="s">
        <v>19</v>
      </c>
      <c r="I267" s="234"/>
      <c r="J267" s="231"/>
      <c r="K267" s="231"/>
      <c r="L267" s="235"/>
      <c r="M267" s="236"/>
      <c r="N267" s="237"/>
      <c r="O267" s="237"/>
      <c r="P267" s="237"/>
      <c r="Q267" s="237"/>
      <c r="R267" s="237"/>
      <c r="S267" s="237"/>
      <c r="T267" s="23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9" t="s">
        <v>175</v>
      </c>
      <c r="AU267" s="239" t="s">
        <v>82</v>
      </c>
      <c r="AV267" s="13" t="s">
        <v>80</v>
      </c>
      <c r="AW267" s="13" t="s">
        <v>33</v>
      </c>
      <c r="AX267" s="13" t="s">
        <v>72</v>
      </c>
      <c r="AY267" s="239" t="s">
        <v>115</v>
      </c>
    </row>
    <row r="268" s="13" customFormat="1">
      <c r="A268" s="13"/>
      <c r="B268" s="230"/>
      <c r="C268" s="231"/>
      <c r="D268" s="220" t="s">
        <v>175</v>
      </c>
      <c r="E268" s="232" t="s">
        <v>19</v>
      </c>
      <c r="F268" s="233" t="s">
        <v>434</v>
      </c>
      <c r="G268" s="231"/>
      <c r="H268" s="232" t="s">
        <v>19</v>
      </c>
      <c r="I268" s="234"/>
      <c r="J268" s="231"/>
      <c r="K268" s="231"/>
      <c r="L268" s="235"/>
      <c r="M268" s="236"/>
      <c r="N268" s="237"/>
      <c r="O268" s="237"/>
      <c r="P268" s="237"/>
      <c r="Q268" s="237"/>
      <c r="R268" s="237"/>
      <c r="S268" s="237"/>
      <c r="T268" s="23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9" t="s">
        <v>175</v>
      </c>
      <c r="AU268" s="239" t="s">
        <v>82</v>
      </c>
      <c r="AV268" s="13" t="s">
        <v>80</v>
      </c>
      <c r="AW268" s="13" t="s">
        <v>33</v>
      </c>
      <c r="AX268" s="13" t="s">
        <v>72</v>
      </c>
      <c r="AY268" s="239" t="s">
        <v>115</v>
      </c>
    </row>
    <row r="269" s="14" customFormat="1">
      <c r="A269" s="14"/>
      <c r="B269" s="240"/>
      <c r="C269" s="241"/>
      <c r="D269" s="220" t="s">
        <v>175</v>
      </c>
      <c r="E269" s="242" t="s">
        <v>19</v>
      </c>
      <c r="F269" s="243" t="s">
        <v>435</v>
      </c>
      <c r="G269" s="241"/>
      <c r="H269" s="244">
        <v>318.63999999999999</v>
      </c>
      <c r="I269" s="245"/>
      <c r="J269" s="241"/>
      <c r="K269" s="241"/>
      <c r="L269" s="246"/>
      <c r="M269" s="247"/>
      <c r="N269" s="248"/>
      <c r="O269" s="248"/>
      <c r="P269" s="248"/>
      <c r="Q269" s="248"/>
      <c r="R269" s="248"/>
      <c r="S269" s="248"/>
      <c r="T269" s="24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0" t="s">
        <v>175</v>
      </c>
      <c r="AU269" s="250" t="s">
        <v>82</v>
      </c>
      <c r="AV269" s="14" t="s">
        <v>82</v>
      </c>
      <c r="AW269" s="14" t="s">
        <v>33</v>
      </c>
      <c r="AX269" s="14" t="s">
        <v>80</v>
      </c>
      <c r="AY269" s="250" t="s">
        <v>115</v>
      </c>
    </row>
    <row r="270" s="2" customFormat="1" ht="16.5" customHeight="1">
      <c r="A270" s="41"/>
      <c r="B270" s="42"/>
      <c r="C270" s="207" t="s">
        <v>440</v>
      </c>
      <c r="D270" s="207" t="s">
        <v>117</v>
      </c>
      <c r="E270" s="208" t="s">
        <v>441</v>
      </c>
      <c r="F270" s="209" t="s">
        <v>442</v>
      </c>
      <c r="G270" s="210" t="s">
        <v>172</v>
      </c>
      <c r="H270" s="211">
        <v>390</v>
      </c>
      <c r="I270" s="212"/>
      <c r="J270" s="213">
        <f>ROUND(I270*H270,2)</f>
        <v>0</v>
      </c>
      <c r="K270" s="209" t="s">
        <v>19</v>
      </c>
      <c r="L270" s="47"/>
      <c r="M270" s="214" t="s">
        <v>19</v>
      </c>
      <c r="N270" s="215" t="s">
        <v>43</v>
      </c>
      <c r="O270" s="87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114</v>
      </c>
      <c r="AT270" s="218" t="s">
        <v>117</v>
      </c>
      <c r="AU270" s="218" t="s">
        <v>82</v>
      </c>
      <c r="AY270" s="20" t="s">
        <v>115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80</v>
      </c>
      <c r="BK270" s="219">
        <f>ROUND(I270*H270,2)</f>
        <v>0</v>
      </c>
      <c r="BL270" s="20" t="s">
        <v>114</v>
      </c>
      <c r="BM270" s="218" t="s">
        <v>443</v>
      </c>
    </row>
    <row r="271" s="13" customFormat="1">
      <c r="A271" s="13"/>
      <c r="B271" s="230"/>
      <c r="C271" s="231"/>
      <c r="D271" s="220" t="s">
        <v>175</v>
      </c>
      <c r="E271" s="232" t="s">
        <v>19</v>
      </c>
      <c r="F271" s="233" t="s">
        <v>332</v>
      </c>
      <c r="G271" s="231"/>
      <c r="H271" s="232" t="s">
        <v>19</v>
      </c>
      <c r="I271" s="234"/>
      <c r="J271" s="231"/>
      <c r="K271" s="231"/>
      <c r="L271" s="235"/>
      <c r="M271" s="236"/>
      <c r="N271" s="237"/>
      <c r="O271" s="237"/>
      <c r="P271" s="237"/>
      <c r="Q271" s="237"/>
      <c r="R271" s="237"/>
      <c r="S271" s="237"/>
      <c r="T271" s="23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9" t="s">
        <v>175</v>
      </c>
      <c r="AU271" s="239" t="s">
        <v>82</v>
      </c>
      <c r="AV271" s="13" t="s">
        <v>80</v>
      </c>
      <c r="AW271" s="13" t="s">
        <v>33</v>
      </c>
      <c r="AX271" s="13" t="s">
        <v>72</v>
      </c>
      <c r="AY271" s="239" t="s">
        <v>115</v>
      </c>
    </row>
    <row r="272" s="14" customFormat="1">
      <c r="A272" s="14"/>
      <c r="B272" s="240"/>
      <c r="C272" s="241"/>
      <c r="D272" s="220" t="s">
        <v>175</v>
      </c>
      <c r="E272" s="242" t="s">
        <v>19</v>
      </c>
      <c r="F272" s="243" t="s">
        <v>333</v>
      </c>
      <c r="G272" s="241"/>
      <c r="H272" s="244">
        <v>315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0" t="s">
        <v>175</v>
      </c>
      <c r="AU272" s="250" t="s">
        <v>82</v>
      </c>
      <c r="AV272" s="14" t="s">
        <v>82</v>
      </c>
      <c r="AW272" s="14" t="s">
        <v>33</v>
      </c>
      <c r="AX272" s="14" t="s">
        <v>72</v>
      </c>
      <c r="AY272" s="250" t="s">
        <v>115</v>
      </c>
    </row>
    <row r="273" s="13" customFormat="1">
      <c r="A273" s="13"/>
      <c r="B273" s="230"/>
      <c r="C273" s="231"/>
      <c r="D273" s="220" t="s">
        <v>175</v>
      </c>
      <c r="E273" s="232" t="s">
        <v>19</v>
      </c>
      <c r="F273" s="233" t="s">
        <v>444</v>
      </c>
      <c r="G273" s="231"/>
      <c r="H273" s="232" t="s">
        <v>19</v>
      </c>
      <c r="I273" s="234"/>
      <c r="J273" s="231"/>
      <c r="K273" s="231"/>
      <c r="L273" s="235"/>
      <c r="M273" s="236"/>
      <c r="N273" s="237"/>
      <c r="O273" s="237"/>
      <c r="P273" s="237"/>
      <c r="Q273" s="237"/>
      <c r="R273" s="237"/>
      <c r="S273" s="237"/>
      <c r="T273" s="23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9" t="s">
        <v>175</v>
      </c>
      <c r="AU273" s="239" t="s">
        <v>82</v>
      </c>
      <c r="AV273" s="13" t="s">
        <v>80</v>
      </c>
      <c r="AW273" s="13" t="s">
        <v>33</v>
      </c>
      <c r="AX273" s="13" t="s">
        <v>72</v>
      </c>
      <c r="AY273" s="239" t="s">
        <v>115</v>
      </c>
    </row>
    <row r="274" s="14" customFormat="1">
      <c r="A274" s="14"/>
      <c r="B274" s="240"/>
      <c r="C274" s="241"/>
      <c r="D274" s="220" t="s">
        <v>175</v>
      </c>
      <c r="E274" s="242" t="s">
        <v>19</v>
      </c>
      <c r="F274" s="243" t="s">
        <v>445</v>
      </c>
      <c r="G274" s="241"/>
      <c r="H274" s="244">
        <v>75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0" t="s">
        <v>175</v>
      </c>
      <c r="AU274" s="250" t="s">
        <v>82</v>
      </c>
      <c r="AV274" s="14" t="s">
        <v>82</v>
      </c>
      <c r="AW274" s="14" t="s">
        <v>33</v>
      </c>
      <c r="AX274" s="14" t="s">
        <v>72</v>
      </c>
      <c r="AY274" s="250" t="s">
        <v>115</v>
      </c>
    </row>
    <row r="275" s="15" customFormat="1">
      <c r="A275" s="15"/>
      <c r="B275" s="253"/>
      <c r="C275" s="254"/>
      <c r="D275" s="220" t="s">
        <v>175</v>
      </c>
      <c r="E275" s="255" t="s">
        <v>19</v>
      </c>
      <c r="F275" s="256" t="s">
        <v>239</v>
      </c>
      <c r="G275" s="254"/>
      <c r="H275" s="257">
        <v>390</v>
      </c>
      <c r="I275" s="258"/>
      <c r="J275" s="254"/>
      <c r="K275" s="254"/>
      <c r="L275" s="259"/>
      <c r="M275" s="260"/>
      <c r="N275" s="261"/>
      <c r="O275" s="261"/>
      <c r="P275" s="261"/>
      <c r="Q275" s="261"/>
      <c r="R275" s="261"/>
      <c r="S275" s="261"/>
      <c r="T275" s="26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3" t="s">
        <v>175</v>
      </c>
      <c r="AU275" s="263" t="s">
        <v>82</v>
      </c>
      <c r="AV275" s="15" t="s">
        <v>114</v>
      </c>
      <c r="AW275" s="15" t="s">
        <v>33</v>
      </c>
      <c r="AX275" s="15" t="s">
        <v>80</v>
      </c>
      <c r="AY275" s="263" t="s">
        <v>115</v>
      </c>
    </row>
    <row r="276" s="2" customFormat="1" ht="24.15" customHeight="1">
      <c r="A276" s="41"/>
      <c r="B276" s="42"/>
      <c r="C276" s="207" t="s">
        <v>428</v>
      </c>
      <c r="D276" s="207" t="s">
        <v>117</v>
      </c>
      <c r="E276" s="208" t="s">
        <v>446</v>
      </c>
      <c r="F276" s="209" t="s">
        <v>447</v>
      </c>
      <c r="G276" s="210" t="s">
        <v>172</v>
      </c>
      <c r="H276" s="211">
        <v>46</v>
      </c>
      <c r="I276" s="212"/>
      <c r="J276" s="213">
        <f>ROUND(I276*H276,2)</f>
        <v>0</v>
      </c>
      <c r="K276" s="209" t="s">
        <v>19</v>
      </c>
      <c r="L276" s="47"/>
      <c r="M276" s="214" t="s">
        <v>19</v>
      </c>
      <c r="N276" s="215" t="s">
        <v>43</v>
      </c>
      <c r="O276" s="87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114</v>
      </c>
      <c r="AT276" s="218" t="s">
        <v>117</v>
      </c>
      <c r="AU276" s="218" t="s">
        <v>82</v>
      </c>
      <c r="AY276" s="20" t="s">
        <v>115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80</v>
      </c>
      <c r="BK276" s="219">
        <f>ROUND(I276*H276,2)</f>
        <v>0</v>
      </c>
      <c r="BL276" s="20" t="s">
        <v>114</v>
      </c>
      <c r="BM276" s="218" t="s">
        <v>448</v>
      </c>
    </row>
    <row r="277" s="13" customFormat="1">
      <c r="A277" s="13"/>
      <c r="B277" s="230"/>
      <c r="C277" s="231"/>
      <c r="D277" s="220" t="s">
        <v>175</v>
      </c>
      <c r="E277" s="232" t="s">
        <v>19</v>
      </c>
      <c r="F277" s="233" t="s">
        <v>336</v>
      </c>
      <c r="G277" s="231"/>
      <c r="H277" s="232" t="s">
        <v>19</v>
      </c>
      <c r="I277" s="234"/>
      <c r="J277" s="231"/>
      <c r="K277" s="231"/>
      <c r="L277" s="235"/>
      <c r="M277" s="236"/>
      <c r="N277" s="237"/>
      <c r="O277" s="237"/>
      <c r="P277" s="237"/>
      <c r="Q277" s="237"/>
      <c r="R277" s="237"/>
      <c r="S277" s="237"/>
      <c r="T277" s="23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9" t="s">
        <v>175</v>
      </c>
      <c r="AU277" s="239" t="s">
        <v>82</v>
      </c>
      <c r="AV277" s="13" t="s">
        <v>80</v>
      </c>
      <c r="AW277" s="13" t="s">
        <v>33</v>
      </c>
      <c r="AX277" s="13" t="s">
        <v>72</v>
      </c>
      <c r="AY277" s="239" t="s">
        <v>115</v>
      </c>
    </row>
    <row r="278" s="14" customFormat="1">
      <c r="A278" s="14"/>
      <c r="B278" s="240"/>
      <c r="C278" s="241"/>
      <c r="D278" s="220" t="s">
        <v>175</v>
      </c>
      <c r="E278" s="242" t="s">
        <v>19</v>
      </c>
      <c r="F278" s="243" t="s">
        <v>421</v>
      </c>
      <c r="G278" s="241"/>
      <c r="H278" s="244">
        <v>46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0" t="s">
        <v>175</v>
      </c>
      <c r="AU278" s="250" t="s">
        <v>82</v>
      </c>
      <c r="AV278" s="14" t="s">
        <v>82</v>
      </c>
      <c r="AW278" s="14" t="s">
        <v>33</v>
      </c>
      <c r="AX278" s="14" t="s">
        <v>80</v>
      </c>
      <c r="AY278" s="250" t="s">
        <v>115</v>
      </c>
    </row>
    <row r="279" s="2" customFormat="1" ht="24.15" customHeight="1">
      <c r="A279" s="41"/>
      <c r="B279" s="42"/>
      <c r="C279" s="207" t="s">
        <v>449</v>
      </c>
      <c r="D279" s="207" t="s">
        <v>117</v>
      </c>
      <c r="E279" s="208" t="s">
        <v>450</v>
      </c>
      <c r="F279" s="209" t="s">
        <v>451</v>
      </c>
      <c r="G279" s="210" t="s">
        <v>172</v>
      </c>
      <c r="H279" s="211">
        <v>390</v>
      </c>
      <c r="I279" s="212"/>
      <c r="J279" s="213">
        <f>ROUND(I279*H279,2)</f>
        <v>0</v>
      </c>
      <c r="K279" s="209" t="s">
        <v>19</v>
      </c>
      <c r="L279" s="47"/>
      <c r="M279" s="214" t="s">
        <v>19</v>
      </c>
      <c r="N279" s="215" t="s">
        <v>43</v>
      </c>
      <c r="O279" s="87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8" t="s">
        <v>114</v>
      </c>
      <c r="AT279" s="218" t="s">
        <v>117</v>
      </c>
      <c r="AU279" s="218" t="s">
        <v>82</v>
      </c>
      <c r="AY279" s="20" t="s">
        <v>115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20" t="s">
        <v>80</v>
      </c>
      <c r="BK279" s="219">
        <f>ROUND(I279*H279,2)</f>
        <v>0</v>
      </c>
      <c r="BL279" s="20" t="s">
        <v>114</v>
      </c>
      <c r="BM279" s="218" t="s">
        <v>452</v>
      </c>
    </row>
    <row r="280" s="13" customFormat="1">
      <c r="A280" s="13"/>
      <c r="B280" s="230"/>
      <c r="C280" s="231"/>
      <c r="D280" s="220" t="s">
        <v>175</v>
      </c>
      <c r="E280" s="232" t="s">
        <v>19</v>
      </c>
      <c r="F280" s="233" t="s">
        <v>332</v>
      </c>
      <c r="G280" s="231"/>
      <c r="H280" s="232" t="s">
        <v>19</v>
      </c>
      <c r="I280" s="234"/>
      <c r="J280" s="231"/>
      <c r="K280" s="231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175</v>
      </c>
      <c r="AU280" s="239" t="s">
        <v>82</v>
      </c>
      <c r="AV280" s="13" t="s">
        <v>80</v>
      </c>
      <c r="AW280" s="13" t="s">
        <v>33</v>
      </c>
      <c r="AX280" s="13" t="s">
        <v>72</v>
      </c>
      <c r="AY280" s="239" t="s">
        <v>115</v>
      </c>
    </row>
    <row r="281" s="14" customFormat="1">
      <c r="A281" s="14"/>
      <c r="B281" s="240"/>
      <c r="C281" s="241"/>
      <c r="D281" s="220" t="s">
        <v>175</v>
      </c>
      <c r="E281" s="242" t="s">
        <v>19</v>
      </c>
      <c r="F281" s="243" t="s">
        <v>333</v>
      </c>
      <c r="G281" s="241"/>
      <c r="H281" s="244">
        <v>315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0" t="s">
        <v>175</v>
      </c>
      <c r="AU281" s="250" t="s">
        <v>82</v>
      </c>
      <c r="AV281" s="14" t="s">
        <v>82</v>
      </c>
      <c r="AW281" s="14" t="s">
        <v>33</v>
      </c>
      <c r="AX281" s="14" t="s">
        <v>72</v>
      </c>
      <c r="AY281" s="250" t="s">
        <v>115</v>
      </c>
    </row>
    <row r="282" s="13" customFormat="1">
      <c r="A282" s="13"/>
      <c r="B282" s="230"/>
      <c r="C282" s="231"/>
      <c r="D282" s="220" t="s">
        <v>175</v>
      </c>
      <c r="E282" s="232" t="s">
        <v>19</v>
      </c>
      <c r="F282" s="233" t="s">
        <v>444</v>
      </c>
      <c r="G282" s="231"/>
      <c r="H282" s="232" t="s">
        <v>19</v>
      </c>
      <c r="I282" s="234"/>
      <c r="J282" s="231"/>
      <c r="K282" s="231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175</v>
      </c>
      <c r="AU282" s="239" t="s">
        <v>82</v>
      </c>
      <c r="AV282" s="13" t="s">
        <v>80</v>
      </c>
      <c r="AW282" s="13" t="s">
        <v>33</v>
      </c>
      <c r="AX282" s="13" t="s">
        <v>72</v>
      </c>
      <c r="AY282" s="239" t="s">
        <v>115</v>
      </c>
    </row>
    <row r="283" s="14" customFormat="1">
      <c r="A283" s="14"/>
      <c r="B283" s="240"/>
      <c r="C283" s="241"/>
      <c r="D283" s="220" t="s">
        <v>175</v>
      </c>
      <c r="E283" s="242" t="s">
        <v>19</v>
      </c>
      <c r="F283" s="243" t="s">
        <v>445</v>
      </c>
      <c r="G283" s="241"/>
      <c r="H283" s="244">
        <v>75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0" t="s">
        <v>175</v>
      </c>
      <c r="AU283" s="250" t="s">
        <v>82</v>
      </c>
      <c r="AV283" s="14" t="s">
        <v>82</v>
      </c>
      <c r="AW283" s="14" t="s">
        <v>33</v>
      </c>
      <c r="AX283" s="14" t="s">
        <v>72</v>
      </c>
      <c r="AY283" s="250" t="s">
        <v>115</v>
      </c>
    </row>
    <row r="284" s="15" customFormat="1">
      <c r="A284" s="15"/>
      <c r="B284" s="253"/>
      <c r="C284" s="254"/>
      <c r="D284" s="220" t="s">
        <v>175</v>
      </c>
      <c r="E284" s="255" t="s">
        <v>19</v>
      </c>
      <c r="F284" s="256" t="s">
        <v>239</v>
      </c>
      <c r="G284" s="254"/>
      <c r="H284" s="257">
        <v>390</v>
      </c>
      <c r="I284" s="258"/>
      <c r="J284" s="254"/>
      <c r="K284" s="254"/>
      <c r="L284" s="259"/>
      <c r="M284" s="260"/>
      <c r="N284" s="261"/>
      <c r="O284" s="261"/>
      <c r="P284" s="261"/>
      <c r="Q284" s="261"/>
      <c r="R284" s="261"/>
      <c r="S284" s="261"/>
      <c r="T284" s="262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3" t="s">
        <v>175</v>
      </c>
      <c r="AU284" s="263" t="s">
        <v>82</v>
      </c>
      <c r="AV284" s="15" t="s">
        <v>114</v>
      </c>
      <c r="AW284" s="15" t="s">
        <v>33</v>
      </c>
      <c r="AX284" s="15" t="s">
        <v>80</v>
      </c>
      <c r="AY284" s="263" t="s">
        <v>115</v>
      </c>
    </row>
    <row r="285" s="2" customFormat="1" ht="37.8" customHeight="1">
      <c r="A285" s="41"/>
      <c r="B285" s="42"/>
      <c r="C285" s="207" t="s">
        <v>453</v>
      </c>
      <c r="D285" s="207" t="s">
        <v>117</v>
      </c>
      <c r="E285" s="208" t="s">
        <v>454</v>
      </c>
      <c r="F285" s="209" t="s">
        <v>455</v>
      </c>
      <c r="G285" s="210" t="s">
        <v>172</v>
      </c>
      <c r="H285" s="211">
        <v>6.5</v>
      </c>
      <c r="I285" s="212"/>
      <c r="J285" s="213">
        <f>ROUND(I285*H285,2)</f>
        <v>0</v>
      </c>
      <c r="K285" s="209" t="s">
        <v>181</v>
      </c>
      <c r="L285" s="47"/>
      <c r="M285" s="214" t="s">
        <v>19</v>
      </c>
      <c r="N285" s="215" t="s">
        <v>43</v>
      </c>
      <c r="O285" s="87"/>
      <c r="P285" s="216">
        <f>O285*H285</f>
        <v>0</v>
      </c>
      <c r="Q285" s="216">
        <v>0.089219999999999994</v>
      </c>
      <c r="R285" s="216">
        <f>Q285*H285</f>
        <v>0.57992999999999995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114</v>
      </c>
      <c r="AT285" s="218" t="s">
        <v>117</v>
      </c>
      <c r="AU285" s="218" t="s">
        <v>82</v>
      </c>
      <c r="AY285" s="20" t="s">
        <v>115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20" t="s">
        <v>80</v>
      </c>
      <c r="BK285" s="219">
        <f>ROUND(I285*H285,2)</f>
        <v>0</v>
      </c>
      <c r="BL285" s="20" t="s">
        <v>114</v>
      </c>
      <c r="BM285" s="218" t="s">
        <v>456</v>
      </c>
    </row>
    <row r="286" s="2" customFormat="1">
      <c r="A286" s="41"/>
      <c r="B286" s="42"/>
      <c r="C286" s="43"/>
      <c r="D286" s="251" t="s">
        <v>183</v>
      </c>
      <c r="E286" s="43"/>
      <c r="F286" s="252" t="s">
        <v>457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183</v>
      </c>
      <c r="AU286" s="20" t="s">
        <v>82</v>
      </c>
    </row>
    <row r="287" s="13" customFormat="1">
      <c r="A287" s="13"/>
      <c r="B287" s="230"/>
      <c r="C287" s="231"/>
      <c r="D287" s="220" t="s">
        <v>175</v>
      </c>
      <c r="E287" s="232" t="s">
        <v>19</v>
      </c>
      <c r="F287" s="233" t="s">
        <v>336</v>
      </c>
      <c r="G287" s="231"/>
      <c r="H287" s="232" t="s">
        <v>19</v>
      </c>
      <c r="I287" s="234"/>
      <c r="J287" s="231"/>
      <c r="K287" s="231"/>
      <c r="L287" s="235"/>
      <c r="M287" s="236"/>
      <c r="N287" s="237"/>
      <c r="O287" s="237"/>
      <c r="P287" s="237"/>
      <c r="Q287" s="237"/>
      <c r="R287" s="237"/>
      <c r="S287" s="237"/>
      <c r="T287" s="23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9" t="s">
        <v>175</v>
      </c>
      <c r="AU287" s="239" t="s">
        <v>82</v>
      </c>
      <c r="AV287" s="13" t="s">
        <v>80</v>
      </c>
      <c r="AW287" s="13" t="s">
        <v>33</v>
      </c>
      <c r="AX287" s="13" t="s">
        <v>72</v>
      </c>
      <c r="AY287" s="239" t="s">
        <v>115</v>
      </c>
    </row>
    <row r="288" s="14" customFormat="1">
      <c r="A288" s="14"/>
      <c r="B288" s="240"/>
      <c r="C288" s="241"/>
      <c r="D288" s="220" t="s">
        <v>175</v>
      </c>
      <c r="E288" s="242" t="s">
        <v>19</v>
      </c>
      <c r="F288" s="243" t="s">
        <v>126</v>
      </c>
      <c r="G288" s="241"/>
      <c r="H288" s="244">
        <v>3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0" t="s">
        <v>175</v>
      </c>
      <c r="AU288" s="250" t="s">
        <v>82</v>
      </c>
      <c r="AV288" s="14" t="s">
        <v>82</v>
      </c>
      <c r="AW288" s="14" t="s">
        <v>33</v>
      </c>
      <c r="AX288" s="14" t="s">
        <v>72</v>
      </c>
      <c r="AY288" s="250" t="s">
        <v>115</v>
      </c>
    </row>
    <row r="289" s="13" customFormat="1">
      <c r="A289" s="13"/>
      <c r="B289" s="230"/>
      <c r="C289" s="231"/>
      <c r="D289" s="220" t="s">
        <v>175</v>
      </c>
      <c r="E289" s="232" t="s">
        <v>19</v>
      </c>
      <c r="F289" s="233" t="s">
        <v>338</v>
      </c>
      <c r="G289" s="231"/>
      <c r="H289" s="232" t="s">
        <v>19</v>
      </c>
      <c r="I289" s="234"/>
      <c r="J289" s="231"/>
      <c r="K289" s="231"/>
      <c r="L289" s="235"/>
      <c r="M289" s="236"/>
      <c r="N289" s="237"/>
      <c r="O289" s="237"/>
      <c r="P289" s="237"/>
      <c r="Q289" s="237"/>
      <c r="R289" s="237"/>
      <c r="S289" s="237"/>
      <c r="T289" s="23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9" t="s">
        <v>175</v>
      </c>
      <c r="AU289" s="239" t="s">
        <v>82</v>
      </c>
      <c r="AV289" s="13" t="s">
        <v>80</v>
      </c>
      <c r="AW289" s="13" t="s">
        <v>33</v>
      </c>
      <c r="AX289" s="13" t="s">
        <v>72</v>
      </c>
      <c r="AY289" s="239" t="s">
        <v>115</v>
      </c>
    </row>
    <row r="290" s="14" customFormat="1">
      <c r="A290" s="14"/>
      <c r="B290" s="240"/>
      <c r="C290" s="241"/>
      <c r="D290" s="220" t="s">
        <v>175</v>
      </c>
      <c r="E290" s="242" t="s">
        <v>19</v>
      </c>
      <c r="F290" s="243" t="s">
        <v>339</v>
      </c>
      <c r="G290" s="241"/>
      <c r="H290" s="244">
        <v>3.5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0" t="s">
        <v>175</v>
      </c>
      <c r="AU290" s="250" t="s">
        <v>82</v>
      </c>
      <c r="AV290" s="14" t="s">
        <v>82</v>
      </c>
      <c r="AW290" s="14" t="s">
        <v>33</v>
      </c>
      <c r="AX290" s="14" t="s">
        <v>72</v>
      </c>
      <c r="AY290" s="250" t="s">
        <v>115</v>
      </c>
    </row>
    <row r="291" s="15" customFormat="1">
      <c r="A291" s="15"/>
      <c r="B291" s="253"/>
      <c r="C291" s="254"/>
      <c r="D291" s="220" t="s">
        <v>175</v>
      </c>
      <c r="E291" s="255" t="s">
        <v>19</v>
      </c>
      <c r="F291" s="256" t="s">
        <v>239</v>
      </c>
      <c r="G291" s="254"/>
      <c r="H291" s="257">
        <v>6.5</v>
      </c>
      <c r="I291" s="258"/>
      <c r="J291" s="254"/>
      <c r="K291" s="254"/>
      <c r="L291" s="259"/>
      <c r="M291" s="260"/>
      <c r="N291" s="261"/>
      <c r="O291" s="261"/>
      <c r="P291" s="261"/>
      <c r="Q291" s="261"/>
      <c r="R291" s="261"/>
      <c r="S291" s="261"/>
      <c r="T291" s="262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3" t="s">
        <v>175</v>
      </c>
      <c r="AU291" s="263" t="s">
        <v>82</v>
      </c>
      <c r="AV291" s="15" t="s">
        <v>114</v>
      </c>
      <c r="AW291" s="15" t="s">
        <v>33</v>
      </c>
      <c r="AX291" s="15" t="s">
        <v>80</v>
      </c>
      <c r="AY291" s="263" t="s">
        <v>115</v>
      </c>
    </row>
    <row r="292" s="2" customFormat="1" ht="16.5" customHeight="1">
      <c r="A292" s="41"/>
      <c r="B292" s="42"/>
      <c r="C292" s="264" t="s">
        <v>458</v>
      </c>
      <c r="D292" s="264" t="s">
        <v>322</v>
      </c>
      <c r="E292" s="265" t="s">
        <v>459</v>
      </c>
      <c r="F292" s="266" t="s">
        <v>460</v>
      </c>
      <c r="G292" s="267" t="s">
        <v>172</v>
      </c>
      <c r="H292" s="268">
        <v>3.0899999999999999</v>
      </c>
      <c r="I292" s="269"/>
      <c r="J292" s="270">
        <f>ROUND(I292*H292,2)</f>
        <v>0</v>
      </c>
      <c r="K292" s="266" t="s">
        <v>19</v>
      </c>
      <c r="L292" s="271"/>
      <c r="M292" s="272" t="s">
        <v>19</v>
      </c>
      <c r="N292" s="273" t="s">
        <v>43</v>
      </c>
      <c r="O292" s="87"/>
      <c r="P292" s="216">
        <f>O292*H292</f>
        <v>0</v>
      </c>
      <c r="Q292" s="216">
        <v>0.13100000000000001</v>
      </c>
      <c r="R292" s="216">
        <f>Q292*H292</f>
        <v>0.40478999999999998</v>
      </c>
      <c r="S292" s="216">
        <v>0</v>
      </c>
      <c r="T292" s="21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8" t="s">
        <v>143</v>
      </c>
      <c r="AT292" s="218" t="s">
        <v>322</v>
      </c>
      <c r="AU292" s="218" t="s">
        <v>82</v>
      </c>
      <c r="AY292" s="20" t="s">
        <v>115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20" t="s">
        <v>80</v>
      </c>
      <c r="BK292" s="219">
        <f>ROUND(I292*H292,2)</f>
        <v>0</v>
      </c>
      <c r="BL292" s="20" t="s">
        <v>114</v>
      </c>
      <c r="BM292" s="218" t="s">
        <v>461</v>
      </c>
    </row>
    <row r="293" s="14" customFormat="1">
      <c r="A293" s="14"/>
      <c r="B293" s="240"/>
      <c r="C293" s="241"/>
      <c r="D293" s="220" t="s">
        <v>175</v>
      </c>
      <c r="E293" s="241"/>
      <c r="F293" s="243" t="s">
        <v>462</v>
      </c>
      <c r="G293" s="241"/>
      <c r="H293" s="244">
        <v>3.0899999999999999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0" t="s">
        <v>175</v>
      </c>
      <c r="AU293" s="250" t="s">
        <v>82</v>
      </c>
      <c r="AV293" s="14" t="s">
        <v>82</v>
      </c>
      <c r="AW293" s="14" t="s">
        <v>4</v>
      </c>
      <c r="AX293" s="14" t="s">
        <v>80</v>
      </c>
      <c r="AY293" s="250" t="s">
        <v>115</v>
      </c>
    </row>
    <row r="294" s="2" customFormat="1" ht="16.5" customHeight="1">
      <c r="A294" s="41"/>
      <c r="B294" s="42"/>
      <c r="C294" s="264" t="s">
        <v>463</v>
      </c>
      <c r="D294" s="264" t="s">
        <v>322</v>
      </c>
      <c r="E294" s="265" t="s">
        <v>464</v>
      </c>
      <c r="F294" s="266" t="s">
        <v>465</v>
      </c>
      <c r="G294" s="267" t="s">
        <v>172</v>
      </c>
      <c r="H294" s="268">
        <v>3.605</v>
      </c>
      <c r="I294" s="269"/>
      <c r="J294" s="270">
        <f>ROUND(I294*H294,2)</f>
        <v>0</v>
      </c>
      <c r="K294" s="266" t="s">
        <v>19</v>
      </c>
      <c r="L294" s="271"/>
      <c r="M294" s="272" t="s">
        <v>19</v>
      </c>
      <c r="N294" s="273" t="s">
        <v>43</v>
      </c>
      <c r="O294" s="87"/>
      <c r="P294" s="216">
        <f>O294*H294</f>
        <v>0</v>
      </c>
      <c r="Q294" s="216">
        <v>0.13100000000000001</v>
      </c>
      <c r="R294" s="216">
        <f>Q294*H294</f>
        <v>0.47225500000000004</v>
      </c>
      <c r="S294" s="216">
        <v>0</v>
      </c>
      <c r="T294" s="217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18" t="s">
        <v>143</v>
      </c>
      <c r="AT294" s="218" t="s">
        <v>322</v>
      </c>
      <c r="AU294" s="218" t="s">
        <v>82</v>
      </c>
      <c r="AY294" s="20" t="s">
        <v>115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20" t="s">
        <v>80</v>
      </c>
      <c r="BK294" s="219">
        <f>ROUND(I294*H294,2)</f>
        <v>0</v>
      </c>
      <c r="BL294" s="20" t="s">
        <v>114</v>
      </c>
      <c r="BM294" s="218" t="s">
        <v>466</v>
      </c>
    </row>
    <row r="295" s="14" customFormat="1">
      <c r="A295" s="14"/>
      <c r="B295" s="240"/>
      <c r="C295" s="241"/>
      <c r="D295" s="220" t="s">
        <v>175</v>
      </c>
      <c r="E295" s="241"/>
      <c r="F295" s="243" t="s">
        <v>467</v>
      </c>
      <c r="G295" s="241"/>
      <c r="H295" s="244">
        <v>3.605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0" t="s">
        <v>175</v>
      </c>
      <c r="AU295" s="250" t="s">
        <v>82</v>
      </c>
      <c r="AV295" s="14" t="s">
        <v>82</v>
      </c>
      <c r="AW295" s="14" t="s">
        <v>4</v>
      </c>
      <c r="AX295" s="14" t="s">
        <v>80</v>
      </c>
      <c r="AY295" s="250" t="s">
        <v>115</v>
      </c>
    </row>
    <row r="296" s="2" customFormat="1" ht="37.8" customHeight="1">
      <c r="A296" s="41"/>
      <c r="B296" s="42"/>
      <c r="C296" s="207" t="s">
        <v>421</v>
      </c>
      <c r="D296" s="207" t="s">
        <v>117</v>
      </c>
      <c r="E296" s="208" t="s">
        <v>468</v>
      </c>
      <c r="F296" s="209" t="s">
        <v>469</v>
      </c>
      <c r="G296" s="210" t="s">
        <v>172</v>
      </c>
      <c r="H296" s="211">
        <v>37.899999999999999</v>
      </c>
      <c r="I296" s="212"/>
      <c r="J296" s="213">
        <f>ROUND(I296*H296,2)</f>
        <v>0</v>
      </c>
      <c r="K296" s="209" t="s">
        <v>181</v>
      </c>
      <c r="L296" s="47"/>
      <c r="M296" s="214" t="s">
        <v>19</v>
      </c>
      <c r="N296" s="215" t="s">
        <v>43</v>
      </c>
      <c r="O296" s="87"/>
      <c r="P296" s="216">
        <f>O296*H296</f>
        <v>0</v>
      </c>
      <c r="Q296" s="216">
        <v>0.11162</v>
      </c>
      <c r="R296" s="216">
        <f>Q296*H296</f>
        <v>4.2303980000000001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114</v>
      </c>
      <c r="AT296" s="218" t="s">
        <v>117</v>
      </c>
      <c r="AU296" s="218" t="s">
        <v>82</v>
      </c>
      <c r="AY296" s="20" t="s">
        <v>115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20" t="s">
        <v>80</v>
      </c>
      <c r="BK296" s="219">
        <f>ROUND(I296*H296,2)</f>
        <v>0</v>
      </c>
      <c r="BL296" s="20" t="s">
        <v>114</v>
      </c>
      <c r="BM296" s="218" t="s">
        <v>470</v>
      </c>
    </row>
    <row r="297" s="2" customFormat="1">
      <c r="A297" s="41"/>
      <c r="B297" s="42"/>
      <c r="C297" s="43"/>
      <c r="D297" s="251" t="s">
        <v>183</v>
      </c>
      <c r="E297" s="43"/>
      <c r="F297" s="252" t="s">
        <v>471</v>
      </c>
      <c r="G297" s="43"/>
      <c r="H297" s="43"/>
      <c r="I297" s="222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183</v>
      </c>
      <c r="AU297" s="20" t="s">
        <v>82</v>
      </c>
    </row>
    <row r="298" s="13" customFormat="1">
      <c r="A298" s="13"/>
      <c r="B298" s="230"/>
      <c r="C298" s="231"/>
      <c r="D298" s="220" t="s">
        <v>175</v>
      </c>
      <c r="E298" s="232" t="s">
        <v>19</v>
      </c>
      <c r="F298" s="233" t="s">
        <v>472</v>
      </c>
      <c r="G298" s="231"/>
      <c r="H298" s="232" t="s">
        <v>19</v>
      </c>
      <c r="I298" s="234"/>
      <c r="J298" s="231"/>
      <c r="K298" s="231"/>
      <c r="L298" s="235"/>
      <c r="M298" s="236"/>
      <c r="N298" s="237"/>
      <c r="O298" s="237"/>
      <c r="P298" s="237"/>
      <c r="Q298" s="237"/>
      <c r="R298" s="237"/>
      <c r="S298" s="237"/>
      <c r="T298" s="23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9" t="s">
        <v>175</v>
      </c>
      <c r="AU298" s="239" t="s">
        <v>82</v>
      </c>
      <c r="AV298" s="13" t="s">
        <v>80</v>
      </c>
      <c r="AW298" s="13" t="s">
        <v>33</v>
      </c>
      <c r="AX298" s="13" t="s">
        <v>72</v>
      </c>
      <c r="AY298" s="239" t="s">
        <v>115</v>
      </c>
    </row>
    <row r="299" s="14" customFormat="1">
      <c r="A299" s="14"/>
      <c r="B299" s="240"/>
      <c r="C299" s="241"/>
      <c r="D299" s="220" t="s">
        <v>175</v>
      </c>
      <c r="E299" s="242" t="s">
        <v>19</v>
      </c>
      <c r="F299" s="243" t="s">
        <v>473</v>
      </c>
      <c r="G299" s="241"/>
      <c r="H299" s="244">
        <v>37.899999999999999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0" t="s">
        <v>175</v>
      </c>
      <c r="AU299" s="250" t="s">
        <v>82</v>
      </c>
      <c r="AV299" s="14" t="s">
        <v>82</v>
      </c>
      <c r="AW299" s="14" t="s">
        <v>33</v>
      </c>
      <c r="AX299" s="14" t="s">
        <v>80</v>
      </c>
      <c r="AY299" s="250" t="s">
        <v>115</v>
      </c>
    </row>
    <row r="300" s="2" customFormat="1" ht="16.5" customHeight="1">
      <c r="A300" s="41"/>
      <c r="B300" s="42"/>
      <c r="C300" s="264" t="s">
        <v>474</v>
      </c>
      <c r="D300" s="264" t="s">
        <v>322</v>
      </c>
      <c r="E300" s="265" t="s">
        <v>475</v>
      </c>
      <c r="F300" s="266" t="s">
        <v>476</v>
      </c>
      <c r="G300" s="267" t="s">
        <v>172</v>
      </c>
      <c r="H300" s="268">
        <v>25.234999999999999</v>
      </c>
      <c r="I300" s="269"/>
      <c r="J300" s="270">
        <f>ROUND(I300*H300,2)</f>
        <v>0</v>
      </c>
      <c r="K300" s="266" t="s">
        <v>181</v>
      </c>
      <c r="L300" s="271"/>
      <c r="M300" s="272" t="s">
        <v>19</v>
      </c>
      <c r="N300" s="273" t="s">
        <v>43</v>
      </c>
      <c r="O300" s="87"/>
      <c r="P300" s="216">
        <f>O300*H300</f>
        <v>0</v>
      </c>
      <c r="Q300" s="216">
        <v>0.17599999999999999</v>
      </c>
      <c r="R300" s="216">
        <f>Q300*H300</f>
        <v>4.4413599999999995</v>
      </c>
      <c r="S300" s="216">
        <v>0</v>
      </c>
      <c r="T300" s="217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18" t="s">
        <v>143</v>
      </c>
      <c r="AT300" s="218" t="s">
        <v>322</v>
      </c>
      <c r="AU300" s="218" t="s">
        <v>82</v>
      </c>
      <c r="AY300" s="20" t="s">
        <v>115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20" t="s">
        <v>80</v>
      </c>
      <c r="BK300" s="219">
        <f>ROUND(I300*H300,2)</f>
        <v>0</v>
      </c>
      <c r="BL300" s="20" t="s">
        <v>114</v>
      </c>
      <c r="BM300" s="218" t="s">
        <v>477</v>
      </c>
    </row>
    <row r="301" s="14" customFormat="1">
      <c r="A301" s="14"/>
      <c r="B301" s="240"/>
      <c r="C301" s="241"/>
      <c r="D301" s="220" t="s">
        <v>175</v>
      </c>
      <c r="E301" s="241"/>
      <c r="F301" s="243" t="s">
        <v>478</v>
      </c>
      <c r="G301" s="241"/>
      <c r="H301" s="244">
        <v>25.234999999999999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0" t="s">
        <v>175</v>
      </c>
      <c r="AU301" s="250" t="s">
        <v>82</v>
      </c>
      <c r="AV301" s="14" t="s">
        <v>82</v>
      </c>
      <c r="AW301" s="14" t="s">
        <v>4</v>
      </c>
      <c r="AX301" s="14" t="s">
        <v>80</v>
      </c>
      <c r="AY301" s="250" t="s">
        <v>115</v>
      </c>
    </row>
    <row r="302" s="2" customFormat="1" ht="16.5" customHeight="1">
      <c r="A302" s="41"/>
      <c r="B302" s="42"/>
      <c r="C302" s="264" t="s">
        <v>479</v>
      </c>
      <c r="D302" s="264" t="s">
        <v>322</v>
      </c>
      <c r="E302" s="265" t="s">
        <v>480</v>
      </c>
      <c r="F302" s="266" t="s">
        <v>481</v>
      </c>
      <c r="G302" s="267" t="s">
        <v>172</v>
      </c>
      <c r="H302" s="268">
        <v>13.802</v>
      </c>
      <c r="I302" s="269"/>
      <c r="J302" s="270">
        <f>ROUND(I302*H302,2)</f>
        <v>0</v>
      </c>
      <c r="K302" s="266" t="s">
        <v>19</v>
      </c>
      <c r="L302" s="271"/>
      <c r="M302" s="272" t="s">
        <v>19</v>
      </c>
      <c r="N302" s="273" t="s">
        <v>43</v>
      </c>
      <c r="O302" s="87"/>
      <c r="P302" s="216">
        <f>O302*H302</f>
        <v>0</v>
      </c>
      <c r="Q302" s="216">
        <v>0.17599999999999999</v>
      </c>
      <c r="R302" s="216">
        <f>Q302*H302</f>
        <v>2.4291519999999998</v>
      </c>
      <c r="S302" s="216">
        <v>0</v>
      </c>
      <c r="T302" s="217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18" t="s">
        <v>143</v>
      </c>
      <c r="AT302" s="218" t="s">
        <v>322</v>
      </c>
      <c r="AU302" s="218" t="s">
        <v>82</v>
      </c>
      <c r="AY302" s="20" t="s">
        <v>115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20" t="s">
        <v>80</v>
      </c>
      <c r="BK302" s="219">
        <f>ROUND(I302*H302,2)</f>
        <v>0</v>
      </c>
      <c r="BL302" s="20" t="s">
        <v>114</v>
      </c>
      <c r="BM302" s="218" t="s">
        <v>482</v>
      </c>
    </row>
    <row r="303" s="14" customFormat="1">
      <c r="A303" s="14"/>
      <c r="B303" s="240"/>
      <c r="C303" s="241"/>
      <c r="D303" s="220" t="s">
        <v>175</v>
      </c>
      <c r="E303" s="241"/>
      <c r="F303" s="243" t="s">
        <v>483</v>
      </c>
      <c r="G303" s="241"/>
      <c r="H303" s="244">
        <v>13.802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0" t="s">
        <v>175</v>
      </c>
      <c r="AU303" s="250" t="s">
        <v>82</v>
      </c>
      <c r="AV303" s="14" t="s">
        <v>82</v>
      </c>
      <c r="AW303" s="14" t="s">
        <v>4</v>
      </c>
      <c r="AX303" s="14" t="s">
        <v>80</v>
      </c>
      <c r="AY303" s="250" t="s">
        <v>115</v>
      </c>
    </row>
    <row r="304" s="2" customFormat="1" ht="37.8" customHeight="1">
      <c r="A304" s="41"/>
      <c r="B304" s="42"/>
      <c r="C304" s="207" t="s">
        <v>337</v>
      </c>
      <c r="D304" s="207" t="s">
        <v>117</v>
      </c>
      <c r="E304" s="208" t="s">
        <v>484</v>
      </c>
      <c r="F304" s="209" t="s">
        <v>485</v>
      </c>
      <c r="G304" s="210" t="s">
        <v>172</v>
      </c>
      <c r="H304" s="211">
        <v>262.10000000000002</v>
      </c>
      <c r="I304" s="212"/>
      <c r="J304" s="213">
        <f>ROUND(I304*H304,2)</f>
        <v>0</v>
      </c>
      <c r="K304" s="209" t="s">
        <v>181</v>
      </c>
      <c r="L304" s="47"/>
      <c r="M304" s="214" t="s">
        <v>19</v>
      </c>
      <c r="N304" s="215" t="s">
        <v>43</v>
      </c>
      <c r="O304" s="87"/>
      <c r="P304" s="216">
        <f>O304*H304</f>
        <v>0</v>
      </c>
      <c r="Q304" s="216">
        <v>0.098000000000000004</v>
      </c>
      <c r="R304" s="216">
        <f>Q304*H304</f>
        <v>25.685800000000004</v>
      </c>
      <c r="S304" s="216">
        <v>0</v>
      </c>
      <c r="T304" s="21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8" t="s">
        <v>114</v>
      </c>
      <c r="AT304" s="218" t="s">
        <v>117</v>
      </c>
      <c r="AU304" s="218" t="s">
        <v>82</v>
      </c>
      <c r="AY304" s="20" t="s">
        <v>115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20" t="s">
        <v>80</v>
      </c>
      <c r="BK304" s="219">
        <f>ROUND(I304*H304,2)</f>
        <v>0</v>
      </c>
      <c r="BL304" s="20" t="s">
        <v>114</v>
      </c>
      <c r="BM304" s="218" t="s">
        <v>486</v>
      </c>
    </row>
    <row r="305" s="2" customFormat="1">
      <c r="A305" s="41"/>
      <c r="B305" s="42"/>
      <c r="C305" s="43"/>
      <c r="D305" s="251" t="s">
        <v>183</v>
      </c>
      <c r="E305" s="43"/>
      <c r="F305" s="252" t="s">
        <v>487</v>
      </c>
      <c r="G305" s="43"/>
      <c r="H305" s="43"/>
      <c r="I305" s="222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183</v>
      </c>
      <c r="AU305" s="20" t="s">
        <v>82</v>
      </c>
    </row>
    <row r="306" s="13" customFormat="1">
      <c r="A306" s="13"/>
      <c r="B306" s="230"/>
      <c r="C306" s="231"/>
      <c r="D306" s="220" t="s">
        <v>175</v>
      </c>
      <c r="E306" s="232" t="s">
        <v>19</v>
      </c>
      <c r="F306" s="233" t="s">
        <v>472</v>
      </c>
      <c r="G306" s="231"/>
      <c r="H306" s="232" t="s">
        <v>19</v>
      </c>
      <c r="I306" s="234"/>
      <c r="J306" s="231"/>
      <c r="K306" s="231"/>
      <c r="L306" s="235"/>
      <c r="M306" s="236"/>
      <c r="N306" s="237"/>
      <c r="O306" s="237"/>
      <c r="P306" s="237"/>
      <c r="Q306" s="237"/>
      <c r="R306" s="237"/>
      <c r="S306" s="237"/>
      <c r="T306" s="23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9" t="s">
        <v>175</v>
      </c>
      <c r="AU306" s="239" t="s">
        <v>82</v>
      </c>
      <c r="AV306" s="13" t="s">
        <v>80</v>
      </c>
      <c r="AW306" s="13" t="s">
        <v>33</v>
      </c>
      <c r="AX306" s="13" t="s">
        <v>72</v>
      </c>
      <c r="AY306" s="239" t="s">
        <v>115</v>
      </c>
    </row>
    <row r="307" s="14" customFormat="1">
      <c r="A307" s="14"/>
      <c r="B307" s="240"/>
      <c r="C307" s="241"/>
      <c r="D307" s="220" t="s">
        <v>175</v>
      </c>
      <c r="E307" s="242" t="s">
        <v>19</v>
      </c>
      <c r="F307" s="243" t="s">
        <v>488</v>
      </c>
      <c r="G307" s="241"/>
      <c r="H307" s="244">
        <v>262.10000000000002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0" t="s">
        <v>175</v>
      </c>
      <c r="AU307" s="250" t="s">
        <v>82</v>
      </c>
      <c r="AV307" s="14" t="s">
        <v>82</v>
      </c>
      <c r="AW307" s="14" t="s">
        <v>33</v>
      </c>
      <c r="AX307" s="14" t="s">
        <v>80</v>
      </c>
      <c r="AY307" s="250" t="s">
        <v>115</v>
      </c>
    </row>
    <row r="308" s="2" customFormat="1" ht="16.5" customHeight="1">
      <c r="A308" s="41"/>
      <c r="B308" s="42"/>
      <c r="C308" s="264" t="s">
        <v>489</v>
      </c>
      <c r="D308" s="264" t="s">
        <v>322</v>
      </c>
      <c r="E308" s="265" t="s">
        <v>490</v>
      </c>
      <c r="F308" s="266" t="s">
        <v>491</v>
      </c>
      <c r="G308" s="267" t="s">
        <v>172</v>
      </c>
      <c r="H308" s="268">
        <v>267.34199999999998</v>
      </c>
      <c r="I308" s="269"/>
      <c r="J308" s="270">
        <f>ROUND(I308*H308,2)</f>
        <v>0</v>
      </c>
      <c r="K308" s="266" t="s">
        <v>19</v>
      </c>
      <c r="L308" s="271"/>
      <c r="M308" s="272" t="s">
        <v>19</v>
      </c>
      <c r="N308" s="273" t="s">
        <v>43</v>
      </c>
      <c r="O308" s="87"/>
      <c r="P308" s="216">
        <f>O308*H308</f>
        <v>0</v>
      </c>
      <c r="Q308" s="216">
        <v>0.108</v>
      </c>
      <c r="R308" s="216">
        <f>Q308*H308</f>
        <v>28.872935999999999</v>
      </c>
      <c r="S308" s="216">
        <v>0</v>
      </c>
      <c r="T308" s="21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8" t="s">
        <v>143</v>
      </c>
      <c r="AT308" s="218" t="s">
        <v>322</v>
      </c>
      <c r="AU308" s="218" t="s">
        <v>82</v>
      </c>
      <c r="AY308" s="20" t="s">
        <v>115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20" t="s">
        <v>80</v>
      </c>
      <c r="BK308" s="219">
        <f>ROUND(I308*H308,2)</f>
        <v>0</v>
      </c>
      <c r="BL308" s="20" t="s">
        <v>114</v>
      </c>
      <c r="BM308" s="218" t="s">
        <v>492</v>
      </c>
    </row>
    <row r="309" s="14" customFormat="1">
      <c r="A309" s="14"/>
      <c r="B309" s="240"/>
      <c r="C309" s="241"/>
      <c r="D309" s="220" t="s">
        <v>175</v>
      </c>
      <c r="E309" s="241"/>
      <c r="F309" s="243" t="s">
        <v>493</v>
      </c>
      <c r="G309" s="241"/>
      <c r="H309" s="244">
        <v>267.34199999999998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0" t="s">
        <v>175</v>
      </c>
      <c r="AU309" s="250" t="s">
        <v>82</v>
      </c>
      <c r="AV309" s="14" t="s">
        <v>82</v>
      </c>
      <c r="AW309" s="14" t="s">
        <v>4</v>
      </c>
      <c r="AX309" s="14" t="s">
        <v>80</v>
      </c>
      <c r="AY309" s="250" t="s">
        <v>115</v>
      </c>
    </row>
    <row r="310" s="2" customFormat="1" ht="16.5" customHeight="1">
      <c r="A310" s="41"/>
      <c r="B310" s="42"/>
      <c r="C310" s="264" t="s">
        <v>494</v>
      </c>
      <c r="D310" s="264" t="s">
        <v>322</v>
      </c>
      <c r="E310" s="265" t="s">
        <v>495</v>
      </c>
      <c r="F310" s="266" t="s">
        <v>496</v>
      </c>
      <c r="G310" s="267" t="s">
        <v>292</v>
      </c>
      <c r="H310" s="268">
        <v>20.968</v>
      </c>
      <c r="I310" s="269"/>
      <c r="J310" s="270">
        <f>ROUND(I310*H310,2)</f>
        <v>0</v>
      </c>
      <c r="K310" s="266" t="s">
        <v>19</v>
      </c>
      <c r="L310" s="271"/>
      <c r="M310" s="272" t="s">
        <v>19</v>
      </c>
      <c r="N310" s="273" t="s">
        <v>43</v>
      </c>
      <c r="O310" s="87"/>
      <c r="P310" s="216">
        <f>O310*H310</f>
        <v>0</v>
      </c>
      <c r="Q310" s="216">
        <v>1</v>
      </c>
      <c r="R310" s="216">
        <f>Q310*H310</f>
        <v>20.968</v>
      </c>
      <c r="S310" s="216">
        <v>0</v>
      </c>
      <c r="T310" s="217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18" t="s">
        <v>143</v>
      </c>
      <c r="AT310" s="218" t="s">
        <v>322</v>
      </c>
      <c r="AU310" s="218" t="s">
        <v>82</v>
      </c>
      <c r="AY310" s="20" t="s">
        <v>115</v>
      </c>
      <c r="BE310" s="219">
        <f>IF(N310="základní",J310,0)</f>
        <v>0</v>
      </c>
      <c r="BF310" s="219">
        <f>IF(N310="snížená",J310,0)</f>
        <v>0</v>
      </c>
      <c r="BG310" s="219">
        <f>IF(N310="zákl. přenesená",J310,0)</f>
        <v>0</v>
      </c>
      <c r="BH310" s="219">
        <f>IF(N310="sníž. přenesená",J310,0)</f>
        <v>0</v>
      </c>
      <c r="BI310" s="219">
        <f>IF(N310="nulová",J310,0)</f>
        <v>0</v>
      </c>
      <c r="BJ310" s="20" t="s">
        <v>80</v>
      </c>
      <c r="BK310" s="219">
        <f>ROUND(I310*H310,2)</f>
        <v>0</v>
      </c>
      <c r="BL310" s="20" t="s">
        <v>114</v>
      </c>
      <c r="BM310" s="218" t="s">
        <v>497</v>
      </c>
    </row>
    <row r="311" s="13" customFormat="1">
      <c r="A311" s="13"/>
      <c r="B311" s="230"/>
      <c r="C311" s="231"/>
      <c r="D311" s="220" t="s">
        <v>175</v>
      </c>
      <c r="E311" s="232" t="s">
        <v>19</v>
      </c>
      <c r="F311" s="233" t="s">
        <v>498</v>
      </c>
      <c r="G311" s="231"/>
      <c r="H311" s="232" t="s">
        <v>19</v>
      </c>
      <c r="I311" s="234"/>
      <c r="J311" s="231"/>
      <c r="K311" s="231"/>
      <c r="L311" s="235"/>
      <c r="M311" s="236"/>
      <c r="N311" s="237"/>
      <c r="O311" s="237"/>
      <c r="P311" s="237"/>
      <c r="Q311" s="237"/>
      <c r="R311" s="237"/>
      <c r="S311" s="237"/>
      <c r="T311" s="23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9" t="s">
        <v>175</v>
      </c>
      <c r="AU311" s="239" t="s">
        <v>82</v>
      </c>
      <c r="AV311" s="13" t="s">
        <v>80</v>
      </c>
      <c r="AW311" s="13" t="s">
        <v>33</v>
      </c>
      <c r="AX311" s="13" t="s">
        <v>72</v>
      </c>
      <c r="AY311" s="239" t="s">
        <v>115</v>
      </c>
    </row>
    <row r="312" s="14" customFormat="1">
      <c r="A312" s="14"/>
      <c r="B312" s="240"/>
      <c r="C312" s="241"/>
      <c r="D312" s="220" t="s">
        <v>175</v>
      </c>
      <c r="E312" s="242" t="s">
        <v>19</v>
      </c>
      <c r="F312" s="243" t="s">
        <v>499</v>
      </c>
      <c r="G312" s="241"/>
      <c r="H312" s="244">
        <v>20.968</v>
      </c>
      <c r="I312" s="245"/>
      <c r="J312" s="241"/>
      <c r="K312" s="241"/>
      <c r="L312" s="246"/>
      <c r="M312" s="247"/>
      <c r="N312" s="248"/>
      <c r="O312" s="248"/>
      <c r="P312" s="248"/>
      <c r="Q312" s="248"/>
      <c r="R312" s="248"/>
      <c r="S312" s="248"/>
      <c r="T312" s="24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0" t="s">
        <v>175</v>
      </c>
      <c r="AU312" s="250" t="s">
        <v>82</v>
      </c>
      <c r="AV312" s="14" t="s">
        <v>82</v>
      </c>
      <c r="AW312" s="14" t="s">
        <v>33</v>
      </c>
      <c r="AX312" s="14" t="s">
        <v>80</v>
      </c>
      <c r="AY312" s="250" t="s">
        <v>115</v>
      </c>
    </row>
    <row r="313" s="12" customFormat="1" ht="22.8" customHeight="1">
      <c r="A313" s="12"/>
      <c r="B313" s="191"/>
      <c r="C313" s="192"/>
      <c r="D313" s="193" t="s">
        <v>71</v>
      </c>
      <c r="E313" s="205" t="s">
        <v>147</v>
      </c>
      <c r="F313" s="205" t="s">
        <v>500</v>
      </c>
      <c r="G313" s="192"/>
      <c r="H313" s="192"/>
      <c r="I313" s="195"/>
      <c r="J313" s="206">
        <f>BK313</f>
        <v>0</v>
      </c>
      <c r="K313" s="192"/>
      <c r="L313" s="197"/>
      <c r="M313" s="198"/>
      <c r="N313" s="199"/>
      <c r="O313" s="199"/>
      <c r="P313" s="200">
        <f>SUM(P314:P369)</f>
        <v>0</v>
      </c>
      <c r="Q313" s="199"/>
      <c r="R313" s="200">
        <f>SUM(R314:R369)</f>
        <v>57.677265900000002</v>
      </c>
      <c r="S313" s="199"/>
      <c r="T313" s="201">
        <f>SUM(T314:T369)</f>
        <v>0.089999999999999997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2" t="s">
        <v>80</v>
      </c>
      <c r="AT313" s="203" t="s">
        <v>71</v>
      </c>
      <c r="AU313" s="203" t="s">
        <v>80</v>
      </c>
      <c r="AY313" s="202" t="s">
        <v>115</v>
      </c>
      <c r="BK313" s="204">
        <f>SUM(BK314:BK369)</f>
        <v>0</v>
      </c>
    </row>
    <row r="314" s="2" customFormat="1" ht="21.75" customHeight="1">
      <c r="A314" s="41"/>
      <c r="B314" s="42"/>
      <c r="C314" s="207" t="s">
        <v>501</v>
      </c>
      <c r="D314" s="207" t="s">
        <v>117</v>
      </c>
      <c r="E314" s="208" t="s">
        <v>502</v>
      </c>
      <c r="F314" s="209" t="s">
        <v>503</v>
      </c>
      <c r="G314" s="210" t="s">
        <v>231</v>
      </c>
      <c r="H314" s="211">
        <v>33</v>
      </c>
      <c r="I314" s="212"/>
      <c r="J314" s="213">
        <f>ROUND(I314*H314,2)</f>
        <v>0</v>
      </c>
      <c r="K314" s="209" t="s">
        <v>181</v>
      </c>
      <c r="L314" s="47"/>
      <c r="M314" s="214" t="s">
        <v>19</v>
      </c>
      <c r="N314" s="215" t="s">
        <v>43</v>
      </c>
      <c r="O314" s="87"/>
      <c r="P314" s="216">
        <f>O314*H314</f>
        <v>0</v>
      </c>
      <c r="Q314" s="216">
        <v>0</v>
      </c>
      <c r="R314" s="216">
        <f>Q314*H314</f>
        <v>0</v>
      </c>
      <c r="S314" s="216">
        <v>0</v>
      </c>
      <c r="T314" s="217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18" t="s">
        <v>114</v>
      </c>
      <c r="AT314" s="218" t="s">
        <v>117</v>
      </c>
      <c r="AU314" s="218" t="s">
        <v>82</v>
      </c>
      <c r="AY314" s="20" t="s">
        <v>115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20" t="s">
        <v>80</v>
      </c>
      <c r="BK314" s="219">
        <f>ROUND(I314*H314,2)</f>
        <v>0</v>
      </c>
      <c r="BL314" s="20" t="s">
        <v>114</v>
      </c>
      <c r="BM314" s="218" t="s">
        <v>504</v>
      </c>
    </row>
    <row r="315" s="2" customFormat="1">
      <c r="A315" s="41"/>
      <c r="B315" s="42"/>
      <c r="C315" s="43"/>
      <c r="D315" s="251" t="s">
        <v>183</v>
      </c>
      <c r="E315" s="43"/>
      <c r="F315" s="252" t="s">
        <v>505</v>
      </c>
      <c r="G315" s="43"/>
      <c r="H315" s="43"/>
      <c r="I315" s="222"/>
      <c r="J315" s="43"/>
      <c r="K315" s="43"/>
      <c r="L315" s="47"/>
      <c r="M315" s="223"/>
      <c r="N315" s="224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183</v>
      </c>
      <c r="AU315" s="20" t="s">
        <v>82</v>
      </c>
    </row>
    <row r="316" s="13" customFormat="1">
      <c r="A316" s="13"/>
      <c r="B316" s="230"/>
      <c r="C316" s="231"/>
      <c r="D316" s="220" t="s">
        <v>175</v>
      </c>
      <c r="E316" s="232" t="s">
        <v>19</v>
      </c>
      <c r="F316" s="233" t="s">
        <v>506</v>
      </c>
      <c r="G316" s="231"/>
      <c r="H316" s="232" t="s">
        <v>19</v>
      </c>
      <c r="I316" s="234"/>
      <c r="J316" s="231"/>
      <c r="K316" s="231"/>
      <c r="L316" s="235"/>
      <c r="M316" s="236"/>
      <c r="N316" s="237"/>
      <c r="O316" s="237"/>
      <c r="P316" s="237"/>
      <c r="Q316" s="237"/>
      <c r="R316" s="237"/>
      <c r="S316" s="237"/>
      <c r="T316" s="23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9" t="s">
        <v>175</v>
      </c>
      <c r="AU316" s="239" t="s">
        <v>82</v>
      </c>
      <c r="AV316" s="13" t="s">
        <v>80</v>
      </c>
      <c r="AW316" s="13" t="s">
        <v>33</v>
      </c>
      <c r="AX316" s="13" t="s">
        <v>72</v>
      </c>
      <c r="AY316" s="239" t="s">
        <v>115</v>
      </c>
    </row>
    <row r="317" s="14" customFormat="1">
      <c r="A317" s="14"/>
      <c r="B317" s="240"/>
      <c r="C317" s="241"/>
      <c r="D317" s="220" t="s">
        <v>175</v>
      </c>
      <c r="E317" s="242" t="s">
        <v>19</v>
      </c>
      <c r="F317" s="243" t="s">
        <v>387</v>
      </c>
      <c r="G317" s="241"/>
      <c r="H317" s="244">
        <v>33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0" t="s">
        <v>175</v>
      </c>
      <c r="AU317" s="250" t="s">
        <v>82</v>
      </c>
      <c r="AV317" s="14" t="s">
        <v>82</v>
      </c>
      <c r="AW317" s="14" t="s">
        <v>33</v>
      </c>
      <c r="AX317" s="14" t="s">
        <v>80</v>
      </c>
      <c r="AY317" s="250" t="s">
        <v>115</v>
      </c>
    </row>
    <row r="318" s="2" customFormat="1" ht="24.15" customHeight="1">
      <c r="A318" s="41"/>
      <c r="B318" s="42"/>
      <c r="C318" s="207" t="s">
        <v>507</v>
      </c>
      <c r="D318" s="207" t="s">
        <v>117</v>
      </c>
      <c r="E318" s="208" t="s">
        <v>508</v>
      </c>
      <c r="F318" s="209" t="s">
        <v>509</v>
      </c>
      <c r="G318" s="210" t="s">
        <v>231</v>
      </c>
      <c r="H318" s="211">
        <v>33</v>
      </c>
      <c r="I318" s="212"/>
      <c r="J318" s="213">
        <f>ROUND(I318*H318,2)</f>
        <v>0</v>
      </c>
      <c r="K318" s="209" t="s">
        <v>181</v>
      </c>
      <c r="L318" s="47"/>
      <c r="M318" s="214" t="s">
        <v>19</v>
      </c>
      <c r="N318" s="215" t="s">
        <v>43</v>
      </c>
      <c r="O318" s="87"/>
      <c r="P318" s="216">
        <f>O318*H318</f>
        <v>0</v>
      </c>
      <c r="Q318" s="216">
        <v>0.00017000000000000001</v>
      </c>
      <c r="R318" s="216">
        <f>Q318*H318</f>
        <v>0.0056100000000000004</v>
      </c>
      <c r="S318" s="216">
        <v>0</v>
      </c>
      <c r="T318" s="217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8" t="s">
        <v>114</v>
      </c>
      <c r="AT318" s="218" t="s">
        <v>117</v>
      </c>
      <c r="AU318" s="218" t="s">
        <v>82</v>
      </c>
      <c r="AY318" s="20" t="s">
        <v>115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20" t="s">
        <v>80</v>
      </c>
      <c r="BK318" s="219">
        <f>ROUND(I318*H318,2)</f>
        <v>0</v>
      </c>
      <c r="BL318" s="20" t="s">
        <v>114</v>
      </c>
      <c r="BM318" s="218" t="s">
        <v>510</v>
      </c>
    </row>
    <row r="319" s="2" customFormat="1">
      <c r="A319" s="41"/>
      <c r="B319" s="42"/>
      <c r="C319" s="43"/>
      <c r="D319" s="251" t="s">
        <v>183</v>
      </c>
      <c r="E319" s="43"/>
      <c r="F319" s="252" t="s">
        <v>511</v>
      </c>
      <c r="G319" s="43"/>
      <c r="H319" s="43"/>
      <c r="I319" s="222"/>
      <c r="J319" s="43"/>
      <c r="K319" s="43"/>
      <c r="L319" s="47"/>
      <c r="M319" s="223"/>
      <c r="N319" s="224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183</v>
      </c>
      <c r="AU319" s="20" t="s">
        <v>82</v>
      </c>
    </row>
    <row r="320" s="13" customFormat="1">
      <c r="A320" s="13"/>
      <c r="B320" s="230"/>
      <c r="C320" s="231"/>
      <c r="D320" s="220" t="s">
        <v>175</v>
      </c>
      <c r="E320" s="232" t="s">
        <v>19</v>
      </c>
      <c r="F320" s="233" t="s">
        <v>506</v>
      </c>
      <c r="G320" s="231"/>
      <c r="H320" s="232" t="s">
        <v>19</v>
      </c>
      <c r="I320" s="234"/>
      <c r="J320" s="231"/>
      <c r="K320" s="231"/>
      <c r="L320" s="235"/>
      <c r="M320" s="236"/>
      <c r="N320" s="237"/>
      <c r="O320" s="237"/>
      <c r="P320" s="237"/>
      <c r="Q320" s="237"/>
      <c r="R320" s="237"/>
      <c r="S320" s="237"/>
      <c r="T320" s="23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9" t="s">
        <v>175</v>
      </c>
      <c r="AU320" s="239" t="s">
        <v>82</v>
      </c>
      <c r="AV320" s="13" t="s">
        <v>80</v>
      </c>
      <c r="AW320" s="13" t="s">
        <v>33</v>
      </c>
      <c r="AX320" s="13" t="s">
        <v>72</v>
      </c>
      <c r="AY320" s="239" t="s">
        <v>115</v>
      </c>
    </row>
    <row r="321" s="14" customFormat="1">
      <c r="A321" s="14"/>
      <c r="B321" s="240"/>
      <c r="C321" s="241"/>
      <c r="D321" s="220" t="s">
        <v>175</v>
      </c>
      <c r="E321" s="242" t="s">
        <v>19</v>
      </c>
      <c r="F321" s="243" t="s">
        <v>387</v>
      </c>
      <c r="G321" s="241"/>
      <c r="H321" s="244">
        <v>33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0" t="s">
        <v>175</v>
      </c>
      <c r="AU321" s="250" t="s">
        <v>82</v>
      </c>
      <c r="AV321" s="14" t="s">
        <v>82</v>
      </c>
      <c r="AW321" s="14" t="s">
        <v>33</v>
      </c>
      <c r="AX321" s="14" t="s">
        <v>80</v>
      </c>
      <c r="AY321" s="250" t="s">
        <v>115</v>
      </c>
    </row>
    <row r="322" s="2" customFormat="1" ht="24.15" customHeight="1">
      <c r="A322" s="41"/>
      <c r="B322" s="42"/>
      <c r="C322" s="207" t="s">
        <v>512</v>
      </c>
      <c r="D322" s="207" t="s">
        <v>117</v>
      </c>
      <c r="E322" s="208" t="s">
        <v>513</v>
      </c>
      <c r="F322" s="209" t="s">
        <v>514</v>
      </c>
      <c r="G322" s="210" t="s">
        <v>248</v>
      </c>
      <c r="H322" s="211">
        <v>42.5</v>
      </c>
      <c r="I322" s="212"/>
      <c r="J322" s="213">
        <f>ROUND(I322*H322,2)</f>
        <v>0</v>
      </c>
      <c r="K322" s="209" t="s">
        <v>181</v>
      </c>
      <c r="L322" s="47"/>
      <c r="M322" s="214" t="s">
        <v>19</v>
      </c>
      <c r="N322" s="215" t="s">
        <v>43</v>
      </c>
      <c r="O322" s="87"/>
      <c r="P322" s="216">
        <f>O322*H322</f>
        <v>0</v>
      </c>
      <c r="Q322" s="216">
        <v>0</v>
      </c>
      <c r="R322" s="216">
        <f>Q322*H322</f>
        <v>0</v>
      </c>
      <c r="S322" s="216">
        <v>0</v>
      </c>
      <c r="T322" s="217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18" t="s">
        <v>114</v>
      </c>
      <c r="AT322" s="218" t="s">
        <v>117</v>
      </c>
      <c r="AU322" s="218" t="s">
        <v>82</v>
      </c>
      <c r="AY322" s="20" t="s">
        <v>115</v>
      </c>
      <c r="BE322" s="219">
        <f>IF(N322="základní",J322,0)</f>
        <v>0</v>
      </c>
      <c r="BF322" s="219">
        <f>IF(N322="snížená",J322,0)</f>
        <v>0</v>
      </c>
      <c r="BG322" s="219">
        <f>IF(N322="zákl. přenesená",J322,0)</f>
        <v>0</v>
      </c>
      <c r="BH322" s="219">
        <f>IF(N322="sníž. přenesená",J322,0)</f>
        <v>0</v>
      </c>
      <c r="BI322" s="219">
        <f>IF(N322="nulová",J322,0)</f>
        <v>0</v>
      </c>
      <c r="BJ322" s="20" t="s">
        <v>80</v>
      </c>
      <c r="BK322" s="219">
        <f>ROUND(I322*H322,2)</f>
        <v>0</v>
      </c>
      <c r="BL322" s="20" t="s">
        <v>114</v>
      </c>
      <c r="BM322" s="218" t="s">
        <v>515</v>
      </c>
    </row>
    <row r="323" s="2" customFormat="1">
      <c r="A323" s="41"/>
      <c r="B323" s="42"/>
      <c r="C323" s="43"/>
      <c r="D323" s="251" t="s">
        <v>183</v>
      </c>
      <c r="E323" s="43"/>
      <c r="F323" s="252" t="s">
        <v>516</v>
      </c>
      <c r="G323" s="43"/>
      <c r="H323" s="43"/>
      <c r="I323" s="222"/>
      <c r="J323" s="43"/>
      <c r="K323" s="43"/>
      <c r="L323" s="47"/>
      <c r="M323" s="223"/>
      <c r="N323" s="224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20" t="s">
        <v>183</v>
      </c>
      <c r="AU323" s="20" t="s">
        <v>82</v>
      </c>
    </row>
    <row r="324" s="13" customFormat="1">
      <c r="A324" s="13"/>
      <c r="B324" s="230"/>
      <c r="C324" s="231"/>
      <c r="D324" s="220" t="s">
        <v>175</v>
      </c>
      <c r="E324" s="232" t="s">
        <v>19</v>
      </c>
      <c r="F324" s="233" t="s">
        <v>517</v>
      </c>
      <c r="G324" s="231"/>
      <c r="H324" s="232" t="s">
        <v>19</v>
      </c>
      <c r="I324" s="234"/>
      <c r="J324" s="231"/>
      <c r="K324" s="231"/>
      <c r="L324" s="235"/>
      <c r="M324" s="236"/>
      <c r="N324" s="237"/>
      <c r="O324" s="237"/>
      <c r="P324" s="237"/>
      <c r="Q324" s="237"/>
      <c r="R324" s="237"/>
      <c r="S324" s="237"/>
      <c r="T324" s="23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9" t="s">
        <v>175</v>
      </c>
      <c r="AU324" s="239" t="s">
        <v>82</v>
      </c>
      <c r="AV324" s="13" t="s">
        <v>80</v>
      </c>
      <c r="AW324" s="13" t="s">
        <v>33</v>
      </c>
      <c r="AX324" s="13" t="s">
        <v>72</v>
      </c>
      <c r="AY324" s="239" t="s">
        <v>115</v>
      </c>
    </row>
    <row r="325" s="13" customFormat="1">
      <c r="A325" s="13"/>
      <c r="B325" s="230"/>
      <c r="C325" s="231"/>
      <c r="D325" s="220" t="s">
        <v>175</v>
      </c>
      <c r="E325" s="232" t="s">
        <v>19</v>
      </c>
      <c r="F325" s="233" t="s">
        <v>518</v>
      </c>
      <c r="G325" s="231"/>
      <c r="H325" s="232" t="s">
        <v>19</v>
      </c>
      <c r="I325" s="234"/>
      <c r="J325" s="231"/>
      <c r="K325" s="231"/>
      <c r="L325" s="235"/>
      <c r="M325" s="236"/>
      <c r="N325" s="237"/>
      <c r="O325" s="237"/>
      <c r="P325" s="237"/>
      <c r="Q325" s="237"/>
      <c r="R325" s="237"/>
      <c r="S325" s="237"/>
      <c r="T325" s="23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9" t="s">
        <v>175</v>
      </c>
      <c r="AU325" s="239" t="s">
        <v>82</v>
      </c>
      <c r="AV325" s="13" t="s">
        <v>80</v>
      </c>
      <c r="AW325" s="13" t="s">
        <v>33</v>
      </c>
      <c r="AX325" s="13" t="s">
        <v>72</v>
      </c>
      <c r="AY325" s="239" t="s">
        <v>115</v>
      </c>
    </row>
    <row r="326" s="14" customFormat="1">
      <c r="A326" s="14"/>
      <c r="B326" s="240"/>
      <c r="C326" s="241"/>
      <c r="D326" s="220" t="s">
        <v>175</v>
      </c>
      <c r="E326" s="242" t="s">
        <v>19</v>
      </c>
      <c r="F326" s="243" t="s">
        <v>519</v>
      </c>
      <c r="G326" s="241"/>
      <c r="H326" s="244">
        <v>42.5</v>
      </c>
      <c r="I326" s="245"/>
      <c r="J326" s="241"/>
      <c r="K326" s="241"/>
      <c r="L326" s="246"/>
      <c r="M326" s="247"/>
      <c r="N326" s="248"/>
      <c r="O326" s="248"/>
      <c r="P326" s="248"/>
      <c r="Q326" s="248"/>
      <c r="R326" s="248"/>
      <c r="S326" s="248"/>
      <c r="T326" s="24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0" t="s">
        <v>175</v>
      </c>
      <c r="AU326" s="250" t="s">
        <v>82</v>
      </c>
      <c r="AV326" s="14" t="s">
        <v>82</v>
      </c>
      <c r="AW326" s="14" t="s">
        <v>33</v>
      </c>
      <c r="AX326" s="14" t="s">
        <v>80</v>
      </c>
      <c r="AY326" s="250" t="s">
        <v>115</v>
      </c>
    </row>
    <row r="327" s="2" customFormat="1" ht="33" customHeight="1">
      <c r="A327" s="41"/>
      <c r="B327" s="42"/>
      <c r="C327" s="207" t="s">
        <v>520</v>
      </c>
      <c r="D327" s="207" t="s">
        <v>117</v>
      </c>
      <c r="E327" s="208" t="s">
        <v>521</v>
      </c>
      <c r="F327" s="209" t="s">
        <v>522</v>
      </c>
      <c r="G327" s="210" t="s">
        <v>180</v>
      </c>
      <c r="H327" s="211">
        <v>1</v>
      </c>
      <c r="I327" s="212"/>
      <c r="J327" s="213">
        <f>ROUND(I327*H327,2)</f>
        <v>0</v>
      </c>
      <c r="K327" s="209" t="s">
        <v>181</v>
      </c>
      <c r="L327" s="47"/>
      <c r="M327" s="214" t="s">
        <v>19</v>
      </c>
      <c r="N327" s="215" t="s">
        <v>43</v>
      </c>
      <c r="O327" s="87"/>
      <c r="P327" s="216">
        <f>O327*H327</f>
        <v>0</v>
      </c>
      <c r="Q327" s="216">
        <v>0</v>
      </c>
      <c r="R327" s="216">
        <f>Q327*H327</f>
        <v>0</v>
      </c>
      <c r="S327" s="216">
        <v>0.082000000000000003</v>
      </c>
      <c r="T327" s="217">
        <f>S327*H327</f>
        <v>0.082000000000000003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18" t="s">
        <v>114</v>
      </c>
      <c r="AT327" s="218" t="s">
        <v>117</v>
      </c>
      <c r="AU327" s="218" t="s">
        <v>82</v>
      </c>
      <c r="AY327" s="20" t="s">
        <v>115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20" t="s">
        <v>80</v>
      </c>
      <c r="BK327" s="219">
        <f>ROUND(I327*H327,2)</f>
        <v>0</v>
      </c>
      <c r="BL327" s="20" t="s">
        <v>114</v>
      </c>
      <c r="BM327" s="218" t="s">
        <v>523</v>
      </c>
    </row>
    <row r="328" s="2" customFormat="1">
      <c r="A328" s="41"/>
      <c r="B328" s="42"/>
      <c r="C328" s="43"/>
      <c r="D328" s="251" t="s">
        <v>183</v>
      </c>
      <c r="E328" s="43"/>
      <c r="F328" s="252" t="s">
        <v>524</v>
      </c>
      <c r="G328" s="43"/>
      <c r="H328" s="43"/>
      <c r="I328" s="222"/>
      <c r="J328" s="43"/>
      <c r="K328" s="43"/>
      <c r="L328" s="47"/>
      <c r="M328" s="223"/>
      <c r="N328" s="22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183</v>
      </c>
      <c r="AU328" s="20" t="s">
        <v>82</v>
      </c>
    </row>
    <row r="329" s="2" customFormat="1" ht="24.15" customHeight="1">
      <c r="A329" s="41"/>
      <c r="B329" s="42"/>
      <c r="C329" s="207" t="s">
        <v>525</v>
      </c>
      <c r="D329" s="207" t="s">
        <v>117</v>
      </c>
      <c r="E329" s="208" t="s">
        <v>526</v>
      </c>
      <c r="F329" s="209" t="s">
        <v>527</v>
      </c>
      <c r="G329" s="210" t="s">
        <v>180</v>
      </c>
      <c r="H329" s="211">
        <v>2</v>
      </c>
      <c r="I329" s="212"/>
      <c r="J329" s="213">
        <f>ROUND(I329*H329,2)</f>
        <v>0</v>
      </c>
      <c r="K329" s="209" t="s">
        <v>181</v>
      </c>
      <c r="L329" s="47"/>
      <c r="M329" s="214" t="s">
        <v>19</v>
      </c>
      <c r="N329" s="215" t="s">
        <v>43</v>
      </c>
      <c r="O329" s="87"/>
      <c r="P329" s="216">
        <f>O329*H329</f>
        <v>0</v>
      </c>
      <c r="Q329" s="216">
        <v>0</v>
      </c>
      <c r="R329" s="216">
        <f>Q329*H329</f>
        <v>0</v>
      </c>
      <c r="S329" s="216">
        <v>0.0040000000000000001</v>
      </c>
      <c r="T329" s="217">
        <f>S329*H329</f>
        <v>0.0080000000000000002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18" t="s">
        <v>114</v>
      </c>
      <c r="AT329" s="218" t="s">
        <v>117</v>
      </c>
      <c r="AU329" s="218" t="s">
        <v>82</v>
      </c>
      <c r="AY329" s="20" t="s">
        <v>115</v>
      </c>
      <c r="BE329" s="219">
        <f>IF(N329="základní",J329,0)</f>
        <v>0</v>
      </c>
      <c r="BF329" s="219">
        <f>IF(N329="snížená",J329,0)</f>
        <v>0</v>
      </c>
      <c r="BG329" s="219">
        <f>IF(N329="zákl. přenesená",J329,0)</f>
        <v>0</v>
      </c>
      <c r="BH329" s="219">
        <f>IF(N329="sníž. přenesená",J329,0)</f>
        <v>0</v>
      </c>
      <c r="BI329" s="219">
        <f>IF(N329="nulová",J329,0)</f>
        <v>0</v>
      </c>
      <c r="BJ329" s="20" t="s">
        <v>80</v>
      </c>
      <c r="BK329" s="219">
        <f>ROUND(I329*H329,2)</f>
        <v>0</v>
      </c>
      <c r="BL329" s="20" t="s">
        <v>114</v>
      </c>
      <c r="BM329" s="218" t="s">
        <v>528</v>
      </c>
    </row>
    <row r="330" s="2" customFormat="1">
      <c r="A330" s="41"/>
      <c r="B330" s="42"/>
      <c r="C330" s="43"/>
      <c r="D330" s="251" t="s">
        <v>183</v>
      </c>
      <c r="E330" s="43"/>
      <c r="F330" s="252" t="s">
        <v>529</v>
      </c>
      <c r="G330" s="43"/>
      <c r="H330" s="43"/>
      <c r="I330" s="222"/>
      <c r="J330" s="43"/>
      <c r="K330" s="43"/>
      <c r="L330" s="47"/>
      <c r="M330" s="223"/>
      <c r="N330" s="224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20" t="s">
        <v>183</v>
      </c>
      <c r="AU330" s="20" t="s">
        <v>82</v>
      </c>
    </row>
    <row r="331" s="2" customFormat="1" ht="16.5" customHeight="1">
      <c r="A331" s="41"/>
      <c r="B331" s="42"/>
      <c r="C331" s="207" t="s">
        <v>530</v>
      </c>
      <c r="D331" s="207" t="s">
        <v>117</v>
      </c>
      <c r="E331" s="208" t="s">
        <v>531</v>
      </c>
      <c r="F331" s="209" t="s">
        <v>532</v>
      </c>
      <c r="G331" s="210" t="s">
        <v>180</v>
      </c>
      <c r="H331" s="211">
        <v>2</v>
      </c>
      <c r="I331" s="212"/>
      <c r="J331" s="213">
        <f>ROUND(I331*H331,2)</f>
        <v>0</v>
      </c>
      <c r="K331" s="209" t="s">
        <v>19</v>
      </c>
      <c r="L331" s="47"/>
      <c r="M331" s="214" t="s">
        <v>19</v>
      </c>
      <c r="N331" s="215" t="s">
        <v>43</v>
      </c>
      <c r="O331" s="87"/>
      <c r="P331" s="216">
        <f>O331*H331</f>
        <v>0</v>
      </c>
      <c r="Q331" s="216">
        <v>0</v>
      </c>
      <c r="R331" s="216">
        <f>Q331*H331</f>
        <v>0</v>
      </c>
      <c r="S331" s="216">
        <v>0</v>
      </c>
      <c r="T331" s="21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8" t="s">
        <v>114</v>
      </c>
      <c r="AT331" s="218" t="s">
        <v>117</v>
      </c>
      <c r="AU331" s="218" t="s">
        <v>82</v>
      </c>
      <c r="AY331" s="20" t="s">
        <v>115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20" t="s">
        <v>80</v>
      </c>
      <c r="BK331" s="219">
        <f>ROUND(I331*H331,2)</f>
        <v>0</v>
      </c>
      <c r="BL331" s="20" t="s">
        <v>114</v>
      </c>
      <c r="BM331" s="218" t="s">
        <v>533</v>
      </c>
    </row>
    <row r="332" s="2" customFormat="1" ht="21.75" customHeight="1">
      <c r="A332" s="41"/>
      <c r="B332" s="42"/>
      <c r="C332" s="207" t="s">
        <v>534</v>
      </c>
      <c r="D332" s="207" t="s">
        <v>117</v>
      </c>
      <c r="E332" s="208" t="s">
        <v>535</v>
      </c>
      <c r="F332" s="209" t="s">
        <v>536</v>
      </c>
      <c r="G332" s="210" t="s">
        <v>180</v>
      </c>
      <c r="H332" s="211">
        <v>6</v>
      </c>
      <c r="I332" s="212"/>
      <c r="J332" s="213">
        <f>ROUND(I332*H332,2)</f>
        <v>0</v>
      </c>
      <c r="K332" s="209" t="s">
        <v>19</v>
      </c>
      <c r="L332" s="47"/>
      <c r="M332" s="214" t="s">
        <v>19</v>
      </c>
      <c r="N332" s="215" t="s">
        <v>43</v>
      </c>
      <c r="O332" s="87"/>
      <c r="P332" s="216">
        <f>O332*H332</f>
        <v>0</v>
      </c>
      <c r="Q332" s="216">
        <v>0</v>
      </c>
      <c r="R332" s="216">
        <f>Q332*H332</f>
        <v>0</v>
      </c>
      <c r="S332" s="216">
        <v>0</v>
      </c>
      <c r="T332" s="217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18" t="s">
        <v>114</v>
      </c>
      <c r="AT332" s="218" t="s">
        <v>117</v>
      </c>
      <c r="AU332" s="218" t="s">
        <v>82</v>
      </c>
      <c r="AY332" s="20" t="s">
        <v>115</v>
      </c>
      <c r="BE332" s="219">
        <f>IF(N332="základní",J332,0)</f>
        <v>0</v>
      </c>
      <c r="BF332" s="219">
        <f>IF(N332="snížená",J332,0)</f>
        <v>0</v>
      </c>
      <c r="BG332" s="219">
        <f>IF(N332="zákl. přenesená",J332,0)</f>
        <v>0</v>
      </c>
      <c r="BH332" s="219">
        <f>IF(N332="sníž. přenesená",J332,0)</f>
        <v>0</v>
      </c>
      <c r="BI332" s="219">
        <f>IF(N332="nulová",J332,0)</f>
        <v>0</v>
      </c>
      <c r="BJ332" s="20" t="s">
        <v>80</v>
      </c>
      <c r="BK332" s="219">
        <f>ROUND(I332*H332,2)</f>
        <v>0</v>
      </c>
      <c r="BL332" s="20" t="s">
        <v>114</v>
      </c>
      <c r="BM332" s="218" t="s">
        <v>537</v>
      </c>
    </row>
    <row r="333" s="2" customFormat="1" ht="21.75" customHeight="1">
      <c r="A333" s="41"/>
      <c r="B333" s="42"/>
      <c r="C333" s="207" t="s">
        <v>538</v>
      </c>
      <c r="D333" s="207" t="s">
        <v>117</v>
      </c>
      <c r="E333" s="208" t="s">
        <v>539</v>
      </c>
      <c r="F333" s="209" t="s">
        <v>540</v>
      </c>
      <c r="G333" s="210" t="s">
        <v>231</v>
      </c>
      <c r="H333" s="211">
        <v>170</v>
      </c>
      <c r="I333" s="212"/>
      <c r="J333" s="213">
        <f>ROUND(I333*H333,2)</f>
        <v>0</v>
      </c>
      <c r="K333" s="209" t="s">
        <v>19</v>
      </c>
      <c r="L333" s="47"/>
      <c r="M333" s="214" t="s">
        <v>19</v>
      </c>
      <c r="N333" s="215" t="s">
        <v>43</v>
      </c>
      <c r="O333" s="87"/>
      <c r="P333" s="216">
        <f>O333*H333</f>
        <v>0</v>
      </c>
      <c r="Q333" s="216">
        <v>0</v>
      </c>
      <c r="R333" s="216">
        <f>Q333*H333</f>
        <v>0</v>
      </c>
      <c r="S333" s="216">
        <v>0</v>
      </c>
      <c r="T333" s="217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18" t="s">
        <v>114</v>
      </c>
      <c r="AT333" s="218" t="s">
        <v>117</v>
      </c>
      <c r="AU333" s="218" t="s">
        <v>82</v>
      </c>
      <c r="AY333" s="20" t="s">
        <v>115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20" t="s">
        <v>80</v>
      </c>
      <c r="BK333" s="219">
        <f>ROUND(I333*H333,2)</f>
        <v>0</v>
      </c>
      <c r="BL333" s="20" t="s">
        <v>114</v>
      </c>
      <c r="BM333" s="218" t="s">
        <v>541</v>
      </c>
    </row>
    <row r="334" s="13" customFormat="1">
      <c r="A334" s="13"/>
      <c r="B334" s="230"/>
      <c r="C334" s="231"/>
      <c r="D334" s="220" t="s">
        <v>175</v>
      </c>
      <c r="E334" s="232" t="s">
        <v>19</v>
      </c>
      <c r="F334" s="233" t="s">
        <v>234</v>
      </c>
      <c r="G334" s="231"/>
      <c r="H334" s="232" t="s">
        <v>19</v>
      </c>
      <c r="I334" s="234"/>
      <c r="J334" s="231"/>
      <c r="K334" s="231"/>
      <c r="L334" s="235"/>
      <c r="M334" s="236"/>
      <c r="N334" s="237"/>
      <c r="O334" s="237"/>
      <c r="P334" s="237"/>
      <c r="Q334" s="237"/>
      <c r="R334" s="237"/>
      <c r="S334" s="237"/>
      <c r="T334" s="23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9" t="s">
        <v>175</v>
      </c>
      <c r="AU334" s="239" t="s">
        <v>82</v>
      </c>
      <c r="AV334" s="13" t="s">
        <v>80</v>
      </c>
      <c r="AW334" s="13" t="s">
        <v>33</v>
      </c>
      <c r="AX334" s="13" t="s">
        <v>72</v>
      </c>
      <c r="AY334" s="239" t="s">
        <v>115</v>
      </c>
    </row>
    <row r="335" s="14" customFormat="1">
      <c r="A335" s="14"/>
      <c r="B335" s="240"/>
      <c r="C335" s="241"/>
      <c r="D335" s="220" t="s">
        <v>175</v>
      </c>
      <c r="E335" s="242" t="s">
        <v>19</v>
      </c>
      <c r="F335" s="243" t="s">
        <v>542</v>
      </c>
      <c r="G335" s="241"/>
      <c r="H335" s="244">
        <v>170</v>
      </c>
      <c r="I335" s="245"/>
      <c r="J335" s="241"/>
      <c r="K335" s="241"/>
      <c r="L335" s="246"/>
      <c r="M335" s="247"/>
      <c r="N335" s="248"/>
      <c r="O335" s="248"/>
      <c r="P335" s="248"/>
      <c r="Q335" s="248"/>
      <c r="R335" s="248"/>
      <c r="S335" s="248"/>
      <c r="T335" s="24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0" t="s">
        <v>175</v>
      </c>
      <c r="AU335" s="250" t="s">
        <v>82</v>
      </c>
      <c r="AV335" s="14" t="s">
        <v>82</v>
      </c>
      <c r="AW335" s="14" t="s">
        <v>33</v>
      </c>
      <c r="AX335" s="14" t="s">
        <v>80</v>
      </c>
      <c r="AY335" s="250" t="s">
        <v>115</v>
      </c>
    </row>
    <row r="336" s="2" customFormat="1" ht="16.5" customHeight="1">
      <c r="A336" s="41"/>
      <c r="B336" s="42"/>
      <c r="C336" s="207" t="s">
        <v>543</v>
      </c>
      <c r="D336" s="207" t="s">
        <v>117</v>
      </c>
      <c r="E336" s="208" t="s">
        <v>544</v>
      </c>
      <c r="F336" s="209" t="s">
        <v>545</v>
      </c>
      <c r="G336" s="210" t="s">
        <v>231</v>
      </c>
      <c r="H336" s="211">
        <v>40</v>
      </c>
      <c r="I336" s="212"/>
      <c r="J336" s="213">
        <f>ROUND(I336*H336,2)</f>
        <v>0</v>
      </c>
      <c r="K336" s="209" t="s">
        <v>19</v>
      </c>
      <c r="L336" s="47"/>
      <c r="M336" s="214" t="s">
        <v>19</v>
      </c>
      <c r="N336" s="215" t="s">
        <v>43</v>
      </c>
      <c r="O336" s="87"/>
      <c r="P336" s="216">
        <f>O336*H336</f>
        <v>0</v>
      </c>
      <c r="Q336" s="216">
        <v>0</v>
      </c>
      <c r="R336" s="216">
        <f>Q336*H336</f>
        <v>0</v>
      </c>
      <c r="S336" s="216">
        <v>0</v>
      </c>
      <c r="T336" s="217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18" t="s">
        <v>114</v>
      </c>
      <c r="AT336" s="218" t="s">
        <v>117</v>
      </c>
      <c r="AU336" s="218" t="s">
        <v>82</v>
      </c>
      <c r="AY336" s="20" t="s">
        <v>115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20" t="s">
        <v>80</v>
      </c>
      <c r="BK336" s="219">
        <f>ROUND(I336*H336,2)</f>
        <v>0</v>
      </c>
      <c r="BL336" s="20" t="s">
        <v>114</v>
      </c>
      <c r="BM336" s="218" t="s">
        <v>546</v>
      </c>
    </row>
    <row r="337" s="13" customFormat="1">
      <c r="A337" s="13"/>
      <c r="B337" s="230"/>
      <c r="C337" s="231"/>
      <c r="D337" s="220" t="s">
        <v>175</v>
      </c>
      <c r="E337" s="232" t="s">
        <v>19</v>
      </c>
      <c r="F337" s="233" t="s">
        <v>234</v>
      </c>
      <c r="G337" s="231"/>
      <c r="H337" s="232" t="s">
        <v>19</v>
      </c>
      <c r="I337" s="234"/>
      <c r="J337" s="231"/>
      <c r="K337" s="231"/>
      <c r="L337" s="235"/>
      <c r="M337" s="236"/>
      <c r="N337" s="237"/>
      <c r="O337" s="237"/>
      <c r="P337" s="237"/>
      <c r="Q337" s="237"/>
      <c r="R337" s="237"/>
      <c r="S337" s="237"/>
      <c r="T337" s="23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9" t="s">
        <v>175</v>
      </c>
      <c r="AU337" s="239" t="s">
        <v>82</v>
      </c>
      <c r="AV337" s="13" t="s">
        <v>80</v>
      </c>
      <c r="AW337" s="13" t="s">
        <v>33</v>
      </c>
      <c r="AX337" s="13" t="s">
        <v>72</v>
      </c>
      <c r="AY337" s="239" t="s">
        <v>115</v>
      </c>
    </row>
    <row r="338" s="14" customFormat="1">
      <c r="A338" s="14"/>
      <c r="B338" s="240"/>
      <c r="C338" s="241"/>
      <c r="D338" s="220" t="s">
        <v>175</v>
      </c>
      <c r="E338" s="242" t="s">
        <v>19</v>
      </c>
      <c r="F338" s="243" t="s">
        <v>440</v>
      </c>
      <c r="G338" s="241"/>
      <c r="H338" s="244">
        <v>40</v>
      </c>
      <c r="I338" s="245"/>
      <c r="J338" s="241"/>
      <c r="K338" s="241"/>
      <c r="L338" s="246"/>
      <c r="M338" s="247"/>
      <c r="N338" s="248"/>
      <c r="O338" s="248"/>
      <c r="P338" s="248"/>
      <c r="Q338" s="248"/>
      <c r="R338" s="248"/>
      <c r="S338" s="248"/>
      <c r="T338" s="24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0" t="s">
        <v>175</v>
      </c>
      <c r="AU338" s="250" t="s">
        <v>82</v>
      </c>
      <c r="AV338" s="14" t="s">
        <v>82</v>
      </c>
      <c r="AW338" s="14" t="s">
        <v>33</v>
      </c>
      <c r="AX338" s="14" t="s">
        <v>80</v>
      </c>
      <c r="AY338" s="250" t="s">
        <v>115</v>
      </c>
    </row>
    <row r="339" s="2" customFormat="1" ht="16.5" customHeight="1">
      <c r="A339" s="41"/>
      <c r="B339" s="42"/>
      <c r="C339" s="207" t="s">
        <v>547</v>
      </c>
      <c r="D339" s="207" t="s">
        <v>117</v>
      </c>
      <c r="E339" s="208" t="s">
        <v>548</v>
      </c>
      <c r="F339" s="209" t="s">
        <v>549</v>
      </c>
      <c r="G339" s="210" t="s">
        <v>180</v>
      </c>
      <c r="H339" s="211">
        <v>3</v>
      </c>
      <c r="I339" s="212"/>
      <c r="J339" s="213">
        <f>ROUND(I339*H339,2)</f>
        <v>0</v>
      </c>
      <c r="K339" s="209" t="s">
        <v>181</v>
      </c>
      <c r="L339" s="47"/>
      <c r="M339" s="214" t="s">
        <v>19</v>
      </c>
      <c r="N339" s="215" t="s">
        <v>43</v>
      </c>
      <c r="O339" s="87"/>
      <c r="P339" s="216">
        <f>O339*H339</f>
        <v>0</v>
      </c>
      <c r="Q339" s="216">
        <v>0.00069999999999999999</v>
      </c>
      <c r="R339" s="216">
        <f>Q339*H339</f>
        <v>0.0020999999999999999</v>
      </c>
      <c r="S339" s="216">
        <v>0</v>
      </c>
      <c r="T339" s="217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8" t="s">
        <v>114</v>
      </c>
      <c r="AT339" s="218" t="s">
        <v>117</v>
      </c>
      <c r="AU339" s="218" t="s">
        <v>82</v>
      </c>
      <c r="AY339" s="20" t="s">
        <v>115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20" t="s">
        <v>80</v>
      </c>
      <c r="BK339" s="219">
        <f>ROUND(I339*H339,2)</f>
        <v>0</v>
      </c>
      <c r="BL339" s="20" t="s">
        <v>114</v>
      </c>
      <c r="BM339" s="218" t="s">
        <v>550</v>
      </c>
    </row>
    <row r="340" s="2" customFormat="1">
      <c r="A340" s="41"/>
      <c r="B340" s="42"/>
      <c r="C340" s="43"/>
      <c r="D340" s="251" t="s">
        <v>183</v>
      </c>
      <c r="E340" s="43"/>
      <c r="F340" s="252" t="s">
        <v>551</v>
      </c>
      <c r="G340" s="43"/>
      <c r="H340" s="43"/>
      <c r="I340" s="222"/>
      <c r="J340" s="43"/>
      <c r="K340" s="43"/>
      <c r="L340" s="47"/>
      <c r="M340" s="223"/>
      <c r="N340" s="224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183</v>
      </c>
      <c r="AU340" s="20" t="s">
        <v>82</v>
      </c>
    </row>
    <row r="341" s="2" customFormat="1" ht="16.5" customHeight="1">
      <c r="A341" s="41"/>
      <c r="B341" s="42"/>
      <c r="C341" s="264" t="s">
        <v>552</v>
      </c>
      <c r="D341" s="264" t="s">
        <v>322</v>
      </c>
      <c r="E341" s="265" t="s">
        <v>553</v>
      </c>
      <c r="F341" s="266" t="s">
        <v>554</v>
      </c>
      <c r="G341" s="267" t="s">
        <v>180</v>
      </c>
      <c r="H341" s="268">
        <v>3</v>
      </c>
      <c r="I341" s="269"/>
      <c r="J341" s="270">
        <f>ROUND(I341*H341,2)</f>
        <v>0</v>
      </c>
      <c r="K341" s="266" t="s">
        <v>181</v>
      </c>
      <c r="L341" s="271"/>
      <c r="M341" s="272" t="s">
        <v>19</v>
      </c>
      <c r="N341" s="273" t="s">
        <v>43</v>
      </c>
      <c r="O341" s="87"/>
      <c r="P341" s="216">
        <f>O341*H341</f>
        <v>0</v>
      </c>
      <c r="Q341" s="216">
        <v>0.0035000000000000001</v>
      </c>
      <c r="R341" s="216">
        <f>Q341*H341</f>
        <v>0.010500000000000001</v>
      </c>
      <c r="S341" s="216">
        <v>0</v>
      </c>
      <c r="T341" s="217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18" t="s">
        <v>143</v>
      </c>
      <c r="AT341" s="218" t="s">
        <v>322</v>
      </c>
      <c r="AU341" s="218" t="s">
        <v>82</v>
      </c>
      <c r="AY341" s="20" t="s">
        <v>115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20" t="s">
        <v>80</v>
      </c>
      <c r="BK341" s="219">
        <f>ROUND(I341*H341,2)</f>
        <v>0</v>
      </c>
      <c r="BL341" s="20" t="s">
        <v>114</v>
      </c>
      <c r="BM341" s="218" t="s">
        <v>555</v>
      </c>
    </row>
    <row r="342" s="13" customFormat="1">
      <c r="A342" s="13"/>
      <c r="B342" s="230"/>
      <c r="C342" s="231"/>
      <c r="D342" s="220" t="s">
        <v>175</v>
      </c>
      <c r="E342" s="232" t="s">
        <v>19</v>
      </c>
      <c r="F342" s="233" t="s">
        <v>556</v>
      </c>
      <c r="G342" s="231"/>
      <c r="H342" s="232" t="s">
        <v>19</v>
      </c>
      <c r="I342" s="234"/>
      <c r="J342" s="231"/>
      <c r="K342" s="231"/>
      <c r="L342" s="235"/>
      <c r="M342" s="236"/>
      <c r="N342" s="237"/>
      <c r="O342" s="237"/>
      <c r="P342" s="237"/>
      <c r="Q342" s="237"/>
      <c r="R342" s="237"/>
      <c r="S342" s="237"/>
      <c r="T342" s="23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9" t="s">
        <v>175</v>
      </c>
      <c r="AU342" s="239" t="s">
        <v>82</v>
      </c>
      <c r="AV342" s="13" t="s">
        <v>80</v>
      </c>
      <c r="AW342" s="13" t="s">
        <v>33</v>
      </c>
      <c r="AX342" s="13" t="s">
        <v>72</v>
      </c>
      <c r="AY342" s="239" t="s">
        <v>115</v>
      </c>
    </row>
    <row r="343" s="14" customFormat="1">
      <c r="A343" s="14"/>
      <c r="B343" s="240"/>
      <c r="C343" s="241"/>
      <c r="D343" s="220" t="s">
        <v>175</v>
      </c>
      <c r="E343" s="242" t="s">
        <v>19</v>
      </c>
      <c r="F343" s="243" t="s">
        <v>82</v>
      </c>
      <c r="G343" s="241"/>
      <c r="H343" s="244">
        <v>2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0" t="s">
        <v>175</v>
      </c>
      <c r="AU343" s="250" t="s">
        <v>82</v>
      </c>
      <c r="AV343" s="14" t="s">
        <v>82</v>
      </c>
      <c r="AW343" s="14" t="s">
        <v>33</v>
      </c>
      <c r="AX343" s="14" t="s">
        <v>72</v>
      </c>
      <c r="AY343" s="250" t="s">
        <v>115</v>
      </c>
    </row>
    <row r="344" s="13" customFormat="1">
      <c r="A344" s="13"/>
      <c r="B344" s="230"/>
      <c r="C344" s="231"/>
      <c r="D344" s="220" t="s">
        <v>175</v>
      </c>
      <c r="E344" s="232" t="s">
        <v>19</v>
      </c>
      <c r="F344" s="233" t="s">
        <v>557</v>
      </c>
      <c r="G344" s="231"/>
      <c r="H344" s="232" t="s">
        <v>19</v>
      </c>
      <c r="I344" s="234"/>
      <c r="J344" s="231"/>
      <c r="K344" s="231"/>
      <c r="L344" s="235"/>
      <c r="M344" s="236"/>
      <c r="N344" s="237"/>
      <c r="O344" s="237"/>
      <c r="P344" s="237"/>
      <c r="Q344" s="237"/>
      <c r="R344" s="237"/>
      <c r="S344" s="237"/>
      <c r="T344" s="23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9" t="s">
        <v>175</v>
      </c>
      <c r="AU344" s="239" t="s">
        <v>82</v>
      </c>
      <c r="AV344" s="13" t="s">
        <v>80</v>
      </c>
      <c r="AW344" s="13" t="s">
        <v>33</v>
      </c>
      <c r="AX344" s="13" t="s">
        <v>72</v>
      </c>
      <c r="AY344" s="239" t="s">
        <v>115</v>
      </c>
    </row>
    <row r="345" s="14" customFormat="1">
      <c r="A345" s="14"/>
      <c r="B345" s="240"/>
      <c r="C345" s="241"/>
      <c r="D345" s="220" t="s">
        <v>175</v>
      </c>
      <c r="E345" s="242" t="s">
        <v>19</v>
      </c>
      <c r="F345" s="243" t="s">
        <v>80</v>
      </c>
      <c r="G345" s="241"/>
      <c r="H345" s="244">
        <v>1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0" t="s">
        <v>175</v>
      </c>
      <c r="AU345" s="250" t="s">
        <v>82</v>
      </c>
      <c r="AV345" s="14" t="s">
        <v>82</v>
      </c>
      <c r="AW345" s="14" t="s">
        <v>33</v>
      </c>
      <c r="AX345" s="14" t="s">
        <v>72</v>
      </c>
      <c r="AY345" s="250" t="s">
        <v>115</v>
      </c>
    </row>
    <row r="346" s="15" customFormat="1">
      <c r="A346" s="15"/>
      <c r="B346" s="253"/>
      <c r="C346" s="254"/>
      <c r="D346" s="220" t="s">
        <v>175</v>
      </c>
      <c r="E346" s="255" t="s">
        <v>19</v>
      </c>
      <c r="F346" s="256" t="s">
        <v>239</v>
      </c>
      <c r="G346" s="254"/>
      <c r="H346" s="257">
        <v>3</v>
      </c>
      <c r="I346" s="258"/>
      <c r="J346" s="254"/>
      <c r="K346" s="254"/>
      <c r="L346" s="259"/>
      <c r="M346" s="260"/>
      <c r="N346" s="261"/>
      <c r="O346" s="261"/>
      <c r="P346" s="261"/>
      <c r="Q346" s="261"/>
      <c r="R346" s="261"/>
      <c r="S346" s="261"/>
      <c r="T346" s="262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3" t="s">
        <v>175</v>
      </c>
      <c r="AU346" s="263" t="s">
        <v>82</v>
      </c>
      <c r="AV346" s="15" t="s">
        <v>114</v>
      </c>
      <c r="AW346" s="15" t="s">
        <v>33</v>
      </c>
      <c r="AX346" s="15" t="s">
        <v>80</v>
      </c>
      <c r="AY346" s="263" t="s">
        <v>115</v>
      </c>
    </row>
    <row r="347" s="2" customFormat="1" ht="16.5" customHeight="1">
      <c r="A347" s="41"/>
      <c r="B347" s="42"/>
      <c r="C347" s="207" t="s">
        <v>558</v>
      </c>
      <c r="D347" s="207" t="s">
        <v>117</v>
      </c>
      <c r="E347" s="208" t="s">
        <v>559</v>
      </c>
      <c r="F347" s="209" t="s">
        <v>560</v>
      </c>
      <c r="G347" s="210" t="s">
        <v>180</v>
      </c>
      <c r="H347" s="211">
        <v>3</v>
      </c>
      <c r="I347" s="212"/>
      <c r="J347" s="213">
        <f>ROUND(I347*H347,2)</f>
        <v>0</v>
      </c>
      <c r="K347" s="209" t="s">
        <v>181</v>
      </c>
      <c r="L347" s="47"/>
      <c r="M347" s="214" t="s">
        <v>19</v>
      </c>
      <c r="N347" s="215" t="s">
        <v>43</v>
      </c>
      <c r="O347" s="87"/>
      <c r="P347" s="216">
        <f>O347*H347</f>
        <v>0</v>
      </c>
      <c r="Q347" s="216">
        <v>0.11241</v>
      </c>
      <c r="R347" s="216">
        <f>Q347*H347</f>
        <v>0.33722999999999997</v>
      </c>
      <c r="S347" s="216">
        <v>0</v>
      </c>
      <c r="T347" s="217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18" t="s">
        <v>114</v>
      </c>
      <c r="AT347" s="218" t="s">
        <v>117</v>
      </c>
      <c r="AU347" s="218" t="s">
        <v>82</v>
      </c>
      <c r="AY347" s="20" t="s">
        <v>115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20" t="s">
        <v>80</v>
      </c>
      <c r="BK347" s="219">
        <f>ROUND(I347*H347,2)</f>
        <v>0</v>
      </c>
      <c r="BL347" s="20" t="s">
        <v>114</v>
      </c>
      <c r="BM347" s="218" t="s">
        <v>561</v>
      </c>
    </row>
    <row r="348" s="2" customFormat="1">
      <c r="A348" s="41"/>
      <c r="B348" s="42"/>
      <c r="C348" s="43"/>
      <c r="D348" s="251" t="s">
        <v>183</v>
      </c>
      <c r="E348" s="43"/>
      <c r="F348" s="252" t="s">
        <v>562</v>
      </c>
      <c r="G348" s="43"/>
      <c r="H348" s="43"/>
      <c r="I348" s="222"/>
      <c r="J348" s="43"/>
      <c r="K348" s="43"/>
      <c r="L348" s="47"/>
      <c r="M348" s="223"/>
      <c r="N348" s="224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183</v>
      </c>
      <c r="AU348" s="20" t="s">
        <v>82</v>
      </c>
    </row>
    <row r="349" s="2" customFormat="1" ht="16.5" customHeight="1">
      <c r="A349" s="41"/>
      <c r="B349" s="42"/>
      <c r="C349" s="264" t="s">
        <v>563</v>
      </c>
      <c r="D349" s="264" t="s">
        <v>322</v>
      </c>
      <c r="E349" s="265" t="s">
        <v>564</v>
      </c>
      <c r="F349" s="266" t="s">
        <v>565</v>
      </c>
      <c r="G349" s="267" t="s">
        <v>180</v>
      </c>
      <c r="H349" s="268">
        <v>3</v>
      </c>
      <c r="I349" s="269"/>
      <c r="J349" s="270">
        <f>ROUND(I349*H349,2)</f>
        <v>0</v>
      </c>
      <c r="K349" s="266" t="s">
        <v>181</v>
      </c>
      <c r="L349" s="271"/>
      <c r="M349" s="272" t="s">
        <v>19</v>
      </c>
      <c r="N349" s="273" t="s">
        <v>43</v>
      </c>
      <c r="O349" s="87"/>
      <c r="P349" s="216">
        <f>O349*H349</f>
        <v>0</v>
      </c>
      <c r="Q349" s="216">
        <v>0.0061000000000000004</v>
      </c>
      <c r="R349" s="216">
        <f>Q349*H349</f>
        <v>0.0183</v>
      </c>
      <c r="S349" s="216">
        <v>0</v>
      </c>
      <c r="T349" s="217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8" t="s">
        <v>143</v>
      </c>
      <c r="AT349" s="218" t="s">
        <v>322</v>
      </c>
      <c r="AU349" s="218" t="s">
        <v>82</v>
      </c>
      <c r="AY349" s="20" t="s">
        <v>115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20" t="s">
        <v>80</v>
      </c>
      <c r="BK349" s="219">
        <f>ROUND(I349*H349,2)</f>
        <v>0</v>
      </c>
      <c r="BL349" s="20" t="s">
        <v>114</v>
      </c>
      <c r="BM349" s="218" t="s">
        <v>566</v>
      </c>
    </row>
    <row r="350" s="2" customFormat="1" ht="21.75" customHeight="1">
      <c r="A350" s="41"/>
      <c r="B350" s="42"/>
      <c r="C350" s="207" t="s">
        <v>567</v>
      </c>
      <c r="D350" s="207" t="s">
        <v>117</v>
      </c>
      <c r="E350" s="208" t="s">
        <v>568</v>
      </c>
      <c r="F350" s="209" t="s">
        <v>569</v>
      </c>
      <c r="G350" s="210" t="s">
        <v>172</v>
      </c>
      <c r="H350" s="211">
        <v>0.34999999999999998</v>
      </c>
      <c r="I350" s="212"/>
      <c r="J350" s="213">
        <f>ROUND(I350*H350,2)</f>
        <v>0</v>
      </c>
      <c r="K350" s="209" t="s">
        <v>19</v>
      </c>
      <c r="L350" s="47"/>
      <c r="M350" s="214" t="s">
        <v>19</v>
      </c>
      <c r="N350" s="215" t="s">
        <v>43</v>
      </c>
      <c r="O350" s="87"/>
      <c r="P350" s="216">
        <f>O350*H350</f>
        <v>0</v>
      </c>
      <c r="Q350" s="216">
        <v>0.0016000000000000001</v>
      </c>
      <c r="R350" s="216">
        <f>Q350*H350</f>
        <v>0.00055999999999999995</v>
      </c>
      <c r="S350" s="216">
        <v>0</v>
      </c>
      <c r="T350" s="217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18" t="s">
        <v>114</v>
      </c>
      <c r="AT350" s="218" t="s">
        <v>117</v>
      </c>
      <c r="AU350" s="218" t="s">
        <v>82</v>
      </c>
      <c r="AY350" s="20" t="s">
        <v>115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20" t="s">
        <v>80</v>
      </c>
      <c r="BK350" s="219">
        <f>ROUND(I350*H350,2)</f>
        <v>0</v>
      </c>
      <c r="BL350" s="20" t="s">
        <v>114</v>
      </c>
      <c r="BM350" s="218" t="s">
        <v>570</v>
      </c>
    </row>
    <row r="351" s="13" customFormat="1">
      <c r="A351" s="13"/>
      <c r="B351" s="230"/>
      <c r="C351" s="231"/>
      <c r="D351" s="220" t="s">
        <v>175</v>
      </c>
      <c r="E351" s="232" t="s">
        <v>19</v>
      </c>
      <c r="F351" s="233" t="s">
        <v>571</v>
      </c>
      <c r="G351" s="231"/>
      <c r="H351" s="232" t="s">
        <v>19</v>
      </c>
      <c r="I351" s="234"/>
      <c r="J351" s="231"/>
      <c r="K351" s="231"/>
      <c r="L351" s="235"/>
      <c r="M351" s="236"/>
      <c r="N351" s="237"/>
      <c r="O351" s="237"/>
      <c r="P351" s="237"/>
      <c r="Q351" s="237"/>
      <c r="R351" s="237"/>
      <c r="S351" s="237"/>
      <c r="T351" s="23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9" t="s">
        <v>175</v>
      </c>
      <c r="AU351" s="239" t="s">
        <v>82</v>
      </c>
      <c r="AV351" s="13" t="s">
        <v>80</v>
      </c>
      <c r="AW351" s="13" t="s">
        <v>33</v>
      </c>
      <c r="AX351" s="13" t="s">
        <v>72</v>
      </c>
      <c r="AY351" s="239" t="s">
        <v>115</v>
      </c>
    </row>
    <row r="352" s="14" customFormat="1">
      <c r="A352" s="14"/>
      <c r="B352" s="240"/>
      <c r="C352" s="241"/>
      <c r="D352" s="220" t="s">
        <v>175</v>
      </c>
      <c r="E352" s="242" t="s">
        <v>19</v>
      </c>
      <c r="F352" s="243" t="s">
        <v>572</v>
      </c>
      <c r="G352" s="241"/>
      <c r="H352" s="244">
        <v>0.34999999999999998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0" t="s">
        <v>175</v>
      </c>
      <c r="AU352" s="250" t="s">
        <v>82</v>
      </c>
      <c r="AV352" s="14" t="s">
        <v>82</v>
      </c>
      <c r="AW352" s="14" t="s">
        <v>33</v>
      </c>
      <c r="AX352" s="14" t="s">
        <v>80</v>
      </c>
      <c r="AY352" s="250" t="s">
        <v>115</v>
      </c>
    </row>
    <row r="353" s="2" customFormat="1" ht="24.15" customHeight="1">
      <c r="A353" s="41"/>
      <c r="B353" s="42"/>
      <c r="C353" s="207" t="s">
        <v>573</v>
      </c>
      <c r="D353" s="207" t="s">
        <v>117</v>
      </c>
      <c r="E353" s="208" t="s">
        <v>574</v>
      </c>
      <c r="F353" s="209" t="s">
        <v>575</v>
      </c>
      <c r="G353" s="210" t="s">
        <v>172</v>
      </c>
      <c r="H353" s="211">
        <v>0.34999999999999998</v>
      </c>
      <c r="I353" s="212"/>
      <c r="J353" s="213">
        <f>ROUND(I353*H353,2)</f>
        <v>0</v>
      </c>
      <c r="K353" s="209" t="s">
        <v>181</v>
      </c>
      <c r="L353" s="47"/>
      <c r="M353" s="214" t="s">
        <v>19</v>
      </c>
      <c r="N353" s="215" t="s">
        <v>43</v>
      </c>
      <c r="O353" s="87"/>
      <c r="P353" s="216">
        <f>O353*H353</f>
        <v>0</v>
      </c>
      <c r="Q353" s="216">
        <v>1.0000000000000001E-05</v>
      </c>
      <c r="R353" s="216">
        <f>Q353*H353</f>
        <v>3.4999999999999999E-06</v>
      </c>
      <c r="S353" s="216">
        <v>0</v>
      </c>
      <c r="T353" s="217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18" t="s">
        <v>114</v>
      </c>
      <c r="AT353" s="218" t="s">
        <v>117</v>
      </c>
      <c r="AU353" s="218" t="s">
        <v>82</v>
      </c>
      <c r="AY353" s="20" t="s">
        <v>115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20" t="s">
        <v>80</v>
      </c>
      <c r="BK353" s="219">
        <f>ROUND(I353*H353,2)</f>
        <v>0</v>
      </c>
      <c r="BL353" s="20" t="s">
        <v>114</v>
      </c>
      <c r="BM353" s="218" t="s">
        <v>576</v>
      </c>
    </row>
    <row r="354" s="2" customFormat="1">
      <c r="A354" s="41"/>
      <c r="B354" s="42"/>
      <c r="C354" s="43"/>
      <c r="D354" s="251" t="s">
        <v>183</v>
      </c>
      <c r="E354" s="43"/>
      <c r="F354" s="252" t="s">
        <v>577</v>
      </c>
      <c r="G354" s="43"/>
      <c r="H354" s="43"/>
      <c r="I354" s="222"/>
      <c r="J354" s="43"/>
      <c r="K354" s="43"/>
      <c r="L354" s="47"/>
      <c r="M354" s="223"/>
      <c r="N354" s="224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183</v>
      </c>
      <c r="AU354" s="20" t="s">
        <v>82</v>
      </c>
    </row>
    <row r="355" s="13" customFormat="1">
      <c r="A355" s="13"/>
      <c r="B355" s="230"/>
      <c r="C355" s="231"/>
      <c r="D355" s="220" t="s">
        <v>175</v>
      </c>
      <c r="E355" s="232" t="s">
        <v>19</v>
      </c>
      <c r="F355" s="233" t="s">
        <v>571</v>
      </c>
      <c r="G355" s="231"/>
      <c r="H355" s="232" t="s">
        <v>19</v>
      </c>
      <c r="I355" s="234"/>
      <c r="J355" s="231"/>
      <c r="K355" s="231"/>
      <c r="L355" s="235"/>
      <c r="M355" s="236"/>
      <c r="N355" s="237"/>
      <c r="O355" s="237"/>
      <c r="P355" s="237"/>
      <c r="Q355" s="237"/>
      <c r="R355" s="237"/>
      <c r="S355" s="237"/>
      <c r="T355" s="23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9" t="s">
        <v>175</v>
      </c>
      <c r="AU355" s="239" t="s">
        <v>82</v>
      </c>
      <c r="AV355" s="13" t="s">
        <v>80</v>
      </c>
      <c r="AW355" s="13" t="s">
        <v>33</v>
      </c>
      <c r="AX355" s="13" t="s">
        <v>72</v>
      </c>
      <c r="AY355" s="239" t="s">
        <v>115</v>
      </c>
    </row>
    <row r="356" s="14" customFormat="1">
      <c r="A356" s="14"/>
      <c r="B356" s="240"/>
      <c r="C356" s="241"/>
      <c r="D356" s="220" t="s">
        <v>175</v>
      </c>
      <c r="E356" s="242" t="s">
        <v>19</v>
      </c>
      <c r="F356" s="243" t="s">
        <v>572</v>
      </c>
      <c r="G356" s="241"/>
      <c r="H356" s="244">
        <v>0.34999999999999998</v>
      </c>
      <c r="I356" s="245"/>
      <c r="J356" s="241"/>
      <c r="K356" s="241"/>
      <c r="L356" s="246"/>
      <c r="M356" s="247"/>
      <c r="N356" s="248"/>
      <c r="O356" s="248"/>
      <c r="P356" s="248"/>
      <c r="Q356" s="248"/>
      <c r="R356" s="248"/>
      <c r="S356" s="248"/>
      <c r="T356" s="24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0" t="s">
        <v>175</v>
      </c>
      <c r="AU356" s="250" t="s">
        <v>82</v>
      </c>
      <c r="AV356" s="14" t="s">
        <v>82</v>
      </c>
      <c r="AW356" s="14" t="s">
        <v>33</v>
      </c>
      <c r="AX356" s="14" t="s">
        <v>80</v>
      </c>
      <c r="AY356" s="250" t="s">
        <v>115</v>
      </c>
    </row>
    <row r="357" s="2" customFormat="1" ht="24.15" customHeight="1">
      <c r="A357" s="41"/>
      <c r="B357" s="42"/>
      <c r="C357" s="207" t="s">
        <v>578</v>
      </c>
      <c r="D357" s="207" t="s">
        <v>117</v>
      </c>
      <c r="E357" s="208" t="s">
        <v>579</v>
      </c>
      <c r="F357" s="209" t="s">
        <v>580</v>
      </c>
      <c r="G357" s="210" t="s">
        <v>231</v>
      </c>
      <c r="H357" s="211">
        <v>158</v>
      </c>
      <c r="I357" s="212"/>
      <c r="J357" s="213">
        <f>ROUND(I357*H357,2)</f>
        <v>0</v>
      </c>
      <c r="K357" s="209" t="s">
        <v>181</v>
      </c>
      <c r="L357" s="47"/>
      <c r="M357" s="214" t="s">
        <v>19</v>
      </c>
      <c r="N357" s="215" t="s">
        <v>43</v>
      </c>
      <c r="O357" s="87"/>
      <c r="P357" s="216">
        <f>O357*H357</f>
        <v>0</v>
      </c>
      <c r="Q357" s="216">
        <v>0.15540000000000001</v>
      </c>
      <c r="R357" s="216">
        <f>Q357*H357</f>
        <v>24.5532</v>
      </c>
      <c r="S357" s="216">
        <v>0</v>
      </c>
      <c r="T357" s="217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18" t="s">
        <v>114</v>
      </c>
      <c r="AT357" s="218" t="s">
        <v>117</v>
      </c>
      <c r="AU357" s="218" t="s">
        <v>82</v>
      </c>
      <c r="AY357" s="20" t="s">
        <v>115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20" t="s">
        <v>80</v>
      </c>
      <c r="BK357" s="219">
        <f>ROUND(I357*H357,2)</f>
        <v>0</v>
      </c>
      <c r="BL357" s="20" t="s">
        <v>114</v>
      </c>
      <c r="BM357" s="218" t="s">
        <v>581</v>
      </c>
    </row>
    <row r="358" s="2" customFormat="1">
      <c r="A358" s="41"/>
      <c r="B358" s="42"/>
      <c r="C358" s="43"/>
      <c r="D358" s="251" t="s">
        <v>183</v>
      </c>
      <c r="E358" s="43"/>
      <c r="F358" s="252" t="s">
        <v>582</v>
      </c>
      <c r="G358" s="43"/>
      <c r="H358" s="43"/>
      <c r="I358" s="222"/>
      <c r="J358" s="43"/>
      <c r="K358" s="43"/>
      <c r="L358" s="47"/>
      <c r="M358" s="223"/>
      <c r="N358" s="224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20" t="s">
        <v>183</v>
      </c>
      <c r="AU358" s="20" t="s">
        <v>82</v>
      </c>
    </row>
    <row r="359" s="14" customFormat="1">
      <c r="A359" s="14"/>
      <c r="B359" s="240"/>
      <c r="C359" s="241"/>
      <c r="D359" s="220" t="s">
        <v>175</v>
      </c>
      <c r="E359" s="242" t="s">
        <v>19</v>
      </c>
      <c r="F359" s="243" t="s">
        <v>583</v>
      </c>
      <c r="G359" s="241"/>
      <c r="H359" s="244">
        <v>158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0" t="s">
        <v>175</v>
      </c>
      <c r="AU359" s="250" t="s">
        <v>82</v>
      </c>
      <c r="AV359" s="14" t="s">
        <v>82</v>
      </c>
      <c r="AW359" s="14" t="s">
        <v>33</v>
      </c>
      <c r="AX359" s="14" t="s">
        <v>80</v>
      </c>
      <c r="AY359" s="250" t="s">
        <v>115</v>
      </c>
    </row>
    <row r="360" s="2" customFormat="1" ht="16.5" customHeight="1">
      <c r="A360" s="41"/>
      <c r="B360" s="42"/>
      <c r="C360" s="264" t="s">
        <v>256</v>
      </c>
      <c r="D360" s="264" t="s">
        <v>322</v>
      </c>
      <c r="E360" s="265" t="s">
        <v>584</v>
      </c>
      <c r="F360" s="266" t="s">
        <v>585</v>
      </c>
      <c r="G360" s="267" t="s">
        <v>231</v>
      </c>
      <c r="H360" s="268">
        <v>147.90000000000001</v>
      </c>
      <c r="I360" s="269"/>
      <c r="J360" s="270">
        <f>ROUND(I360*H360,2)</f>
        <v>0</v>
      </c>
      <c r="K360" s="266" t="s">
        <v>181</v>
      </c>
      <c r="L360" s="271"/>
      <c r="M360" s="272" t="s">
        <v>19</v>
      </c>
      <c r="N360" s="273" t="s">
        <v>43</v>
      </c>
      <c r="O360" s="87"/>
      <c r="P360" s="216">
        <f>O360*H360</f>
        <v>0</v>
      </c>
      <c r="Q360" s="216">
        <v>0.080000000000000002</v>
      </c>
      <c r="R360" s="216">
        <f>Q360*H360</f>
        <v>11.832000000000001</v>
      </c>
      <c r="S360" s="216">
        <v>0</v>
      </c>
      <c r="T360" s="217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18" t="s">
        <v>143</v>
      </c>
      <c r="AT360" s="218" t="s">
        <v>322</v>
      </c>
      <c r="AU360" s="218" t="s">
        <v>82</v>
      </c>
      <c r="AY360" s="20" t="s">
        <v>115</v>
      </c>
      <c r="BE360" s="219">
        <f>IF(N360="základní",J360,0)</f>
        <v>0</v>
      </c>
      <c r="BF360" s="219">
        <f>IF(N360="snížená",J360,0)</f>
        <v>0</v>
      </c>
      <c r="BG360" s="219">
        <f>IF(N360="zákl. přenesená",J360,0)</f>
        <v>0</v>
      </c>
      <c r="BH360" s="219">
        <f>IF(N360="sníž. přenesená",J360,0)</f>
        <v>0</v>
      </c>
      <c r="BI360" s="219">
        <f>IF(N360="nulová",J360,0)</f>
        <v>0</v>
      </c>
      <c r="BJ360" s="20" t="s">
        <v>80</v>
      </c>
      <c r="BK360" s="219">
        <f>ROUND(I360*H360,2)</f>
        <v>0</v>
      </c>
      <c r="BL360" s="20" t="s">
        <v>114</v>
      </c>
      <c r="BM360" s="218" t="s">
        <v>586</v>
      </c>
    </row>
    <row r="361" s="14" customFormat="1">
      <c r="A361" s="14"/>
      <c r="B361" s="240"/>
      <c r="C361" s="241"/>
      <c r="D361" s="220" t="s">
        <v>175</v>
      </c>
      <c r="E361" s="241"/>
      <c r="F361" s="243" t="s">
        <v>587</v>
      </c>
      <c r="G361" s="241"/>
      <c r="H361" s="244">
        <v>147.90000000000001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0" t="s">
        <v>175</v>
      </c>
      <c r="AU361" s="250" t="s">
        <v>82</v>
      </c>
      <c r="AV361" s="14" t="s">
        <v>82</v>
      </c>
      <c r="AW361" s="14" t="s">
        <v>4</v>
      </c>
      <c r="AX361" s="14" t="s">
        <v>80</v>
      </c>
      <c r="AY361" s="250" t="s">
        <v>115</v>
      </c>
    </row>
    <row r="362" s="2" customFormat="1" ht="16.5" customHeight="1">
      <c r="A362" s="41"/>
      <c r="B362" s="42"/>
      <c r="C362" s="264" t="s">
        <v>588</v>
      </c>
      <c r="D362" s="264" t="s">
        <v>322</v>
      </c>
      <c r="E362" s="265" t="s">
        <v>589</v>
      </c>
      <c r="F362" s="266" t="s">
        <v>590</v>
      </c>
      <c r="G362" s="267" t="s">
        <v>231</v>
      </c>
      <c r="H362" s="268">
        <v>7.1399999999999997</v>
      </c>
      <c r="I362" s="269"/>
      <c r="J362" s="270">
        <f>ROUND(I362*H362,2)</f>
        <v>0</v>
      </c>
      <c r="K362" s="266" t="s">
        <v>181</v>
      </c>
      <c r="L362" s="271"/>
      <c r="M362" s="272" t="s">
        <v>19</v>
      </c>
      <c r="N362" s="273" t="s">
        <v>43</v>
      </c>
      <c r="O362" s="87"/>
      <c r="P362" s="216">
        <f>O362*H362</f>
        <v>0</v>
      </c>
      <c r="Q362" s="216">
        <v>0.048300000000000003</v>
      </c>
      <c r="R362" s="216">
        <f>Q362*H362</f>
        <v>0.344862</v>
      </c>
      <c r="S362" s="216">
        <v>0</v>
      </c>
      <c r="T362" s="217">
        <f>S362*H362</f>
        <v>0</v>
      </c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R362" s="218" t="s">
        <v>143</v>
      </c>
      <c r="AT362" s="218" t="s">
        <v>322</v>
      </c>
      <c r="AU362" s="218" t="s">
        <v>82</v>
      </c>
      <c r="AY362" s="20" t="s">
        <v>115</v>
      </c>
      <c r="BE362" s="219">
        <f>IF(N362="základní",J362,0)</f>
        <v>0</v>
      </c>
      <c r="BF362" s="219">
        <f>IF(N362="snížená",J362,0)</f>
        <v>0</v>
      </c>
      <c r="BG362" s="219">
        <f>IF(N362="zákl. přenesená",J362,0)</f>
        <v>0</v>
      </c>
      <c r="BH362" s="219">
        <f>IF(N362="sníž. přenesená",J362,0)</f>
        <v>0</v>
      </c>
      <c r="BI362" s="219">
        <f>IF(N362="nulová",J362,0)</f>
        <v>0</v>
      </c>
      <c r="BJ362" s="20" t="s">
        <v>80</v>
      </c>
      <c r="BK362" s="219">
        <f>ROUND(I362*H362,2)</f>
        <v>0</v>
      </c>
      <c r="BL362" s="20" t="s">
        <v>114</v>
      </c>
      <c r="BM362" s="218" t="s">
        <v>591</v>
      </c>
    </row>
    <row r="363" s="14" customFormat="1">
      <c r="A363" s="14"/>
      <c r="B363" s="240"/>
      <c r="C363" s="241"/>
      <c r="D363" s="220" t="s">
        <v>175</v>
      </c>
      <c r="E363" s="241"/>
      <c r="F363" s="243" t="s">
        <v>592</v>
      </c>
      <c r="G363" s="241"/>
      <c r="H363" s="244">
        <v>7.1399999999999997</v>
      </c>
      <c r="I363" s="245"/>
      <c r="J363" s="241"/>
      <c r="K363" s="241"/>
      <c r="L363" s="246"/>
      <c r="M363" s="247"/>
      <c r="N363" s="248"/>
      <c r="O363" s="248"/>
      <c r="P363" s="248"/>
      <c r="Q363" s="248"/>
      <c r="R363" s="248"/>
      <c r="S363" s="248"/>
      <c r="T363" s="24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0" t="s">
        <v>175</v>
      </c>
      <c r="AU363" s="250" t="s">
        <v>82</v>
      </c>
      <c r="AV363" s="14" t="s">
        <v>82</v>
      </c>
      <c r="AW363" s="14" t="s">
        <v>4</v>
      </c>
      <c r="AX363" s="14" t="s">
        <v>80</v>
      </c>
      <c r="AY363" s="250" t="s">
        <v>115</v>
      </c>
    </row>
    <row r="364" s="2" customFormat="1" ht="16.5" customHeight="1">
      <c r="A364" s="41"/>
      <c r="B364" s="42"/>
      <c r="C364" s="264" t="s">
        <v>593</v>
      </c>
      <c r="D364" s="264" t="s">
        <v>322</v>
      </c>
      <c r="E364" s="265" t="s">
        <v>594</v>
      </c>
      <c r="F364" s="266" t="s">
        <v>595</v>
      </c>
      <c r="G364" s="267" t="s">
        <v>231</v>
      </c>
      <c r="H364" s="268">
        <v>6.1200000000000001</v>
      </c>
      <c r="I364" s="269"/>
      <c r="J364" s="270">
        <f>ROUND(I364*H364,2)</f>
        <v>0</v>
      </c>
      <c r="K364" s="266" t="s">
        <v>181</v>
      </c>
      <c r="L364" s="271"/>
      <c r="M364" s="272" t="s">
        <v>19</v>
      </c>
      <c r="N364" s="273" t="s">
        <v>43</v>
      </c>
      <c r="O364" s="87"/>
      <c r="P364" s="216">
        <f>O364*H364</f>
        <v>0</v>
      </c>
      <c r="Q364" s="216">
        <v>0.065670000000000006</v>
      </c>
      <c r="R364" s="216">
        <f>Q364*H364</f>
        <v>0.40190040000000005</v>
      </c>
      <c r="S364" s="216">
        <v>0</v>
      </c>
      <c r="T364" s="217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18" t="s">
        <v>143</v>
      </c>
      <c r="AT364" s="218" t="s">
        <v>322</v>
      </c>
      <c r="AU364" s="218" t="s">
        <v>82</v>
      </c>
      <c r="AY364" s="20" t="s">
        <v>115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20" t="s">
        <v>80</v>
      </c>
      <c r="BK364" s="219">
        <f>ROUND(I364*H364,2)</f>
        <v>0</v>
      </c>
      <c r="BL364" s="20" t="s">
        <v>114</v>
      </c>
      <c r="BM364" s="218" t="s">
        <v>596</v>
      </c>
    </row>
    <row r="365" s="14" customFormat="1">
      <c r="A365" s="14"/>
      <c r="B365" s="240"/>
      <c r="C365" s="241"/>
      <c r="D365" s="220" t="s">
        <v>175</v>
      </c>
      <c r="E365" s="241"/>
      <c r="F365" s="243" t="s">
        <v>597</v>
      </c>
      <c r="G365" s="241"/>
      <c r="H365" s="244">
        <v>6.1200000000000001</v>
      </c>
      <c r="I365" s="245"/>
      <c r="J365" s="241"/>
      <c r="K365" s="241"/>
      <c r="L365" s="246"/>
      <c r="M365" s="247"/>
      <c r="N365" s="248"/>
      <c r="O365" s="248"/>
      <c r="P365" s="248"/>
      <c r="Q365" s="248"/>
      <c r="R365" s="248"/>
      <c r="S365" s="248"/>
      <c r="T365" s="24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0" t="s">
        <v>175</v>
      </c>
      <c r="AU365" s="250" t="s">
        <v>82</v>
      </c>
      <c r="AV365" s="14" t="s">
        <v>82</v>
      </c>
      <c r="AW365" s="14" t="s">
        <v>4</v>
      </c>
      <c r="AX365" s="14" t="s">
        <v>80</v>
      </c>
      <c r="AY365" s="250" t="s">
        <v>115</v>
      </c>
    </row>
    <row r="366" s="2" customFormat="1" ht="24.15" customHeight="1">
      <c r="A366" s="41"/>
      <c r="B366" s="42"/>
      <c r="C366" s="207" t="s">
        <v>598</v>
      </c>
      <c r="D366" s="207" t="s">
        <v>117</v>
      </c>
      <c r="E366" s="208" t="s">
        <v>599</v>
      </c>
      <c r="F366" s="209" t="s">
        <v>600</v>
      </c>
      <c r="G366" s="210" t="s">
        <v>231</v>
      </c>
      <c r="H366" s="211">
        <v>115</v>
      </c>
      <c r="I366" s="212"/>
      <c r="J366" s="213">
        <f>ROUND(I366*H366,2)</f>
        <v>0</v>
      </c>
      <c r="K366" s="209" t="s">
        <v>181</v>
      </c>
      <c r="L366" s="47"/>
      <c r="M366" s="214" t="s">
        <v>19</v>
      </c>
      <c r="N366" s="215" t="s">
        <v>43</v>
      </c>
      <c r="O366" s="87"/>
      <c r="P366" s="216">
        <f>O366*H366</f>
        <v>0</v>
      </c>
      <c r="Q366" s="216">
        <v>0.1295</v>
      </c>
      <c r="R366" s="216">
        <f>Q366*H366</f>
        <v>14.8925</v>
      </c>
      <c r="S366" s="216">
        <v>0</v>
      </c>
      <c r="T366" s="217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18" t="s">
        <v>114</v>
      </c>
      <c r="AT366" s="218" t="s">
        <v>117</v>
      </c>
      <c r="AU366" s="218" t="s">
        <v>82</v>
      </c>
      <c r="AY366" s="20" t="s">
        <v>115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20" t="s">
        <v>80</v>
      </c>
      <c r="BK366" s="219">
        <f>ROUND(I366*H366,2)</f>
        <v>0</v>
      </c>
      <c r="BL366" s="20" t="s">
        <v>114</v>
      </c>
      <c r="BM366" s="218" t="s">
        <v>601</v>
      </c>
    </row>
    <row r="367" s="2" customFormat="1">
      <c r="A367" s="41"/>
      <c r="B367" s="42"/>
      <c r="C367" s="43"/>
      <c r="D367" s="251" t="s">
        <v>183</v>
      </c>
      <c r="E367" s="43"/>
      <c r="F367" s="252" t="s">
        <v>602</v>
      </c>
      <c r="G367" s="43"/>
      <c r="H367" s="43"/>
      <c r="I367" s="222"/>
      <c r="J367" s="43"/>
      <c r="K367" s="43"/>
      <c r="L367" s="47"/>
      <c r="M367" s="223"/>
      <c r="N367" s="224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20" t="s">
        <v>183</v>
      </c>
      <c r="AU367" s="20" t="s">
        <v>82</v>
      </c>
    </row>
    <row r="368" s="2" customFormat="1" ht="16.5" customHeight="1">
      <c r="A368" s="41"/>
      <c r="B368" s="42"/>
      <c r="C368" s="264" t="s">
        <v>603</v>
      </c>
      <c r="D368" s="264" t="s">
        <v>322</v>
      </c>
      <c r="E368" s="265" t="s">
        <v>604</v>
      </c>
      <c r="F368" s="266" t="s">
        <v>605</v>
      </c>
      <c r="G368" s="267" t="s">
        <v>231</v>
      </c>
      <c r="H368" s="268">
        <v>117.3</v>
      </c>
      <c r="I368" s="269"/>
      <c r="J368" s="270">
        <f>ROUND(I368*H368,2)</f>
        <v>0</v>
      </c>
      <c r="K368" s="266" t="s">
        <v>181</v>
      </c>
      <c r="L368" s="271"/>
      <c r="M368" s="272" t="s">
        <v>19</v>
      </c>
      <c r="N368" s="273" t="s">
        <v>43</v>
      </c>
      <c r="O368" s="87"/>
      <c r="P368" s="216">
        <f>O368*H368</f>
        <v>0</v>
      </c>
      <c r="Q368" s="216">
        <v>0.044999999999999998</v>
      </c>
      <c r="R368" s="216">
        <f>Q368*H368</f>
        <v>5.2784999999999993</v>
      </c>
      <c r="S368" s="216">
        <v>0</v>
      </c>
      <c r="T368" s="217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18" t="s">
        <v>143</v>
      </c>
      <c r="AT368" s="218" t="s">
        <v>322</v>
      </c>
      <c r="AU368" s="218" t="s">
        <v>82</v>
      </c>
      <c r="AY368" s="20" t="s">
        <v>115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20" t="s">
        <v>80</v>
      </c>
      <c r="BK368" s="219">
        <f>ROUND(I368*H368,2)</f>
        <v>0</v>
      </c>
      <c r="BL368" s="20" t="s">
        <v>114</v>
      </c>
      <c r="BM368" s="218" t="s">
        <v>606</v>
      </c>
    </row>
    <row r="369" s="14" customFormat="1">
      <c r="A369" s="14"/>
      <c r="B369" s="240"/>
      <c r="C369" s="241"/>
      <c r="D369" s="220" t="s">
        <v>175</v>
      </c>
      <c r="E369" s="241"/>
      <c r="F369" s="243" t="s">
        <v>607</v>
      </c>
      <c r="G369" s="241"/>
      <c r="H369" s="244">
        <v>117.3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0" t="s">
        <v>175</v>
      </c>
      <c r="AU369" s="250" t="s">
        <v>82</v>
      </c>
      <c r="AV369" s="14" t="s">
        <v>82</v>
      </c>
      <c r="AW369" s="14" t="s">
        <v>4</v>
      </c>
      <c r="AX369" s="14" t="s">
        <v>80</v>
      </c>
      <c r="AY369" s="250" t="s">
        <v>115</v>
      </c>
    </row>
    <row r="370" s="12" customFormat="1" ht="22.8" customHeight="1">
      <c r="A370" s="12"/>
      <c r="B370" s="191"/>
      <c r="C370" s="192"/>
      <c r="D370" s="193" t="s">
        <v>71</v>
      </c>
      <c r="E370" s="205" t="s">
        <v>608</v>
      </c>
      <c r="F370" s="205" t="s">
        <v>609</v>
      </c>
      <c r="G370" s="192"/>
      <c r="H370" s="192"/>
      <c r="I370" s="195"/>
      <c r="J370" s="206">
        <f>BK370</f>
        <v>0</v>
      </c>
      <c r="K370" s="192"/>
      <c r="L370" s="197"/>
      <c r="M370" s="198"/>
      <c r="N370" s="199"/>
      <c r="O370" s="199"/>
      <c r="P370" s="200">
        <f>SUM(P371:P377)</f>
        <v>0</v>
      </c>
      <c r="Q370" s="199"/>
      <c r="R370" s="200">
        <f>SUM(R371:R377)</f>
        <v>0</v>
      </c>
      <c r="S370" s="199"/>
      <c r="T370" s="201">
        <f>SUM(T371:T377)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2" t="s">
        <v>80</v>
      </c>
      <c r="AT370" s="203" t="s">
        <v>71</v>
      </c>
      <c r="AU370" s="203" t="s">
        <v>80</v>
      </c>
      <c r="AY370" s="202" t="s">
        <v>115</v>
      </c>
      <c r="BK370" s="204">
        <f>SUM(BK371:BK377)</f>
        <v>0</v>
      </c>
    </row>
    <row r="371" s="2" customFormat="1" ht="24.15" customHeight="1">
      <c r="A371" s="41"/>
      <c r="B371" s="42"/>
      <c r="C371" s="207" t="s">
        <v>610</v>
      </c>
      <c r="D371" s="207" t="s">
        <v>117</v>
      </c>
      <c r="E371" s="208" t="s">
        <v>611</v>
      </c>
      <c r="F371" s="209" t="s">
        <v>612</v>
      </c>
      <c r="G371" s="210" t="s">
        <v>292</v>
      </c>
      <c r="H371" s="211">
        <v>120.648</v>
      </c>
      <c r="I371" s="212"/>
      <c r="J371" s="213">
        <f>ROUND(I371*H371,2)</f>
        <v>0</v>
      </c>
      <c r="K371" s="209" t="s">
        <v>19</v>
      </c>
      <c r="L371" s="47"/>
      <c r="M371" s="214" t="s">
        <v>19</v>
      </c>
      <c r="N371" s="215" t="s">
        <v>43</v>
      </c>
      <c r="O371" s="87"/>
      <c r="P371" s="216">
        <f>O371*H371</f>
        <v>0</v>
      </c>
      <c r="Q371" s="216">
        <v>0</v>
      </c>
      <c r="R371" s="216">
        <f>Q371*H371</f>
        <v>0</v>
      </c>
      <c r="S371" s="216">
        <v>0</v>
      </c>
      <c r="T371" s="217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18" t="s">
        <v>114</v>
      </c>
      <c r="AT371" s="218" t="s">
        <v>117</v>
      </c>
      <c r="AU371" s="218" t="s">
        <v>82</v>
      </c>
      <c r="AY371" s="20" t="s">
        <v>115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20" t="s">
        <v>80</v>
      </c>
      <c r="BK371" s="219">
        <f>ROUND(I371*H371,2)</f>
        <v>0</v>
      </c>
      <c r="BL371" s="20" t="s">
        <v>114</v>
      </c>
      <c r="BM371" s="218" t="s">
        <v>613</v>
      </c>
    </row>
    <row r="372" s="2" customFormat="1" ht="24.15" customHeight="1">
      <c r="A372" s="41"/>
      <c r="B372" s="42"/>
      <c r="C372" s="207" t="s">
        <v>614</v>
      </c>
      <c r="D372" s="207" t="s">
        <v>117</v>
      </c>
      <c r="E372" s="208" t="s">
        <v>615</v>
      </c>
      <c r="F372" s="209" t="s">
        <v>616</v>
      </c>
      <c r="G372" s="210" t="s">
        <v>292</v>
      </c>
      <c r="H372" s="211">
        <v>9.7249999999999996</v>
      </c>
      <c r="I372" s="212"/>
      <c r="J372" s="213">
        <f>ROUND(I372*H372,2)</f>
        <v>0</v>
      </c>
      <c r="K372" s="209" t="s">
        <v>181</v>
      </c>
      <c r="L372" s="47"/>
      <c r="M372" s="214" t="s">
        <v>19</v>
      </c>
      <c r="N372" s="215" t="s">
        <v>43</v>
      </c>
      <c r="O372" s="87"/>
      <c r="P372" s="216">
        <f>O372*H372</f>
        <v>0</v>
      </c>
      <c r="Q372" s="216">
        <v>0</v>
      </c>
      <c r="R372" s="216">
        <f>Q372*H372</f>
        <v>0</v>
      </c>
      <c r="S372" s="216">
        <v>0</v>
      </c>
      <c r="T372" s="217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18" t="s">
        <v>114</v>
      </c>
      <c r="AT372" s="218" t="s">
        <v>117</v>
      </c>
      <c r="AU372" s="218" t="s">
        <v>82</v>
      </c>
      <c r="AY372" s="20" t="s">
        <v>115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20" t="s">
        <v>80</v>
      </c>
      <c r="BK372" s="219">
        <f>ROUND(I372*H372,2)</f>
        <v>0</v>
      </c>
      <c r="BL372" s="20" t="s">
        <v>114</v>
      </c>
      <c r="BM372" s="218" t="s">
        <v>617</v>
      </c>
    </row>
    <row r="373" s="2" customFormat="1">
      <c r="A373" s="41"/>
      <c r="B373" s="42"/>
      <c r="C373" s="43"/>
      <c r="D373" s="251" t="s">
        <v>183</v>
      </c>
      <c r="E373" s="43"/>
      <c r="F373" s="252" t="s">
        <v>618</v>
      </c>
      <c r="G373" s="43"/>
      <c r="H373" s="43"/>
      <c r="I373" s="222"/>
      <c r="J373" s="43"/>
      <c r="K373" s="43"/>
      <c r="L373" s="47"/>
      <c r="M373" s="223"/>
      <c r="N373" s="224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20" t="s">
        <v>183</v>
      </c>
      <c r="AU373" s="20" t="s">
        <v>82</v>
      </c>
    </row>
    <row r="374" s="2" customFormat="1" ht="24.15" customHeight="1">
      <c r="A374" s="41"/>
      <c r="B374" s="42"/>
      <c r="C374" s="207" t="s">
        <v>445</v>
      </c>
      <c r="D374" s="207" t="s">
        <v>117</v>
      </c>
      <c r="E374" s="208" t="s">
        <v>619</v>
      </c>
      <c r="F374" s="209" t="s">
        <v>306</v>
      </c>
      <c r="G374" s="210" t="s">
        <v>292</v>
      </c>
      <c r="H374" s="211">
        <v>65.620000000000005</v>
      </c>
      <c r="I374" s="212"/>
      <c r="J374" s="213">
        <f>ROUND(I374*H374,2)</f>
        <v>0</v>
      </c>
      <c r="K374" s="209" t="s">
        <v>181</v>
      </c>
      <c r="L374" s="47"/>
      <c r="M374" s="214" t="s">
        <v>19</v>
      </c>
      <c r="N374" s="215" t="s">
        <v>43</v>
      </c>
      <c r="O374" s="87"/>
      <c r="P374" s="216">
        <f>O374*H374</f>
        <v>0</v>
      </c>
      <c r="Q374" s="216">
        <v>0</v>
      </c>
      <c r="R374" s="216">
        <f>Q374*H374</f>
        <v>0</v>
      </c>
      <c r="S374" s="216">
        <v>0</v>
      </c>
      <c r="T374" s="217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18" t="s">
        <v>114</v>
      </c>
      <c r="AT374" s="218" t="s">
        <v>117</v>
      </c>
      <c r="AU374" s="218" t="s">
        <v>82</v>
      </c>
      <c r="AY374" s="20" t="s">
        <v>115</v>
      </c>
      <c r="BE374" s="219">
        <f>IF(N374="základní",J374,0)</f>
        <v>0</v>
      </c>
      <c r="BF374" s="219">
        <f>IF(N374="snížená",J374,0)</f>
        <v>0</v>
      </c>
      <c r="BG374" s="219">
        <f>IF(N374="zákl. přenesená",J374,0)</f>
        <v>0</v>
      </c>
      <c r="BH374" s="219">
        <f>IF(N374="sníž. přenesená",J374,0)</f>
        <v>0</v>
      </c>
      <c r="BI374" s="219">
        <f>IF(N374="nulová",J374,0)</f>
        <v>0</v>
      </c>
      <c r="BJ374" s="20" t="s">
        <v>80</v>
      </c>
      <c r="BK374" s="219">
        <f>ROUND(I374*H374,2)</f>
        <v>0</v>
      </c>
      <c r="BL374" s="20" t="s">
        <v>114</v>
      </c>
      <c r="BM374" s="218" t="s">
        <v>620</v>
      </c>
    </row>
    <row r="375" s="2" customFormat="1">
      <c r="A375" s="41"/>
      <c r="B375" s="42"/>
      <c r="C375" s="43"/>
      <c r="D375" s="251" t="s">
        <v>183</v>
      </c>
      <c r="E375" s="43"/>
      <c r="F375" s="252" t="s">
        <v>621</v>
      </c>
      <c r="G375" s="43"/>
      <c r="H375" s="43"/>
      <c r="I375" s="222"/>
      <c r="J375" s="43"/>
      <c r="K375" s="43"/>
      <c r="L375" s="47"/>
      <c r="M375" s="223"/>
      <c r="N375" s="224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20" t="s">
        <v>183</v>
      </c>
      <c r="AU375" s="20" t="s">
        <v>82</v>
      </c>
    </row>
    <row r="376" s="2" customFormat="1" ht="24.15" customHeight="1">
      <c r="A376" s="41"/>
      <c r="B376" s="42"/>
      <c r="C376" s="207" t="s">
        <v>622</v>
      </c>
      <c r="D376" s="207" t="s">
        <v>117</v>
      </c>
      <c r="E376" s="208" t="s">
        <v>623</v>
      </c>
      <c r="F376" s="209" t="s">
        <v>624</v>
      </c>
      <c r="G376" s="210" t="s">
        <v>292</v>
      </c>
      <c r="H376" s="211">
        <v>39.768000000000001</v>
      </c>
      <c r="I376" s="212"/>
      <c r="J376" s="213">
        <f>ROUND(I376*H376,2)</f>
        <v>0</v>
      </c>
      <c r="K376" s="209" t="s">
        <v>181</v>
      </c>
      <c r="L376" s="47"/>
      <c r="M376" s="214" t="s">
        <v>19</v>
      </c>
      <c r="N376" s="215" t="s">
        <v>43</v>
      </c>
      <c r="O376" s="87"/>
      <c r="P376" s="216">
        <f>O376*H376</f>
        <v>0</v>
      </c>
      <c r="Q376" s="216">
        <v>0</v>
      </c>
      <c r="R376" s="216">
        <f>Q376*H376</f>
        <v>0</v>
      </c>
      <c r="S376" s="216">
        <v>0</v>
      </c>
      <c r="T376" s="217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8" t="s">
        <v>114</v>
      </c>
      <c r="AT376" s="218" t="s">
        <v>117</v>
      </c>
      <c r="AU376" s="218" t="s">
        <v>82</v>
      </c>
      <c r="AY376" s="20" t="s">
        <v>115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20" t="s">
        <v>80</v>
      </c>
      <c r="BK376" s="219">
        <f>ROUND(I376*H376,2)</f>
        <v>0</v>
      </c>
      <c r="BL376" s="20" t="s">
        <v>114</v>
      </c>
      <c r="BM376" s="218" t="s">
        <v>625</v>
      </c>
    </row>
    <row r="377" s="2" customFormat="1">
      <c r="A377" s="41"/>
      <c r="B377" s="42"/>
      <c r="C377" s="43"/>
      <c r="D377" s="251" t="s">
        <v>183</v>
      </c>
      <c r="E377" s="43"/>
      <c r="F377" s="252" t="s">
        <v>626</v>
      </c>
      <c r="G377" s="43"/>
      <c r="H377" s="43"/>
      <c r="I377" s="222"/>
      <c r="J377" s="43"/>
      <c r="K377" s="43"/>
      <c r="L377" s="47"/>
      <c r="M377" s="223"/>
      <c r="N377" s="224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20" t="s">
        <v>183</v>
      </c>
      <c r="AU377" s="20" t="s">
        <v>82</v>
      </c>
    </row>
    <row r="378" s="12" customFormat="1" ht="22.8" customHeight="1">
      <c r="A378" s="12"/>
      <c r="B378" s="191"/>
      <c r="C378" s="192"/>
      <c r="D378" s="193" t="s">
        <v>71</v>
      </c>
      <c r="E378" s="205" t="s">
        <v>627</v>
      </c>
      <c r="F378" s="205" t="s">
        <v>628</v>
      </c>
      <c r="G378" s="192"/>
      <c r="H378" s="192"/>
      <c r="I378" s="195"/>
      <c r="J378" s="206">
        <f>BK378</f>
        <v>0</v>
      </c>
      <c r="K378" s="192"/>
      <c r="L378" s="197"/>
      <c r="M378" s="198"/>
      <c r="N378" s="199"/>
      <c r="O378" s="199"/>
      <c r="P378" s="200">
        <f>SUM(P379:P380)</f>
        <v>0</v>
      </c>
      <c r="Q378" s="199"/>
      <c r="R378" s="200">
        <f>SUM(R379:R380)</f>
        <v>0</v>
      </c>
      <c r="S378" s="199"/>
      <c r="T378" s="201">
        <f>SUM(T379:T380)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2" t="s">
        <v>80</v>
      </c>
      <c r="AT378" s="203" t="s">
        <v>71</v>
      </c>
      <c r="AU378" s="203" t="s">
        <v>80</v>
      </c>
      <c r="AY378" s="202" t="s">
        <v>115</v>
      </c>
      <c r="BK378" s="204">
        <f>SUM(BK379:BK380)</f>
        <v>0</v>
      </c>
    </row>
    <row r="379" s="2" customFormat="1" ht="24.15" customHeight="1">
      <c r="A379" s="41"/>
      <c r="B379" s="42"/>
      <c r="C379" s="207" t="s">
        <v>629</v>
      </c>
      <c r="D379" s="207" t="s">
        <v>117</v>
      </c>
      <c r="E379" s="208" t="s">
        <v>630</v>
      </c>
      <c r="F379" s="209" t="s">
        <v>631</v>
      </c>
      <c r="G379" s="210" t="s">
        <v>292</v>
      </c>
      <c r="H379" s="211">
        <v>249.03200000000001</v>
      </c>
      <c r="I379" s="212"/>
      <c r="J379" s="213">
        <f>ROUND(I379*H379,2)</f>
        <v>0</v>
      </c>
      <c r="K379" s="209" t="s">
        <v>181</v>
      </c>
      <c r="L379" s="47"/>
      <c r="M379" s="214" t="s">
        <v>19</v>
      </c>
      <c r="N379" s="215" t="s">
        <v>43</v>
      </c>
      <c r="O379" s="87"/>
      <c r="P379" s="216">
        <f>O379*H379</f>
        <v>0</v>
      </c>
      <c r="Q379" s="216">
        <v>0</v>
      </c>
      <c r="R379" s="216">
        <f>Q379*H379</f>
        <v>0</v>
      </c>
      <c r="S379" s="216">
        <v>0</v>
      </c>
      <c r="T379" s="217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18" t="s">
        <v>114</v>
      </c>
      <c r="AT379" s="218" t="s">
        <v>117</v>
      </c>
      <c r="AU379" s="218" t="s">
        <v>82</v>
      </c>
      <c r="AY379" s="20" t="s">
        <v>115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20" t="s">
        <v>80</v>
      </c>
      <c r="BK379" s="219">
        <f>ROUND(I379*H379,2)</f>
        <v>0</v>
      </c>
      <c r="BL379" s="20" t="s">
        <v>114</v>
      </c>
      <c r="BM379" s="218" t="s">
        <v>632</v>
      </c>
    </row>
    <row r="380" s="2" customFormat="1">
      <c r="A380" s="41"/>
      <c r="B380" s="42"/>
      <c r="C380" s="43"/>
      <c r="D380" s="251" t="s">
        <v>183</v>
      </c>
      <c r="E380" s="43"/>
      <c r="F380" s="252" t="s">
        <v>633</v>
      </c>
      <c r="G380" s="43"/>
      <c r="H380" s="43"/>
      <c r="I380" s="222"/>
      <c r="J380" s="43"/>
      <c r="K380" s="43"/>
      <c r="L380" s="47"/>
      <c r="M380" s="274"/>
      <c r="N380" s="275"/>
      <c r="O380" s="227"/>
      <c r="P380" s="227"/>
      <c r="Q380" s="227"/>
      <c r="R380" s="227"/>
      <c r="S380" s="227"/>
      <c r="T380" s="276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20" t="s">
        <v>183</v>
      </c>
      <c r="AU380" s="20" t="s">
        <v>82</v>
      </c>
    </row>
    <row r="381" s="2" customFormat="1" ht="6.96" customHeight="1">
      <c r="A381" s="41"/>
      <c r="B381" s="62"/>
      <c r="C381" s="63"/>
      <c r="D381" s="63"/>
      <c r="E381" s="63"/>
      <c r="F381" s="63"/>
      <c r="G381" s="63"/>
      <c r="H381" s="63"/>
      <c r="I381" s="63"/>
      <c r="J381" s="63"/>
      <c r="K381" s="63"/>
      <c r="L381" s="47"/>
      <c r="M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</row>
  </sheetData>
  <sheetProtection sheet="1" autoFilter="0" formatColumns="0" formatRows="0" objects="1" scenarios="1" spinCount="100000" saltValue="8IZa9ecx3U/+j44CCcTsHTAHxR1RUoB8aRCFE1klsO3a75Fy5P1Tsct1PJ5s7tewKfQgC4SChlCXLZ7ZSaqC0Q==" hashValue="yxVuptMDBbkhUO6Yvjhm6bABHhmbBSUtKERuKo219IrjqLys4bHSIu2S4m28tqUHP3bxxipGEPs2/ljX/YJOaw==" algorithmName="SHA-512" password="80EB"/>
  <autoFilter ref="C85:K38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4" r:id="rId1" display="https://podminky.urs.cz/item/CS_URS_2024_01/112251101"/>
    <hyperlink ref="F96" r:id="rId2" display="https://podminky.urs.cz/item/CS_URS_2024_01/112251102"/>
    <hyperlink ref="F98" r:id="rId3" display="https://podminky.urs.cz/item/CS_URS_2024_01/113107161"/>
    <hyperlink ref="F102" r:id="rId4" display="https://podminky.urs.cz/item/CS_URS_2024_01/113107163"/>
    <hyperlink ref="F106" r:id="rId5" display="https://podminky.urs.cz/item/CS_URS_2024_01/113107183"/>
    <hyperlink ref="F110" r:id="rId6" display="https://podminky.urs.cz/item/CS_URS_2024_01/113107322"/>
    <hyperlink ref="F114" r:id="rId7" display="https://podminky.urs.cz/item/CS_URS_2024_01/113107341"/>
    <hyperlink ref="F118" r:id="rId8" display="https://podminky.urs.cz/item/CS_URS_2024_01/113107342"/>
    <hyperlink ref="F125" r:id="rId9" display="https://podminky.urs.cz/item/CS_URS_2024_01/113202111"/>
    <hyperlink ref="F133" r:id="rId10" display="https://podminky.urs.cz/item/CS_URS_2024_01/111301111"/>
    <hyperlink ref="F137" r:id="rId11" display="https://podminky.urs.cz/item/CS_URS_2024_01/122252205"/>
    <hyperlink ref="F149" r:id="rId12" display="https://podminky.urs.cz/item/CS_URS_2024_01/129001101"/>
    <hyperlink ref="F155" r:id="rId13" display="https://podminky.urs.cz/item/CS_URS_2024_01/132151102"/>
    <hyperlink ref="F164" r:id="rId14" display="https://podminky.urs.cz/item/CS_URS_2024_01/997013811"/>
    <hyperlink ref="F168" r:id="rId15" display="https://podminky.urs.cz/item/CS_URS_2024_01/171251201"/>
    <hyperlink ref="F170" r:id="rId16" display="https://podminky.urs.cz/item/CS_URS_2024_01/171201231"/>
    <hyperlink ref="F173" r:id="rId17" display="https://podminky.urs.cz/item/CS_URS_2024_01/171151103"/>
    <hyperlink ref="F185" r:id="rId18" display="https://podminky.urs.cz/item/CS_URS_2024_01/181152302"/>
    <hyperlink ref="F196" r:id="rId19" display="https://podminky.urs.cz/item/CS_URS_2024_01/184818231"/>
    <hyperlink ref="F198" r:id="rId20" display="https://podminky.urs.cz/item/CS_URS_2024_01/184818233"/>
    <hyperlink ref="F201" r:id="rId21" display="https://podminky.urs.cz/item/CS_URS_2024_01/211971110"/>
    <hyperlink ref="F207" r:id="rId22" display="https://podminky.urs.cz/item/CS_URS_2024_01/212752412"/>
    <hyperlink ref="F229" r:id="rId23" display="https://podminky.urs.cz/item/CS_URS_2024_01/564851111"/>
    <hyperlink ref="F245" r:id="rId24" display="https://podminky.urs.cz/item/CS_URS_2024_01/564871111"/>
    <hyperlink ref="F250" r:id="rId25" display="https://podminky.urs.cz/item/CS_URS_2024_01/564920511"/>
    <hyperlink ref="F259" r:id="rId26" display="https://podminky.urs.cz/item/CS_URS_2024_01/573111112/R"/>
    <hyperlink ref="F286" r:id="rId27" display="https://podminky.urs.cz/item/CS_URS_2024_01/596211110"/>
    <hyperlink ref="F297" r:id="rId28" display="https://podminky.urs.cz/item/CS_URS_2024_01/596212210"/>
    <hyperlink ref="F305" r:id="rId29" display="https://podminky.urs.cz/item/CS_URS_2024_01/596412212"/>
    <hyperlink ref="F315" r:id="rId30" display="https://podminky.urs.cz/item/CS_URS_2024_01/919112223"/>
    <hyperlink ref="F319" r:id="rId31" display="https://podminky.urs.cz/item/CS_URS_2024_01/919122122"/>
    <hyperlink ref="F323" r:id="rId32" display="https://podminky.urs.cz/item/CS_URS_2024_01/939291012"/>
    <hyperlink ref="F328" r:id="rId33" display="https://podminky.urs.cz/item/CS_URS_2024_01/966006132"/>
    <hyperlink ref="F330" r:id="rId34" display="https://podminky.urs.cz/item/CS_URS_2024_01/966006211"/>
    <hyperlink ref="F340" r:id="rId35" display="https://podminky.urs.cz/item/CS_URS_2024_01/914111111"/>
    <hyperlink ref="F348" r:id="rId36" display="https://podminky.urs.cz/item/CS_URS_2024_01/914511112"/>
    <hyperlink ref="F354" r:id="rId37" display="https://podminky.urs.cz/item/CS_URS_2024_01/915621111"/>
    <hyperlink ref="F358" r:id="rId38" display="https://podminky.urs.cz/item/CS_URS_2024_01/916131213"/>
    <hyperlink ref="F367" r:id="rId39" display="https://podminky.urs.cz/item/CS_URS_2024_01/916231213"/>
    <hyperlink ref="F373" r:id="rId40" display="https://podminky.urs.cz/item/CS_URS_2024_01/997013861"/>
    <hyperlink ref="F375" r:id="rId41" display="https://podminky.urs.cz/item/CS_URS_2024_01/997013873"/>
    <hyperlink ref="F377" r:id="rId42" display="https://podminky.urs.cz/item/CS_URS_2024_01/997013847"/>
    <hyperlink ref="F380" r:id="rId43" display="https://podminky.urs.cz/item/CS_URS_2024_01/9982251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4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88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89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Karlovy Vary, vnitroblok ulic Charkovská a Moskevská - parkování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90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634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26. 2. 2024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92</v>
      </c>
      <c r="F21" s="41"/>
      <c r="G21" s="41"/>
      <c r="H21" s="41"/>
      <c r="I21" s="135" t="s">
        <v>28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ROUND(J86,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ROUND((SUM(BE86:BE381)),  2)</f>
        <v>0</v>
      </c>
      <c r="G33" s="41"/>
      <c r="H33" s="41"/>
      <c r="I33" s="151">
        <v>0.20999999999999999</v>
      </c>
      <c r="J33" s="150">
        <f>ROUND(((SUM(BE86:BE381))*I33),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44</v>
      </c>
      <c r="F34" s="150">
        <f>ROUND((SUM(BF86:BF381)),  2)</f>
        <v>0</v>
      </c>
      <c r="G34" s="41"/>
      <c r="H34" s="41"/>
      <c r="I34" s="151">
        <v>0.12</v>
      </c>
      <c r="J34" s="150">
        <f>ROUND(((SUM(BF86:BF381))*I34),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45</v>
      </c>
      <c r="F35" s="150">
        <f>ROUND((SUM(BG86:BG381)),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46</v>
      </c>
      <c r="F36" s="150">
        <f>ROUND((SUM(BH86:BH381)),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47</v>
      </c>
      <c r="F37" s="150">
        <f>ROUND((SUM(BI86:BI381)),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93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Karlovy Vary, vnitroblok ulic Charkovská a Moskevská - parkování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90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301 - Odvodnění parkoviště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Karlovy Vary, ul. Charkovská/Moskevská</v>
      </c>
      <c r="G52" s="43"/>
      <c r="H52" s="43"/>
      <c r="I52" s="35" t="s">
        <v>23</v>
      </c>
      <c r="J52" s="75" t="str">
        <f>IF(J12="","",J12)</f>
        <v>26. 2. 2024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Statutární město Karlovy Vary</v>
      </c>
      <c r="G54" s="43"/>
      <c r="H54" s="43"/>
      <c r="I54" s="35" t="s">
        <v>31</v>
      </c>
      <c r="J54" s="39" t="str">
        <f>E21</f>
        <v>Ing. Tomáš Štěmbera Petráň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Kubelka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94</v>
      </c>
      <c r="D57" s="165"/>
      <c r="E57" s="165"/>
      <c r="F57" s="165"/>
      <c r="G57" s="165"/>
      <c r="H57" s="165"/>
      <c r="I57" s="165"/>
      <c r="J57" s="166" t="s">
        <v>95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96</v>
      </c>
    </row>
    <row r="60" s="9" customFormat="1" ht="24.96" customHeight="1">
      <c r="A60" s="9"/>
      <c r="B60" s="168"/>
      <c r="C60" s="169"/>
      <c r="D60" s="170" t="s">
        <v>160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161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162</v>
      </c>
      <c r="E62" s="177"/>
      <c r="F62" s="177"/>
      <c r="G62" s="177"/>
      <c r="H62" s="177"/>
      <c r="I62" s="177"/>
      <c r="J62" s="178">
        <f>J269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635</v>
      </c>
      <c r="E63" s="177"/>
      <c r="F63" s="177"/>
      <c r="G63" s="177"/>
      <c r="H63" s="177"/>
      <c r="I63" s="177"/>
      <c r="J63" s="178">
        <f>J286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636</v>
      </c>
      <c r="E64" s="177"/>
      <c r="F64" s="177"/>
      <c r="G64" s="177"/>
      <c r="H64" s="177"/>
      <c r="I64" s="177"/>
      <c r="J64" s="178">
        <f>J290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637</v>
      </c>
      <c r="E65" s="177"/>
      <c r="F65" s="177"/>
      <c r="G65" s="177"/>
      <c r="H65" s="177"/>
      <c r="I65" s="177"/>
      <c r="J65" s="178">
        <f>J326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166</v>
      </c>
      <c r="E66" s="177"/>
      <c r="F66" s="177"/>
      <c r="G66" s="177"/>
      <c r="H66" s="177"/>
      <c r="I66" s="177"/>
      <c r="J66" s="178">
        <f>J377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6" t="s">
        <v>99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63" t="str">
        <f>E7</f>
        <v>Karlovy Vary, vnitroblok ulic Charkovská a Moskevská - parkování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5" t="s">
        <v>90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72" t="str">
        <f>E9</f>
        <v>SO 301 - Odvodnění parkoviště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5" t="s">
        <v>21</v>
      </c>
      <c r="D80" s="43"/>
      <c r="E80" s="43"/>
      <c r="F80" s="30" t="str">
        <f>F12</f>
        <v>Karlovy Vary, ul. Charkovská/Moskevská</v>
      </c>
      <c r="G80" s="43"/>
      <c r="H80" s="43"/>
      <c r="I80" s="35" t="s">
        <v>23</v>
      </c>
      <c r="J80" s="75" t="str">
        <f>IF(J12="","",J12)</f>
        <v>26. 2. 2024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25.65" customHeight="1">
      <c r="A82" s="41"/>
      <c r="B82" s="42"/>
      <c r="C82" s="35" t="s">
        <v>25</v>
      </c>
      <c r="D82" s="43"/>
      <c r="E82" s="43"/>
      <c r="F82" s="30" t="str">
        <f>E15</f>
        <v>Statutární město Karlovy Vary</v>
      </c>
      <c r="G82" s="43"/>
      <c r="H82" s="43"/>
      <c r="I82" s="35" t="s">
        <v>31</v>
      </c>
      <c r="J82" s="39" t="str">
        <f>E21</f>
        <v>Ing. Tomáš Štěmbera Petráň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5.15" customHeight="1">
      <c r="A83" s="41"/>
      <c r="B83" s="42"/>
      <c r="C83" s="35" t="s">
        <v>29</v>
      </c>
      <c r="D83" s="43"/>
      <c r="E83" s="43"/>
      <c r="F83" s="30" t="str">
        <f>IF(E18="","",E18)</f>
        <v>Vyplň údaj</v>
      </c>
      <c r="G83" s="43"/>
      <c r="H83" s="43"/>
      <c r="I83" s="35" t="s">
        <v>34</v>
      </c>
      <c r="J83" s="39" t="str">
        <f>E24</f>
        <v>Michal Kubelka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0.32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11" customFormat="1" ht="29.28" customHeight="1">
      <c r="A85" s="180"/>
      <c r="B85" s="181"/>
      <c r="C85" s="182" t="s">
        <v>100</v>
      </c>
      <c r="D85" s="183" t="s">
        <v>57</v>
      </c>
      <c r="E85" s="183" t="s">
        <v>53</v>
      </c>
      <c r="F85" s="183" t="s">
        <v>54</v>
      </c>
      <c r="G85" s="183" t="s">
        <v>101</v>
      </c>
      <c r="H85" s="183" t="s">
        <v>102</v>
      </c>
      <c r="I85" s="183" t="s">
        <v>103</v>
      </c>
      <c r="J85" s="183" t="s">
        <v>95</v>
      </c>
      <c r="K85" s="184" t="s">
        <v>104</v>
      </c>
      <c r="L85" s="185"/>
      <c r="M85" s="95" t="s">
        <v>19</v>
      </c>
      <c r="N85" s="96" t="s">
        <v>42</v>
      </c>
      <c r="O85" s="96" t="s">
        <v>105</v>
      </c>
      <c r="P85" s="96" t="s">
        <v>106</v>
      </c>
      <c r="Q85" s="96" t="s">
        <v>107</v>
      </c>
      <c r="R85" s="96" t="s">
        <v>108</v>
      </c>
      <c r="S85" s="96" t="s">
        <v>109</v>
      </c>
      <c r="T85" s="97" t="s">
        <v>110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="2" customFormat="1" ht="22.8" customHeight="1">
      <c r="A86" s="41"/>
      <c r="B86" s="42"/>
      <c r="C86" s="102" t="s">
        <v>111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</f>
        <v>0</v>
      </c>
      <c r="Q86" s="99"/>
      <c r="R86" s="188">
        <f>R87</f>
        <v>285.83082262000005</v>
      </c>
      <c r="S86" s="99"/>
      <c r="T86" s="189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71</v>
      </c>
      <c r="AU86" s="20" t="s">
        <v>96</v>
      </c>
      <c r="BK86" s="190">
        <f>BK87</f>
        <v>0</v>
      </c>
    </row>
    <row r="87" s="12" customFormat="1" ht="25.92" customHeight="1">
      <c r="A87" s="12"/>
      <c r="B87" s="191"/>
      <c r="C87" s="192"/>
      <c r="D87" s="193" t="s">
        <v>71</v>
      </c>
      <c r="E87" s="194" t="s">
        <v>167</v>
      </c>
      <c r="F87" s="194" t="s">
        <v>168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P88+P269+P286+P290+P326+P377</f>
        <v>0</v>
      </c>
      <c r="Q87" s="199"/>
      <c r="R87" s="200">
        <f>R88+R269+R286+R290+R326+R377</f>
        <v>285.83082262000005</v>
      </c>
      <c r="S87" s="199"/>
      <c r="T87" s="201">
        <f>T88+T269+T286+T290+T326+T377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72</v>
      </c>
      <c r="AY87" s="202" t="s">
        <v>115</v>
      </c>
      <c r="BK87" s="204">
        <f>BK88+BK269+BK286+BK290+BK326+BK377</f>
        <v>0</v>
      </c>
    </row>
    <row r="88" s="12" customFormat="1" ht="22.8" customHeight="1">
      <c r="A88" s="12"/>
      <c r="B88" s="191"/>
      <c r="C88" s="192"/>
      <c r="D88" s="193" t="s">
        <v>71</v>
      </c>
      <c r="E88" s="205" t="s">
        <v>80</v>
      </c>
      <c r="F88" s="205" t="s">
        <v>169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SUM(P89:P268)</f>
        <v>0</v>
      </c>
      <c r="Q88" s="199"/>
      <c r="R88" s="200">
        <f>SUM(R89:R268)</f>
        <v>271.15038174</v>
      </c>
      <c r="S88" s="199"/>
      <c r="T88" s="201">
        <f>SUM(T89:T268)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80</v>
      </c>
      <c r="AT88" s="203" t="s">
        <v>71</v>
      </c>
      <c r="AU88" s="203" t="s">
        <v>80</v>
      </c>
      <c r="AY88" s="202" t="s">
        <v>115</v>
      </c>
      <c r="BK88" s="204">
        <f>SUM(BK89:BK268)</f>
        <v>0</v>
      </c>
    </row>
    <row r="89" s="2" customFormat="1" ht="16.5" customHeight="1">
      <c r="A89" s="41"/>
      <c r="B89" s="42"/>
      <c r="C89" s="207" t="s">
        <v>80</v>
      </c>
      <c r="D89" s="207" t="s">
        <v>117</v>
      </c>
      <c r="E89" s="208" t="s">
        <v>638</v>
      </c>
      <c r="F89" s="209" t="s">
        <v>639</v>
      </c>
      <c r="G89" s="210" t="s">
        <v>172</v>
      </c>
      <c r="H89" s="211">
        <v>140.18000000000001</v>
      </c>
      <c r="I89" s="212"/>
      <c r="J89" s="213">
        <f>ROUND(I89*H89,2)</f>
        <v>0</v>
      </c>
      <c r="K89" s="209" t="s">
        <v>181</v>
      </c>
      <c r="L89" s="47"/>
      <c r="M89" s="214" t="s">
        <v>19</v>
      </c>
      <c r="N89" s="215" t="s">
        <v>43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114</v>
      </c>
      <c r="AT89" s="218" t="s">
        <v>117</v>
      </c>
      <c r="AU89" s="218" t="s">
        <v>82</v>
      </c>
      <c r="AY89" s="20" t="s">
        <v>115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80</v>
      </c>
      <c r="BK89" s="219">
        <f>ROUND(I89*H89,2)</f>
        <v>0</v>
      </c>
      <c r="BL89" s="20" t="s">
        <v>114</v>
      </c>
      <c r="BM89" s="218" t="s">
        <v>640</v>
      </c>
    </row>
    <row r="90" s="2" customFormat="1">
      <c r="A90" s="41"/>
      <c r="B90" s="42"/>
      <c r="C90" s="43"/>
      <c r="D90" s="251" t="s">
        <v>183</v>
      </c>
      <c r="E90" s="43"/>
      <c r="F90" s="252" t="s">
        <v>641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183</v>
      </c>
      <c r="AU90" s="20" t="s">
        <v>82</v>
      </c>
    </row>
    <row r="91" s="14" customFormat="1">
      <c r="A91" s="14"/>
      <c r="B91" s="240"/>
      <c r="C91" s="241"/>
      <c r="D91" s="220" t="s">
        <v>175</v>
      </c>
      <c r="E91" s="242" t="s">
        <v>19</v>
      </c>
      <c r="F91" s="243" t="s">
        <v>642</v>
      </c>
      <c r="G91" s="241"/>
      <c r="H91" s="244">
        <v>64.540000000000006</v>
      </c>
      <c r="I91" s="245"/>
      <c r="J91" s="241"/>
      <c r="K91" s="241"/>
      <c r="L91" s="246"/>
      <c r="M91" s="247"/>
      <c r="N91" s="248"/>
      <c r="O91" s="248"/>
      <c r="P91" s="248"/>
      <c r="Q91" s="248"/>
      <c r="R91" s="248"/>
      <c r="S91" s="248"/>
      <c r="T91" s="249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0" t="s">
        <v>175</v>
      </c>
      <c r="AU91" s="250" t="s">
        <v>82</v>
      </c>
      <c r="AV91" s="14" t="s">
        <v>82</v>
      </c>
      <c r="AW91" s="14" t="s">
        <v>33</v>
      </c>
      <c r="AX91" s="14" t="s">
        <v>72</v>
      </c>
      <c r="AY91" s="250" t="s">
        <v>115</v>
      </c>
    </row>
    <row r="92" s="14" customFormat="1">
      <c r="A92" s="14"/>
      <c r="B92" s="240"/>
      <c r="C92" s="241"/>
      <c r="D92" s="220" t="s">
        <v>175</v>
      </c>
      <c r="E92" s="242" t="s">
        <v>19</v>
      </c>
      <c r="F92" s="243" t="s">
        <v>643</v>
      </c>
      <c r="G92" s="241"/>
      <c r="H92" s="244">
        <v>75.640000000000001</v>
      </c>
      <c r="I92" s="245"/>
      <c r="J92" s="241"/>
      <c r="K92" s="241"/>
      <c r="L92" s="246"/>
      <c r="M92" s="247"/>
      <c r="N92" s="248"/>
      <c r="O92" s="248"/>
      <c r="P92" s="248"/>
      <c r="Q92" s="248"/>
      <c r="R92" s="248"/>
      <c r="S92" s="248"/>
      <c r="T92" s="24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0" t="s">
        <v>175</v>
      </c>
      <c r="AU92" s="250" t="s">
        <v>82</v>
      </c>
      <c r="AV92" s="14" t="s">
        <v>82</v>
      </c>
      <c r="AW92" s="14" t="s">
        <v>33</v>
      </c>
      <c r="AX92" s="14" t="s">
        <v>72</v>
      </c>
      <c r="AY92" s="250" t="s">
        <v>115</v>
      </c>
    </row>
    <row r="93" s="15" customFormat="1">
      <c r="A93" s="15"/>
      <c r="B93" s="253"/>
      <c r="C93" s="254"/>
      <c r="D93" s="220" t="s">
        <v>175</v>
      </c>
      <c r="E93" s="255" t="s">
        <v>19</v>
      </c>
      <c r="F93" s="256" t="s">
        <v>239</v>
      </c>
      <c r="G93" s="254"/>
      <c r="H93" s="257">
        <v>140.18000000000001</v>
      </c>
      <c r="I93" s="258"/>
      <c r="J93" s="254"/>
      <c r="K93" s="254"/>
      <c r="L93" s="259"/>
      <c r="M93" s="260"/>
      <c r="N93" s="261"/>
      <c r="O93" s="261"/>
      <c r="P93" s="261"/>
      <c r="Q93" s="261"/>
      <c r="R93" s="261"/>
      <c r="S93" s="261"/>
      <c r="T93" s="262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63" t="s">
        <v>175</v>
      </c>
      <c r="AU93" s="263" t="s">
        <v>82</v>
      </c>
      <c r="AV93" s="15" t="s">
        <v>114</v>
      </c>
      <c r="AW93" s="15" t="s">
        <v>33</v>
      </c>
      <c r="AX93" s="15" t="s">
        <v>80</v>
      </c>
      <c r="AY93" s="263" t="s">
        <v>115</v>
      </c>
    </row>
    <row r="94" s="2" customFormat="1" ht="24.15" customHeight="1">
      <c r="A94" s="41"/>
      <c r="B94" s="42"/>
      <c r="C94" s="207" t="s">
        <v>82</v>
      </c>
      <c r="D94" s="207" t="s">
        <v>117</v>
      </c>
      <c r="E94" s="208" t="s">
        <v>644</v>
      </c>
      <c r="F94" s="209" t="s">
        <v>645</v>
      </c>
      <c r="G94" s="210" t="s">
        <v>248</v>
      </c>
      <c r="H94" s="211">
        <v>107.87000000000001</v>
      </c>
      <c r="I94" s="212"/>
      <c r="J94" s="213">
        <f>ROUND(I94*H94,2)</f>
        <v>0</v>
      </c>
      <c r="K94" s="209" t="s">
        <v>181</v>
      </c>
      <c r="L94" s="47"/>
      <c r="M94" s="214" t="s">
        <v>19</v>
      </c>
      <c r="N94" s="215" t="s">
        <v>43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114</v>
      </c>
      <c r="AT94" s="218" t="s">
        <v>117</v>
      </c>
      <c r="AU94" s="218" t="s">
        <v>82</v>
      </c>
      <c r="AY94" s="20" t="s">
        <v>115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114</v>
      </c>
      <c r="BM94" s="218" t="s">
        <v>646</v>
      </c>
    </row>
    <row r="95" s="2" customFormat="1">
      <c r="A95" s="41"/>
      <c r="B95" s="42"/>
      <c r="C95" s="43"/>
      <c r="D95" s="251" t="s">
        <v>183</v>
      </c>
      <c r="E95" s="43"/>
      <c r="F95" s="252" t="s">
        <v>647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183</v>
      </c>
      <c r="AU95" s="20" t="s">
        <v>82</v>
      </c>
    </row>
    <row r="96" s="13" customFormat="1">
      <c r="A96" s="13"/>
      <c r="B96" s="230"/>
      <c r="C96" s="231"/>
      <c r="D96" s="220" t="s">
        <v>175</v>
      </c>
      <c r="E96" s="232" t="s">
        <v>19</v>
      </c>
      <c r="F96" s="233" t="s">
        <v>648</v>
      </c>
      <c r="G96" s="231"/>
      <c r="H96" s="232" t="s">
        <v>19</v>
      </c>
      <c r="I96" s="234"/>
      <c r="J96" s="231"/>
      <c r="K96" s="231"/>
      <c r="L96" s="235"/>
      <c r="M96" s="236"/>
      <c r="N96" s="237"/>
      <c r="O96" s="237"/>
      <c r="P96" s="237"/>
      <c r="Q96" s="237"/>
      <c r="R96" s="237"/>
      <c r="S96" s="237"/>
      <c r="T96" s="23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9" t="s">
        <v>175</v>
      </c>
      <c r="AU96" s="239" t="s">
        <v>82</v>
      </c>
      <c r="AV96" s="13" t="s">
        <v>80</v>
      </c>
      <c r="AW96" s="13" t="s">
        <v>33</v>
      </c>
      <c r="AX96" s="13" t="s">
        <v>72</v>
      </c>
      <c r="AY96" s="239" t="s">
        <v>115</v>
      </c>
    </row>
    <row r="97" s="14" customFormat="1">
      <c r="A97" s="14"/>
      <c r="B97" s="240"/>
      <c r="C97" s="241"/>
      <c r="D97" s="220" t="s">
        <v>175</v>
      </c>
      <c r="E97" s="242" t="s">
        <v>19</v>
      </c>
      <c r="F97" s="243" t="s">
        <v>649</v>
      </c>
      <c r="G97" s="241"/>
      <c r="H97" s="244">
        <v>2.839</v>
      </c>
      <c r="I97" s="245"/>
      <c r="J97" s="241"/>
      <c r="K97" s="241"/>
      <c r="L97" s="246"/>
      <c r="M97" s="247"/>
      <c r="N97" s="248"/>
      <c r="O97" s="248"/>
      <c r="P97" s="248"/>
      <c r="Q97" s="248"/>
      <c r="R97" s="248"/>
      <c r="S97" s="248"/>
      <c r="T97" s="24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0" t="s">
        <v>175</v>
      </c>
      <c r="AU97" s="250" t="s">
        <v>82</v>
      </c>
      <c r="AV97" s="14" t="s">
        <v>82</v>
      </c>
      <c r="AW97" s="14" t="s">
        <v>33</v>
      </c>
      <c r="AX97" s="14" t="s">
        <v>72</v>
      </c>
      <c r="AY97" s="250" t="s">
        <v>115</v>
      </c>
    </row>
    <row r="98" s="13" customFormat="1">
      <c r="A98" s="13"/>
      <c r="B98" s="230"/>
      <c r="C98" s="231"/>
      <c r="D98" s="220" t="s">
        <v>175</v>
      </c>
      <c r="E98" s="232" t="s">
        <v>19</v>
      </c>
      <c r="F98" s="233" t="s">
        <v>650</v>
      </c>
      <c r="G98" s="231"/>
      <c r="H98" s="232" t="s">
        <v>19</v>
      </c>
      <c r="I98" s="234"/>
      <c r="J98" s="231"/>
      <c r="K98" s="231"/>
      <c r="L98" s="235"/>
      <c r="M98" s="236"/>
      <c r="N98" s="237"/>
      <c r="O98" s="237"/>
      <c r="P98" s="237"/>
      <c r="Q98" s="237"/>
      <c r="R98" s="237"/>
      <c r="S98" s="237"/>
      <c r="T98" s="23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9" t="s">
        <v>175</v>
      </c>
      <c r="AU98" s="239" t="s">
        <v>82</v>
      </c>
      <c r="AV98" s="13" t="s">
        <v>80</v>
      </c>
      <c r="AW98" s="13" t="s">
        <v>33</v>
      </c>
      <c r="AX98" s="13" t="s">
        <v>72</v>
      </c>
      <c r="AY98" s="239" t="s">
        <v>115</v>
      </c>
    </row>
    <row r="99" s="14" customFormat="1">
      <c r="A99" s="14"/>
      <c r="B99" s="240"/>
      <c r="C99" s="241"/>
      <c r="D99" s="220" t="s">
        <v>175</v>
      </c>
      <c r="E99" s="242" t="s">
        <v>19</v>
      </c>
      <c r="F99" s="243" t="s">
        <v>651</v>
      </c>
      <c r="G99" s="241"/>
      <c r="H99" s="244">
        <v>105.03100000000001</v>
      </c>
      <c r="I99" s="245"/>
      <c r="J99" s="241"/>
      <c r="K99" s="241"/>
      <c r="L99" s="246"/>
      <c r="M99" s="247"/>
      <c r="N99" s="248"/>
      <c r="O99" s="248"/>
      <c r="P99" s="248"/>
      <c r="Q99" s="248"/>
      <c r="R99" s="248"/>
      <c r="S99" s="248"/>
      <c r="T99" s="24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0" t="s">
        <v>175</v>
      </c>
      <c r="AU99" s="250" t="s">
        <v>82</v>
      </c>
      <c r="AV99" s="14" t="s">
        <v>82</v>
      </c>
      <c r="AW99" s="14" t="s">
        <v>33</v>
      </c>
      <c r="AX99" s="14" t="s">
        <v>72</v>
      </c>
      <c r="AY99" s="250" t="s">
        <v>115</v>
      </c>
    </row>
    <row r="100" s="15" customFormat="1">
      <c r="A100" s="15"/>
      <c r="B100" s="253"/>
      <c r="C100" s="254"/>
      <c r="D100" s="220" t="s">
        <v>175</v>
      </c>
      <c r="E100" s="255" t="s">
        <v>19</v>
      </c>
      <c r="F100" s="256" t="s">
        <v>239</v>
      </c>
      <c r="G100" s="254"/>
      <c r="H100" s="257">
        <v>107.87000000000001</v>
      </c>
      <c r="I100" s="258"/>
      <c r="J100" s="254"/>
      <c r="K100" s="254"/>
      <c r="L100" s="259"/>
      <c r="M100" s="260"/>
      <c r="N100" s="261"/>
      <c r="O100" s="261"/>
      <c r="P100" s="261"/>
      <c r="Q100" s="261"/>
      <c r="R100" s="261"/>
      <c r="S100" s="261"/>
      <c r="T100" s="262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3" t="s">
        <v>175</v>
      </c>
      <c r="AU100" s="263" t="s">
        <v>82</v>
      </c>
      <c r="AV100" s="15" t="s">
        <v>114</v>
      </c>
      <c r="AW100" s="15" t="s">
        <v>33</v>
      </c>
      <c r="AX100" s="15" t="s">
        <v>80</v>
      </c>
      <c r="AY100" s="263" t="s">
        <v>115</v>
      </c>
    </row>
    <row r="101" s="2" customFormat="1" ht="24.15" customHeight="1">
      <c r="A101" s="41"/>
      <c r="B101" s="42"/>
      <c r="C101" s="207" t="s">
        <v>126</v>
      </c>
      <c r="D101" s="207" t="s">
        <v>117</v>
      </c>
      <c r="E101" s="208" t="s">
        <v>652</v>
      </c>
      <c r="F101" s="209" t="s">
        <v>653</v>
      </c>
      <c r="G101" s="210" t="s">
        <v>248</v>
      </c>
      <c r="H101" s="211">
        <v>18.029</v>
      </c>
      <c r="I101" s="212"/>
      <c r="J101" s="213">
        <f>ROUND(I101*H101,2)</f>
        <v>0</v>
      </c>
      <c r="K101" s="209" t="s">
        <v>181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114</v>
      </c>
      <c r="AT101" s="218" t="s">
        <v>117</v>
      </c>
      <c r="AU101" s="218" t="s">
        <v>82</v>
      </c>
      <c r="AY101" s="20" t="s">
        <v>115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114</v>
      </c>
      <c r="BM101" s="218" t="s">
        <v>654</v>
      </c>
    </row>
    <row r="102" s="2" customFormat="1">
      <c r="A102" s="41"/>
      <c r="B102" s="42"/>
      <c r="C102" s="43"/>
      <c r="D102" s="251" t="s">
        <v>183</v>
      </c>
      <c r="E102" s="43"/>
      <c r="F102" s="252" t="s">
        <v>655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183</v>
      </c>
      <c r="AU102" s="20" t="s">
        <v>82</v>
      </c>
    </row>
    <row r="103" s="13" customFormat="1">
      <c r="A103" s="13"/>
      <c r="B103" s="230"/>
      <c r="C103" s="231"/>
      <c r="D103" s="220" t="s">
        <v>175</v>
      </c>
      <c r="E103" s="232" t="s">
        <v>19</v>
      </c>
      <c r="F103" s="233" t="s">
        <v>656</v>
      </c>
      <c r="G103" s="231"/>
      <c r="H103" s="232" t="s">
        <v>19</v>
      </c>
      <c r="I103" s="234"/>
      <c r="J103" s="231"/>
      <c r="K103" s="231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175</v>
      </c>
      <c r="AU103" s="239" t="s">
        <v>82</v>
      </c>
      <c r="AV103" s="13" t="s">
        <v>80</v>
      </c>
      <c r="AW103" s="13" t="s">
        <v>33</v>
      </c>
      <c r="AX103" s="13" t="s">
        <v>72</v>
      </c>
      <c r="AY103" s="239" t="s">
        <v>115</v>
      </c>
    </row>
    <row r="104" s="14" customFormat="1">
      <c r="A104" s="14"/>
      <c r="B104" s="240"/>
      <c r="C104" s="241"/>
      <c r="D104" s="220" t="s">
        <v>175</v>
      </c>
      <c r="E104" s="242" t="s">
        <v>19</v>
      </c>
      <c r="F104" s="243" t="s">
        <v>657</v>
      </c>
      <c r="G104" s="241"/>
      <c r="H104" s="244">
        <v>5.242</v>
      </c>
      <c r="I104" s="245"/>
      <c r="J104" s="241"/>
      <c r="K104" s="241"/>
      <c r="L104" s="246"/>
      <c r="M104" s="247"/>
      <c r="N104" s="248"/>
      <c r="O104" s="248"/>
      <c r="P104" s="248"/>
      <c r="Q104" s="248"/>
      <c r="R104" s="248"/>
      <c r="S104" s="248"/>
      <c r="T104" s="24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0" t="s">
        <v>175</v>
      </c>
      <c r="AU104" s="250" t="s">
        <v>82</v>
      </c>
      <c r="AV104" s="14" t="s">
        <v>82</v>
      </c>
      <c r="AW104" s="14" t="s">
        <v>33</v>
      </c>
      <c r="AX104" s="14" t="s">
        <v>72</v>
      </c>
      <c r="AY104" s="250" t="s">
        <v>115</v>
      </c>
    </row>
    <row r="105" s="14" customFormat="1">
      <c r="A105" s="14"/>
      <c r="B105" s="240"/>
      <c r="C105" s="241"/>
      <c r="D105" s="220" t="s">
        <v>175</v>
      </c>
      <c r="E105" s="242" t="s">
        <v>19</v>
      </c>
      <c r="F105" s="243" t="s">
        <v>658</v>
      </c>
      <c r="G105" s="241"/>
      <c r="H105" s="244">
        <v>4.1180000000000003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0" t="s">
        <v>175</v>
      </c>
      <c r="AU105" s="250" t="s">
        <v>82</v>
      </c>
      <c r="AV105" s="14" t="s">
        <v>82</v>
      </c>
      <c r="AW105" s="14" t="s">
        <v>33</v>
      </c>
      <c r="AX105" s="14" t="s">
        <v>72</v>
      </c>
      <c r="AY105" s="250" t="s">
        <v>115</v>
      </c>
    </row>
    <row r="106" s="14" customFormat="1">
      <c r="A106" s="14"/>
      <c r="B106" s="240"/>
      <c r="C106" s="241"/>
      <c r="D106" s="220" t="s">
        <v>175</v>
      </c>
      <c r="E106" s="242" t="s">
        <v>19</v>
      </c>
      <c r="F106" s="243" t="s">
        <v>659</v>
      </c>
      <c r="G106" s="241"/>
      <c r="H106" s="244">
        <v>4.2050000000000001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0" t="s">
        <v>175</v>
      </c>
      <c r="AU106" s="250" t="s">
        <v>82</v>
      </c>
      <c r="AV106" s="14" t="s">
        <v>82</v>
      </c>
      <c r="AW106" s="14" t="s">
        <v>33</v>
      </c>
      <c r="AX106" s="14" t="s">
        <v>72</v>
      </c>
      <c r="AY106" s="250" t="s">
        <v>115</v>
      </c>
    </row>
    <row r="107" s="14" customFormat="1">
      <c r="A107" s="14"/>
      <c r="B107" s="240"/>
      <c r="C107" s="241"/>
      <c r="D107" s="220" t="s">
        <v>175</v>
      </c>
      <c r="E107" s="242" t="s">
        <v>19</v>
      </c>
      <c r="F107" s="243" t="s">
        <v>660</v>
      </c>
      <c r="G107" s="241"/>
      <c r="H107" s="244">
        <v>4.4640000000000004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0" t="s">
        <v>175</v>
      </c>
      <c r="AU107" s="250" t="s">
        <v>82</v>
      </c>
      <c r="AV107" s="14" t="s">
        <v>82</v>
      </c>
      <c r="AW107" s="14" t="s">
        <v>33</v>
      </c>
      <c r="AX107" s="14" t="s">
        <v>72</v>
      </c>
      <c r="AY107" s="250" t="s">
        <v>115</v>
      </c>
    </row>
    <row r="108" s="15" customFormat="1">
      <c r="A108" s="15"/>
      <c r="B108" s="253"/>
      <c r="C108" s="254"/>
      <c r="D108" s="220" t="s">
        <v>175</v>
      </c>
      <c r="E108" s="255" t="s">
        <v>19</v>
      </c>
      <c r="F108" s="256" t="s">
        <v>239</v>
      </c>
      <c r="G108" s="254"/>
      <c r="H108" s="257">
        <v>18.029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3" t="s">
        <v>175</v>
      </c>
      <c r="AU108" s="263" t="s">
        <v>82</v>
      </c>
      <c r="AV108" s="15" t="s">
        <v>114</v>
      </c>
      <c r="AW108" s="15" t="s">
        <v>33</v>
      </c>
      <c r="AX108" s="15" t="s">
        <v>80</v>
      </c>
      <c r="AY108" s="263" t="s">
        <v>115</v>
      </c>
    </row>
    <row r="109" s="2" customFormat="1" ht="24.15" customHeight="1">
      <c r="A109" s="41"/>
      <c r="B109" s="42"/>
      <c r="C109" s="207" t="s">
        <v>114</v>
      </c>
      <c r="D109" s="207" t="s">
        <v>117</v>
      </c>
      <c r="E109" s="208" t="s">
        <v>661</v>
      </c>
      <c r="F109" s="209" t="s">
        <v>662</v>
      </c>
      <c r="G109" s="210" t="s">
        <v>248</v>
      </c>
      <c r="H109" s="211">
        <v>107.87000000000001</v>
      </c>
      <c r="I109" s="212"/>
      <c r="J109" s="213">
        <f>ROUND(I109*H109,2)</f>
        <v>0</v>
      </c>
      <c r="K109" s="209" t="s">
        <v>181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114</v>
      </c>
      <c r="AT109" s="218" t="s">
        <v>117</v>
      </c>
      <c r="AU109" s="218" t="s">
        <v>82</v>
      </c>
      <c r="AY109" s="20" t="s">
        <v>115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114</v>
      </c>
      <c r="BM109" s="218" t="s">
        <v>663</v>
      </c>
    </row>
    <row r="110" s="2" customFormat="1">
      <c r="A110" s="41"/>
      <c r="B110" s="42"/>
      <c r="C110" s="43"/>
      <c r="D110" s="251" t="s">
        <v>183</v>
      </c>
      <c r="E110" s="43"/>
      <c r="F110" s="252" t="s">
        <v>664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183</v>
      </c>
      <c r="AU110" s="20" t="s">
        <v>82</v>
      </c>
    </row>
    <row r="111" s="13" customFormat="1">
      <c r="A111" s="13"/>
      <c r="B111" s="230"/>
      <c r="C111" s="231"/>
      <c r="D111" s="220" t="s">
        <v>175</v>
      </c>
      <c r="E111" s="232" t="s">
        <v>19</v>
      </c>
      <c r="F111" s="233" t="s">
        <v>648</v>
      </c>
      <c r="G111" s="231"/>
      <c r="H111" s="232" t="s">
        <v>19</v>
      </c>
      <c r="I111" s="234"/>
      <c r="J111" s="231"/>
      <c r="K111" s="231"/>
      <c r="L111" s="235"/>
      <c r="M111" s="236"/>
      <c r="N111" s="237"/>
      <c r="O111" s="237"/>
      <c r="P111" s="237"/>
      <c r="Q111" s="237"/>
      <c r="R111" s="237"/>
      <c r="S111" s="237"/>
      <c r="T111" s="2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9" t="s">
        <v>175</v>
      </c>
      <c r="AU111" s="239" t="s">
        <v>82</v>
      </c>
      <c r="AV111" s="13" t="s">
        <v>80</v>
      </c>
      <c r="AW111" s="13" t="s">
        <v>33</v>
      </c>
      <c r="AX111" s="13" t="s">
        <v>72</v>
      </c>
      <c r="AY111" s="239" t="s">
        <v>115</v>
      </c>
    </row>
    <row r="112" s="14" customFormat="1">
      <c r="A112" s="14"/>
      <c r="B112" s="240"/>
      <c r="C112" s="241"/>
      <c r="D112" s="220" t="s">
        <v>175</v>
      </c>
      <c r="E112" s="242" t="s">
        <v>19</v>
      </c>
      <c r="F112" s="243" t="s">
        <v>649</v>
      </c>
      <c r="G112" s="241"/>
      <c r="H112" s="244">
        <v>2.839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0" t="s">
        <v>175</v>
      </c>
      <c r="AU112" s="250" t="s">
        <v>82</v>
      </c>
      <c r="AV112" s="14" t="s">
        <v>82</v>
      </c>
      <c r="AW112" s="14" t="s">
        <v>33</v>
      </c>
      <c r="AX112" s="14" t="s">
        <v>72</v>
      </c>
      <c r="AY112" s="250" t="s">
        <v>115</v>
      </c>
    </row>
    <row r="113" s="13" customFormat="1">
      <c r="A113" s="13"/>
      <c r="B113" s="230"/>
      <c r="C113" s="231"/>
      <c r="D113" s="220" t="s">
        <v>175</v>
      </c>
      <c r="E113" s="232" t="s">
        <v>19</v>
      </c>
      <c r="F113" s="233" t="s">
        <v>650</v>
      </c>
      <c r="G113" s="231"/>
      <c r="H113" s="232" t="s">
        <v>19</v>
      </c>
      <c r="I113" s="234"/>
      <c r="J113" s="231"/>
      <c r="K113" s="231"/>
      <c r="L113" s="235"/>
      <c r="M113" s="236"/>
      <c r="N113" s="237"/>
      <c r="O113" s="237"/>
      <c r="P113" s="237"/>
      <c r="Q113" s="237"/>
      <c r="R113" s="237"/>
      <c r="S113" s="237"/>
      <c r="T113" s="23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9" t="s">
        <v>175</v>
      </c>
      <c r="AU113" s="239" t="s">
        <v>82</v>
      </c>
      <c r="AV113" s="13" t="s">
        <v>80</v>
      </c>
      <c r="AW113" s="13" t="s">
        <v>33</v>
      </c>
      <c r="AX113" s="13" t="s">
        <v>72</v>
      </c>
      <c r="AY113" s="239" t="s">
        <v>115</v>
      </c>
    </row>
    <row r="114" s="14" customFormat="1">
      <c r="A114" s="14"/>
      <c r="B114" s="240"/>
      <c r="C114" s="241"/>
      <c r="D114" s="220" t="s">
        <v>175</v>
      </c>
      <c r="E114" s="242" t="s">
        <v>19</v>
      </c>
      <c r="F114" s="243" t="s">
        <v>651</v>
      </c>
      <c r="G114" s="241"/>
      <c r="H114" s="244">
        <v>105.03100000000001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0" t="s">
        <v>175</v>
      </c>
      <c r="AU114" s="250" t="s">
        <v>82</v>
      </c>
      <c r="AV114" s="14" t="s">
        <v>82</v>
      </c>
      <c r="AW114" s="14" t="s">
        <v>33</v>
      </c>
      <c r="AX114" s="14" t="s">
        <v>72</v>
      </c>
      <c r="AY114" s="250" t="s">
        <v>115</v>
      </c>
    </row>
    <row r="115" s="15" customFormat="1">
      <c r="A115" s="15"/>
      <c r="B115" s="253"/>
      <c r="C115" s="254"/>
      <c r="D115" s="220" t="s">
        <v>175</v>
      </c>
      <c r="E115" s="255" t="s">
        <v>19</v>
      </c>
      <c r="F115" s="256" t="s">
        <v>239</v>
      </c>
      <c r="G115" s="254"/>
      <c r="H115" s="257">
        <v>107.87000000000001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3" t="s">
        <v>175</v>
      </c>
      <c r="AU115" s="263" t="s">
        <v>82</v>
      </c>
      <c r="AV115" s="15" t="s">
        <v>114</v>
      </c>
      <c r="AW115" s="15" t="s">
        <v>33</v>
      </c>
      <c r="AX115" s="15" t="s">
        <v>80</v>
      </c>
      <c r="AY115" s="263" t="s">
        <v>115</v>
      </c>
    </row>
    <row r="116" s="2" customFormat="1" ht="24.15" customHeight="1">
      <c r="A116" s="41"/>
      <c r="B116" s="42"/>
      <c r="C116" s="207" t="s">
        <v>135</v>
      </c>
      <c r="D116" s="207" t="s">
        <v>117</v>
      </c>
      <c r="E116" s="208" t="s">
        <v>665</v>
      </c>
      <c r="F116" s="209" t="s">
        <v>666</v>
      </c>
      <c r="G116" s="210" t="s">
        <v>248</v>
      </c>
      <c r="H116" s="211">
        <v>18.029</v>
      </c>
      <c r="I116" s="212"/>
      <c r="J116" s="213">
        <f>ROUND(I116*H116,2)</f>
        <v>0</v>
      </c>
      <c r="K116" s="209" t="s">
        <v>181</v>
      </c>
      <c r="L116" s="47"/>
      <c r="M116" s="214" t="s">
        <v>19</v>
      </c>
      <c r="N116" s="215" t="s">
        <v>43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114</v>
      </c>
      <c r="AT116" s="218" t="s">
        <v>117</v>
      </c>
      <c r="AU116" s="218" t="s">
        <v>82</v>
      </c>
      <c r="AY116" s="20" t="s">
        <v>115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114</v>
      </c>
      <c r="BM116" s="218" t="s">
        <v>667</v>
      </c>
    </row>
    <row r="117" s="2" customFormat="1">
      <c r="A117" s="41"/>
      <c r="B117" s="42"/>
      <c r="C117" s="43"/>
      <c r="D117" s="251" t="s">
        <v>183</v>
      </c>
      <c r="E117" s="43"/>
      <c r="F117" s="252" t="s">
        <v>668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183</v>
      </c>
      <c r="AU117" s="20" t="s">
        <v>82</v>
      </c>
    </row>
    <row r="118" s="13" customFormat="1">
      <c r="A118" s="13"/>
      <c r="B118" s="230"/>
      <c r="C118" s="231"/>
      <c r="D118" s="220" t="s">
        <v>175</v>
      </c>
      <c r="E118" s="232" t="s">
        <v>19</v>
      </c>
      <c r="F118" s="233" t="s">
        <v>656</v>
      </c>
      <c r="G118" s="231"/>
      <c r="H118" s="232" t="s">
        <v>19</v>
      </c>
      <c r="I118" s="234"/>
      <c r="J118" s="231"/>
      <c r="K118" s="231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175</v>
      </c>
      <c r="AU118" s="239" t="s">
        <v>82</v>
      </c>
      <c r="AV118" s="13" t="s">
        <v>80</v>
      </c>
      <c r="AW118" s="13" t="s">
        <v>33</v>
      </c>
      <c r="AX118" s="13" t="s">
        <v>72</v>
      </c>
      <c r="AY118" s="239" t="s">
        <v>115</v>
      </c>
    </row>
    <row r="119" s="14" customFormat="1">
      <c r="A119" s="14"/>
      <c r="B119" s="240"/>
      <c r="C119" s="241"/>
      <c r="D119" s="220" t="s">
        <v>175</v>
      </c>
      <c r="E119" s="242" t="s">
        <v>19</v>
      </c>
      <c r="F119" s="243" t="s">
        <v>657</v>
      </c>
      <c r="G119" s="241"/>
      <c r="H119" s="244">
        <v>5.242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175</v>
      </c>
      <c r="AU119" s="250" t="s">
        <v>82</v>
      </c>
      <c r="AV119" s="14" t="s">
        <v>82</v>
      </c>
      <c r="AW119" s="14" t="s">
        <v>33</v>
      </c>
      <c r="AX119" s="14" t="s">
        <v>72</v>
      </c>
      <c r="AY119" s="250" t="s">
        <v>115</v>
      </c>
    </row>
    <row r="120" s="14" customFormat="1">
      <c r="A120" s="14"/>
      <c r="B120" s="240"/>
      <c r="C120" s="241"/>
      <c r="D120" s="220" t="s">
        <v>175</v>
      </c>
      <c r="E120" s="242" t="s">
        <v>19</v>
      </c>
      <c r="F120" s="243" t="s">
        <v>658</v>
      </c>
      <c r="G120" s="241"/>
      <c r="H120" s="244">
        <v>4.1180000000000003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0" t="s">
        <v>175</v>
      </c>
      <c r="AU120" s="250" t="s">
        <v>82</v>
      </c>
      <c r="AV120" s="14" t="s">
        <v>82</v>
      </c>
      <c r="AW120" s="14" t="s">
        <v>33</v>
      </c>
      <c r="AX120" s="14" t="s">
        <v>72</v>
      </c>
      <c r="AY120" s="250" t="s">
        <v>115</v>
      </c>
    </row>
    <row r="121" s="14" customFormat="1">
      <c r="A121" s="14"/>
      <c r="B121" s="240"/>
      <c r="C121" s="241"/>
      <c r="D121" s="220" t="s">
        <v>175</v>
      </c>
      <c r="E121" s="242" t="s">
        <v>19</v>
      </c>
      <c r="F121" s="243" t="s">
        <v>659</v>
      </c>
      <c r="G121" s="241"/>
      <c r="H121" s="244">
        <v>4.2050000000000001</v>
      </c>
      <c r="I121" s="245"/>
      <c r="J121" s="241"/>
      <c r="K121" s="241"/>
      <c r="L121" s="246"/>
      <c r="M121" s="247"/>
      <c r="N121" s="248"/>
      <c r="O121" s="248"/>
      <c r="P121" s="248"/>
      <c r="Q121" s="248"/>
      <c r="R121" s="248"/>
      <c r="S121" s="248"/>
      <c r="T121" s="24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0" t="s">
        <v>175</v>
      </c>
      <c r="AU121" s="250" t="s">
        <v>82</v>
      </c>
      <c r="AV121" s="14" t="s">
        <v>82</v>
      </c>
      <c r="AW121" s="14" t="s">
        <v>33</v>
      </c>
      <c r="AX121" s="14" t="s">
        <v>72</v>
      </c>
      <c r="AY121" s="250" t="s">
        <v>115</v>
      </c>
    </row>
    <row r="122" s="14" customFormat="1">
      <c r="A122" s="14"/>
      <c r="B122" s="240"/>
      <c r="C122" s="241"/>
      <c r="D122" s="220" t="s">
        <v>175</v>
      </c>
      <c r="E122" s="242" t="s">
        <v>19</v>
      </c>
      <c r="F122" s="243" t="s">
        <v>660</v>
      </c>
      <c r="G122" s="241"/>
      <c r="H122" s="244">
        <v>4.4640000000000004</v>
      </c>
      <c r="I122" s="245"/>
      <c r="J122" s="241"/>
      <c r="K122" s="241"/>
      <c r="L122" s="246"/>
      <c r="M122" s="247"/>
      <c r="N122" s="248"/>
      <c r="O122" s="248"/>
      <c r="P122" s="248"/>
      <c r="Q122" s="248"/>
      <c r="R122" s="248"/>
      <c r="S122" s="248"/>
      <c r="T122" s="24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0" t="s">
        <v>175</v>
      </c>
      <c r="AU122" s="250" t="s">
        <v>82</v>
      </c>
      <c r="AV122" s="14" t="s">
        <v>82</v>
      </c>
      <c r="AW122" s="14" t="s">
        <v>33</v>
      </c>
      <c r="AX122" s="14" t="s">
        <v>72</v>
      </c>
      <c r="AY122" s="250" t="s">
        <v>115</v>
      </c>
    </row>
    <row r="123" s="15" customFormat="1">
      <c r="A123" s="15"/>
      <c r="B123" s="253"/>
      <c r="C123" s="254"/>
      <c r="D123" s="220" t="s">
        <v>175</v>
      </c>
      <c r="E123" s="255" t="s">
        <v>19</v>
      </c>
      <c r="F123" s="256" t="s">
        <v>239</v>
      </c>
      <c r="G123" s="254"/>
      <c r="H123" s="257">
        <v>18.029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3" t="s">
        <v>175</v>
      </c>
      <c r="AU123" s="263" t="s">
        <v>82</v>
      </c>
      <c r="AV123" s="15" t="s">
        <v>114</v>
      </c>
      <c r="AW123" s="15" t="s">
        <v>33</v>
      </c>
      <c r="AX123" s="15" t="s">
        <v>80</v>
      </c>
      <c r="AY123" s="263" t="s">
        <v>115</v>
      </c>
    </row>
    <row r="124" s="2" customFormat="1" ht="24.15" customHeight="1">
      <c r="A124" s="41"/>
      <c r="B124" s="42"/>
      <c r="C124" s="207" t="s">
        <v>201</v>
      </c>
      <c r="D124" s="207" t="s">
        <v>117</v>
      </c>
      <c r="E124" s="208" t="s">
        <v>669</v>
      </c>
      <c r="F124" s="209" t="s">
        <v>670</v>
      </c>
      <c r="G124" s="210" t="s">
        <v>248</v>
      </c>
      <c r="H124" s="211">
        <v>4.5209999999999999</v>
      </c>
      <c r="I124" s="212"/>
      <c r="J124" s="213">
        <f>ROUND(I124*H124,2)</f>
        <v>0</v>
      </c>
      <c r="K124" s="209" t="s">
        <v>181</v>
      </c>
      <c r="L124" s="47"/>
      <c r="M124" s="214" t="s">
        <v>19</v>
      </c>
      <c r="N124" s="215" t="s">
        <v>43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114</v>
      </c>
      <c r="AT124" s="218" t="s">
        <v>117</v>
      </c>
      <c r="AU124" s="218" t="s">
        <v>82</v>
      </c>
      <c r="AY124" s="20" t="s">
        <v>115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80</v>
      </c>
      <c r="BK124" s="219">
        <f>ROUND(I124*H124,2)</f>
        <v>0</v>
      </c>
      <c r="BL124" s="20" t="s">
        <v>114</v>
      </c>
      <c r="BM124" s="218" t="s">
        <v>671</v>
      </c>
    </row>
    <row r="125" s="2" customFormat="1">
      <c r="A125" s="41"/>
      <c r="B125" s="42"/>
      <c r="C125" s="43"/>
      <c r="D125" s="251" t="s">
        <v>183</v>
      </c>
      <c r="E125" s="43"/>
      <c r="F125" s="252" t="s">
        <v>672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183</v>
      </c>
      <c r="AU125" s="20" t="s">
        <v>82</v>
      </c>
    </row>
    <row r="126" s="13" customFormat="1">
      <c r="A126" s="13"/>
      <c r="B126" s="230"/>
      <c r="C126" s="231"/>
      <c r="D126" s="220" t="s">
        <v>175</v>
      </c>
      <c r="E126" s="232" t="s">
        <v>19</v>
      </c>
      <c r="F126" s="233" t="s">
        <v>673</v>
      </c>
      <c r="G126" s="231"/>
      <c r="H126" s="232" t="s">
        <v>19</v>
      </c>
      <c r="I126" s="234"/>
      <c r="J126" s="231"/>
      <c r="K126" s="231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175</v>
      </c>
      <c r="AU126" s="239" t="s">
        <v>82</v>
      </c>
      <c r="AV126" s="13" t="s">
        <v>80</v>
      </c>
      <c r="AW126" s="13" t="s">
        <v>33</v>
      </c>
      <c r="AX126" s="13" t="s">
        <v>72</v>
      </c>
      <c r="AY126" s="239" t="s">
        <v>115</v>
      </c>
    </row>
    <row r="127" s="14" customFormat="1">
      <c r="A127" s="14"/>
      <c r="B127" s="240"/>
      <c r="C127" s="241"/>
      <c r="D127" s="220" t="s">
        <v>175</v>
      </c>
      <c r="E127" s="242" t="s">
        <v>19</v>
      </c>
      <c r="F127" s="243" t="s">
        <v>674</v>
      </c>
      <c r="G127" s="241"/>
      <c r="H127" s="244">
        <v>2.831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0" t="s">
        <v>175</v>
      </c>
      <c r="AU127" s="250" t="s">
        <v>82</v>
      </c>
      <c r="AV127" s="14" t="s">
        <v>82</v>
      </c>
      <c r="AW127" s="14" t="s">
        <v>33</v>
      </c>
      <c r="AX127" s="14" t="s">
        <v>72</v>
      </c>
      <c r="AY127" s="250" t="s">
        <v>115</v>
      </c>
    </row>
    <row r="128" s="14" customFormat="1">
      <c r="A128" s="14"/>
      <c r="B128" s="240"/>
      <c r="C128" s="241"/>
      <c r="D128" s="220" t="s">
        <v>175</v>
      </c>
      <c r="E128" s="242" t="s">
        <v>19</v>
      </c>
      <c r="F128" s="243" t="s">
        <v>675</v>
      </c>
      <c r="G128" s="241"/>
      <c r="H128" s="244">
        <v>1.2250000000000001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0" t="s">
        <v>175</v>
      </c>
      <c r="AU128" s="250" t="s">
        <v>82</v>
      </c>
      <c r="AV128" s="14" t="s">
        <v>82</v>
      </c>
      <c r="AW128" s="14" t="s">
        <v>33</v>
      </c>
      <c r="AX128" s="14" t="s">
        <v>72</v>
      </c>
      <c r="AY128" s="250" t="s">
        <v>115</v>
      </c>
    </row>
    <row r="129" s="14" customFormat="1">
      <c r="A129" s="14"/>
      <c r="B129" s="240"/>
      <c r="C129" s="241"/>
      <c r="D129" s="220" t="s">
        <v>175</v>
      </c>
      <c r="E129" s="242" t="s">
        <v>19</v>
      </c>
      <c r="F129" s="243" t="s">
        <v>676</v>
      </c>
      <c r="G129" s="241"/>
      <c r="H129" s="244">
        <v>0.46500000000000002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0" t="s">
        <v>175</v>
      </c>
      <c r="AU129" s="250" t="s">
        <v>82</v>
      </c>
      <c r="AV129" s="14" t="s">
        <v>82</v>
      </c>
      <c r="AW129" s="14" t="s">
        <v>33</v>
      </c>
      <c r="AX129" s="14" t="s">
        <v>72</v>
      </c>
      <c r="AY129" s="250" t="s">
        <v>115</v>
      </c>
    </row>
    <row r="130" s="15" customFormat="1">
      <c r="A130" s="15"/>
      <c r="B130" s="253"/>
      <c r="C130" s="254"/>
      <c r="D130" s="220" t="s">
        <v>175</v>
      </c>
      <c r="E130" s="255" t="s">
        <v>19</v>
      </c>
      <c r="F130" s="256" t="s">
        <v>239</v>
      </c>
      <c r="G130" s="254"/>
      <c r="H130" s="257">
        <v>4.5209999999999999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3" t="s">
        <v>175</v>
      </c>
      <c r="AU130" s="263" t="s">
        <v>82</v>
      </c>
      <c r="AV130" s="15" t="s">
        <v>114</v>
      </c>
      <c r="AW130" s="15" t="s">
        <v>33</v>
      </c>
      <c r="AX130" s="15" t="s">
        <v>80</v>
      </c>
      <c r="AY130" s="263" t="s">
        <v>115</v>
      </c>
    </row>
    <row r="131" s="2" customFormat="1" ht="24.15" customHeight="1">
      <c r="A131" s="41"/>
      <c r="B131" s="42"/>
      <c r="C131" s="207" t="s">
        <v>139</v>
      </c>
      <c r="D131" s="207" t="s">
        <v>117</v>
      </c>
      <c r="E131" s="208" t="s">
        <v>677</v>
      </c>
      <c r="F131" s="209" t="s">
        <v>678</v>
      </c>
      <c r="G131" s="210" t="s">
        <v>248</v>
      </c>
      <c r="H131" s="211">
        <v>39.895000000000003</v>
      </c>
      <c r="I131" s="212"/>
      <c r="J131" s="213">
        <f>ROUND(I131*H131,2)</f>
        <v>0</v>
      </c>
      <c r="K131" s="209" t="s">
        <v>181</v>
      </c>
      <c r="L131" s="47"/>
      <c r="M131" s="214" t="s">
        <v>19</v>
      </c>
      <c r="N131" s="215" t="s">
        <v>43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114</v>
      </c>
      <c r="AT131" s="218" t="s">
        <v>117</v>
      </c>
      <c r="AU131" s="218" t="s">
        <v>82</v>
      </c>
      <c r="AY131" s="20" t="s">
        <v>115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80</v>
      </c>
      <c r="BK131" s="219">
        <f>ROUND(I131*H131,2)</f>
        <v>0</v>
      </c>
      <c r="BL131" s="20" t="s">
        <v>114</v>
      </c>
      <c r="BM131" s="218" t="s">
        <v>679</v>
      </c>
    </row>
    <row r="132" s="2" customFormat="1">
      <c r="A132" s="41"/>
      <c r="B132" s="42"/>
      <c r="C132" s="43"/>
      <c r="D132" s="251" t="s">
        <v>183</v>
      </c>
      <c r="E132" s="43"/>
      <c r="F132" s="252" t="s">
        <v>680</v>
      </c>
      <c r="G132" s="43"/>
      <c r="H132" s="43"/>
      <c r="I132" s="222"/>
      <c r="J132" s="43"/>
      <c r="K132" s="43"/>
      <c r="L132" s="47"/>
      <c r="M132" s="223"/>
      <c r="N132" s="22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183</v>
      </c>
      <c r="AU132" s="20" t="s">
        <v>82</v>
      </c>
    </row>
    <row r="133" s="13" customFormat="1">
      <c r="A133" s="13"/>
      <c r="B133" s="230"/>
      <c r="C133" s="231"/>
      <c r="D133" s="220" t="s">
        <v>175</v>
      </c>
      <c r="E133" s="232" t="s">
        <v>19</v>
      </c>
      <c r="F133" s="233" t="s">
        <v>681</v>
      </c>
      <c r="G133" s="231"/>
      <c r="H133" s="232" t="s">
        <v>19</v>
      </c>
      <c r="I133" s="234"/>
      <c r="J133" s="231"/>
      <c r="K133" s="231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175</v>
      </c>
      <c r="AU133" s="239" t="s">
        <v>82</v>
      </c>
      <c r="AV133" s="13" t="s">
        <v>80</v>
      </c>
      <c r="AW133" s="13" t="s">
        <v>33</v>
      </c>
      <c r="AX133" s="13" t="s">
        <v>72</v>
      </c>
      <c r="AY133" s="239" t="s">
        <v>115</v>
      </c>
    </row>
    <row r="134" s="14" customFormat="1">
      <c r="A134" s="14"/>
      <c r="B134" s="240"/>
      <c r="C134" s="241"/>
      <c r="D134" s="220" t="s">
        <v>175</v>
      </c>
      <c r="E134" s="242" t="s">
        <v>19</v>
      </c>
      <c r="F134" s="243" t="s">
        <v>682</v>
      </c>
      <c r="G134" s="241"/>
      <c r="H134" s="244">
        <v>18.27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0" t="s">
        <v>175</v>
      </c>
      <c r="AU134" s="250" t="s">
        <v>82</v>
      </c>
      <c r="AV134" s="14" t="s">
        <v>82</v>
      </c>
      <c r="AW134" s="14" t="s">
        <v>33</v>
      </c>
      <c r="AX134" s="14" t="s">
        <v>72</v>
      </c>
      <c r="AY134" s="250" t="s">
        <v>115</v>
      </c>
    </row>
    <row r="135" s="14" customFormat="1">
      <c r="A135" s="14"/>
      <c r="B135" s="240"/>
      <c r="C135" s="241"/>
      <c r="D135" s="220" t="s">
        <v>175</v>
      </c>
      <c r="E135" s="242" t="s">
        <v>19</v>
      </c>
      <c r="F135" s="243" t="s">
        <v>683</v>
      </c>
      <c r="G135" s="241"/>
      <c r="H135" s="244">
        <v>16.116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175</v>
      </c>
      <c r="AU135" s="250" t="s">
        <v>82</v>
      </c>
      <c r="AV135" s="14" t="s">
        <v>82</v>
      </c>
      <c r="AW135" s="14" t="s">
        <v>33</v>
      </c>
      <c r="AX135" s="14" t="s">
        <v>72</v>
      </c>
      <c r="AY135" s="250" t="s">
        <v>115</v>
      </c>
    </row>
    <row r="136" s="14" customFormat="1">
      <c r="A136" s="14"/>
      <c r="B136" s="240"/>
      <c r="C136" s="241"/>
      <c r="D136" s="220" t="s">
        <v>175</v>
      </c>
      <c r="E136" s="242" t="s">
        <v>19</v>
      </c>
      <c r="F136" s="243" t="s">
        <v>684</v>
      </c>
      <c r="G136" s="241"/>
      <c r="H136" s="244">
        <v>13.021000000000001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0" t="s">
        <v>175</v>
      </c>
      <c r="AU136" s="250" t="s">
        <v>82</v>
      </c>
      <c r="AV136" s="14" t="s">
        <v>82</v>
      </c>
      <c r="AW136" s="14" t="s">
        <v>33</v>
      </c>
      <c r="AX136" s="14" t="s">
        <v>72</v>
      </c>
      <c r="AY136" s="250" t="s">
        <v>115</v>
      </c>
    </row>
    <row r="137" s="13" customFormat="1">
      <c r="A137" s="13"/>
      <c r="B137" s="230"/>
      <c r="C137" s="231"/>
      <c r="D137" s="220" t="s">
        <v>175</v>
      </c>
      <c r="E137" s="232" t="s">
        <v>19</v>
      </c>
      <c r="F137" s="233" t="s">
        <v>685</v>
      </c>
      <c r="G137" s="231"/>
      <c r="H137" s="232" t="s">
        <v>19</v>
      </c>
      <c r="I137" s="234"/>
      <c r="J137" s="231"/>
      <c r="K137" s="231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175</v>
      </c>
      <c r="AU137" s="239" t="s">
        <v>82</v>
      </c>
      <c r="AV137" s="13" t="s">
        <v>80</v>
      </c>
      <c r="AW137" s="13" t="s">
        <v>33</v>
      </c>
      <c r="AX137" s="13" t="s">
        <v>72</v>
      </c>
      <c r="AY137" s="239" t="s">
        <v>115</v>
      </c>
    </row>
    <row r="138" s="14" customFormat="1">
      <c r="A138" s="14"/>
      <c r="B138" s="240"/>
      <c r="C138" s="241"/>
      <c r="D138" s="220" t="s">
        <v>175</v>
      </c>
      <c r="E138" s="242" t="s">
        <v>19</v>
      </c>
      <c r="F138" s="243" t="s">
        <v>686</v>
      </c>
      <c r="G138" s="241"/>
      <c r="H138" s="244">
        <v>-2.1840000000000002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0" t="s">
        <v>175</v>
      </c>
      <c r="AU138" s="250" t="s">
        <v>82</v>
      </c>
      <c r="AV138" s="14" t="s">
        <v>82</v>
      </c>
      <c r="AW138" s="14" t="s">
        <v>33</v>
      </c>
      <c r="AX138" s="14" t="s">
        <v>72</v>
      </c>
      <c r="AY138" s="250" t="s">
        <v>115</v>
      </c>
    </row>
    <row r="139" s="14" customFormat="1">
      <c r="A139" s="14"/>
      <c r="B139" s="240"/>
      <c r="C139" s="241"/>
      <c r="D139" s="220" t="s">
        <v>175</v>
      </c>
      <c r="E139" s="242" t="s">
        <v>19</v>
      </c>
      <c r="F139" s="243" t="s">
        <v>687</v>
      </c>
      <c r="G139" s="241"/>
      <c r="H139" s="244">
        <v>-1.716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0" t="s">
        <v>175</v>
      </c>
      <c r="AU139" s="250" t="s">
        <v>82</v>
      </c>
      <c r="AV139" s="14" t="s">
        <v>82</v>
      </c>
      <c r="AW139" s="14" t="s">
        <v>33</v>
      </c>
      <c r="AX139" s="14" t="s">
        <v>72</v>
      </c>
      <c r="AY139" s="250" t="s">
        <v>115</v>
      </c>
    </row>
    <row r="140" s="14" customFormat="1">
      <c r="A140" s="14"/>
      <c r="B140" s="240"/>
      <c r="C140" s="241"/>
      <c r="D140" s="220" t="s">
        <v>175</v>
      </c>
      <c r="E140" s="242" t="s">
        <v>19</v>
      </c>
      <c r="F140" s="243" t="s">
        <v>688</v>
      </c>
      <c r="G140" s="241"/>
      <c r="H140" s="244">
        <v>-1.752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0" t="s">
        <v>175</v>
      </c>
      <c r="AU140" s="250" t="s">
        <v>82</v>
      </c>
      <c r="AV140" s="14" t="s">
        <v>82</v>
      </c>
      <c r="AW140" s="14" t="s">
        <v>33</v>
      </c>
      <c r="AX140" s="14" t="s">
        <v>72</v>
      </c>
      <c r="AY140" s="250" t="s">
        <v>115</v>
      </c>
    </row>
    <row r="141" s="14" customFormat="1">
      <c r="A141" s="14"/>
      <c r="B141" s="240"/>
      <c r="C141" s="241"/>
      <c r="D141" s="220" t="s">
        <v>175</v>
      </c>
      <c r="E141" s="242" t="s">
        <v>19</v>
      </c>
      <c r="F141" s="243" t="s">
        <v>689</v>
      </c>
      <c r="G141" s="241"/>
      <c r="H141" s="244">
        <v>-1.8600000000000001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0" t="s">
        <v>175</v>
      </c>
      <c r="AU141" s="250" t="s">
        <v>82</v>
      </c>
      <c r="AV141" s="14" t="s">
        <v>82</v>
      </c>
      <c r="AW141" s="14" t="s">
        <v>33</v>
      </c>
      <c r="AX141" s="14" t="s">
        <v>72</v>
      </c>
      <c r="AY141" s="250" t="s">
        <v>115</v>
      </c>
    </row>
    <row r="142" s="15" customFormat="1">
      <c r="A142" s="15"/>
      <c r="B142" s="253"/>
      <c r="C142" s="254"/>
      <c r="D142" s="220" t="s">
        <v>175</v>
      </c>
      <c r="E142" s="255" t="s">
        <v>19</v>
      </c>
      <c r="F142" s="256" t="s">
        <v>239</v>
      </c>
      <c r="G142" s="254"/>
      <c r="H142" s="257">
        <v>39.894999999999996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3" t="s">
        <v>175</v>
      </c>
      <c r="AU142" s="263" t="s">
        <v>82</v>
      </c>
      <c r="AV142" s="15" t="s">
        <v>114</v>
      </c>
      <c r="AW142" s="15" t="s">
        <v>33</v>
      </c>
      <c r="AX142" s="15" t="s">
        <v>80</v>
      </c>
      <c r="AY142" s="263" t="s">
        <v>115</v>
      </c>
    </row>
    <row r="143" s="2" customFormat="1" ht="24.15" customHeight="1">
      <c r="A143" s="41"/>
      <c r="B143" s="42"/>
      <c r="C143" s="207" t="s">
        <v>143</v>
      </c>
      <c r="D143" s="207" t="s">
        <v>117</v>
      </c>
      <c r="E143" s="208" t="s">
        <v>690</v>
      </c>
      <c r="F143" s="209" t="s">
        <v>691</v>
      </c>
      <c r="G143" s="210" t="s">
        <v>248</v>
      </c>
      <c r="H143" s="211">
        <v>4.5209999999999999</v>
      </c>
      <c r="I143" s="212"/>
      <c r="J143" s="213">
        <f>ROUND(I143*H143,2)</f>
        <v>0</v>
      </c>
      <c r="K143" s="209" t="s">
        <v>181</v>
      </c>
      <c r="L143" s="47"/>
      <c r="M143" s="214" t="s">
        <v>19</v>
      </c>
      <c r="N143" s="215" t="s">
        <v>43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114</v>
      </c>
      <c r="AT143" s="218" t="s">
        <v>117</v>
      </c>
      <c r="AU143" s="218" t="s">
        <v>82</v>
      </c>
      <c r="AY143" s="20" t="s">
        <v>115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114</v>
      </c>
      <c r="BM143" s="218" t="s">
        <v>692</v>
      </c>
    </row>
    <row r="144" s="2" customFormat="1">
      <c r="A144" s="41"/>
      <c r="B144" s="42"/>
      <c r="C144" s="43"/>
      <c r="D144" s="251" t="s">
        <v>183</v>
      </c>
      <c r="E144" s="43"/>
      <c r="F144" s="252" t="s">
        <v>693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183</v>
      </c>
      <c r="AU144" s="20" t="s">
        <v>82</v>
      </c>
    </row>
    <row r="145" s="13" customFormat="1">
      <c r="A145" s="13"/>
      <c r="B145" s="230"/>
      <c r="C145" s="231"/>
      <c r="D145" s="220" t="s">
        <v>175</v>
      </c>
      <c r="E145" s="232" t="s">
        <v>19</v>
      </c>
      <c r="F145" s="233" t="s">
        <v>673</v>
      </c>
      <c r="G145" s="231"/>
      <c r="H145" s="232" t="s">
        <v>19</v>
      </c>
      <c r="I145" s="234"/>
      <c r="J145" s="231"/>
      <c r="K145" s="231"/>
      <c r="L145" s="235"/>
      <c r="M145" s="236"/>
      <c r="N145" s="237"/>
      <c r="O145" s="237"/>
      <c r="P145" s="237"/>
      <c r="Q145" s="237"/>
      <c r="R145" s="237"/>
      <c r="S145" s="237"/>
      <c r="T145" s="23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9" t="s">
        <v>175</v>
      </c>
      <c r="AU145" s="239" t="s">
        <v>82</v>
      </c>
      <c r="AV145" s="13" t="s">
        <v>80</v>
      </c>
      <c r="AW145" s="13" t="s">
        <v>33</v>
      </c>
      <c r="AX145" s="13" t="s">
        <v>72</v>
      </c>
      <c r="AY145" s="239" t="s">
        <v>115</v>
      </c>
    </row>
    <row r="146" s="14" customFormat="1">
      <c r="A146" s="14"/>
      <c r="B146" s="240"/>
      <c r="C146" s="241"/>
      <c r="D146" s="220" t="s">
        <v>175</v>
      </c>
      <c r="E146" s="242" t="s">
        <v>19</v>
      </c>
      <c r="F146" s="243" t="s">
        <v>674</v>
      </c>
      <c r="G146" s="241"/>
      <c r="H146" s="244">
        <v>2.831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0" t="s">
        <v>175</v>
      </c>
      <c r="AU146" s="250" t="s">
        <v>82</v>
      </c>
      <c r="AV146" s="14" t="s">
        <v>82</v>
      </c>
      <c r="AW146" s="14" t="s">
        <v>33</v>
      </c>
      <c r="AX146" s="14" t="s">
        <v>72</v>
      </c>
      <c r="AY146" s="250" t="s">
        <v>115</v>
      </c>
    </row>
    <row r="147" s="14" customFormat="1">
      <c r="A147" s="14"/>
      <c r="B147" s="240"/>
      <c r="C147" s="241"/>
      <c r="D147" s="220" t="s">
        <v>175</v>
      </c>
      <c r="E147" s="242" t="s">
        <v>19</v>
      </c>
      <c r="F147" s="243" t="s">
        <v>675</v>
      </c>
      <c r="G147" s="241"/>
      <c r="H147" s="244">
        <v>1.2250000000000001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175</v>
      </c>
      <c r="AU147" s="250" t="s">
        <v>82</v>
      </c>
      <c r="AV147" s="14" t="s">
        <v>82</v>
      </c>
      <c r="AW147" s="14" t="s">
        <v>33</v>
      </c>
      <c r="AX147" s="14" t="s">
        <v>72</v>
      </c>
      <c r="AY147" s="250" t="s">
        <v>115</v>
      </c>
    </row>
    <row r="148" s="14" customFormat="1">
      <c r="A148" s="14"/>
      <c r="B148" s="240"/>
      <c r="C148" s="241"/>
      <c r="D148" s="220" t="s">
        <v>175</v>
      </c>
      <c r="E148" s="242" t="s">
        <v>19</v>
      </c>
      <c r="F148" s="243" t="s">
        <v>676</v>
      </c>
      <c r="G148" s="241"/>
      <c r="H148" s="244">
        <v>0.46500000000000002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175</v>
      </c>
      <c r="AU148" s="250" t="s">
        <v>82</v>
      </c>
      <c r="AV148" s="14" t="s">
        <v>82</v>
      </c>
      <c r="AW148" s="14" t="s">
        <v>33</v>
      </c>
      <c r="AX148" s="14" t="s">
        <v>72</v>
      </c>
      <c r="AY148" s="250" t="s">
        <v>115</v>
      </c>
    </row>
    <row r="149" s="15" customFormat="1">
      <c r="A149" s="15"/>
      <c r="B149" s="253"/>
      <c r="C149" s="254"/>
      <c r="D149" s="220" t="s">
        <v>175</v>
      </c>
      <c r="E149" s="255" t="s">
        <v>19</v>
      </c>
      <c r="F149" s="256" t="s">
        <v>239</v>
      </c>
      <c r="G149" s="254"/>
      <c r="H149" s="257">
        <v>4.5209999999999999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3" t="s">
        <v>175</v>
      </c>
      <c r="AU149" s="263" t="s">
        <v>82</v>
      </c>
      <c r="AV149" s="15" t="s">
        <v>114</v>
      </c>
      <c r="AW149" s="15" t="s">
        <v>33</v>
      </c>
      <c r="AX149" s="15" t="s">
        <v>80</v>
      </c>
      <c r="AY149" s="263" t="s">
        <v>115</v>
      </c>
    </row>
    <row r="150" s="2" customFormat="1" ht="24.15" customHeight="1">
      <c r="A150" s="41"/>
      <c r="B150" s="42"/>
      <c r="C150" s="207" t="s">
        <v>147</v>
      </c>
      <c r="D150" s="207" t="s">
        <v>117</v>
      </c>
      <c r="E150" s="208" t="s">
        <v>694</v>
      </c>
      <c r="F150" s="209" t="s">
        <v>695</v>
      </c>
      <c r="G150" s="210" t="s">
        <v>248</v>
      </c>
      <c r="H150" s="211">
        <v>39.895000000000003</v>
      </c>
      <c r="I150" s="212"/>
      <c r="J150" s="213">
        <f>ROUND(I150*H150,2)</f>
        <v>0</v>
      </c>
      <c r="K150" s="209" t="s">
        <v>181</v>
      </c>
      <c r="L150" s="47"/>
      <c r="M150" s="214" t="s">
        <v>19</v>
      </c>
      <c r="N150" s="215" t="s">
        <v>43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114</v>
      </c>
      <c r="AT150" s="218" t="s">
        <v>117</v>
      </c>
      <c r="AU150" s="218" t="s">
        <v>82</v>
      </c>
      <c r="AY150" s="20" t="s">
        <v>115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80</v>
      </c>
      <c r="BK150" s="219">
        <f>ROUND(I150*H150,2)</f>
        <v>0</v>
      </c>
      <c r="BL150" s="20" t="s">
        <v>114</v>
      </c>
      <c r="BM150" s="218" t="s">
        <v>696</v>
      </c>
    </row>
    <row r="151" s="2" customFormat="1">
      <c r="A151" s="41"/>
      <c r="B151" s="42"/>
      <c r="C151" s="43"/>
      <c r="D151" s="251" t="s">
        <v>183</v>
      </c>
      <c r="E151" s="43"/>
      <c r="F151" s="252" t="s">
        <v>697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183</v>
      </c>
      <c r="AU151" s="20" t="s">
        <v>82</v>
      </c>
    </row>
    <row r="152" s="13" customFormat="1">
      <c r="A152" s="13"/>
      <c r="B152" s="230"/>
      <c r="C152" s="231"/>
      <c r="D152" s="220" t="s">
        <v>175</v>
      </c>
      <c r="E152" s="232" t="s">
        <v>19</v>
      </c>
      <c r="F152" s="233" t="s">
        <v>681</v>
      </c>
      <c r="G152" s="231"/>
      <c r="H152" s="232" t="s">
        <v>19</v>
      </c>
      <c r="I152" s="234"/>
      <c r="J152" s="231"/>
      <c r="K152" s="231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175</v>
      </c>
      <c r="AU152" s="239" t="s">
        <v>82</v>
      </c>
      <c r="AV152" s="13" t="s">
        <v>80</v>
      </c>
      <c r="AW152" s="13" t="s">
        <v>33</v>
      </c>
      <c r="AX152" s="13" t="s">
        <v>72</v>
      </c>
      <c r="AY152" s="239" t="s">
        <v>115</v>
      </c>
    </row>
    <row r="153" s="14" customFormat="1">
      <c r="A153" s="14"/>
      <c r="B153" s="240"/>
      <c r="C153" s="241"/>
      <c r="D153" s="220" t="s">
        <v>175</v>
      </c>
      <c r="E153" s="242" t="s">
        <v>19</v>
      </c>
      <c r="F153" s="243" t="s">
        <v>682</v>
      </c>
      <c r="G153" s="241"/>
      <c r="H153" s="244">
        <v>18.27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175</v>
      </c>
      <c r="AU153" s="250" t="s">
        <v>82</v>
      </c>
      <c r="AV153" s="14" t="s">
        <v>82</v>
      </c>
      <c r="AW153" s="14" t="s">
        <v>33</v>
      </c>
      <c r="AX153" s="14" t="s">
        <v>72</v>
      </c>
      <c r="AY153" s="250" t="s">
        <v>115</v>
      </c>
    </row>
    <row r="154" s="14" customFormat="1">
      <c r="A154" s="14"/>
      <c r="B154" s="240"/>
      <c r="C154" s="241"/>
      <c r="D154" s="220" t="s">
        <v>175</v>
      </c>
      <c r="E154" s="242" t="s">
        <v>19</v>
      </c>
      <c r="F154" s="243" t="s">
        <v>683</v>
      </c>
      <c r="G154" s="241"/>
      <c r="H154" s="244">
        <v>16.116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0" t="s">
        <v>175</v>
      </c>
      <c r="AU154" s="250" t="s">
        <v>82</v>
      </c>
      <c r="AV154" s="14" t="s">
        <v>82</v>
      </c>
      <c r="AW154" s="14" t="s">
        <v>33</v>
      </c>
      <c r="AX154" s="14" t="s">
        <v>72</v>
      </c>
      <c r="AY154" s="250" t="s">
        <v>115</v>
      </c>
    </row>
    <row r="155" s="14" customFormat="1">
      <c r="A155" s="14"/>
      <c r="B155" s="240"/>
      <c r="C155" s="241"/>
      <c r="D155" s="220" t="s">
        <v>175</v>
      </c>
      <c r="E155" s="242" t="s">
        <v>19</v>
      </c>
      <c r="F155" s="243" t="s">
        <v>684</v>
      </c>
      <c r="G155" s="241"/>
      <c r="H155" s="244">
        <v>13.021000000000001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0" t="s">
        <v>175</v>
      </c>
      <c r="AU155" s="250" t="s">
        <v>82</v>
      </c>
      <c r="AV155" s="14" t="s">
        <v>82</v>
      </c>
      <c r="AW155" s="14" t="s">
        <v>33</v>
      </c>
      <c r="AX155" s="14" t="s">
        <v>72</v>
      </c>
      <c r="AY155" s="250" t="s">
        <v>115</v>
      </c>
    </row>
    <row r="156" s="13" customFormat="1">
      <c r="A156" s="13"/>
      <c r="B156" s="230"/>
      <c r="C156" s="231"/>
      <c r="D156" s="220" t="s">
        <v>175</v>
      </c>
      <c r="E156" s="232" t="s">
        <v>19</v>
      </c>
      <c r="F156" s="233" t="s">
        <v>685</v>
      </c>
      <c r="G156" s="231"/>
      <c r="H156" s="232" t="s">
        <v>19</v>
      </c>
      <c r="I156" s="234"/>
      <c r="J156" s="231"/>
      <c r="K156" s="231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175</v>
      </c>
      <c r="AU156" s="239" t="s">
        <v>82</v>
      </c>
      <c r="AV156" s="13" t="s">
        <v>80</v>
      </c>
      <c r="AW156" s="13" t="s">
        <v>33</v>
      </c>
      <c r="AX156" s="13" t="s">
        <v>72</v>
      </c>
      <c r="AY156" s="239" t="s">
        <v>115</v>
      </c>
    </row>
    <row r="157" s="14" customFormat="1">
      <c r="A157" s="14"/>
      <c r="B157" s="240"/>
      <c r="C157" s="241"/>
      <c r="D157" s="220" t="s">
        <v>175</v>
      </c>
      <c r="E157" s="242" t="s">
        <v>19</v>
      </c>
      <c r="F157" s="243" t="s">
        <v>686</v>
      </c>
      <c r="G157" s="241"/>
      <c r="H157" s="244">
        <v>-2.1840000000000002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0" t="s">
        <v>175</v>
      </c>
      <c r="AU157" s="250" t="s">
        <v>82</v>
      </c>
      <c r="AV157" s="14" t="s">
        <v>82</v>
      </c>
      <c r="AW157" s="14" t="s">
        <v>33</v>
      </c>
      <c r="AX157" s="14" t="s">
        <v>72</v>
      </c>
      <c r="AY157" s="250" t="s">
        <v>115</v>
      </c>
    </row>
    <row r="158" s="14" customFormat="1">
      <c r="A158" s="14"/>
      <c r="B158" s="240"/>
      <c r="C158" s="241"/>
      <c r="D158" s="220" t="s">
        <v>175</v>
      </c>
      <c r="E158" s="242" t="s">
        <v>19</v>
      </c>
      <c r="F158" s="243" t="s">
        <v>687</v>
      </c>
      <c r="G158" s="241"/>
      <c r="H158" s="244">
        <v>-1.716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0" t="s">
        <v>175</v>
      </c>
      <c r="AU158" s="250" t="s">
        <v>82</v>
      </c>
      <c r="AV158" s="14" t="s">
        <v>82</v>
      </c>
      <c r="AW158" s="14" t="s">
        <v>33</v>
      </c>
      <c r="AX158" s="14" t="s">
        <v>72</v>
      </c>
      <c r="AY158" s="250" t="s">
        <v>115</v>
      </c>
    </row>
    <row r="159" s="14" customFormat="1">
      <c r="A159" s="14"/>
      <c r="B159" s="240"/>
      <c r="C159" s="241"/>
      <c r="D159" s="220" t="s">
        <v>175</v>
      </c>
      <c r="E159" s="242" t="s">
        <v>19</v>
      </c>
      <c r="F159" s="243" t="s">
        <v>688</v>
      </c>
      <c r="G159" s="241"/>
      <c r="H159" s="244">
        <v>-1.752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0" t="s">
        <v>175</v>
      </c>
      <c r="AU159" s="250" t="s">
        <v>82</v>
      </c>
      <c r="AV159" s="14" t="s">
        <v>82</v>
      </c>
      <c r="AW159" s="14" t="s">
        <v>33</v>
      </c>
      <c r="AX159" s="14" t="s">
        <v>72</v>
      </c>
      <c r="AY159" s="250" t="s">
        <v>115</v>
      </c>
    </row>
    <row r="160" s="14" customFormat="1">
      <c r="A160" s="14"/>
      <c r="B160" s="240"/>
      <c r="C160" s="241"/>
      <c r="D160" s="220" t="s">
        <v>175</v>
      </c>
      <c r="E160" s="242" t="s">
        <v>19</v>
      </c>
      <c r="F160" s="243" t="s">
        <v>689</v>
      </c>
      <c r="G160" s="241"/>
      <c r="H160" s="244">
        <v>-1.8600000000000001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175</v>
      </c>
      <c r="AU160" s="250" t="s">
        <v>82</v>
      </c>
      <c r="AV160" s="14" t="s">
        <v>82</v>
      </c>
      <c r="AW160" s="14" t="s">
        <v>33</v>
      </c>
      <c r="AX160" s="14" t="s">
        <v>72</v>
      </c>
      <c r="AY160" s="250" t="s">
        <v>115</v>
      </c>
    </row>
    <row r="161" s="15" customFormat="1">
      <c r="A161" s="15"/>
      <c r="B161" s="253"/>
      <c r="C161" s="254"/>
      <c r="D161" s="220" t="s">
        <v>175</v>
      </c>
      <c r="E161" s="255" t="s">
        <v>19</v>
      </c>
      <c r="F161" s="256" t="s">
        <v>239</v>
      </c>
      <c r="G161" s="254"/>
      <c r="H161" s="257">
        <v>39.894999999999996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3" t="s">
        <v>175</v>
      </c>
      <c r="AU161" s="263" t="s">
        <v>82</v>
      </c>
      <c r="AV161" s="15" t="s">
        <v>114</v>
      </c>
      <c r="AW161" s="15" t="s">
        <v>33</v>
      </c>
      <c r="AX161" s="15" t="s">
        <v>80</v>
      </c>
      <c r="AY161" s="263" t="s">
        <v>115</v>
      </c>
    </row>
    <row r="162" s="2" customFormat="1" ht="24.15" customHeight="1">
      <c r="A162" s="41"/>
      <c r="B162" s="42"/>
      <c r="C162" s="207" t="s">
        <v>151</v>
      </c>
      <c r="D162" s="207" t="s">
        <v>117</v>
      </c>
      <c r="E162" s="208" t="s">
        <v>698</v>
      </c>
      <c r="F162" s="209" t="s">
        <v>699</v>
      </c>
      <c r="G162" s="210" t="s">
        <v>172</v>
      </c>
      <c r="H162" s="211">
        <v>237.203</v>
      </c>
      <c r="I162" s="212"/>
      <c r="J162" s="213">
        <f>ROUND(I162*H162,2)</f>
        <v>0</v>
      </c>
      <c r="K162" s="209" t="s">
        <v>181</v>
      </c>
      <c r="L162" s="47"/>
      <c r="M162" s="214" t="s">
        <v>19</v>
      </c>
      <c r="N162" s="215" t="s">
        <v>43</v>
      </c>
      <c r="O162" s="87"/>
      <c r="P162" s="216">
        <f>O162*H162</f>
        <v>0</v>
      </c>
      <c r="Q162" s="216">
        <v>0.00058</v>
      </c>
      <c r="R162" s="216">
        <f>Q162*H162</f>
        <v>0.13757774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114</v>
      </c>
      <c r="AT162" s="218" t="s">
        <v>117</v>
      </c>
      <c r="AU162" s="218" t="s">
        <v>82</v>
      </c>
      <c r="AY162" s="20" t="s">
        <v>115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80</v>
      </c>
      <c r="BK162" s="219">
        <f>ROUND(I162*H162,2)</f>
        <v>0</v>
      </c>
      <c r="BL162" s="20" t="s">
        <v>114</v>
      </c>
      <c r="BM162" s="218" t="s">
        <v>700</v>
      </c>
    </row>
    <row r="163" s="2" customFormat="1">
      <c r="A163" s="41"/>
      <c r="B163" s="42"/>
      <c r="C163" s="43"/>
      <c r="D163" s="251" t="s">
        <v>183</v>
      </c>
      <c r="E163" s="43"/>
      <c r="F163" s="252" t="s">
        <v>701</v>
      </c>
      <c r="G163" s="43"/>
      <c r="H163" s="43"/>
      <c r="I163" s="222"/>
      <c r="J163" s="43"/>
      <c r="K163" s="43"/>
      <c r="L163" s="47"/>
      <c r="M163" s="223"/>
      <c r="N163" s="22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183</v>
      </c>
      <c r="AU163" s="20" t="s">
        <v>82</v>
      </c>
    </row>
    <row r="164" s="13" customFormat="1">
      <c r="A164" s="13"/>
      <c r="B164" s="230"/>
      <c r="C164" s="231"/>
      <c r="D164" s="220" t="s">
        <v>175</v>
      </c>
      <c r="E164" s="232" t="s">
        <v>19</v>
      </c>
      <c r="F164" s="233" t="s">
        <v>702</v>
      </c>
      <c r="G164" s="231"/>
      <c r="H164" s="232" t="s">
        <v>19</v>
      </c>
      <c r="I164" s="234"/>
      <c r="J164" s="231"/>
      <c r="K164" s="231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175</v>
      </c>
      <c r="AU164" s="239" t="s">
        <v>82</v>
      </c>
      <c r="AV164" s="13" t="s">
        <v>80</v>
      </c>
      <c r="AW164" s="13" t="s">
        <v>33</v>
      </c>
      <c r="AX164" s="13" t="s">
        <v>72</v>
      </c>
      <c r="AY164" s="239" t="s">
        <v>115</v>
      </c>
    </row>
    <row r="165" s="14" customFormat="1">
      <c r="A165" s="14"/>
      <c r="B165" s="240"/>
      <c r="C165" s="241"/>
      <c r="D165" s="220" t="s">
        <v>175</v>
      </c>
      <c r="E165" s="242" t="s">
        <v>19</v>
      </c>
      <c r="F165" s="243" t="s">
        <v>703</v>
      </c>
      <c r="G165" s="241"/>
      <c r="H165" s="244">
        <v>73.079999999999998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0" t="s">
        <v>175</v>
      </c>
      <c r="AU165" s="250" t="s">
        <v>82</v>
      </c>
      <c r="AV165" s="14" t="s">
        <v>82</v>
      </c>
      <c r="AW165" s="14" t="s">
        <v>33</v>
      </c>
      <c r="AX165" s="14" t="s">
        <v>72</v>
      </c>
      <c r="AY165" s="250" t="s">
        <v>115</v>
      </c>
    </row>
    <row r="166" s="14" customFormat="1">
      <c r="A166" s="14"/>
      <c r="B166" s="240"/>
      <c r="C166" s="241"/>
      <c r="D166" s="220" t="s">
        <v>175</v>
      </c>
      <c r="E166" s="242" t="s">
        <v>19</v>
      </c>
      <c r="F166" s="243" t="s">
        <v>704</v>
      </c>
      <c r="G166" s="241"/>
      <c r="H166" s="244">
        <v>64.463999999999999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0" t="s">
        <v>175</v>
      </c>
      <c r="AU166" s="250" t="s">
        <v>82</v>
      </c>
      <c r="AV166" s="14" t="s">
        <v>82</v>
      </c>
      <c r="AW166" s="14" t="s">
        <v>33</v>
      </c>
      <c r="AX166" s="14" t="s">
        <v>72</v>
      </c>
      <c r="AY166" s="250" t="s">
        <v>115</v>
      </c>
    </row>
    <row r="167" s="14" customFormat="1">
      <c r="A167" s="14"/>
      <c r="B167" s="240"/>
      <c r="C167" s="241"/>
      <c r="D167" s="220" t="s">
        <v>175</v>
      </c>
      <c r="E167" s="242" t="s">
        <v>19</v>
      </c>
      <c r="F167" s="243" t="s">
        <v>705</v>
      </c>
      <c r="G167" s="241"/>
      <c r="H167" s="244">
        <v>52.082999999999998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0" t="s">
        <v>175</v>
      </c>
      <c r="AU167" s="250" t="s">
        <v>82</v>
      </c>
      <c r="AV167" s="14" t="s">
        <v>82</v>
      </c>
      <c r="AW167" s="14" t="s">
        <v>33</v>
      </c>
      <c r="AX167" s="14" t="s">
        <v>72</v>
      </c>
      <c r="AY167" s="250" t="s">
        <v>115</v>
      </c>
    </row>
    <row r="168" s="13" customFormat="1">
      <c r="A168" s="13"/>
      <c r="B168" s="230"/>
      <c r="C168" s="231"/>
      <c r="D168" s="220" t="s">
        <v>175</v>
      </c>
      <c r="E168" s="232" t="s">
        <v>19</v>
      </c>
      <c r="F168" s="233" t="s">
        <v>706</v>
      </c>
      <c r="G168" s="231"/>
      <c r="H168" s="232" t="s">
        <v>19</v>
      </c>
      <c r="I168" s="234"/>
      <c r="J168" s="231"/>
      <c r="K168" s="231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175</v>
      </c>
      <c r="AU168" s="239" t="s">
        <v>82</v>
      </c>
      <c r="AV168" s="13" t="s">
        <v>80</v>
      </c>
      <c r="AW168" s="13" t="s">
        <v>33</v>
      </c>
      <c r="AX168" s="13" t="s">
        <v>72</v>
      </c>
      <c r="AY168" s="239" t="s">
        <v>115</v>
      </c>
    </row>
    <row r="169" s="14" customFormat="1">
      <c r="A169" s="14"/>
      <c r="B169" s="240"/>
      <c r="C169" s="241"/>
      <c r="D169" s="220" t="s">
        <v>175</v>
      </c>
      <c r="E169" s="242" t="s">
        <v>19</v>
      </c>
      <c r="F169" s="243" t="s">
        <v>707</v>
      </c>
      <c r="G169" s="241"/>
      <c r="H169" s="244">
        <v>13.832000000000001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175</v>
      </c>
      <c r="AU169" s="250" t="s">
        <v>82</v>
      </c>
      <c r="AV169" s="14" t="s">
        <v>82</v>
      </c>
      <c r="AW169" s="14" t="s">
        <v>33</v>
      </c>
      <c r="AX169" s="14" t="s">
        <v>72</v>
      </c>
      <c r="AY169" s="250" t="s">
        <v>115</v>
      </c>
    </row>
    <row r="170" s="14" customFormat="1">
      <c r="A170" s="14"/>
      <c r="B170" s="240"/>
      <c r="C170" s="241"/>
      <c r="D170" s="220" t="s">
        <v>175</v>
      </c>
      <c r="E170" s="242" t="s">
        <v>19</v>
      </c>
      <c r="F170" s="243" t="s">
        <v>708</v>
      </c>
      <c r="G170" s="241"/>
      <c r="H170" s="244">
        <v>10.868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0" t="s">
        <v>175</v>
      </c>
      <c r="AU170" s="250" t="s">
        <v>82</v>
      </c>
      <c r="AV170" s="14" t="s">
        <v>82</v>
      </c>
      <c r="AW170" s="14" t="s">
        <v>33</v>
      </c>
      <c r="AX170" s="14" t="s">
        <v>72</v>
      </c>
      <c r="AY170" s="250" t="s">
        <v>115</v>
      </c>
    </row>
    <row r="171" s="14" customFormat="1">
      <c r="A171" s="14"/>
      <c r="B171" s="240"/>
      <c r="C171" s="241"/>
      <c r="D171" s="220" t="s">
        <v>175</v>
      </c>
      <c r="E171" s="242" t="s">
        <v>19</v>
      </c>
      <c r="F171" s="243" t="s">
        <v>709</v>
      </c>
      <c r="G171" s="241"/>
      <c r="H171" s="244">
        <v>11.096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0" t="s">
        <v>175</v>
      </c>
      <c r="AU171" s="250" t="s">
        <v>82</v>
      </c>
      <c r="AV171" s="14" t="s">
        <v>82</v>
      </c>
      <c r="AW171" s="14" t="s">
        <v>33</v>
      </c>
      <c r="AX171" s="14" t="s">
        <v>72</v>
      </c>
      <c r="AY171" s="250" t="s">
        <v>115</v>
      </c>
    </row>
    <row r="172" s="14" customFormat="1">
      <c r="A172" s="14"/>
      <c r="B172" s="240"/>
      <c r="C172" s="241"/>
      <c r="D172" s="220" t="s">
        <v>175</v>
      </c>
      <c r="E172" s="242" t="s">
        <v>19</v>
      </c>
      <c r="F172" s="243" t="s">
        <v>710</v>
      </c>
      <c r="G172" s="241"/>
      <c r="H172" s="244">
        <v>11.779999999999999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0" t="s">
        <v>175</v>
      </c>
      <c r="AU172" s="250" t="s">
        <v>82</v>
      </c>
      <c r="AV172" s="14" t="s">
        <v>82</v>
      </c>
      <c r="AW172" s="14" t="s">
        <v>33</v>
      </c>
      <c r="AX172" s="14" t="s">
        <v>72</v>
      </c>
      <c r="AY172" s="250" t="s">
        <v>115</v>
      </c>
    </row>
    <row r="173" s="15" customFormat="1">
      <c r="A173" s="15"/>
      <c r="B173" s="253"/>
      <c r="C173" s="254"/>
      <c r="D173" s="220" t="s">
        <v>175</v>
      </c>
      <c r="E173" s="255" t="s">
        <v>19</v>
      </c>
      <c r="F173" s="256" t="s">
        <v>239</v>
      </c>
      <c r="G173" s="254"/>
      <c r="H173" s="257">
        <v>237.20299999999998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3" t="s">
        <v>175</v>
      </c>
      <c r="AU173" s="263" t="s">
        <v>82</v>
      </c>
      <c r="AV173" s="15" t="s">
        <v>114</v>
      </c>
      <c r="AW173" s="15" t="s">
        <v>33</v>
      </c>
      <c r="AX173" s="15" t="s">
        <v>80</v>
      </c>
      <c r="AY173" s="263" t="s">
        <v>115</v>
      </c>
    </row>
    <row r="174" s="2" customFormat="1" ht="24.15" customHeight="1">
      <c r="A174" s="41"/>
      <c r="B174" s="42"/>
      <c r="C174" s="207" t="s">
        <v>155</v>
      </c>
      <c r="D174" s="207" t="s">
        <v>117</v>
      </c>
      <c r="E174" s="208" t="s">
        <v>711</v>
      </c>
      <c r="F174" s="209" t="s">
        <v>712</v>
      </c>
      <c r="G174" s="210" t="s">
        <v>172</v>
      </c>
      <c r="H174" s="211">
        <v>237.203</v>
      </c>
      <c r="I174" s="212"/>
      <c r="J174" s="213">
        <f>ROUND(I174*H174,2)</f>
        <v>0</v>
      </c>
      <c r="K174" s="209" t="s">
        <v>181</v>
      </c>
      <c r="L174" s="47"/>
      <c r="M174" s="214" t="s">
        <v>19</v>
      </c>
      <c r="N174" s="215" t="s">
        <v>43</v>
      </c>
      <c r="O174" s="87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114</v>
      </c>
      <c r="AT174" s="218" t="s">
        <v>117</v>
      </c>
      <c r="AU174" s="218" t="s">
        <v>82</v>
      </c>
      <c r="AY174" s="20" t="s">
        <v>115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80</v>
      </c>
      <c r="BK174" s="219">
        <f>ROUND(I174*H174,2)</f>
        <v>0</v>
      </c>
      <c r="BL174" s="20" t="s">
        <v>114</v>
      </c>
      <c r="BM174" s="218" t="s">
        <v>713</v>
      </c>
    </row>
    <row r="175" s="2" customFormat="1">
      <c r="A175" s="41"/>
      <c r="B175" s="42"/>
      <c r="C175" s="43"/>
      <c r="D175" s="251" t="s">
        <v>183</v>
      </c>
      <c r="E175" s="43"/>
      <c r="F175" s="252" t="s">
        <v>714</v>
      </c>
      <c r="G175" s="43"/>
      <c r="H175" s="43"/>
      <c r="I175" s="222"/>
      <c r="J175" s="43"/>
      <c r="K175" s="43"/>
      <c r="L175" s="47"/>
      <c r="M175" s="223"/>
      <c r="N175" s="22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183</v>
      </c>
      <c r="AU175" s="20" t="s">
        <v>82</v>
      </c>
    </row>
    <row r="176" s="2" customFormat="1" ht="37.8" customHeight="1">
      <c r="A176" s="41"/>
      <c r="B176" s="42"/>
      <c r="C176" s="207" t="s">
        <v>8</v>
      </c>
      <c r="D176" s="207" t="s">
        <v>117</v>
      </c>
      <c r="E176" s="208" t="s">
        <v>296</v>
      </c>
      <c r="F176" s="209" t="s">
        <v>297</v>
      </c>
      <c r="G176" s="210" t="s">
        <v>248</v>
      </c>
      <c r="H176" s="211">
        <v>107.881</v>
      </c>
      <c r="I176" s="212"/>
      <c r="J176" s="213">
        <f>ROUND(I176*H176,2)</f>
        <v>0</v>
      </c>
      <c r="K176" s="209" t="s">
        <v>19</v>
      </c>
      <c r="L176" s="47"/>
      <c r="M176" s="214" t="s">
        <v>19</v>
      </c>
      <c r="N176" s="215" t="s">
        <v>43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114</v>
      </c>
      <c r="AT176" s="218" t="s">
        <v>117</v>
      </c>
      <c r="AU176" s="218" t="s">
        <v>82</v>
      </c>
      <c r="AY176" s="20" t="s">
        <v>115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80</v>
      </c>
      <c r="BK176" s="219">
        <f>ROUND(I176*H176,2)</f>
        <v>0</v>
      </c>
      <c r="BL176" s="20" t="s">
        <v>114</v>
      </c>
      <c r="BM176" s="218" t="s">
        <v>715</v>
      </c>
    </row>
    <row r="177" s="14" customFormat="1">
      <c r="A177" s="14"/>
      <c r="B177" s="240"/>
      <c r="C177" s="241"/>
      <c r="D177" s="220" t="s">
        <v>175</v>
      </c>
      <c r="E177" s="242" t="s">
        <v>19</v>
      </c>
      <c r="F177" s="243" t="s">
        <v>716</v>
      </c>
      <c r="G177" s="241"/>
      <c r="H177" s="244">
        <v>107.881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0" t="s">
        <v>175</v>
      </c>
      <c r="AU177" s="250" t="s">
        <v>82</v>
      </c>
      <c r="AV177" s="14" t="s">
        <v>82</v>
      </c>
      <c r="AW177" s="14" t="s">
        <v>33</v>
      </c>
      <c r="AX177" s="14" t="s">
        <v>80</v>
      </c>
      <c r="AY177" s="250" t="s">
        <v>115</v>
      </c>
    </row>
    <row r="178" s="2" customFormat="1" ht="37.8" customHeight="1">
      <c r="A178" s="41"/>
      <c r="B178" s="42"/>
      <c r="C178" s="207" t="s">
        <v>245</v>
      </c>
      <c r="D178" s="207" t="s">
        <v>117</v>
      </c>
      <c r="E178" s="208" t="s">
        <v>717</v>
      </c>
      <c r="F178" s="209" t="s">
        <v>718</v>
      </c>
      <c r="G178" s="210" t="s">
        <v>248</v>
      </c>
      <c r="H178" s="211">
        <v>107.881</v>
      </c>
      <c r="I178" s="212"/>
      <c r="J178" s="213">
        <f>ROUND(I178*H178,2)</f>
        <v>0</v>
      </c>
      <c r="K178" s="209" t="s">
        <v>19</v>
      </c>
      <c r="L178" s="47"/>
      <c r="M178" s="214" t="s">
        <v>19</v>
      </c>
      <c r="N178" s="215" t="s">
        <v>43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114</v>
      </c>
      <c r="AT178" s="218" t="s">
        <v>117</v>
      </c>
      <c r="AU178" s="218" t="s">
        <v>82</v>
      </c>
      <c r="AY178" s="20" t="s">
        <v>115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80</v>
      </c>
      <c r="BK178" s="219">
        <f>ROUND(I178*H178,2)</f>
        <v>0</v>
      </c>
      <c r="BL178" s="20" t="s">
        <v>114</v>
      </c>
      <c r="BM178" s="218" t="s">
        <v>719</v>
      </c>
    </row>
    <row r="179" s="2" customFormat="1" ht="24.15" customHeight="1">
      <c r="A179" s="41"/>
      <c r="B179" s="42"/>
      <c r="C179" s="207" t="s">
        <v>260</v>
      </c>
      <c r="D179" s="207" t="s">
        <v>117</v>
      </c>
      <c r="E179" s="208" t="s">
        <v>300</v>
      </c>
      <c r="F179" s="209" t="s">
        <v>301</v>
      </c>
      <c r="G179" s="210" t="s">
        <v>248</v>
      </c>
      <c r="H179" s="211">
        <v>215.762</v>
      </c>
      <c r="I179" s="212"/>
      <c r="J179" s="213">
        <f>ROUND(I179*H179,2)</f>
        <v>0</v>
      </c>
      <c r="K179" s="209" t="s">
        <v>181</v>
      </c>
      <c r="L179" s="47"/>
      <c r="M179" s="214" t="s">
        <v>19</v>
      </c>
      <c r="N179" s="215" t="s">
        <v>43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114</v>
      </c>
      <c r="AT179" s="218" t="s">
        <v>117</v>
      </c>
      <c r="AU179" s="218" t="s">
        <v>82</v>
      </c>
      <c r="AY179" s="20" t="s">
        <v>115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80</v>
      </c>
      <c r="BK179" s="219">
        <f>ROUND(I179*H179,2)</f>
        <v>0</v>
      </c>
      <c r="BL179" s="20" t="s">
        <v>114</v>
      </c>
      <c r="BM179" s="218" t="s">
        <v>720</v>
      </c>
    </row>
    <row r="180" s="2" customFormat="1">
      <c r="A180" s="41"/>
      <c r="B180" s="42"/>
      <c r="C180" s="43"/>
      <c r="D180" s="251" t="s">
        <v>183</v>
      </c>
      <c r="E180" s="43"/>
      <c r="F180" s="252" t="s">
        <v>303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183</v>
      </c>
      <c r="AU180" s="20" t="s">
        <v>82</v>
      </c>
    </row>
    <row r="181" s="14" customFormat="1">
      <c r="A181" s="14"/>
      <c r="B181" s="240"/>
      <c r="C181" s="241"/>
      <c r="D181" s="220" t="s">
        <v>175</v>
      </c>
      <c r="E181" s="242" t="s">
        <v>19</v>
      </c>
      <c r="F181" s="243" t="s">
        <v>721</v>
      </c>
      <c r="G181" s="241"/>
      <c r="H181" s="244">
        <v>215.762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0" t="s">
        <v>175</v>
      </c>
      <c r="AU181" s="250" t="s">
        <v>82</v>
      </c>
      <c r="AV181" s="14" t="s">
        <v>82</v>
      </c>
      <c r="AW181" s="14" t="s">
        <v>33</v>
      </c>
      <c r="AX181" s="14" t="s">
        <v>80</v>
      </c>
      <c r="AY181" s="250" t="s">
        <v>115</v>
      </c>
    </row>
    <row r="182" s="2" customFormat="1" ht="24.15" customHeight="1">
      <c r="A182" s="41"/>
      <c r="B182" s="42"/>
      <c r="C182" s="207" t="s">
        <v>268</v>
      </c>
      <c r="D182" s="207" t="s">
        <v>117</v>
      </c>
      <c r="E182" s="208" t="s">
        <v>305</v>
      </c>
      <c r="F182" s="209" t="s">
        <v>306</v>
      </c>
      <c r="G182" s="210" t="s">
        <v>292</v>
      </c>
      <c r="H182" s="211">
        <v>215.762</v>
      </c>
      <c r="I182" s="212"/>
      <c r="J182" s="213">
        <f>ROUND(I182*H182,2)</f>
        <v>0</v>
      </c>
      <c r="K182" s="209" t="s">
        <v>181</v>
      </c>
      <c r="L182" s="47"/>
      <c r="M182" s="214" t="s">
        <v>19</v>
      </c>
      <c r="N182" s="215" t="s">
        <v>43</v>
      </c>
      <c r="O182" s="87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114</v>
      </c>
      <c r="AT182" s="218" t="s">
        <v>117</v>
      </c>
      <c r="AU182" s="218" t="s">
        <v>82</v>
      </c>
      <c r="AY182" s="20" t="s">
        <v>115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80</v>
      </c>
      <c r="BK182" s="219">
        <f>ROUND(I182*H182,2)</f>
        <v>0</v>
      </c>
      <c r="BL182" s="20" t="s">
        <v>114</v>
      </c>
      <c r="BM182" s="218" t="s">
        <v>722</v>
      </c>
    </row>
    <row r="183" s="2" customFormat="1">
      <c r="A183" s="41"/>
      <c r="B183" s="42"/>
      <c r="C183" s="43"/>
      <c r="D183" s="251" t="s">
        <v>183</v>
      </c>
      <c r="E183" s="43"/>
      <c r="F183" s="252" t="s">
        <v>308</v>
      </c>
      <c r="G183" s="43"/>
      <c r="H183" s="43"/>
      <c r="I183" s="222"/>
      <c r="J183" s="43"/>
      <c r="K183" s="43"/>
      <c r="L183" s="47"/>
      <c r="M183" s="223"/>
      <c r="N183" s="22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183</v>
      </c>
      <c r="AU183" s="20" t="s">
        <v>82</v>
      </c>
    </row>
    <row r="184" s="14" customFormat="1">
      <c r="A184" s="14"/>
      <c r="B184" s="240"/>
      <c r="C184" s="241"/>
      <c r="D184" s="220" t="s">
        <v>175</v>
      </c>
      <c r="E184" s="242" t="s">
        <v>19</v>
      </c>
      <c r="F184" s="243" t="s">
        <v>721</v>
      </c>
      <c r="G184" s="241"/>
      <c r="H184" s="244">
        <v>215.762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0" t="s">
        <v>175</v>
      </c>
      <c r="AU184" s="250" t="s">
        <v>82</v>
      </c>
      <c r="AV184" s="14" t="s">
        <v>82</v>
      </c>
      <c r="AW184" s="14" t="s">
        <v>33</v>
      </c>
      <c r="AX184" s="14" t="s">
        <v>80</v>
      </c>
      <c r="AY184" s="250" t="s">
        <v>115</v>
      </c>
    </row>
    <row r="185" s="2" customFormat="1" ht="37.8" customHeight="1">
      <c r="A185" s="41"/>
      <c r="B185" s="42"/>
      <c r="C185" s="207" t="s">
        <v>276</v>
      </c>
      <c r="D185" s="207" t="s">
        <v>117</v>
      </c>
      <c r="E185" s="208" t="s">
        <v>723</v>
      </c>
      <c r="F185" s="209" t="s">
        <v>724</v>
      </c>
      <c r="G185" s="210" t="s">
        <v>248</v>
      </c>
      <c r="H185" s="211">
        <v>65.823999999999998</v>
      </c>
      <c r="I185" s="212"/>
      <c r="J185" s="213">
        <f>ROUND(I185*H185,2)</f>
        <v>0</v>
      </c>
      <c r="K185" s="209" t="s">
        <v>181</v>
      </c>
      <c r="L185" s="47"/>
      <c r="M185" s="214" t="s">
        <v>19</v>
      </c>
      <c r="N185" s="215" t="s">
        <v>43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114</v>
      </c>
      <c r="AT185" s="218" t="s">
        <v>117</v>
      </c>
      <c r="AU185" s="218" t="s">
        <v>82</v>
      </c>
      <c r="AY185" s="20" t="s">
        <v>115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80</v>
      </c>
      <c r="BK185" s="219">
        <f>ROUND(I185*H185,2)</f>
        <v>0</v>
      </c>
      <c r="BL185" s="20" t="s">
        <v>114</v>
      </c>
      <c r="BM185" s="218" t="s">
        <v>725</v>
      </c>
    </row>
    <row r="186" s="2" customFormat="1">
      <c r="A186" s="41"/>
      <c r="B186" s="42"/>
      <c r="C186" s="43"/>
      <c r="D186" s="251" t="s">
        <v>183</v>
      </c>
      <c r="E186" s="43"/>
      <c r="F186" s="252" t="s">
        <v>726</v>
      </c>
      <c r="G186" s="43"/>
      <c r="H186" s="43"/>
      <c r="I186" s="222"/>
      <c r="J186" s="43"/>
      <c r="K186" s="43"/>
      <c r="L186" s="47"/>
      <c r="M186" s="223"/>
      <c r="N186" s="22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183</v>
      </c>
      <c r="AU186" s="20" t="s">
        <v>82</v>
      </c>
    </row>
    <row r="187" s="13" customFormat="1">
      <c r="A187" s="13"/>
      <c r="B187" s="230"/>
      <c r="C187" s="231"/>
      <c r="D187" s="220" t="s">
        <v>175</v>
      </c>
      <c r="E187" s="232" t="s">
        <v>19</v>
      </c>
      <c r="F187" s="233" t="s">
        <v>727</v>
      </c>
      <c r="G187" s="231"/>
      <c r="H187" s="232" t="s">
        <v>19</v>
      </c>
      <c r="I187" s="234"/>
      <c r="J187" s="231"/>
      <c r="K187" s="231"/>
      <c r="L187" s="235"/>
      <c r="M187" s="236"/>
      <c r="N187" s="237"/>
      <c r="O187" s="237"/>
      <c r="P187" s="237"/>
      <c r="Q187" s="237"/>
      <c r="R187" s="237"/>
      <c r="S187" s="237"/>
      <c r="T187" s="23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9" t="s">
        <v>175</v>
      </c>
      <c r="AU187" s="239" t="s">
        <v>82</v>
      </c>
      <c r="AV187" s="13" t="s">
        <v>80</v>
      </c>
      <c r="AW187" s="13" t="s">
        <v>33</v>
      </c>
      <c r="AX187" s="13" t="s">
        <v>72</v>
      </c>
      <c r="AY187" s="239" t="s">
        <v>115</v>
      </c>
    </row>
    <row r="188" s="14" customFormat="1">
      <c r="A188" s="14"/>
      <c r="B188" s="240"/>
      <c r="C188" s="241"/>
      <c r="D188" s="220" t="s">
        <v>175</v>
      </c>
      <c r="E188" s="242" t="s">
        <v>19</v>
      </c>
      <c r="F188" s="243" t="s">
        <v>728</v>
      </c>
      <c r="G188" s="241"/>
      <c r="H188" s="244">
        <v>10.5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0" t="s">
        <v>175</v>
      </c>
      <c r="AU188" s="250" t="s">
        <v>82</v>
      </c>
      <c r="AV188" s="14" t="s">
        <v>82</v>
      </c>
      <c r="AW188" s="14" t="s">
        <v>33</v>
      </c>
      <c r="AX188" s="14" t="s">
        <v>72</v>
      </c>
      <c r="AY188" s="250" t="s">
        <v>115</v>
      </c>
    </row>
    <row r="189" s="14" customFormat="1">
      <c r="A189" s="14"/>
      <c r="B189" s="240"/>
      <c r="C189" s="241"/>
      <c r="D189" s="220" t="s">
        <v>175</v>
      </c>
      <c r="E189" s="242" t="s">
        <v>19</v>
      </c>
      <c r="F189" s="243" t="s">
        <v>729</v>
      </c>
      <c r="G189" s="241"/>
      <c r="H189" s="244">
        <v>10.199999999999999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0" t="s">
        <v>175</v>
      </c>
      <c r="AU189" s="250" t="s">
        <v>82</v>
      </c>
      <c r="AV189" s="14" t="s">
        <v>82</v>
      </c>
      <c r="AW189" s="14" t="s">
        <v>33</v>
      </c>
      <c r="AX189" s="14" t="s">
        <v>72</v>
      </c>
      <c r="AY189" s="250" t="s">
        <v>115</v>
      </c>
    </row>
    <row r="190" s="14" customFormat="1">
      <c r="A190" s="14"/>
      <c r="B190" s="240"/>
      <c r="C190" s="241"/>
      <c r="D190" s="220" t="s">
        <v>175</v>
      </c>
      <c r="E190" s="242" t="s">
        <v>19</v>
      </c>
      <c r="F190" s="243" t="s">
        <v>730</v>
      </c>
      <c r="G190" s="241"/>
      <c r="H190" s="244">
        <v>9.6449999999999996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0" t="s">
        <v>175</v>
      </c>
      <c r="AU190" s="250" t="s">
        <v>82</v>
      </c>
      <c r="AV190" s="14" t="s">
        <v>82</v>
      </c>
      <c r="AW190" s="14" t="s">
        <v>33</v>
      </c>
      <c r="AX190" s="14" t="s">
        <v>72</v>
      </c>
      <c r="AY190" s="250" t="s">
        <v>115</v>
      </c>
    </row>
    <row r="191" s="14" customFormat="1">
      <c r="A191" s="14"/>
      <c r="B191" s="240"/>
      <c r="C191" s="241"/>
      <c r="D191" s="220" t="s">
        <v>175</v>
      </c>
      <c r="E191" s="242" t="s">
        <v>19</v>
      </c>
      <c r="F191" s="243" t="s">
        <v>731</v>
      </c>
      <c r="G191" s="241"/>
      <c r="H191" s="244">
        <v>-2.2290000000000001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0" t="s">
        <v>175</v>
      </c>
      <c r="AU191" s="250" t="s">
        <v>82</v>
      </c>
      <c r="AV191" s="14" t="s">
        <v>82</v>
      </c>
      <c r="AW191" s="14" t="s">
        <v>33</v>
      </c>
      <c r="AX191" s="14" t="s">
        <v>72</v>
      </c>
      <c r="AY191" s="250" t="s">
        <v>115</v>
      </c>
    </row>
    <row r="192" s="13" customFormat="1">
      <c r="A192" s="13"/>
      <c r="B192" s="230"/>
      <c r="C192" s="231"/>
      <c r="D192" s="220" t="s">
        <v>175</v>
      </c>
      <c r="E192" s="232" t="s">
        <v>19</v>
      </c>
      <c r="F192" s="233" t="s">
        <v>732</v>
      </c>
      <c r="G192" s="231"/>
      <c r="H192" s="232" t="s">
        <v>19</v>
      </c>
      <c r="I192" s="234"/>
      <c r="J192" s="231"/>
      <c r="K192" s="231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175</v>
      </c>
      <c r="AU192" s="239" t="s">
        <v>82</v>
      </c>
      <c r="AV192" s="13" t="s">
        <v>80</v>
      </c>
      <c r="AW192" s="13" t="s">
        <v>33</v>
      </c>
      <c r="AX192" s="13" t="s">
        <v>72</v>
      </c>
      <c r="AY192" s="239" t="s">
        <v>115</v>
      </c>
    </row>
    <row r="193" s="14" customFormat="1">
      <c r="A193" s="14"/>
      <c r="B193" s="240"/>
      <c r="C193" s="241"/>
      <c r="D193" s="220" t="s">
        <v>175</v>
      </c>
      <c r="E193" s="242" t="s">
        <v>19</v>
      </c>
      <c r="F193" s="243" t="s">
        <v>733</v>
      </c>
      <c r="G193" s="241"/>
      <c r="H193" s="244">
        <v>2.3460000000000001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175</v>
      </c>
      <c r="AU193" s="250" t="s">
        <v>82</v>
      </c>
      <c r="AV193" s="14" t="s">
        <v>82</v>
      </c>
      <c r="AW193" s="14" t="s">
        <v>33</v>
      </c>
      <c r="AX193" s="14" t="s">
        <v>72</v>
      </c>
      <c r="AY193" s="250" t="s">
        <v>115</v>
      </c>
    </row>
    <row r="194" s="14" customFormat="1">
      <c r="A194" s="14"/>
      <c r="B194" s="240"/>
      <c r="C194" s="241"/>
      <c r="D194" s="220" t="s">
        <v>175</v>
      </c>
      <c r="E194" s="242" t="s">
        <v>19</v>
      </c>
      <c r="F194" s="243" t="s">
        <v>734</v>
      </c>
      <c r="G194" s="241"/>
      <c r="H194" s="244">
        <v>1.1499999999999999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0" t="s">
        <v>175</v>
      </c>
      <c r="AU194" s="250" t="s">
        <v>82</v>
      </c>
      <c r="AV194" s="14" t="s">
        <v>82</v>
      </c>
      <c r="AW194" s="14" t="s">
        <v>33</v>
      </c>
      <c r="AX194" s="14" t="s">
        <v>72</v>
      </c>
      <c r="AY194" s="250" t="s">
        <v>115</v>
      </c>
    </row>
    <row r="195" s="14" customFormat="1">
      <c r="A195" s="14"/>
      <c r="B195" s="240"/>
      <c r="C195" s="241"/>
      <c r="D195" s="220" t="s">
        <v>175</v>
      </c>
      <c r="E195" s="242" t="s">
        <v>19</v>
      </c>
      <c r="F195" s="243" t="s">
        <v>735</v>
      </c>
      <c r="G195" s="241"/>
      <c r="H195" s="244">
        <v>0.46000000000000002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0" t="s">
        <v>175</v>
      </c>
      <c r="AU195" s="250" t="s">
        <v>82</v>
      </c>
      <c r="AV195" s="14" t="s">
        <v>82</v>
      </c>
      <c r="AW195" s="14" t="s">
        <v>33</v>
      </c>
      <c r="AX195" s="14" t="s">
        <v>72</v>
      </c>
      <c r="AY195" s="250" t="s">
        <v>115</v>
      </c>
    </row>
    <row r="196" s="14" customFormat="1">
      <c r="A196" s="14"/>
      <c r="B196" s="240"/>
      <c r="C196" s="241"/>
      <c r="D196" s="220" t="s">
        <v>175</v>
      </c>
      <c r="E196" s="242" t="s">
        <v>19</v>
      </c>
      <c r="F196" s="243" t="s">
        <v>736</v>
      </c>
      <c r="G196" s="241"/>
      <c r="H196" s="244">
        <v>-0.17299999999999999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0" t="s">
        <v>175</v>
      </c>
      <c r="AU196" s="250" t="s">
        <v>82</v>
      </c>
      <c r="AV196" s="14" t="s">
        <v>82</v>
      </c>
      <c r="AW196" s="14" t="s">
        <v>33</v>
      </c>
      <c r="AX196" s="14" t="s">
        <v>72</v>
      </c>
      <c r="AY196" s="250" t="s">
        <v>115</v>
      </c>
    </row>
    <row r="197" s="13" customFormat="1">
      <c r="A197" s="13"/>
      <c r="B197" s="230"/>
      <c r="C197" s="231"/>
      <c r="D197" s="220" t="s">
        <v>175</v>
      </c>
      <c r="E197" s="232" t="s">
        <v>19</v>
      </c>
      <c r="F197" s="233" t="s">
        <v>706</v>
      </c>
      <c r="G197" s="231"/>
      <c r="H197" s="232" t="s">
        <v>19</v>
      </c>
      <c r="I197" s="234"/>
      <c r="J197" s="231"/>
      <c r="K197" s="231"/>
      <c r="L197" s="235"/>
      <c r="M197" s="236"/>
      <c r="N197" s="237"/>
      <c r="O197" s="237"/>
      <c r="P197" s="237"/>
      <c r="Q197" s="237"/>
      <c r="R197" s="237"/>
      <c r="S197" s="237"/>
      <c r="T197" s="23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9" t="s">
        <v>175</v>
      </c>
      <c r="AU197" s="239" t="s">
        <v>82</v>
      </c>
      <c r="AV197" s="13" t="s">
        <v>80</v>
      </c>
      <c r="AW197" s="13" t="s">
        <v>33</v>
      </c>
      <c r="AX197" s="13" t="s">
        <v>72</v>
      </c>
      <c r="AY197" s="239" t="s">
        <v>115</v>
      </c>
    </row>
    <row r="198" s="14" customFormat="1">
      <c r="A198" s="14"/>
      <c r="B198" s="240"/>
      <c r="C198" s="241"/>
      <c r="D198" s="220" t="s">
        <v>175</v>
      </c>
      <c r="E198" s="242" t="s">
        <v>19</v>
      </c>
      <c r="F198" s="243" t="s">
        <v>737</v>
      </c>
      <c r="G198" s="241"/>
      <c r="H198" s="244">
        <v>9.907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0" t="s">
        <v>175</v>
      </c>
      <c r="AU198" s="250" t="s">
        <v>82</v>
      </c>
      <c r="AV198" s="14" t="s">
        <v>82</v>
      </c>
      <c r="AW198" s="14" t="s">
        <v>33</v>
      </c>
      <c r="AX198" s="14" t="s">
        <v>72</v>
      </c>
      <c r="AY198" s="250" t="s">
        <v>115</v>
      </c>
    </row>
    <row r="199" s="14" customFormat="1">
      <c r="A199" s="14"/>
      <c r="B199" s="240"/>
      <c r="C199" s="241"/>
      <c r="D199" s="220" t="s">
        <v>175</v>
      </c>
      <c r="E199" s="242" t="s">
        <v>19</v>
      </c>
      <c r="F199" s="243" t="s">
        <v>738</v>
      </c>
      <c r="G199" s="241"/>
      <c r="H199" s="244">
        <v>7.6609999999999996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0" t="s">
        <v>175</v>
      </c>
      <c r="AU199" s="250" t="s">
        <v>82</v>
      </c>
      <c r="AV199" s="14" t="s">
        <v>82</v>
      </c>
      <c r="AW199" s="14" t="s">
        <v>33</v>
      </c>
      <c r="AX199" s="14" t="s">
        <v>72</v>
      </c>
      <c r="AY199" s="250" t="s">
        <v>115</v>
      </c>
    </row>
    <row r="200" s="14" customFormat="1">
      <c r="A200" s="14"/>
      <c r="B200" s="240"/>
      <c r="C200" s="241"/>
      <c r="D200" s="220" t="s">
        <v>175</v>
      </c>
      <c r="E200" s="242" t="s">
        <v>19</v>
      </c>
      <c r="F200" s="243" t="s">
        <v>739</v>
      </c>
      <c r="G200" s="241"/>
      <c r="H200" s="244">
        <v>7.8339999999999996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0" t="s">
        <v>175</v>
      </c>
      <c r="AU200" s="250" t="s">
        <v>82</v>
      </c>
      <c r="AV200" s="14" t="s">
        <v>82</v>
      </c>
      <c r="AW200" s="14" t="s">
        <v>33</v>
      </c>
      <c r="AX200" s="14" t="s">
        <v>72</v>
      </c>
      <c r="AY200" s="250" t="s">
        <v>115</v>
      </c>
    </row>
    <row r="201" s="14" customFormat="1">
      <c r="A201" s="14"/>
      <c r="B201" s="240"/>
      <c r="C201" s="241"/>
      <c r="D201" s="220" t="s">
        <v>175</v>
      </c>
      <c r="E201" s="242" t="s">
        <v>19</v>
      </c>
      <c r="F201" s="243" t="s">
        <v>740</v>
      </c>
      <c r="G201" s="241"/>
      <c r="H201" s="244">
        <v>8.3520000000000003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0" t="s">
        <v>175</v>
      </c>
      <c r="AU201" s="250" t="s">
        <v>82</v>
      </c>
      <c r="AV201" s="14" t="s">
        <v>82</v>
      </c>
      <c r="AW201" s="14" t="s">
        <v>33</v>
      </c>
      <c r="AX201" s="14" t="s">
        <v>72</v>
      </c>
      <c r="AY201" s="250" t="s">
        <v>115</v>
      </c>
    </row>
    <row r="202" s="14" customFormat="1">
      <c r="A202" s="14"/>
      <c r="B202" s="240"/>
      <c r="C202" s="241"/>
      <c r="D202" s="220" t="s">
        <v>175</v>
      </c>
      <c r="E202" s="242" t="s">
        <v>19</v>
      </c>
      <c r="F202" s="243" t="s">
        <v>741</v>
      </c>
      <c r="G202" s="241"/>
      <c r="H202" s="244">
        <v>-4.6020000000000003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0" t="s">
        <v>175</v>
      </c>
      <c r="AU202" s="250" t="s">
        <v>82</v>
      </c>
      <c r="AV202" s="14" t="s">
        <v>82</v>
      </c>
      <c r="AW202" s="14" t="s">
        <v>33</v>
      </c>
      <c r="AX202" s="14" t="s">
        <v>72</v>
      </c>
      <c r="AY202" s="250" t="s">
        <v>115</v>
      </c>
    </row>
    <row r="203" s="13" customFormat="1">
      <c r="A203" s="13"/>
      <c r="B203" s="230"/>
      <c r="C203" s="231"/>
      <c r="D203" s="220" t="s">
        <v>175</v>
      </c>
      <c r="E203" s="232" t="s">
        <v>19</v>
      </c>
      <c r="F203" s="233" t="s">
        <v>742</v>
      </c>
      <c r="G203" s="231"/>
      <c r="H203" s="232" t="s">
        <v>19</v>
      </c>
      <c r="I203" s="234"/>
      <c r="J203" s="231"/>
      <c r="K203" s="231"/>
      <c r="L203" s="235"/>
      <c r="M203" s="236"/>
      <c r="N203" s="237"/>
      <c r="O203" s="237"/>
      <c r="P203" s="237"/>
      <c r="Q203" s="237"/>
      <c r="R203" s="237"/>
      <c r="S203" s="237"/>
      <c r="T203" s="23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9" t="s">
        <v>175</v>
      </c>
      <c r="AU203" s="239" t="s">
        <v>82</v>
      </c>
      <c r="AV203" s="13" t="s">
        <v>80</v>
      </c>
      <c r="AW203" s="13" t="s">
        <v>33</v>
      </c>
      <c r="AX203" s="13" t="s">
        <v>72</v>
      </c>
      <c r="AY203" s="239" t="s">
        <v>115</v>
      </c>
    </row>
    <row r="204" s="14" customFormat="1">
      <c r="A204" s="14"/>
      <c r="B204" s="240"/>
      <c r="C204" s="241"/>
      <c r="D204" s="220" t="s">
        <v>175</v>
      </c>
      <c r="E204" s="242" t="s">
        <v>19</v>
      </c>
      <c r="F204" s="243" t="s">
        <v>743</v>
      </c>
      <c r="G204" s="241"/>
      <c r="H204" s="244">
        <v>5.6779999999999999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0" t="s">
        <v>175</v>
      </c>
      <c r="AU204" s="250" t="s">
        <v>82</v>
      </c>
      <c r="AV204" s="14" t="s">
        <v>82</v>
      </c>
      <c r="AW204" s="14" t="s">
        <v>33</v>
      </c>
      <c r="AX204" s="14" t="s">
        <v>72</v>
      </c>
      <c r="AY204" s="250" t="s">
        <v>115</v>
      </c>
    </row>
    <row r="205" s="14" customFormat="1">
      <c r="A205" s="14"/>
      <c r="B205" s="240"/>
      <c r="C205" s="241"/>
      <c r="D205" s="220" t="s">
        <v>175</v>
      </c>
      <c r="E205" s="242" t="s">
        <v>19</v>
      </c>
      <c r="F205" s="243" t="s">
        <v>744</v>
      </c>
      <c r="G205" s="241"/>
      <c r="H205" s="244">
        <v>-0.29999999999999999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0" t="s">
        <v>175</v>
      </c>
      <c r="AU205" s="250" t="s">
        <v>82</v>
      </c>
      <c r="AV205" s="14" t="s">
        <v>82</v>
      </c>
      <c r="AW205" s="14" t="s">
        <v>33</v>
      </c>
      <c r="AX205" s="14" t="s">
        <v>72</v>
      </c>
      <c r="AY205" s="250" t="s">
        <v>115</v>
      </c>
    </row>
    <row r="206" s="14" customFormat="1">
      <c r="A206" s="14"/>
      <c r="B206" s="240"/>
      <c r="C206" s="241"/>
      <c r="D206" s="220" t="s">
        <v>175</v>
      </c>
      <c r="E206" s="242" t="s">
        <v>19</v>
      </c>
      <c r="F206" s="243" t="s">
        <v>745</v>
      </c>
      <c r="G206" s="241"/>
      <c r="H206" s="244">
        <v>-0.16900000000000001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0" t="s">
        <v>175</v>
      </c>
      <c r="AU206" s="250" t="s">
        <v>82</v>
      </c>
      <c r="AV206" s="14" t="s">
        <v>82</v>
      </c>
      <c r="AW206" s="14" t="s">
        <v>33</v>
      </c>
      <c r="AX206" s="14" t="s">
        <v>72</v>
      </c>
      <c r="AY206" s="250" t="s">
        <v>115</v>
      </c>
    </row>
    <row r="207" s="14" customFormat="1">
      <c r="A207" s="14"/>
      <c r="B207" s="240"/>
      <c r="C207" s="241"/>
      <c r="D207" s="220" t="s">
        <v>175</v>
      </c>
      <c r="E207" s="242" t="s">
        <v>19</v>
      </c>
      <c r="F207" s="243" t="s">
        <v>746</v>
      </c>
      <c r="G207" s="241"/>
      <c r="H207" s="244">
        <v>-0.436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0" t="s">
        <v>175</v>
      </c>
      <c r="AU207" s="250" t="s">
        <v>82</v>
      </c>
      <c r="AV207" s="14" t="s">
        <v>82</v>
      </c>
      <c r="AW207" s="14" t="s">
        <v>33</v>
      </c>
      <c r="AX207" s="14" t="s">
        <v>72</v>
      </c>
      <c r="AY207" s="250" t="s">
        <v>115</v>
      </c>
    </row>
    <row r="208" s="15" customFormat="1">
      <c r="A208" s="15"/>
      <c r="B208" s="253"/>
      <c r="C208" s="254"/>
      <c r="D208" s="220" t="s">
        <v>175</v>
      </c>
      <c r="E208" s="255" t="s">
        <v>19</v>
      </c>
      <c r="F208" s="256" t="s">
        <v>239</v>
      </c>
      <c r="G208" s="254"/>
      <c r="H208" s="257">
        <v>65.823999999999998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3" t="s">
        <v>175</v>
      </c>
      <c r="AU208" s="263" t="s">
        <v>82</v>
      </c>
      <c r="AV208" s="15" t="s">
        <v>114</v>
      </c>
      <c r="AW208" s="15" t="s">
        <v>33</v>
      </c>
      <c r="AX208" s="15" t="s">
        <v>80</v>
      </c>
      <c r="AY208" s="263" t="s">
        <v>115</v>
      </c>
    </row>
    <row r="209" s="2" customFormat="1" ht="16.5" customHeight="1">
      <c r="A209" s="41"/>
      <c r="B209" s="42"/>
      <c r="C209" s="264" t="s">
        <v>280</v>
      </c>
      <c r="D209" s="264" t="s">
        <v>322</v>
      </c>
      <c r="E209" s="265" t="s">
        <v>747</v>
      </c>
      <c r="F209" s="266" t="s">
        <v>748</v>
      </c>
      <c r="G209" s="267" t="s">
        <v>292</v>
      </c>
      <c r="H209" s="268">
        <v>131.648</v>
      </c>
      <c r="I209" s="269"/>
      <c r="J209" s="270">
        <f>ROUND(I209*H209,2)</f>
        <v>0</v>
      </c>
      <c r="K209" s="266" t="s">
        <v>19</v>
      </c>
      <c r="L209" s="271"/>
      <c r="M209" s="272" t="s">
        <v>19</v>
      </c>
      <c r="N209" s="273" t="s">
        <v>43</v>
      </c>
      <c r="O209" s="87"/>
      <c r="P209" s="216">
        <f>O209*H209</f>
        <v>0</v>
      </c>
      <c r="Q209" s="216">
        <v>1</v>
      </c>
      <c r="R209" s="216">
        <f>Q209*H209</f>
        <v>131.648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143</v>
      </c>
      <c r="AT209" s="218" t="s">
        <v>322</v>
      </c>
      <c r="AU209" s="218" t="s">
        <v>82</v>
      </c>
      <c r="AY209" s="20" t="s">
        <v>115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80</v>
      </c>
      <c r="BK209" s="219">
        <f>ROUND(I209*H209,2)</f>
        <v>0</v>
      </c>
      <c r="BL209" s="20" t="s">
        <v>114</v>
      </c>
      <c r="BM209" s="218" t="s">
        <v>749</v>
      </c>
    </row>
    <row r="210" s="14" customFormat="1">
      <c r="A210" s="14"/>
      <c r="B210" s="240"/>
      <c r="C210" s="241"/>
      <c r="D210" s="220" t="s">
        <v>175</v>
      </c>
      <c r="E210" s="241"/>
      <c r="F210" s="243" t="s">
        <v>750</v>
      </c>
      <c r="G210" s="241"/>
      <c r="H210" s="244">
        <v>131.648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0" t="s">
        <v>175</v>
      </c>
      <c r="AU210" s="250" t="s">
        <v>82</v>
      </c>
      <c r="AV210" s="14" t="s">
        <v>82</v>
      </c>
      <c r="AW210" s="14" t="s">
        <v>4</v>
      </c>
      <c r="AX210" s="14" t="s">
        <v>80</v>
      </c>
      <c r="AY210" s="250" t="s">
        <v>115</v>
      </c>
    </row>
    <row r="211" s="2" customFormat="1" ht="24.15" customHeight="1">
      <c r="A211" s="41"/>
      <c r="B211" s="42"/>
      <c r="C211" s="207" t="s">
        <v>284</v>
      </c>
      <c r="D211" s="207" t="s">
        <v>117</v>
      </c>
      <c r="E211" s="208" t="s">
        <v>751</v>
      </c>
      <c r="F211" s="209" t="s">
        <v>752</v>
      </c>
      <c r="G211" s="210" t="s">
        <v>248</v>
      </c>
      <c r="H211" s="211">
        <v>194.54900000000001</v>
      </c>
      <c r="I211" s="212"/>
      <c r="J211" s="213">
        <f>ROUND(I211*H211,2)</f>
        <v>0</v>
      </c>
      <c r="K211" s="209" t="s">
        <v>181</v>
      </c>
      <c r="L211" s="47"/>
      <c r="M211" s="214" t="s">
        <v>19</v>
      </c>
      <c r="N211" s="215" t="s">
        <v>43</v>
      </c>
      <c r="O211" s="87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114</v>
      </c>
      <c r="AT211" s="218" t="s">
        <v>117</v>
      </c>
      <c r="AU211" s="218" t="s">
        <v>82</v>
      </c>
      <c r="AY211" s="20" t="s">
        <v>115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80</v>
      </c>
      <c r="BK211" s="219">
        <f>ROUND(I211*H211,2)</f>
        <v>0</v>
      </c>
      <c r="BL211" s="20" t="s">
        <v>114</v>
      </c>
      <c r="BM211" s="218" t="s">
        <v>753</v>
      </c>
    </row>
    <row r="212" s="2" customFormat="1">
      <c r="A212" s="41"/>
      <c r="B212" s="42"/>
      <c r="C212" s="43"/>
      <c r="D212" s="251" t="s">
        <v>183</v>
      </c>
      <c r="E212" s="43"/>
      <c r="F212" s="252" t="s">
        <v>754</v>
      </c>
      <c r="G212" s="43"/>
      <c r="H212" s="43"/>
      <c r="I212" s="222"/>
      <c r="J212" s="43"/>
      <c r="K212" s="43"/>
      <c r="L212" s="47"/>
      <c r="M212" s="223"/>
      <c r="N212" s="22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183</v>
      </c>
      <c r="AU212" s="20" t="s">
        <v>82</v>
      </c>
    </row>
    <row r="213" s="13" customFormat="1">
      <c r="A213" s="13"/>
      <c r="B213" s="230"/>
      <c r="C213" s="231"/>
      <c r="D213" s="220" t="s">
        <v>175</v>
      </c>
      <c r="E213" s="232" t="s">
        <v>19</v>
      </c>
      <c r="F213" s="233" t="s">
        <v>755</v>
      </c>
      <c r="G213" s="231"/>
      <c r="H213" s="232" t="s">
        <v>19</v>
      </c>
      <c r="I213" s="234"/>
      <c r="J213" s="231"/>
      <c r="K213" s="231"/>
      <c r="L213" s="235"/>
      <c r="M213" s="236"/>
      <c r="N213" s="237"/>
      <c r="O213" s="237"/>
      <c r="P213" s="237"/>
      <c r="Q213" s="237"/>
      <c r="R213" s="237"/>
      <c r="S213" s="237"/>
      <c r="T213" s="2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9" t="s">
        <v>175</v>
      </c>
      <c r="AU213" s="239" t="s">
        <v>82</v>
      </c>
      <c r="AV213" s="13" t="s">
        <v>80</v>
      </c>
      <c r="AW213" s="13" t="s">
        <v>33</v>
      </c>
      <c r="AX213" s="13" t="s">
        <v>72</v>
      </c>
      <c r="AY213" s="239" t="s">
        <v>115</v>
      </c>
    </row>
    <row r="214" s="13" customFormat="1">
      <c r="A214" s="13"/>
      <c r="B214" s="230"/>
      <c r="C214" s="231"/>
      <c r="D214" s="220" t="s">
        <v>175</v>
      </c>
      <c r="E214" s="232" t="s">
        <v>19</v>
      </c>
      <c r="F214" s="233" t="s">
        <v>756</v>
      </c>
      <c r="G214" s="231"/>
      <c r="H214" s="232" t="s">
        <v>19</v>
      </c>
      <c r="I214" s="234"/>
      <c r="J214" s="231"/>
      <c r="K214" s="231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175</v>
      </c>
      <c r="AU214" s="239" t="s">
        <v>82</v>
      </c>
      <c r="AV214" s="13" t="s">
        <v>80</v>
      </c>
      <c r="AW214" s="13" t="s">
        <v>33</v>
      </c>
      <c r="AX214" s="13" t="s">
        <v>72</v>
      </c>
      <c r="AY214" s="239" t="s">
        <v>115</v>
      </c>
    </row>
    <row r="215" s="14" customFormat="1">
      <c r="A215" s="14"/>
      <c r="B215" s="240"/>
      <c r="C215" s="241"/>
      <c r="D215" s="220" t="s">
        <v>175</v>
      </c>
      <c r="E215" s="242" t="s">
        <v>19</v>
      </c>
      <c r="F215" s="243" t="s">
        <v>757</v>
      </c>
      <c r="G215" s="241"/>
      <c r="H215" s="244">
        <v>11.970000000000001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0" t="s">
        <v>175</v>
      </c>
      <c r="AU215" s="250" t="s">
        <v>82</v>
      </c>
      <c r="AV215" s="14" t="s">
        <v>82</v>
      </c>
      <c r="AW215" s="14" t="s">
        <v>33</v>
      </c>
      <c r="AX215" s="14" t="s">
        <v>72</v>
      </c>
      <c r="AY215" s="250" t="s">
        <v>115</v>
      </c>
    </row>
    <row r="216" s="14" customFormat="1">
      <c r="A216" s="14"/>
      <c r="B216" s="240"/>
      <c r="C216" s="241"/>
      <c r="D216" s="220" t="s">
        <v>175</v>
      </c>
      <c r="E216" s="242" t="s">
        <v>19</v>
      </c>
      <c r="F216" s="243" t="s">
        <v>758</v>
      </c>
      <c r="G216" s="241"/>
      <c r="H216" s="244">
        <v>9.9960000000000004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0" t="s">
        <v>175</v>
      </c>
      <c r="AU216" s="250" t="s">
        <v>82</v>
      </c>
      <c r="AV216" s="14" t="s">
        <v>82</v>
      </c>
      <c r="AW216" s="14" t="s">
        <v>33</v>
      </c>
      <c r="AX216" s="14" t="s">
        <v>72</v>
      </c>
      <c r="AY216" s="250" t="s">
        <v>115</v>
      </c>
    </row>
    <row r="217" s="14" customFormat="1">
      <c r="A217" s="14"/>
      <c r="B217" s="240"/>
      <c r="C217" s="241"/>
      <c r="D217" s="220" t="s">
        <v>175</v>
      </c>
      <c r="E217" s="242" t="s">
        <v>19</v>
      </c>
      <c r="F217" s="243" t="s">
        <v>759</v>
      </c>
      <c r="G217" s="241"/>
      <c r="H217" s="244">
        <v>7.234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0" t="s">
        <v>175</v>
      </c>
      <c r="AU217" s="250" t="s">
        <v>82</v>
      </c>
      <c r="AV217" s="14" t="s">
        <v>82</v>
      </c>
      <c r="AW217" s="14" t="s">
        <v>33</v>
      </c>
      <c r="AX217" s="14" t="s">
        <v>72</v>
      </c>
      <c r="AY217" s="250" t="s">
        <v>115</v>
      </c>
    </row>
    <row r="218" s="13" customFormat="1">
      <c r="A218" s="13"/>
      <c r="B218" s="230"/>
      <c r="C218" s="231"/>
      <c r="D218" s="220" t="s">
        <v>175</v>
      </c>
      <c r="E218" s="232" t="s">
        <v>19</v>
      </c>
      <c r="F218" s="233" t="s">
        <v>760</v>
      </c>
      <c r="G218" s="231"/>
      <c r="H218" s="232" t="s">
        <v>19</v>
      </c>
      <c r="I218" s="234"/>
      <c r="J218" s="231"/>
      <c r="K218" s="231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175</v>
      </c>
      <c r="AU218" s="239" t="s">
        <v>82</v>
      </c>
      <c r="AV218" s="13" t="s">
        <v>80</v>
      </c>
      <c r="AW218" s="13" t="s">
        <v>33</v>
      </c>
      <c r="AX218" s="13" t="s">
        <v>72</v>
      </c>
      <c r="AY218" s="239" t="s">
        <v>115</v>
      </c>
    </row>
    <row r="219" s="14" customFormat="1">
      <c r="A219" s="14"/>
      <c r="B219" s="240"/>
      <c r="C219" s="241"/>
      <c r="D219" s="220" t="s">
        <v>175</v>
      </c>
      <c r="E219" s="242" t="s">
        <v>19</v>
      </c>
      <c r="F219" s="243" t="s">
        <v>761</v>
      </c>
      <c r="G219" s="241"/>
      <c r="H219" s="244">
        <v>-1.464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0" t="s">
        <v>175</v>
      </c>
      <c r="AU219" s="250" t="s">
        <v>82</v>
      </c>
      <c r="AV219" s="14" t="s">
        <v>82</v>
      </c>
      <c r="AW219" s="14" t="s">
        <v>33</v>
      </c>
      <c r="AX219" s="14" t="s">
        <v>72</v>
      </c>
      <c r="AY219" s="250" t="s">
        <v>115</v>
      </c>
    </row>
    <row r="220" s="14" customFormat="1">
      <c r="A220" s="14"/>
      <c r="B220" s="240"/>
      <c r="C220" s="241"/>
      <c r="D220" s="220" t="s">
        <v>175</v>
      </c>
      <c r="E220" s="242" t="s">
        <v>19</v>
      </c>
      <c r="F220" s="243" t="s">
        <v>762</v>
      </c>
      <c r="G220" s="241"/>
      <c r="H220" s="244">
        <v>-0.996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0" t="s">
        <v>175</v>
      </c>
      <c r="AU220" s="250" t="s">
        <v>82</v>
      </c>
      <c r="AV220" s="14" t="s">
        <v>82</v>
      </c>
      <c r="AW220" s="14" t="s">
        <v>33</v>
      </c>
      <c r="AX220" s="14" t="s">
        <v>72</v>
      </c>
      <c r="AY220" s="250" t="s">
        <v>115</v>
      </c>
    </row>
    <row r="221" s="14" customFormat="1">
      <c r="A221" s="14"/>
      <c r="B221" s="240"/>
      <c r="C221" s="241"/>
      <c r="D221" s="220" t="s">
        <v>175</v>
      </c>
      <c r="E221" s="242" t="s">
        <v>19</v>
      </c>
      <c r="F221" s="243" t="s">
        <v>763</v>
      </c>
      <c r="G221" s="241"/>
      <c r="H221" s="244">
        <v>-1.032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0" t="s">
        <v>175</v>
      </c>
      <c r="AU221" s="250" t="s">
        <v>82</v>
      </c>
      <c r="AV221" s="14" t="s">
        <v>82</v>
      </c>
      <c r="AW221" s="14" t="s">
        <v>33</v>
      </c>
      <c r="AX221" s="14" t="s">
        <v>72</v>
      </c>
      <c r="AY221" s="250" t="s">
        <v>115</v>
      </c>
    </row>
    <row r="222" s="14" customFormat="1">
      <c r="A222" s="14"/>
      <c r="B222" s="240"/>
      <c r="C222" s="241"/>
      <c r="D222" s="220" t="s">
        <v>175</v>
      </c>
      <c r="E222" s="242" t="s">
        <v>19</v>
      </c>
      <c r="F222" s="243" t="s">
        <v>764</v>
      </c>
      <c r="G222" s="241"/>
      <c r="H222" s="244">
        <v>-1.1399999999999999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0" t="s">
        <v>175</v>
      </c>
      <c r="AU222" s="250" t="s">
        <v>82</v>
      </c>
      <c r="AV222" s="14" t="s">
        <v>82</v>
      </c>
      <c r="AW222" s="14" t="s">
        <v>33</v>
      </c>
      <c r="AX222" s="14" t="s">
        <v>72</v>
      </c>
      <c r="AY222" s="250" t="s">
        <v>115</v>
      </c>
    </row>
    <row r="223" s="13" customFormat="1">
      <c r="A223" s="13"/>
      <c r="B223" s="230"/>
      <c r="C223" s="231"/>
      <c r="D223" s="220" t="s">
        <v>175</v>
      </c>
      <c r="E223" s="232" t="s">
        <v>19</v>
      </c>
      <c r="F223" s="233" t="s">
        <v>765</v>
      </c>
      <c r="G223" s="231"/>
      <c r="H223" s="232" t="s">
        <v>19</v>
      </c>
      <c r="I223" s="234"/>
      <c r="J223" s="231"/>
      <c r="K223" s="231"/>
      <c r="L223" s="235"/>
      <c r="M223" s="236"/>
      <c r="N223" s="237"/>
      <c r="O223" s="237"/>
      <c r="P223" s="237"/>
      <c r="Q223" s="237"/>
      <c r="R223" s="237"/>
      <c r="S223" s="237"/>
      <c r="T223" s="23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9" t="s">
        <v>175</v>
      </c>
      <c r="AU223" s="239" t="s">
        <v>82</v>
      </c>
      <c r="AV223" s="13" t="s">
        <v>80</v>
      </c>
      <c r="AW223" s="13" t="s">
        <v>33</v>
      </c>
      <c r="AX223" s="13" t="s">
        <v>72</v>
      </c>
      <c r="AY223" s="239" t="s">
        <v>115</v>
      </c>
    </row>
    <row r="224" s="14" customFormat="1">
      <c r="A224" s="14"/>
      <c r="B224" s="240"/>
      <c r="C224" s="241"/>
      <c r="D224" s="220" t="s">
        <v>175</v>
      </c>
      <c r="E224" s="242" t="s">
        <v>19</v>
      </c>
      <c r="F224" s="243" t="s">
        <v>766</v>
      </c>
      <c r="G224" s="241"/>
      <c r="H224" s="244">
        <v>1.403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0" t="s">
        <v>175</v>
      </c>
      <c r="AU224" s="250" t="s">
        <v>82</v>
      </c>
      <c r="AV224" s="14" t="s">
        <v>82</v>
      </c>
      <c r="AW224" s="14" t="s">
        <v>33</v>
      </c>
      <c r="AX224" s="14" t="s">
        <v>72</v>
      </c>
      <c r="AY224" s="250" t="s">
        <v>115</v>
      </c>
    </row>
    <row r="225" s="14" customFormat="1">
      <c r="A225" s="14"/>
      <c r="B225" s="240"/>
      <c r="C225" s="241"/>
      <c r="D225" s="220" t="s">
        <v>175</v>
      </c>
      <c r="E225" s="242" t="s">
        <v>19</v>
      </c>
      <c r="F225" s="243" t="s">
        <v>767</v>
      </c>
      <c r="G225" s="241"/>
      <c r="H225" s="244">
        <v>0.52500000000000002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0" t="s">
        <v>175</v>
      </c>
      <c r="AU225" s="250" t="s">
        <v>82</v>
      </c>
      <c r="AV225" s="14" t="s">
        <v>82</v>
      </c>
      <c r="AW225" s="14" t="s">
        <v>33</v>
      </c>
      <c r="AX225" s="14" t="s">
        <v>72</v>
      </c>
      <c r="AY225" s="250" t="s">
        <v>115</v>
      </c>
    </row>
    <row r="226" s="14" customFormat="1">
      <c r="A226" s="14"/>
      <c r="B226" s="240"/>
      <c r="C226" s="241"/>
      <c r="D226" s="220" t="s">
        <v>175</v>
      </c>
      <c r="E226" s="242" t="s">
        <v>19</v>
      </c>
      <c r="F226" s="243" t="s">
        <v>768</v>
      </c>
      <c r="G226" s="241"/>
      <c r="H226" s="244">
        <v>0.185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0" t="s">
        <v>175</v>
      </c>
      <c r="AU226" s="250" t="s">
        <v>82</v>
      </c>
      <c r="AV226" s="14" t="s">
        <v>82</v>
      </c>
      <c r="AW226" s="14" t="s">
        <v>33</v>
      </c>
      <c r="AX226" s="14" t="s">
        <v>72</v>
      </c>
      <c r="AY226" s="250" t="s">
        <v>115</v>
      </c>
    </row>
    <row r="227" s="13" customFormat="1">
      <c r="A227" s="13"/>
      <c r="B227" s="230"/>
      <c r="C227" s="231"/>
      <c r="D227" s="220" t="s">
        <v>175</v>
      </c>
      <c r="E227" s="232" t="s">
        <v>19</v>
      </c>
      <c r="F227" s="233" t="s">
        <v>769</v>
      </c>
      <c r="G227" s="231"/>
      <c r="H227" s="232" t="s">
        <v>19</v>
      </c>
      <c r="I227" s="234"/>
      <c r="J227" s="231"/>
      <c r="K227" s="231"/>
      <c r="L227" s="235"/>
      <c r="M227" s="236"/>
      <c r="N227" s="237"/>
      <c r="O227" s="237"/>
      <c r="P227" s="237"/>
      <c r="Q227" s="237"/>
      <c r="R227" s="237"/>
      <c r="S227" s="237"/>
      <c r="T227" s="23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9" t="s">
        <v>175</v>
      </c>
      <c r="AU227" s="239" t="s">
        <v>82</v>
      </c>
      <c r="AV227" s="13" t="s">
        <v>80</v>
      </c>
      <c r="AW227" s="13" t="s">
        <v>33</v>
      </c>
      <c r="AX227" s="13" t="s">
        <v>72</v>
      </c>
      <c r="AY227" s="239" t="s">
        <v>115</v>
      </c>
    </row>
    <row r="228" s="14" customFormat="1">
      <c r="A228" s="14"/>
      <c r="B228" s="240"/>
      <c r="C228" s="241"/>
      <c r="D228" s="220" t="s">
        <v>175</v>
      </c>
      <c r="E228" s="242" t="s">
        <v>19</v>
      </c>
      <c r="F228" s="243" t="s">
        <v>770</v>
      </c>
      <c r="G228" s="241"/>
      <c r="H228" s="244">
        <v>98.186999999999998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0" t="s">
        <v>175</v>
      </c>
      <c r="AU228" s="250" t="s">
        <v>82</v>
      </c>
      <c r="AV228" s="14" t="s">
        <v>82</v>
      </c>
      <c r="AW228" s="14" t="s">
        <v>33</v>
      </c>
      <c r="AX228" s="14" t="s">
        <v>72</v>
      </c>
      <c r="AY228" s="250" t="s">
        <v>115</v>
      </c>
    </row>
    <row r="229" s="16" customFormat="1">
      <c r="A229" s="16"/>
      <c r="B229" s="277"/>
      <c r="C229" s="278"/>
      <c r="D229" s="220" t="s">
        <v>175</v>
      </c>
      <c r="E229" s="279" t="s">
        <v>19</v>
      </c>
      <c r="F229" s="280" t="s">
        <v>771</v>
      </c>
      <c r="G229" s="278"/>
      <c r="H229" s="281">
        <v>124.868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87" t="s">
        <v>175</v>
      </c>
      <c r="AU229" s="287" t="s">
        <v>82</v>
      </c>
      <c r="AV229" s="16" t="s">
        <v>126</v>
      </c>
      <c r="AW229" s="16" t="s">
        <v>33</v>
      </c>
      <c r="AX229" s="16" t="s">
        <v>72</v>
      </c>
      <c r="AY229" s="287" t="s">
        <v>115</v>
      </c>
    </row>
    <row r="230" s="13" customFormat="1">
      <c r="A230" s="13"/>
      <c r="B230" s="230"/>
      <c r="C230" s="231"/>
      <c r="D230" s="220" t="s">
        <v>175</v>
      </c>
      <c r="E230" s="232" t="s">
        <v>19</v>
      </c>
      <c r="F230" s="233" t="s">
        <v>772</v>
      </c>
      <c r="G230" s="231"/>
      <c r="H230" s="232" t="s">
        <v>19</v>
      </c>
      <c r="I230" s="234"/>
      <c r="J230" s="231"/>
      <c r="K230" s="231"/>
      <c r="L230" s="235"/>
      <c r="M230" s="236"/>
      <c r="N230" s="237"/>
      <c r="O230" s="237"/>
      <c r="P230" s="237"/>
      <c r="Q230" s="237"/>
      <c r="R230" s="237"/>
      <c r="S230" s="237"/>
      <c r="T230" s="23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9" t="s">
        <v>175</v>
      </c>
      <c r="AU230" s="239" t="s">
        <v>82</v>
      </c>
      <c r="AV230" s="13" t="s">
        <v>80</v>
      </c>
      <c r="AW230" s="13" t="s">
        <v>33</v>
      </c>
      <c r="AX230" s="13" t="s">
        <v>72</v>
      </c>
      <c r="AY230" s="239" t="s">
        <v>115</v>
      </c>
    </row>
    <row r="231" s="13" customFormat="1">
      <c r="A231" s="13"/>
      <c r="B231" s="230"/>
      <c r="C231" s="231"/>
      <c r="D231" s="220" t="s">
        <v>175</v>
      </c>
      <c r="E231" s="232" t="s">
        <v>19</v>
      </c>
      <c r="F231" s="233" t="s">
        <v>756</v>
      </c>
      <c r="G231" s="231"/>
      <c r="H231" s="232" t="s">
        <v>19</v>
      </c>
      <c r="I231" s="234"/>
      <c r="J231" s="231"/>
      <c r="K231" s="231"/>
      <c r="L231" s="235"/>
      <c r="M231" s="236"/>
      <c r="N231" s="237"/>
      <c r="O231" s="237"/>
      <c r="P231" s="237"/>
      <c r="Q231" s="237"/>
      <c r="R231" s="237"/>
      <c r="S231" s="237"/>
      <c r="T231" s="23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9" t="s">
        <v>175</v>
      </c>
      <c r="AU231" s="239" t="s">
        <v>82</v>
      </c>
      <c r="AV231" s="13" t="s">
        <v>80</v>
      </c>
      <c r="AW231" s="13" t="s">
        <v>33</v>
      </c>
      <c r="AX231" s="13" t="s">
        <v>72</v>
      </c>
      <c r="AY231" s="239" t="s">
        <v>115</v>
      </c>
    </row>
    <row r="232" s="14" customFormat="1">
      <c r="A232" s="14"/>
      <c r="B232" s="240"/>
      <c r="C232" s="241"/>
      <c r="D232" s="220" t="s">
        <v>175</v>
      </c>
      <c r="E232" s="242" t="s">
        <v>19</v>
      </c>
      <c r="F232" s="243" t="s">
        <v>757</v>
      </c>
      <c r="G232" s="241"/>
      <c r="H232" s="244">
        <v>11.970000000000001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0" t="s">
        <v>175</v>
      </c>
      <c r="AU232" s="250" t="s">
        <v>82</v>
      </c>
      <c r="AV232" s="14" t="s">
        <v>82</v>
      </c>
      <c r="AW232" s="14" t="s">
        <v>33</v>
      </c>
      <c r="AX232" s="14" t="s">
        <v>72</v>
      </c>
      <c r="AY232" s="250" t="s">
        <v>115</v>
      </c>
    </row>
    <row r="233" s="14" customFormat="1">
      <c r="A233" s="14"/>
      <c r="B233" s="240"/>
      <c r="C233" s="241"/>
      <c r="D233" s="220" t="s">
        <v>175</v>
      </c>
      <c r="E233" s="242" t="s">
        <v>19</v>
      </c>
      <c r="F233" s="243" t="s">
        <v>758</v>
      </c>
      <c r="G233" s="241"/>
      <c r="H233" s="244">
        <v>9.9960000000000004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0" t="s">
        <v>175</v>
      </c>
      <c r="AU233" s="250" t="s">
        <v>82</v>
      </c>
      <c r="AV233" s="14" t="s">
        <v>82</v>
      </c>
      <c r="AW233" s="14" t="s">
        <v>33</v>
      </c>
      <c r="AX233" s="14" t="s">
        <v>72</v>
      </c>
      <c r="AY233" s="250" t="s">
        <v>115</v>
      </c>
    </row>
    <row r="234" s="14" customFormat="1">
      <c r="A234" s="14"/>
      <c r="B234" s="240"/>
      <c r="C234" s="241"/>
      <c r="D234" s="220" t="s">
        <v>175</v>
      </c>
      <c r="E234" s="242" t="s">
        <v>19</v>
      </c>
      <c r="F234" s="243" t="s">
        <v>759</v>
      </c>
      <c r="G234" s="241"/>
      <c r="H234" s="244">
        <v>7.234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0" t="s">
        <v>175</v>
      </c>
      <c r="AU234" s="250" t="s">
        <v>82</v>
      </c>
      <c r="AV234" s="14" t="s">
        <v>82</v>
      </c>
      <c r="AW234" s="14" t="s">
        <v>33</v>
      </c>
      <c r="AX234" s="14" t="s">
        <v>72</v>
      </c>
      <c r="AY234" s="250" t="s">
        <v>115</v>
      </c>
    </row>
    <row r="235" s="13" customFormat="1">
      <c r="A235" s="13"/>
      <c r="B235" s="230"/>
      <c r="C235" s="231"/>
      <c r="D235" s="220" t="s">
        <v>175</v>
      </c>
      <c r="E235" s="232" t="s">
        <v>19</v>
      </c>
      <c r="F235" s="233" t="s">
        <v>760</v>
      </c>
      <c r="G235" s="231"/>
      <c r="H235" s="232" t="s">
        <v>19</v>
      </c>
      <c r="I235" s="234"/>
      <c r="J235" s="231"/>
      <c r="K235" s="231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175</v>
      </c>
      <c r="AU235" s="239" t="s">
        <v>82</v>
      </c>
      <c r="AV235" s="13" t="s">
        <v>80</v>
      </c>
      <c r="AW235" s="13" t="s">
        <v>33</v>
      </c>
      <c r="AX235" s="13" t="s">
        <v>72</v>
      </c>
      <c r="AY235" s="239" t="s">
        <v>115</v>
      </c>
    </row>
    <row r="236" s="14" customFormat="1">
      <c r="A236" s="14"/>
      <c r="B236" s="240"/>
      <c r="C236" s="241"/>
      <c r="D236" s="220" t="s">
        <v>175</v>
      </c>
      <c r="E236" s="242" t="s">
        <v>19</v>
      </c>
      <c r="F236" s="243" t="s">
        <v>761</v>
      </c>
      <c r="G236" s="241"/>
      <c r="H236" s="244">
        <v>-1.464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175</v>
      </c>
      <c r="AU236" s="250" t="s">
        <v>82</v>
      </c>
      <c r="AV236" s="14" t="s">
        <v>82</v>
      </c>
      <c r="AW236" s="14" t="s">
        <v>33</v>
      </c>
      <c r="AX236" s="14" t="s">
        <v>72</v>
      </c>
      <c r="AY236" s="250" t="s">
        <v>115</v>
      </c>
    </row>
    <row r="237" s="14" customFormat="1">
      <c r="A237" s="14"/>
      <c r="B237" s="240"/>
      <c r="C237" s="241"/>
      <c r="D237" s="220" t="s">
        <v>175</v>
      </c>
      <c r="E237" s="242" t="s">
        <v>19</v>
      </c>
      <c r="F237" s="243" t="s">
        <v>762</v>
      </c>
      <c r="G237" s="241"/>
      <c r="H237" s="244">
        <v>-0.996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0" t="s">
        <v>175</v>
      </c>
      <c r="AU237" s="250" t="s">
        <v>82</v>
      </c>
      <c r="AV237" s="14" t="s">
        <v>82</v>
      </c>
      <c r="AW237" s="14" t="s">
        <v>33</v>
      </c>
      <c r="AX237" s="14" t="s">
        <v>72</v>
      </c>
      <c r="AY237" s="250" t="s">
        <v>115</v>
      </c>
    </row>
    <row r="238" s="14" customFormat="1">
      <c r="A238" s="14"/>
      <c r="B238" s="240"/>
      <c r="C238" s="241"/>
      <c r="D238" s="220" t="s">
        <v>175</v>
      </c>
      <c r="E238" s="242" t="s">
        <v>19</v>
      </c>
      <c r="F238" s="243" t="s">
        <v>763</v>
      </c>
      <c r="G238" s="241"/>
      <c r="H238" s="244">
        <v>-1.032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0" t="s">
        <v>175</v>
      </c>
      <c r="AU238" s="250" t="s">
        <v>82</v>
      </c>
      <c r="AV238" s="14" t="s">
        <v>82</v>
      </c>
      <c r="AW238" s="14" t="s">
        <v>33</v>
      </c>
      <c r="AX238" s="14" t="s">
        <v>72</v>
      </c>
      <c r="AY238" s="250" t="s">
        <v>115</v>
      </c>
    </row>
    <row r="239" s="14" customFormat="1">
      <c r="A239" s="14"/>
      <c r="B239" s="240"/>
      <c r="C239" s="241"/>
      <c r="D239" s="220" t="s">
        <v>175</v>
      </c>
      <c r="E239" s="242" t="s">
        <v>19</v>
      </c>
      <c r="F239" s="243" t="s">
        <v>764</v>
      </c>
      <c r="G239" s="241"/>
      <c r="H239" s="244">
        <v>-1.1399999999999999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0" t="s">
        <v>175</v>
      </c>
      <c r="AU239" s="250" t="s">
        <v>82</v>
      </c>
      <c r="AV239" s="14" t="s">
        <v>82</v>
      </c>
      <c r="AW239" s="14" t="s">
        <v>33</v>
      </c>
      <c r="AX239" s="14" t="s">
        <v>72</v>
      </c>
      <c r="AY239" s="250" t="s">
        <v>115</v>
      </c>
    </row>
    <row r="240" s="13" customFormat="1">
      <c r="A240" s="13"/>
      <c r="B240" s="230"/>
      <c r="C240" s="231"/>
      <c r="D240" s="220" t="s">
        <v>175</v>
      </c>
      <c r="E240" s="232" t="s">
        <v>19</v>
      </c>
      <c r="F240" s="233" t="s">
        <v>765</v>
      </c>
      <c r="G240" s="231"/>
      <c r="H240" s="232" t="s">
        <v>19</v>
      </c>
      <c r="I240" s="234"/>
      <c r="J240" s="231"/>
      <c r="K240" s="231"/>
      <c r="L240" s="235"/>
      <c r="M240" s="236"/>
      <c r="N240" s="237"/>
      <c r="O240" s="237"/>
      <c r="P240" s="237"/>
      <c r="Q240" s="237"/>
      <c r="R240" s="237"/>
      <c r="S240" s="237"/>
      <c r="T240" s="23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9" t="s">
        <v>175</v>
      </c>
      <c r="AU240" s="239" t="s">
        <v>82</v>
      </c>
      <c r="AV240" s="13" t="s">
        <v>80</v>
      </c>
      <c r="AW240" s="13" t="s">
        <v>33</v>
      </c>
      <c r="AX240" s="13" t="s">
        <v>72</v>
      </c>
      <c r="AY240" s="239" t="s">
        <v>115</v>
      </c>
    </row>
    <row r="241" s="14" customFormat="1">
      <c r="A241" s="14"/>
      <c r="B241" s="240"/>
      <c r="C241" s="241"/>
      <c r="D241" s="220" t="s">
        <v>175</v>
      </c>
      <c r="E241" s="242" t="s">
        <v>19</v>
      </c>
      <c r="F241" s="243" t="s">
        <v>766</v>
      </c>
      <c r="G241" s="241"/>
      <c r="H241" s="244">
        <v>1.403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0" t="s">
        <v>175</v>
      </c>
      <c r="AU241" s="250" t="s">
        <v>82</v>
      </c>
      <c r="AV241" s="14" t="s">
        <v>82</v>
      </c>
      <c r="AW241" s="14" t="s">
        <v>33</v>
      </c>
      <c r="AX241" s="14" t="s">
        <v>72</v>
      </c>
      <c r="AY241" s="250" t="s">
        <v>115</v>
      </c>
    </row>
    <row r="242" s="14" customFormat="1">
      <c r="A242" s="14"/>
      <c r="B242" s="240"/>
      <c r="C242" s="241"/>
      <c r="D242" s="220" t="s">
        <v>175</v>
      </c>
      <c r="E242" s="242" t="s">
        <v>19</v>
      </c>
      <c r="F242" s="243" t="s">
        <v>767</v>
      </c>
      <c r="G242" s="241"/>
      <c r="H242" s="244">
        <v>0.52500000000000002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0" t="s">
        <v>175</v>
      </c>
      <c r="AU242" s="250" t="s">
        <v>82</v>
      </c>
      <c r="AV242" s="14" t="s">
        <v>82</v>
      </c>
      <c r="AW242" s="14" t="s">
        <v>33</v>
      </c>
      <c r="AX242" s="14" t="s">
        <v>72</v>
      </c>
      <c r="AY242" s="250" t="s">
        <v>115</v>
      </c>
    </row>
    <row r="243" s="14" customFormat="1">
      <c r="A243" s="14"/>
      <c r="B243" s="240"/>
      <c r="C243" s="241"/>
      <c r="D243" s="220" t="s">
        <v>175</v>
      </c>
      <c r="E243" s="242" t="s">
        <v>19</v>
      </c>
      <c r="F243" s="243" t="s">
        <v>768</v>
      </c>
      <c r="G243" s="241"/>
      <c r="H243" s="244">
        <v>0.185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0" t="s">
        <v>175</v>
      </c>
      <c r="AU243" s="250" t="s">
        <v>82</v>
      </c>
      <c r="AV243" s="14" t="s">
        <v>82</v>
      </c>
      <c r="AW243" s="14" t="s">
        <v>33</v>
      </c>
      <c r="AX243" s="14" t="s">
        <v>72</v>
      </c>
      <c r="AY243" s="250" t="s">
        <v>115</v>
      </c>
    </row>
    <row r="244" s="16" customFormat="1">
      <c r="A244" s="16"/>
      <c r="B244" s="277"/>
      <c r="C244" s="278"/>
      <c r="D244" s="220" t="s">
        <v>175</v>
      </c>
      <c r="E244" s="279" t="s">
        <v>19</v>
      </c>
      <c r="F244" s="280" t="s">
        <v>771</v>
      </c>
      <c r="G244" s="278"/>
      <c r="H244" s="281">
        <v>26.681000000000001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87" t="s">
        <v>175</v>
      </c>
      <c r="AU244" s="287" t="s">
        <v>82</v>
      </c>
      <c r="AV244" s="16" t="s">
        <v>126</v>
      </c>
      <c r="AW244" s="16" t="s">
        <v>33</v>
      </c>
      <c r="AX244" s="16" t="s">
        <v>72</v>
      </c>
      <c r="AY244" s="287" t="s">
        <v>115</v>
      </c>
    </row>
    <row r="245" s="13" customFormat="1">
      <c r="A245" s="13"/>
      <c r="B245" s="230"/>
      <c r="C245" s="231"/>
      <c r="D245" s="220" t="s">
        <v>175</v>
      </c>
      <c r="E245" s="232" t="s">
        <v>19</v>
      </c>
      <c r="F245" s="233" t="s">
        <v>773</v>
      </c>
      <c r="G245" s="231"/>
      <c r="H245" s="232" t="s">
        <v>19</v>
      </c>
      <c r="I245" s="234"/>
      <c r="J245" s="231"/>
      <c r="K245" s="231"/>
      <c r="L245" s="235"/>
      <c r="M245" s="236"/>
      <c r="N245" s="237"/>
      <c r="O245" s="237"/>
      <c r="P245" s="237"/>
      <c r="Q245" s="237"/>
      <c r="R245" s="237"/>
      <c r="S245" s="237"/>
      <c r="T245" s="23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9" t="s">
        <v>175</v>
      </c>
      <c r="AU245" s="239" t="s">
        <v>82</v>
      </c>
      <c r="AV245" s="13" t="s">
        <v>80</v>
      </c>
      <c r="AW245" s="13" t="s">
        <v>33</v>
      </c>
      <c r="AX245" s="13" t="s">
        <v>72</v>
      </c>
      <c r="AY245" s="239" t="s">
        <v>115</v>
      </c>
    </row>
    <row r="246" s="13" customFormat="1">
      <c r="A246" s="13"/>
      <c r="B246" s="230"/>
      <c r="C246" s="231"/>
      <c r="D246" s="220" t="s">
        <v>175</v>
      </c>
      <c r="E246" s="232" t="s">
        <v>19</v>
      </c>
      <c r="F246" s="233" t="s">
        <v>769</v>
      </c>
      <c r="G246" s="231"/>
      <c r="H246" s="232" t="s">
        <v>19</v>
      </c>
      <c r="I246" s="234"/>
      <c r="J246" s="231"/>
      <c r="K246" s="231"/>
      <c r="L246" s="235"/>
      <c r="M246" s="236"/>
      <c r="N246" s="237"/>
      <c r="O246" s="237"/>
      <c r="P246" s="237"/>
      <c r="Q246" s="237"/>
      <c r="R246" s="237"/>
      <c r="S246" s="237"/>
      <c r="T246" s="23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9" t="s">
        <v>175</v>
      </c>
      <c r="AU246" s="239" t="s">
        <v>82</v>
      </c>
      <c r="AV246" s="13" t="s">
        <v>80</v>
      </c>
      <c r="AW246" s="13" t="s">
        <v>33</v>
      </c>
      <c r="AX246" s="13" t="s">
        <v>72</v>
      </c>
      <c r="AY246" s="239" t="s">
        <v>115</v>
      </c>
    </row>
    <row r="247" s="14" customFormat="1">
      <c r="A247" s="14"/>
      <c r="B247" s="240"/>
      <c r="C247" s="241"/>
      <c r="D247" s="220" t="s">
        <v>175</v>
      </c>
      <c r="E247" s="242" t="s">
        <v>19</v>
      </c>
      <c r="F247" s="243" t="s">
        <v>774</v>
      </c>
      <c r="G247" s="241"/>
      <c r="H247" s="244">
        <v>40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0" t="s">
        <v>175</v>
      </c>
      <c r="AU247" s="250" t="s">
        <v>82</v>
      </c>
      <c r="AV247" s="14" t="s">
        <v>82</v>
      </c>
      <c r="AW247" s="14" t="s">
        <v>33</v>
      </c>
      <c r="AX247" s="14" t="s">
        <v>72</v>
      </c>
      <c r="AY247" s="250" t="s">
        <v>115</v>
      </c>
    </row>
    <row r="248" s="14" customFormat="1">
      <c r="A248" s="14"/>
      <c r="B248" s="240"/>
      <c r="C248" s="241"/>
      <c r="D248" s="220" t="s">
        <v>175</v>
      </c>
      <c r="E248" s="242" t="s">
        <v>19</v>
      </c>
      <c r="F248" s="243" t="s">
        <v>775</v>
      </c>
      <c r="G248" s="241"/>
      <c r="H248" s="244">
        <v>3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0" t="s">
        <v>175</v>
      </c>
      <c r="AU248" s="250" t="s">
        <v>82</v>
      </c>
      <c r="AV248" s="14" t="s">
        <v>82</v>
      </c>
      <c r="AW248" s="14" t="s">
        <v>33</v>
      </c>
      <c r="AX248" s="14" t="s">
        <v>72</v>
      </c>
      <c r="AY248" s="250" t="s">
        <v>115</v>
      </c>
    </row>
    <row r="249" s="15" customFormat="1">
      <c r="A249" s="15"/>
      <c r="B249" s="253"/>
      <c r="C249" s="254"/>
      <c r="D249" s="220" t="s">
        <v>175</v>
      </c>
      <c r="E249" s="255" t="s">
        <v>19</v>
      </c>
      <c r="F249" s="256" t="s">
        <v>239</v>
      </c>
      <c r="G249" s="254"/>
      <c r="H249" s="257">
        <v>194.54900000000001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3" t="s">
        <v>175</v>
      </c>
      <c r="AU249" s="263" t="s">
        <v>82</v>
      </c>
      <c r="AV249" s="15" t="s">
        <v>114</v>
      </c>
      <c r="AW249" s="15" t="s">
        <v>33</v>
      </c>
      <c r="AX249" s="15" t="s">
        <v>80</v>
      </c>
      <c r="AY249" s="263" t="s">
        <v>115</v>
      </c>
    </row>
    <row r="250" s="2" customFormat="1" ht="16.5" customHeight="1">
      <c r="A250" s="41"/>
      <c r="B250" s="42"/>
      <c r="C250" s="264" t="s">
        <v>289</v>
      </c>
      <c r="D250" s="264" t="s">
        <v>322</v>
      </c>
      <c r="E250" s="265" t="s">
        <v>776</v>
      </c>
      <c r="F250" s="266" t="s">
        <v>777</v>
      </c>
      <c r="G250" s="267" t="s">
        <v>292</v>
      </c>
      <c r="H250" s="268">
        <v>86</v>
      </c>
      <c r="I250" s="269"/>
      <c r="J250" s="270">
        <f>ROUND(I250*H250,2)</f>
        <v>0</v>
      </c>
      <c r="K250" s="266" t="s">
        <v>181</v>
      </c>
      <c r="L250" s="271"/>
      <c r="M250" s="272" t="s">
        <v>19</v>
      </c>
      <c r="N250" s="273" t="s">
        <v>43</v>
      </c>
      <c r="O250" s="87"/>
      <c r="P250" s="216">
        <f>O250*H250</f>
        <v>0</v>
      </c>
      <c r="Q250" s="216">
        <v>1</v>
      </c>
      <c r="R250" s="216">
        <f>Q250*H250</f>
        <v>86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143</v>
      </c>
      <c r="AT250" s="218" t="s">
        <v>322</v>
      </c>
      <c r="AU250" s="218" t="s">
        <v>82</v>
      </c>
      <c r="AY250" s="20" t="s">
        <v>115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80</v>
      </c>
      <c r="BK250" s="219">
        <f>ROUND(I250*H250,2)</f>
        <v>0</v>
      </c>
      <c r="BL250" s="20" t="s">
        <v>114</v>
      </c>
      <c r="BM250" s="218" t="s">
        <v>778</v>
      </c>
    </row>
    <row r="251" s="14" customFormat="1">
      <c r="A251" s="14"/>
      <c r="B251" s="240"/>
      <c r="C251" s="241"/>
      <c r="D251" s="220" t="s">
        <v>175</v>
      </c>
      <c r="E251" s="241"/>
      <c r="F251" s="243" t="s">
        <v>779</v>
      </c>
      <c r="G251" s="241"/>
      <c r="H251" s="244">
        <v>86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0" t="s">
        <v>175</v>
      </c>
      <c r="AU251" s="250" t="s">
        <v>82</v>
      </c>
      <c r="AV251" s="14" t="s">
        <v>82</v>
      </c>
      <c r="AW251" s="14" t="s">
        <v>4</v>
      </c>
      <c r="AX251" s="14" t="s">
        <v>80</v>
      </c>
      <c r="AY251" s="250" t="s">
        <v>115</v>
      </c>
    </row>
    <row r="252" s="2" customFormat="1" ht="16.5" customHeight="1">
      <c r="A252" s="41"/>
      <c r="B252" s="42"/>
      <c r="C252" s="264" t="s">
        <v>295</v>
      </c>
      <c r="D252" s="264" t="s">
        <v>322</v>
      </c>
      <c r="E252" s="265" t="s">
        <v>747</v>
      </c>
      <c r="F252" s="266" t="s">
        <v>748</v>
      </c>
      <c r="G252" s="267" t="s">
        <v>292</v>
      </c>
      <c r="H252" s="268">
        <v>53.362000000000002</v>
      </c>
      <c r="I252" s="269"/>
      <c r="J252" s="270">
        <f>ROUND(I252*H252,2)</f>
        <v>0</v>
      </c>
      <c r="K252" s="266" t="s">
        <v>19</v>
      </c>
      <c r="L252" s="271"/>
      <c r="M252" s="272" t="s">
        <v>19</v>
      </c>
      <c r="N252" s="273" t="s">
        <v>43</v>
      </c>
      <c r="O252" s="87"/>
      <c r="P252" s="216">
        <f>O252*H252</f>
        <v>0</v>
      </c>
      <c r="Q252" s="216">
        <v>1</v>
      </c>
      <c r="R252" s="216">
        <f>Q252*H252</f>
        <v>53.362000000000002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143</v>
      </c>
      <c r="AT252" s="218" t="s">
        <v>322</v>
      </c>
      <c r="AU252" s="218" t="s">
        <v>82</v>
      </c>
      <c r="AY252" s="20" t="s">
        <v>115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20" t="s">
        <v>80</v>
      </c>
      <c r="BK252" s="219">
        <f>ROUND(I252*H252,2)</f>
        <v>0</v>
      </c>
      <c r="BL252" s="20" t="s">
        <v>114</v>
      </c>
      <c r="BM252" s="218" t="s">
        <v>780</v>
      </c>
    </row>
    <row r="253" s="14" customFormat="1">
      <c r="A253" s="14"/>
      <c r="B253" s="240"/>
      <c r="C253" s="241"/>
      <c r="D253" s="220" t="s">
        <v>175</v>
      </c>
      <c r="E253" s="241"/>
      <c r="F253" s="243" t="s">
        <v>781</v>
      </c>
      <c r="G253" s="241"/>
      <c r="H253" s="244">
        <v>53.362000000000002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0" t="s">
        <v>175</v>
      </c>
      <c r="AU253" s="250" t="s">
        <v>82</v>
      </c>
      <c r="AV253" s="14" t="s">
        <v>82</v>
      </c>
      <c r="AW253" s="14" t="s">
        <v>4</v>
      </c>
      <c r="AX253" s="14" t="s">
        <v>80</v>
      </c>
      <c r="AY253" s="250" t="s">
        <v>115</v>
      </c>
    </row>
    <row r="254" s="2" customFormat="1" ht="16.5" customHeight="1">
      <c r="A254" s="41"/>
      <c r="B254" s="42"/>
      <c r="C254" s="207" t="s">
        <v>7</v>
      </c>
      <c r="D254" s="207" t="s">
        <v>117</v>
      </c>
      <c r="E254" s="208" t="s">
        <v>782</v>
      </c>
      <c r="F254" s="209" t="s">
        <v>783</v>
      </c>
      <c r="G254" s="210" t="s">
        <v>248</v>
      </c>
      <c r="H254" s="211">
        <v>124.868</v>
      </c>
      <c r="I254" s="212"/>
      <c r="J254" s="213">
        <f>ROUND(I254*H254,2)</f>
        <v>0</v>
      </c>
      <c r="K254" s="209" t="s">
        <v>181</v>
      </c>
      <c r="L254" s="47"/>
      <c r="M254" s="214" t="s">
        <v>19</v>
      </c>
      <c r="N254" s="215" t="s">
        <v>43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114</v>
      </c>
      <c r="AT254" s="218" t="s">
        <v>117</v>
      </c>
      <c r="AU254" s="218" t="s">
        <v>82</v>
      </c>
      <c r="AY254" s="20" t="s">
        <v>115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80</v>
      </c>
      <c r="BK254" s="219">
        <f>ROUND(I254*H254,2)</f>
        <v>0</v>
      </c>
      <c r="BL254" s="20" t="s">
        <v>114</v>
      </c>
      <c r="BM254" s="218" t="s">
        <v>784</v>
      </c>
    </row>
    <row r="255" s="2" customFormat="1">
      <c r="A255" s="41"/>
      <c r="B255" s="42"/>
      <c r="C255" s="43"/>
      <c r="D255" s="251" t="s">
        <v>183</v>
      </c>
      <c r="E255" s="43"/>
      <c r="F255" s="252" t="s">
        <v>785</v>
      </c>
      <c r="G255" s="43"/>
      <c r="H255" s="43"/>
      <c r="I255" s="222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183</v>
      </c>
      <c r="AU255" s="20" t="s">
        <v>82</v>
      </c>
    </row>
    <row r="256" s="13" customFormat="1">
      <c r="A256" s="13"/>
      <c r="B256" s="230"/>
      <c r="C256" s="231"/>
      <c r="D256" s="220" t="s">
        <v>175</v>
      </c>
      <c r="E256" s="232" t="s">
        <v>19</v>
      </c>
      <c r="F256" s="233" t="s">
        <v>786</v>
      </c>
      <c r="G256" s="231"/>
      <c r="H256" s="232" t="s">
        <v>19</v>
      </c>
      <c r="I256" s="234"/>
      <c r="J256" s="231"/>
      <c r="K256" s="231"/>
      <c r="L256" s="235"/>
      <c r="M256" s="236"/>
      <c r="N256" s="237"/>
      <c r="O256" s="237"/>
      <c r="P256" s="237"/>
      <c r="Q256" s="237"/>
      <c r="R256" s="237"/>
      <c r="S256" s="237"/>
      <c r="T256" s="23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9" t="s">
        <v>175</v>
      </c>
      <c r="AU256" s="239" t="s">
        <v>82</v>
      </c>
      <c r="AV256" s="13" t="s">
        <v>80</v>
      </c>
      <c r="AW256" s="13" t="s">
        <v>33</v>
      </c>
      <c r="AX256" s="13" t="s">
        <v>72</v>
      </c>
      <c r="AY256" s="239" t="s">
        <v>115</v>
      </c>
    </row>
    <row r="257" s="14" customFormat="1">
      <c r="A257" s="14"/>
      <c r="B257" s="240"/>
      <c r="C257" s="241"/>
      <c r="D257" s="220" t="s">
        <v>175</v>
      </c>
      <c r="E257" s="242" t="s">
        <v>19</v>
      </c>
      <c r="F257" s="243" t="s">
        <v>787</v>
      </c>
      <c r="G257" s="241"/>
      <c r="H257" s="244">
        <v>124.868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0" t="s">
        <v>175</v>
      </c>
      <c r="AU257" s="250" t="s">
        <v>82</v>
      </c>
      <c r="AV257" s="14" t="s">
        <v>82</v>
      </c>
      <c r="AW257" s="14" t="s">
        <v>33</v>
      </c>
      <c r="AX257" s="14" t="s">
        <v>80</v>
      </c>
      <c r="AY257" s="250" t="s">
        <v>115</v>
      </c>
    </row>
    <row r="258" s="2" customFormat="1" ht="24.15" customHeight="1">
      <c r="A258" s="41"/>
      <c r="B258" s="42"/>
      <c r="C258" s="207" t="s">
        <v>304</v>
      </c>
      <c r="D258" s="207" t="s">
        <v>117</v>
      </c>
      <c r="E258" s="208" t="s">
        <v>788</v>
      </c>
      <c r="F258" s="209" t="s">
        <v>789</v>
      </c>
      <c r="G258" s="210" t="s">
        <v>172</v>
      </c>
      <c r="H258" s="211">
        <v>140.18000000000001</v>
      </c>
      <c r="I258" s="212"/>
      <c r="J258" s="213">
        <f>ROUND(I258*H258,2)</f>
        <v>0</v>
      </c>
      <c r="K258" s="209" t="s">
        <v>181</v>
      </c>
      <c r="L258" s="47"/>
      <c r="M258" s="214" t="s">
        <v>19</v>
      </c>
      <c r="N258" s="215" t="s">
        <v>43</v>
      </c>
      <c r="O258" s="87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114</v>
      </c>
      <c r="AT258" s="218" t="s">
        <v>117</v>
      </c>
      <c r="AU258" s="218" t="s">
        <v>82</v>
      </c>
      <c r="AY258" s="20" t="s">
        <v>115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80</v>
      </c>
      <c r="BK258" s="219">
        <f>ROUND(I258*H258,2)</f>
        <v>0</v>
      </c>
      <c r="BL258" s="20" t="s">
        <v>114</v>
      </c>
      <c r="BM258" s="218" t="s">
        <v>790</v>
      </c>
    </row>
    <row r="259" s="2" customFormat="1">
      <c r="A259" s="41"/>
      <c r="B259" s="42"/>
      <c r="C259" s="43"/>
      <c r="D259" s="251" t="s">
        <v>183</v>
      </c>
      <c r="E259" s="43"/>
      <c r="F259" s="252" t="s">
        <v>791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183</v>
      </c>
      <c r="AU259" s="20" t="s">
        <v>82</v>
      </c>
    </row>
    <row r="260" s="14" customFormat="1">
      <c r="A260" s="14"/>
      <c r="B260" s="240"/>
      <c r="C260" s="241"/>
      <c r="D260" s="220" t="s">
        <v>175</v>
      </c>
      <c r="E260" s="242" t="s">
        <v>19</v>
      </c>
      <c r="F260" s="243" t="s">
        <v>642</v>
      </c>
      <c r="G260" s="241"/>
      <c r="H260" s="244">
        <v>64.540000000000006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0" t="s">
        <v>175</v>
      </c>
      <c r="AU260" s="250" t="s">
        <v>82</v>
      </c>
      <c r="AV260" s="14" t="s">
        <v>82</v>
      </c>
      <c r="AW260" s="14" t="s">
        <v>33</v>
      </c>
      <c r="AX260" s="14" t="s">
        <v>72</v>
      </c>
      <c r="AY260" s="250" t="s">
        <v>115</v>
      </c>
    </row>
    <row r="261" s="14" customFormat="1">
      <c r="A261" s="14"/>
      <c r="B261" s="240"/>
      <c r="C261" s="241"/>
      <c r="D261" s="220" t="s">
        <v>175</v>
      </c>
      <c r="E261" s="242" t="s">
        <v>19</v>
      </c>
      <c r="F261" s="243" t="s">
        <v>643</v>
      </c>
      <c r="G261" s="241"/>
      <c r="H261" s="244">
        <v>75.640000000000001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0" t="s">
        <v>175</v>
      </c>
      <c r="AU261" s="250" t="s">
        <v>82</v>
      </c>
      <c r="AV261" s="14" t="s">
        <v>82</v>
      </c>
      <c r="AW261" s="14" t="s">
        <v>33</v>
      </c>
      <c r="AX261" s="14" t="s">
        <v>72</v>
      </c>
      <c r="AY261" s="250" t="s">
        <v>115</v>
      </c>
    </row>
    <row r="262" s="15" customFormat="1">
      <c r="A262" s="15"/>
      <c r="B262" s="253"/>
      <c r="C262" s="254"/>
      <c r="D262" s="220" t="s">
        <v>175</v>
      </c>
      <c r="E262" s="255" t="s">
        <v>19</v>
      </c>
      <c r="F262" s="256" t="s">
        <v>239</v>
      </c>
      <c r="G262" s="254"/>
      <c r="H262" s="257">
        <v>140.18000000000001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3" t="s">
        <v>175</v>
      </c>
      <c r="AU262" s="263" t="s">
        <v>82</v>
      </c>
      <c r="AV262" s="15" t="s">
        <v>114</v>
      </c>
      <c r="AW262" s="15" t="s">
        <v>33</v>
      </c>
      <c r="AX262" s="15" t="s">
        <v>80</v>
      </c>
      <c r="AY262" s="263" t="s">
        <v>115</v>
      </c>
    </row>
    <row r="263" s="2" customFormat="1" ht="24.15" customHeight="1">
      <c r="A263" s="41"/>
      <c r="B263" s="42"/>
      <c r="C263" s="207" t="s">
        <v>310</v>
      </c>
      <c r="D263" s="207" t="s">
        <v>117</v>
      </c>
      <c r="E263" s="208" t="s">
        <v>792</v>
      </c>
      <c r="F263" s="209" t="s">
        <v>793</v>
      </c>
      <c r="G263" s="210" t="s">
        <v>172</v>
      </c>
      <c r="H263" s="211">
        <v>140.18000000000001</v>
      </c>
      <c r="I263" s="212"/>
      <c r="J263" s="213">
        <f>ROUND(I263*H263,2)</f>
        <v>0</v>
      </c>
      <c r="K263" s="209" t="s">
        <v>181</v>
      </c>
      <c r="L263" s="47"/>
      <c r="M263" s="214" t="s">
        <v>19</v>
      </c>
      <c r="N263" s="215" t="s">
        <v>43</v>
      </c>
      <c r="O263" s="87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114</v>
      </c>
      <c r="AT263" s="218" t="s">
        <v>117</v>
      </c>
      <c r="AU263" s="218" t="s">
        <v>82</v>
      </c>
      <c r="AY263" s="20" t="s">
        <v>115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20" t="s">
        <v>80</v>
      </c>
      <c r="BK263" s="219">
        <f>ROUND(I263*H263,2)</f>
        <v>0</v>
      </c>
      <c r="BL263" s="20" t="s">
        <v>114</v>
      </c>
      <c r="BM263" s="218" t="s">
        <v>794</v>
      </c>
    </row>
    <row r="264" s="2" customFormat="1">
      <c r="A264" s="41"/>
      <c r="B264" s="42"/>
      <c r="C264" s="43"/>
      <c r="D264" s="251" t="s">
        <v>183</v>
      </c>
      <c r="E264" s="43"/>
      <c r="F264" s="252" t="s">
        <v>795</v>
      </c>
      <c r="G264" s="43"/>
      <c r="H264" s="43"/>
      <c r="I264" s="222"/>
      <c r="J264" s="43"/>
      <c r="K264" s="43"/>
      <c r="L264" s="47"/>
      <c r="M264" s="223"/>
      <c r="N264" s="22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183</v>
      </c>
      <c r="AU264" s="20" t="s">
        <v>82</v>
      </c>
    </row>
    <row r="265" s="2" customFormat="1" ht="16.5" customHeight="1">
      <c r="A265" s="41"/>
      <c r="B265" s="42"/>
      <c r="C265" s="264" t="s">
        <v>213</v>
      </c>
      <c r="D265" s="264" t="s">
        <v>322</v>
      </c>
      <c r="E265" s="265" t="s">
        <v>796</v>
      </c>
      <c r="F265" s="266" t="s">
        <v>797</v>
      </c>
      <c r="G265" s="267" t="s">
        <v>798</v>
      </c>
      <c r="H265" s="268">
        <v>2.8039999999999998</v>
      </c>
      <c r="I265" s="269"/>
      <c r="J265" s="270">
        <f>ROUND(I265*H265,2)</f>
        <v>0</v>
      </c>
      <c r="K265" s="266" t="s">
        <v>181</v>
      </c>
      <c r="L265" s="271"/>
      <c r="M265" s="272" t="s">
        <v>19</v>
      </c>
      <c r="N265" s="273" t="s">
        <v>43</v>
      </c>
      <c r="O265" s="87"/>
      <c r="P265" s="216">
        <f>O265*H265</f>
        <v>0</v>
      </c>
      <c r="Q265" s="216">
        <v>0.001</v>
      </c>
      <c r="R265" s="216">
        <f>Q265*H265</f>
        <v>0.0028040000000000001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143</v>
      </c>
      <c r="AT265" s="218" t="s">
        <v>322</v>
      </c>
      <c r="AU265" s="218" t="s">
        <v>82</v>
      </c>
      <c r="AY265" s="20" t="s">
        <v>115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20" t="s">
        <v>80</v>
      </c>
      <c r="BK265" s="219">
        <f>ROUND(I265*H265,2)</f>
        <v>0</v>
      </c>
      <c r="BL265" s="20" t="s">
        <v>114</v>
      </c>
      <c r="BM265" s="218" t="s">
        <v>799</v>
      </c>
    </row>
    <row r="266" s="14" customFormat="1">
      <c r="A266" s="14"/>
      <c r="B266" s="240"/>
      <c r="C266" s="241"/>
      <c r="D266" s="220" t="s">
        <v>175</v>
      </c>
      <c r="E266" s="241"/>
      <c r="F266" s="243" t="s">
        <v>800</v>
      </c>
      <c r="G266" s="241"/>
      <c r="H266" s="244">
        <v>2.8039999999999998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0" t="s">
        <v>175</v>
      </c>
      <c r="AU266" s="250" t="s">
        <v>82</v>
      </c>
      <c r="AV266" s="14" t="s">
        <v>82</v>
      </c>
      <c r="AW266" s="14" t="s">
        <v>4</v>
      </c>
      <c r="AX266" s="14" t="s">
        <v>80</v>
      </c>
      <c r="AY266" s="250" t="s">
        <v>115</v>
      </c>
    </row>
    <row r="267" s="2" customFormat="1" ht="16.5" customHeight="1">
      <c r="A267" s="41"/>
      <c r="B267" s="42"/>
      <c r="C267" s="207" t="s">
        <v>327</v>
      </c>
      <c r="D267" s="207" t="s">
        <v>117</v>
      </c>
      <c r="E267" s="208" t="s">
        <v>801</v>
      </c>
      <c r="F267" s="209" t="s">
        <v>802</v>
      </c>
      <c r="G267" s="210" t="s">
        <v>172</v>
      </c>
      <c r="H267" s="211">
        <v>140.18000000000001</v>
      </c>
      <c r="I267" s="212"/>
      <c r="J267" s="213">
        <f>ROUND(I267*H267,2)</f>
        <v>0</v>
      </c>
      <c r="K267" s="209" t="s">
        <v>181</v>
      </c>
      <c r="L267" s="47"/>
      <c r="M267" s="214" t="s">
        <v>19</v>
      </c>
      <c r="N267" s="215" t="s">
        <v>43</v>
      </c>
      <c r="O267" s="87"/>
      <c r="P267" s="216">
        <f>O267*H267</f>
        <v>0</v>
      </c>
      <c r="Q267" s="216">
        <v>0</v>
      </c>
      <c r="R267" s="216">
        <f>Q267*H267</f>
        <v>0</v>
      </c>
      <c r="S267" s="216">
        <v>0</v>
      </c>
      <c r="T267" s="21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8" t="s">
        <v>114</v>
      </c>
      <c r="AT267" s="218" t="s">
        <v>117</v>
      </c>
      <c r="AU267" s="218" t="s">
        <v>82</v>
      </c>
      <c r="AY267" s="20" t="s">
        <v>115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20" t="s">
        <v>80</v>
      </c>
      <c r="BK267" s="219">
        <f>ROUND(I267*H267,2)</f>
        <v>0</v>
      </c>
      <c r="BL267" s="20" t="s">
        <v>114</v>
      </c>
      <c r="BM267" s="218" t="s">
        <v>803</v>
      </c>
    </row>
    <row r="268" s="2" customFormat="1">
      <c r="A268" s="41"/>
      <c r="B268" s="42"/>
      <c r="C268" s="43"/>
      <c r="D268" s="251" t="s">
        <v>183</v>
      </c>
      <c r="E268" s="43"/>
      <c r="F268" s="252" t="s">
        <v>804</v>
      </c>
      <c r="G268" s="43"/>
      <c r="H268" s="43"/>
      <c r="I268" s="222"/>
      <c r="J268" s="43"/>
      <c r="K268" s="43"/>
      <c r="L268" s="47"/>
      <c r="M268" s="223"/>
      <c r="N268" s="22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183</v>
      </c>
      <c r="AU268" s="20" t="s">
        <v>82</v>
      </c>
    </row>
    <row r="269" s="12" customFormat="1" ht="22.8" customHeight="1">
      <c r="A269" s="12"/>
      <c r="B269" s="191"/>
      <c r="C269" s="192"/>
      <c r="D269" s="193" t="s">
        <v>71</v>
      </c>
      <c r="E269" s="205" t="s">
        <v>82</v>
      </c>
      <c r="F269" s="205" t="s">
        <v>349</v>
      </c>
      <c r="G269" s="192"/>
      <c r="H269" s="192"/>
      <c r="I269" s="195"/>
      <c r="J269" s="206">
        <f>BK269</f>
        <v>0</v>
      </c>
      <c r="K269" s="192"/>
      <c r="L269" s="197"/>
      <c r="M269" s="198"/>
      <c r="N269" s="199"/>
      <c r="O269" s="199"/>
      <c r="P269" s="200">
        <f>SUM(P270:P285)</f>
        <v>0</v>
      </c>
      <c r="Q269" s="199"/>
      <c r="R269" s="200">
        <f>SUM(R270:R285)</f>
        <v>0.082619999999999999</v>
      </c>
      <c r="S269" s="199"/>
      <c r="T269" s="201">
        <f>SUM(T270:T285)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2" t="s">
        <v>80</v>
      </c>
      <c r="AT269" s="203" t="s">
        <v>71</v>
      </c>
      <c r="AU269" s="203" t="s">
        <v>80</v>
      </c>
      <c r="AY269" s="202" t="s">
        <v>115</v>
      </c>
      <c r="BK269" s="204">
        <f>SUM(BK270:BK285)</f>
        <v>0</v>
      </c>
    </row>
    <row r="270" s="2" customFormat="1" ht="21.75" customHeight="1">
      <c r="A270" s="41"/>
      <c r="B270" s="42"/>
      <c r="C270" s="207" t="s">
        <v>340</v>
      </c>
      <c r="D270" s="207" t="s">
        <v>117</v>
      </c>
      <c r="E270" s="208" t="s">
        <v>805</v>
      </c>
      <c r="F270" s="209" t="s">
        <v>806</v>
      </c>
      <c r="G270" s="210" t="s">
        <v>172</v>
      </c>
      <c r="H270" s="211">
        <v>40</v>
      </c>
      <c r="I270" s="212"/>
      <c r="J270" s="213">
        <f>ROUND(I270*H270,2)</f>
        <v>0</v>
      </c>
      <c r="K270" s="209" t="s">
        <v>19</v>
      </c>
      <c r="L270" s="47"/>
      <c r="M270" s="214" t="s">
        <v>19</v>
      </c>
      <c r="N270" s="215" t="s">
        <v>43</v>
      </c>
      <c r="O270" s="87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114</v>
      </c>
      <c r="AT270" s="218" t="s">
        <v>117</v>
      </c>
      <c r="AU270" s="218" t="s">
        <v>82</v>
      </c>
      <c r="AY270" s="20" t="s">
        <v>115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80</v>
      </c>
      <c r="BK270" s="219">
        <f>ROUND(I270*H270,2)</f>
        <v>0</v>
      </c>
      <c r="BL270" s="20" t="s">
        <v>114</v>
      </c>
      <c r="BM270" s="218" t="s">
        <v>807</v>
      </c>
    </row>
    <row r="271" s="14" customFormat="1">
      <c r="A271" s="14"/>
      <c r="B271" s="240"/>
      <c r="C271" s="241"/>
      <c r="D271" s="220" t="s">
        <v>175</v>
      </c>
      <c r="E271" s="242" t="s">
        <v>19</v>
      </c>
      <c r="F271" s="243" t="s">
        <v>808</v>
      </c>
      <c r="G271" s="241"/>
      <c r="H271" s="244">
        <v>40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0" t="s">
        <v>175</v>
      </c>
      <c r="AU271" s="250" t="s">
        <v>82</v>
      </c>
      <c r="AV271" s="14" t="s">
        <v>82</v>
      </c>
      <c r="AW271" s="14" t="s">
        <v>33</v>
      </c>
      <c r="AX271" s="14" t="s">
        <v>80</v>
      </c>
      <c r="AY271" s="250" t="s">
        <v>115</v>
      </c>
    </row>
    <row r="272" s="2" customFormat="1" ht="24.15" customHeight="1">
      <c r="A272" s="41"/>
      <c r="B272" s="42"/>
      <c r="C272" s="207" t="s">
        <v>236</v>
      </c>
      <c r="D272" s="207" t="s">
        <v>117</v>
      </c>
      <c r="E272" s="208" t="s">
        <v>351</v>
      </c>
      <c r="F272" s="209" t="s">
        <v>352</v>
      </c>
      <c r="G272" s="210" t="s">
        <v>172</v>
      </c>
      <c r="H272" s="211">
        <v>108</v>
      </c>
      <c r="I272" s="212"/>
      <c r="J272" s="213">
        <f>ROUND(I272*H272,2)</f>
        <v>0</v>
      </c>
      <c r="K272" s="209" t="s">
        <v>181</v>
      </c>
      <c r="L272" s="47"/>
      <c r="M272" s="214" t="s">
        <v>19</v>
      </c>
      <c r="N272" s="215" t="s">
        <v>43</v>
      </c>
      <c r="O272" s="87"/>
      <c r="P272" s="216">
        <f>O272*H272</f>
        <v>0</v>
      </c>
      <c r="Q272" s="216">
        <v>0.00017000000000000001</v>
      </c>
      <c r="R272" s="216">
        <f>Q272*H272</f>
        <v>0.018360000000000001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114</v>
      </c>
      <c r="AT272" s="218" t="s">
        <v>117</v>
      </c>
      <c r="AU272" s="218" t="s">
        <v>82</v>
      </c>
      <c r="AY272" s="20" t="s">
        <v>115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20" t="s">
        <v>80</v>
      </c>
      <c r="BK272" s="219">
        <f>ROUND(I272*H272,2)</f>
        <v>0</v>
      </c>
      <c r="BL272" s="20" t="s">
        <v>114</v>
      </c>
      <c r="BM272" s="218" t="s">
        <v>809</v>
      </c>
    </row>
    <row r="273" s="2" customFormat="1">
      <c r="A273" s="41"/>
      <c r="B273" s="42"/>
      <c r="C273" s="43"/>
      <c r="D273" s="251" t="s">
        <v>183</v>
      </c>
      <c r="E273" s="43"/>
      <c r="F273" s="252" t="s">
        <v>354</v>
      </c>
      <c r="G273" s="43"/>
      <c r="H273" s="43"/>
      <c r="I273" s="222"/>
      <c r="J273" s="43"/>
      <c r="K273" s="43"/>
      <c r="L273" s="47"/>
      <c r="M273" s="223"/>
      <c r="N273" s="22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183</v>
      </c>
      <c r="AU273" s="20" t="s">
        <v>82</v>
      </c>
    </row>
    <row r="274" s="13" customFormat="1">
      <c r="A274" s="13"/>
      <c r="B274" s="230"/>
      <c r="C274" s="231"/>
      <c r="D274" s="220" t="s">
        <v>175</v>
      </c>
      <c r="E274" s="232" t="s">
        <v>19</v>
      </c>
      <c r="F274" s="233" t="s">
        <v>769</v>
      </c>
      <c r="G274" s="231"/>
      <c r="H274" s="232" t="s">
        <v>19</v>
      </c>
      <c r="I274" s="234"/>
      <c r="J274" s="231"/>
      <c r="K274" s="231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175</v>
      </c>
      <c r="AU274" s="239" t="s">
        <v>82</v>
      </c>
      <c r="AV274" s="13" t="s">
        <v>80</v>
      </c>
      <c r="AW274" s="13" t="s">
        <v>33</v>
      </c>
      <c r="AX274" s="13" t="s">
        <v>72</v>
      </c>
      <c r="AY274" s="239" t="s">
        <v>115</v>
      </c>
    </row>
    <row r="275" s="14" customFormat="1">
      <c r="A275" s="14"/>
      <c r="B275" s="240"/>
      <c r="C275" s="241"/>
      <c r="D275" s="220" t="s">
        <v>175</v>
      </c>
      <c r="E275" s="242" t="s">
        <v>19</v>
      </c>
      <c r="F275" s="243" t="s">
        <v>810</v>
      </c>
      <c r="G275" s="241"/>
      <c r="H275" s="244">
        <v>80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0" t="s">
        <v>175</v>
      </c>
      <c r="AU275" s="250" t="s">
        <v>82</v>
      </c>
      <c r="AV275" s="14" t="s">
        <v>82</v>
      </c>
      <c r="AW275" s="14" t="s">
        <v>33</v>
      </c>
      <c r="AX275" s="14" t="s">
        <v>72</v>
      </c>
      <c r="AY275" s="250" t="s">
        <v>115</v>
      </c>
    </row>
    <row r="276" s="14" customFormat="1">
      <c r="A276" s="14"/>
      <c r="B276" s="240"/>
      <c r="C276" s="241"/>
      <c r="D276" s="220" t="s">
        <v>175</v>
      </c>
      <c r="E276" s="242" t="s">
        <v>19</v>
      </c>
      <c r="F276" s="243" t="s">
        <v>811</v>
      </c>
      <c r="G276" s="241"/>
      <c r="H276" s="244">
        <v>28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0" t="s">
        <v>175</v>
      </c>
      <c r="AU276" s="250" t="s">
        <v>82</v>
      </c>
      <c r="AV276" s="14" t="s">
        <v>82</v>
      </c>
      <c r="AW276" s="14" t="s">
        <v>33</v>
      </c>
      <c r="AX276" s="14" t="s">
        <v>72</v>
      </c>
      <c r="AY276" s="250" t="s">
        <v>115</v>
      </c>
    </row>
    <row r="277" s="15" customFormat="1">
      <c r="A277" s="15"/>
      <c r="B277" s="253"/>
      <c r="C277" s="254"/>
      <c r="D277" s="220" t="s">
        <v>175</v>
      </c>
      <c r="E277" s="255" t="s">
        <v>19</v>
      </c>
      <c r="F277" s="256" t="s">
        <v>239</v>
      </c>
      <c r="G277" s="254"/>
      <c r="H277" s="257">
        <v>108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3" t="s">
        <v>175</v>
      </c>
      <c r="AU277" s="263" t="s">
        <v>82</v>
      </c>
      <c r="AV277" s="15" t="s">
        <v>114</v>
      </c>
      <c r="AW277" s="15" t="s">
        <v>33</v>
      </c>
      <c r="AX277" s="15" t="s">
        <v>80</v>
      </c>
      <c r="AY277" s="263" t="s">
        <v>115</v>
      </c>
    </row>
    <row r="278" s="2" customFormat="1" ht="16.5" customHeight="1">
      <c r="A278" s="41"/>
      <c r="B278" s="42"/>
      <c r="C278" s="264" t="s">
        <v>350</v>
      </c>
      <c r="D278" s="264" t="s">
        <v>322</v>
      </c>
      <c r="E278" s="265" t="s">
        <v>812</v>
      </c>
      <c r="F278" s="266" t="s">
        <v>813</v>
      </c>
      <c r="G278" s="267" t="s">
        <v>172</v>
      </c>
      <c r="H278" s="268">
        <v>124.2</v>
      </c>
      <c r="I278" s="269"/>
      <c r="J278" s="270">
        <f>ROUND(I278*H278,2)</f>
        <v>0</v>
      </c>
      <c r="K278" s="266" t="s">
        <v>181</v>
      </c>
      <c r="L278" s="271"/>
      <c r="M278" s="272" t="s">
        <v>19</v>
      </c>
      <c r="N278" s="273" t="s">
        <v>43</v>
      </c>
      <c r="O278" s="87"/>
      <c r="P278" s="216">
        <f>O278*H278</f>
        <v>0</v>
      </c>
      <c r="Q278" s="216">
        <v>0.00029999999999999997</v>
      </c>
      <c r="R278" s="216">
        <f>Q278*H278</f>
        <v>0.037259999999999995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143</v>
      </c>
      <c r="AT278" s="218" t="s">
        <v>322</v>
      </c>
      <c r="AU278" s="218" t="s">
        <v>82</v>
      </c>
      <c r="AY278" s="20" t="s">
        <v>115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20" t="s">
        <v>80</v>
      </c>
      <c r="BK278" s="219">
        <f>ROUND(I278*H278,2)</f>
        <v>0</v>
      </c>
      <c r="BL278" s="20" t="s">
        <v>114</v>
      </c>
      <c r="BM278" s="218" t="s">
        <v>814</v>
      </c>
    </row>
    <row r="279" s="14" customFormat="1">
      <c r="A279" s="14"/>
      <c r="B279" s="240"/>
      <c r="C279" s="241"/>
      <c r="D279" s="220" t="s">
        <v>175</v>
      </c>
      <c r="E279" s="241"/>
      <c r="F279" s="243" t="s">
        <v>815</v>
      </c>
      <c r="G279" s="241"/>
      <c r="H279" s="244">
        <v>124.2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0" t="s">
        <v>175</v>
      </c>
      <c r="AU279" s="250" t="s">
        <v>82</v>
      </c>
      <c r="AV279" s="14" t="s">
        <v>82</v>
      </c>
      <c r="AW279" s="14" t="s">
        <v>4</v>
      </c>
      <c r="AX279" s="14" t="s">
        <v>80</v>
      </c>
      <c r="AY279" s="250" t="s">
        <v>115</v>
      </c>
    </row>
    <row r="280" s="2" customFormat="1" ht="24.15" customHeight="1">
      <c r="A280" s="41"/>
      <c r="B280" s="42"/>
      <c r="C280" s="207" t="s">
        <v>357</v>
      </c>
      <c r="D280" s="207" t="s">
        <v>117</v>
      </c>
      <c r="E280" s="208" t="s">
        <v>816</v>
      </c>
      <c r="F280" s="209" t="s">
        <v>817</v>
      </c>
      <c r="G280" s="210" t="s">
        <v>172</v>
      </c>
      <c r="H280" s="211">
        <v>40</v>
      </c>
      <c r="I280" s="212"/>
      <c r="J280" s="213">
        <f>ROUND(I280*H280,2)</f>
        <v>0</v>
      </c>
      <c r="K280" s="209" t="s">
        <v>181</v>
      </c>
      <c r="L280" s="47"/>
      <c r="M280" s="214" t="s">
        <v>19</v>
      </c>
      <c r="N280" s="215" t="s">
        <v>43</v>
      </c>
      <c r="O280" s="87"/>
      <c r="P280" s="216">
        <f>O280*H280</f>
        <v>0</v>
      </c>
      <c r="Q280" s="216">
        <v>0.00010000000000000001</v>
      </c>
      <c r="R280" s="216">
        <f>Q280*H280</f>
        <v>0.0040000000000000001</v>
      </c>
      <c r="S280" s="216">
        <v>0</v>
      </c>
      <c r="T280" s="217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18" t="s">
        <v>114</v>
      </c>
      <c r="AT280" s="218" t="s">
        <v>117</v>
      </c>
      <c r="AU280" s="218" t="s">
        <v>82</v>
      </c>
      <c r="AY280" s="20" t="s">
        <v>115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20" t="s">
        <v>80</v>
      </c>
      <c r="BK280" s="219">
        <f>ROUND(I280*H280,2)</f>
        <v>0</v>
      </c>
      <c r="BL280" s="20" t="s">
        <v>114</v>
      </c>
      <c r="BM280" s="218" t="s">
        <v>818</v>
      </c>
    </row>
    <row r="281" s="2" customFormat="1">
      <c r="A281" s="41"/>
      <c r="B281" s="42"/>
      <c r="C281" s="43"/>
      <c r="D281" s="251" t="s">
        <v>183</v>
      </c>
      <c r="E281" s="43"/>
      <c r="F281" s="252" t="s">
        <v>819</v>
      </c>
      <c r="G281" s="43"/>
      <c r="H281" s="43"/>
      <c r="I281" s="222"/>
      <c r="J281" s="43"/>
      <c r="K281" s="43"/>
      <c r="L281" s="47"/>
      <c r="M281" s="223"/>
      <c r="N281" s="224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183</v>
      </c>
      <c r="AU281" s="20" t="s">
        <v>82</v>
      </c>
    </row>
    <row r="282" s="13" customFormat="1">
      <c r="A282" s="13"/>
      <c r="B282" s="230"/>
      <c r="C282" s="231"/>
      <c r="D282" s="220" t="s">
        <v>175</v>
      </c>
      <c r="E282" s="232" t="s">
        <v>19</v>
      </c>
      <c r="F282" s="233" t="s">
        <v>820</v>
      </c>
      <c r="G282" s="231"/>
      <c r="H282" s="232" t="s">
        <v>19</v>
      </c>
      <c r="I282" s="234"/>
      <c r="J282" s="231"/>
      <c r="K282" s="231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175</v>
      </c>
      <c r="AU282" s="239" t="s">
        <v>82</v>
      </c>
      <c r="AV282" s="13" t="s">
        <v>80</v>
      </c>
      <c r="AW282" s="13" t="s">
        <v>33</v>
      </c>
      <c r="AX282" s="13" t="s">
        <v>72</v>
      </c>
      <c r="AY282" s="239" t="s">
        <v>115</v>
      </c>
    </row>
    <row r="283" s="14" customFormat="1">
      <c r="A283" s="14"/>
      <c r="B283" s="240"/>
      <c r="C283" s="241"/>
      <c r="D283" s="220" t="s">
        <v>175</v>
      </c>
      <c r="E283" s="242" t="s">
        <v>19</v>
      </c>
      <c r="F283" s="243" t="s">
        <v>808</v>
      </c>
      <c r="G283" s="241"/>
      <c r="H283" s="244">
        <v>40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0" t="s">
        <v>175</v>
      </c>
      <c r="AU283" s="250" t="s">
        <v>82</v>
      </c>
      <c r="AV283" s="14" t="s">
        <v>82</v>
      </c>
      <c r="AW283" s="14" t="s">
        <v>33</v>
      </c>
      <c r="AX283" s="14" t="s">
        <v>80</v>
      </c>
      <c r="AY283" s="250" t="s">
        <v>115</v>
      </c>
    </row>
    <row r="284" s="2" customFormat="1" ht="16.5" customHeight="1">
      <c r="A284" s="41"/>
      <c r="B284" s="42"/>
      <c r="C284" s="264" t="s">
        <v>362</v>
      </c>
      <c r="D284" s="264" t="s">
        <v>322</v>
      </c>
      <c r="E284" s="265" t="s">
        <v>821</v>
      </c>
      <c r="F284" s="266" t="s">
        <v>822</v>
      </c>
      <c r="G284" s="267" t="s">
        <v>172</v>
      </c>
      <c r="H284" s="268">
        <v>46</v>
      </c>
      <c r="I284" s="269"/>
      <c r="J284" s="270">
        <f>ROUND(I284*H284,2)</f>
        <v>0</v>
      </c>
      <c r="K284" s="266" t="s">
        <v>181</v>
      </c>
      <c r="L284" s="271"/>
      <c r="M284" s="272" t="s">
        <v>19</v>
      </c>
      <c r="N284" s="273" t="s">
        <v>43</v>
      </c>
      <c r="O284" s="87"/>
      <c r="P284" s="216">
        <f>O284*H284</f>
        <v>0</v>
      </c>
      <c r="Q284" s="216">
        <v>0.00050000000000000001</v>
      </c>
      <c r="R284" s="216">
        <f>Q284*H284</f>
        <v>0.023</v>
      </c>
      <c r="S284" s="216">
        <v>0</v>
      </c>
      <c r="T284" s="217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8" t="s">
        <v>143</v>
      </c>
      <c r="AT284" s="218" t="s">
        <v>322</v>
      </c>
      <c r="AU284" s="218" t="s">
        <v>82</v>
      </c>
      <c r="AY284" s="20" t="s">
        <v>115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20" t="s">
        <v>80</v>
      </c>
      <c r="BK284" s="219">
        <f>ROUND(I284*H284,2)</f>
        <v>0</v>
      </c>
      <c r="BL284" s="20" t="s">
        <v>114</v>
      </c>
      <c r="BM284" s="218" t="s">
        <v>823</v>
      </c>
    </row>
    <row r="285" s="14" customFormat="1">
      <c r="A285" s="14"/>
      <c r="B285" s="240"/>
      <c r="C285" s="241"/>
      <c r="D285" s="220" t="s">
        <v>175</v>
      </c>
      <c r="E285" s="241"/>
      <c r="F285" s="243" t="s">
        <v>824</v>
      </c>
      <c r="G285" s="241"/>
      <c r="H285" s="244">
        <v>46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0" t="s">
        <v>175</v>
      </c>
      <c r="AU285" s="250" t="s">
        <v>82</v>
      </c>
      <c r="AV285" s="14" t="s">
        <v>82</v>
      </c>
      <c r="AW285" s="14" t="s">
        <v>4</v>
      </c>
      <c r="AX285" s="14" t="s">
        <v>80</v>
      </c>
      <c r="AY285" s="250" t="s">
        <v>115</v>
      </c>
    </row>
    <row r="286" s="12" customFormat="1" ht="22.8" customHeight="1">
      <c r="A286" s="12"/>
      <c r="B286" s="191"/>
      <c r="C286" s="192"/>
      <c r="D286" s="193" t="s">
        <v>71</v>
      </c>
      <c r="E286" s="205" t="s">
        <v>126</v>
      </c>
      <c r="F286" s="205" t="s">
        <v>825</v>
      </c>
      <c r="G286" s="192"/>
      <c r="H286" s="192"/>
      <c r="I286" s="195"/>
      <c r="J286" s="206">
        <f>BK286</f>
        <v>0</v>
      </c>
      <c r="K286" s="192"/>
      <c r="L286" s="197"/>
      <c r="M286" s="198"/>
      <c r="N286" s="199"/>
      <c r="O286" s="199"/>
      <c r="P286" s="200">
        <f>SUM(P287:P289)</f>
        <v>0</v>
      </c>
      <c r="Q286" s="199"/>
      <c r="R286" s="200">
        <f>SUM(R287:R289)</f>
        <v>0</v>
      </c>
      <c r="S286" s="199"/>
      <c r="T286" s="201">
        <f>SUM(T287:T289)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2" t="s">
        <v>80</v>
      </c>
      <c r="AT286" s="203" t="s">
        <v>71</v>
      </c>
      <c r="AU286" s="203" t="s">
        <v>80</v>
      </c>
      <c r="AY286" s="202" t="s">
        <v>115</v>
      </c>
      <c r="BK286" s="204">
        <f>SUM(BK287:BK289)</f>
        <v>0</v>
      </c>
    </row>
    <row r="287" s="2" customFormat="1" ht="16.5" customHeight="1">
      <c r="A287" s="41"/>
      <c r="B287" s="42"/>
      <c r="C287" s="207" t="s">
        <v>370</v>
      </c>
      <c r="D287" s="207" t="s">
        <v>117</v>
      </c>
      <c r="E287" s="208" t="s">
        <v>826</v>
      </c>
      <c r="F287" s="209" t="s">
        <v>827</v>
      </c>
      <c r="G287" s="210" t="s">
        <v>231</v>
      </c>
      <c r="H287" s="211">
        <v>79.599999999999994</v>
      </c>
      <c r="I287" s="212"/>
      <c r="J287" s="213">
        <f>ROUND(I287*H287,2)</f>
        <v>0</v>
      </c>
      <c r="K287" s="209" t="s">
        <v>181</v>
      </c>
      <c r="L287" s="47"/>
      <c r="M287" s="214" t="s">
        <v>19</v>
      </c>
      <c r="N287" s="215" t="s">
        <v>43</v>
      </c>
      <c r="O287" s="87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18" t="s">
        <v>114</v>
      </c>
      <c r="AT287" s="218" t="s">
        <v>117</v>
      </c>
      <c r="AU287" s="218" t="s">
        <v>82</v>
      </c>
      <c r="AY287" s="20" t="s">
        <v>115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20" t="s">
        <v>80</v>
      </c>
      <c r="BK287" s="219">
        <f>ROUND(I287*H287,2)</f>
        <v>0</v>
      </c>
      <c r="BL287" s="20" t="s">
        <v>114</v>
      </c>
      <c r="BM287" s="218" t="s">
        <v>828</v>
      </c>
    </row>
    <row r="288" s="2" customFormat="1">
      <c r="A288" s="41"/>
      <c r="B288" s="42"/>
      <c r="C288" s="43"/>
      <c r="D288" s="251" t="s">
        <v>183</v>
      </c>
      <c r="E288" s="43"/>
      <c r="F288" s="252" t="s">
        <v>829</v>
      </c>
      <c r="G288" s="43"/>
      <c r="H288" s="43"/>
      <c r="I288" s="222"/>
      <c r="J288" s="43"/>
      <c r="K288" s="43"/>
      <c r="L288" s="47"/>
      <c r="M288" s="223"/>
      <c r="N288" s="22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183</v>
      </c>
      <c r="AU288" s="20" t="s">
        <v>82</v>
      </c>
    </row>
    <row r="289" s="14" customFormat="1">
      <c r="A289" s="14"/>
      <c r="B289" s="240"/>
      <c r="C289" s="241"/>
      <c r="D289" s="220" t="s">
        <v>175</v>
      </c>
      <c r="E289" s="242" t="s">
        <v>19</v>
      </c>
      <c r="F289" s="243" t="s">
        <v>830</v>
      </c>
      <c r="G289" s="241"/>
      <c r="H289" s="244">
        <v>79.599999999999994</v>
      </c>
      <c r="I289" s="245"/>
      <c r="J289" s="241"/>
      <c r="K289" s="241"/>
      <c r="L289" s="246"/>
      <c r="M289" s="247"/>
      <c r="N289" s="248"/>
      <c r="O289" s="248"/>
      <c r="P289" s="248"/>
      <c r="Q289" s="248"/>
      <c r="R289" s="248"/>
      <c r="S289" s="248"/>
      <c r="T289" s="24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0" t="s">
        <v>175</v>
      </c>
      <c r="AU289" s="250" t="s">
        <v>82</v>
      </c>
      <c r="AV289" s="14" t="s">
        <v>82</v>
      </c>
      <c r="AW289" s="14" t="s">
        <v>33</v>
      </c>
      <c r="AX289" s="14" t="s">
        <v>80</v>
      </c>
      <c r="AY289" s="250" t="s">
        <v>115</v>
      </c>
    </row>
    <row r="290" s="12" customFormat="1" ht="22.8" customHeight="1">
      <c r="A290" s="12"/>
      <c r="B290" s="191"/>
      <c r="C290" s="192"/>
      <c r="D290" s="193" t="s">
        <v>71</v>
      </c>
      <c r="E290" s="205" t="s">
        <v>114</v>
      </c>
      <c r="F290" s="205" t="s">
        <v>831</v>
      </c>
      <c r="G290" s="192"/>
      <c r="H290" s="192"/>
      <c r="I290" s="195"/>
      <c r="J290" s="206">
        <f>BK290</f>
        <v>0</v>
      </c>
      <c r="K290" s="192"/>
      <c r="L290" s="197"/>
      <c r="M290" s="198"/>
      <c r="N290" s="199"/>
      <c r="O290" s="199"/>
      <c r="P290" s="200">
        <f>SUM(P291:P325)</f>
        <v>0</v>
      </c>
      <c r="Q290" s="199"/>
      <c r="R290" s="200">
        <f>SUM(R291:R325)</f>
        <v>1.5447120000000001</v>
      </c>
      <c r="S290" s="199"/>
      <c r="T290" s="201">
        <f>SUM(T291:T325)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2" t="s">
        <v>80</v>
      </c>
      <c r="AT290" s="203" t="s">
        <v>71</v>
      </c>
      <c r="AU290" s="203" t="s">
        <v>80</v>
      </c>
      <c r="AY290" s="202" t="s">
        <v>115</v>
      </c>
      <c r="BK290" s="204">
        <f>SUM(BK291:BK325)</f>
        <v>0</v>
      </c>
    </row>
    <row r="291" s="2" customFormat="1" ht="21.75" customHeight="1">
      <c r="A291" s="41"/>
      <c r="B291" s="42"/>
      <c r="C291" s="207" t="s">
        <v>380</v>
      </c>
      <c r="D291" s="207" t="s">
        <v>117</v>
      </c>
      <c r="E291" s="208" t="s">
        <v>832</v>
      </c>
      <c r="F291" s="209" t="s">
        <v>833</v>
      </c>
      <c r="G291" s="210" t="s">
        <v>248</v>
      </c>
      <c r="H291" s="211">
        <v>8.657</v>
      </c>
      <c r="I291" s="212"/>
      <c r="J291" s="213">
        <f>ROUND(I291*H291,2)</f>
        <v>0</v>
      </c>
      <c r="K291" s="209" t="s">
        <v>181</v>
      </c>
      <c r="L291" s="47"/>
      <c r="M291" s="214" t="s">
        <v>19</v>
      </c>
      <c r="N291" s="215" t="s">
        <v>43</v>
      </c>
      <c r="O291" s="87"/>
      <c r="P291" s="216">
        <f>O291*H291</f>
        <v>0</v>
      </c>
      <c r="Q291" s="216">
        <v>0</v>
      </c>
      <c r="R291" s="216">
        <f>Q291*H291</f>
        <v>0</v>
      </c>
      <c r="S291" s="216">
        <v>0</v>
      </c>
      <c r="T291" s="217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18" t="s">
        <v>114</v>
      </c>
      <c r="AT291" s="218" t="s">
        <v>117</v>
      </c>
      <c r="AU291" s="218" t="s">
        <v>82</v>
      </c>
      <c r="AY291" s="20" t="s">
        <v>115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20" t="s">
        <v>80</v>
      </c>
      <c r="BK291" s="219">
        <f>ROUND(I291*H291,2)</f>
        <v>0</v>
      </c>
      <c r="BL291" s="20" t="s">
        <v>114</v>
      </c>
      <c r="BM291" s="218" t="s">
        <v>834</v>
      </c>
    </row>
    <row r="292" s="2" customFormat="1">
      <c r="A292" s="41"/>
      <c r="B292" s="42"/>
      <c r="C292" s="43"/>
      <c r="D292" s="251" t="s">
        <v>183</v>
      </c>
      <c r="E292" s="43"/>
      <c r="F292" s="252" t="s">
        <v>835</v>
      </c>
      <c r="G292" s="43"/>
      <c r="H292" s="43"/>
      <c r="I292" s="222"/>
      <c r="J292" s="43"/>
      <c r="K292" s="43"/>
      <c r="L292" s="47"/>
      <c r="M292" s="223"/>
      <c r="N292" s="22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183</v>
      </c>
      <c r="AU292" s="20" t="s">
        <v>82</v>
      </c>
    </row>
    <row r="293" s="13" customFormat="1">
      <c r="A293" s="13"/>
      <c r="B293" s="230"/>
      <c r="C293" s="231"/>
      <c r="D293" s="220" t="s">
        <v>175</v>
      </c>
      <c r="E293" s="232" t="s">
        <v>19</v>
      </c>
      <c r="F293" s="233" t="s">
        <v>727</v>
      </c>
      <c r="G293" s="231"/>
      <c r="H293" s="232" t="s">
        <v>19</v>
      </c>
      <c r="I293" s="234"/>
      <c r="J293" s="231"/>
      <c r="K293" s="231"/>
      <c r="L293" s="235"/>
      <c r="M293" s="236"/>
      <c r="N293" s="237"/>
      <c r="O293" s="237"/>
      <c r="P293" s="237"/>
      <c r="Q293" s="237"/>
      <c r="R293" s="237"/>
      <c r="S293" s="237"/>
      <c r="T293" s="23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175</v>
      </c>
      <c r="AU293" s="239" t="s">
        <v>82</v>
      </c>
      <c r="AV293" s="13" t="s">
        <v>80</v>
      </c>
      <c r="AW293" s="13" t="s">
        <v>33</v>
      </c>
      <c r="AX293" s="13" t="s">
        <v>72</v>
      </c>
      <c r="AY293" s="239" t="s">
        <v>115</v>
      </c>
    </row>
    <row r="294" s="14" customFormat="1">
      <c r="A294" s="14"/>
      <c r="B294" s="240"/>
      <c r="C294" s="241"/>
      <c r="D294" s="220" t="s">
        <v>175</v>
      </c>
      <c r="E294" s="242" t="s">
        <v>19</v>
      </c>
      <c r="F294" s="243" t="s">
        <v>836</v>
      </c>
      <c r="G294" s="241"/>
      <c r="H294" s="244">
        <v>2.1000000000000001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0" t="s">
        <v>175</v>
      </c>
      <c r="AU294" s="250" t="s">
        <v>82</v>
      </c>
      <c r="AV294" s="14" t="s">
        <v>82</v>
      </c>
      <c r="AW294" s="14" t="s">
        <v>33</v>
      </c>
      <c r="AX294" s="14" t="s">
        <v>72</v>
      </c>
      <c r="AY294" s="250" t="s">
        <v>115</v>
      </c>
    </row>
    <row r="295" s="14" customFormat="1">
      <c r="A295" s="14"/>
      <c r="B295" s="240"/>
      <c r="C295" s="241"/>
      <c r="D295" s="220" t="s">
        <v>175</v>
      </c>
      <c r="E295" s="242" t="s">
        <v>19</v>
      </c>
      <c r="F295" s="243" t="s">
        <v>837</v>
      </c>
      <c r="G295" s="241"/>
      <c r="H295" s="244">
        <v>2.04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0" t="s">
        <v>175</v>
      </c>
      <c r="AU295" s="250" t="s">
        <v>82</v>
      </c>
      <c r="AV295" s="14" t="s">
        <v>82</v>
      </c>
      <c r="AW295" s="14" t="s">
        <v>33</v>
      </c>
      <c r="AX295" s="14" t="s">
        <v>72</v>
      </c>
      <c r="AY295" s="250" t="s">
        <v>115</v>
      </c>
    </row>
    <row r="296" s="14" customFormat="1">
      <c r="A296" s="14"/>
      <c r="B296" s="240"/>
      <c r="C296" s="241"/>
      <c r="D296" s="220" t="s">
        <v>175</v>
      </c>
      <c r="E296" s="242" t="s">
        <v>19</v>
      </c>
      <c r="F296" s="243" t="s">
        <v>838</v>
      </c>
      <c r="G296" s="241"/>
      <c r="H296" s="244">
        <v>1.9290000000000001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0" t="s">
        <v>175</v>
      </c>
      <c r="AU296" s="250" t="s">
        <v>82</v>
      </c>
      <c r="AV296" s="14" t="s">
        <v>82</v>
      </c>
      <c r="AW296" s="14" t="s">
        <v>33</v>
      </c>
      <c r="AX296" s="14" t="s">
        <v>72</v>
      </c>
      <c r="AY296" s="250" t="s">
        <v>115</v>
      </c>
    </row>
    <row r="297" s="13" customFormat="1">
      <c r="A297" s="13"/>
      <c r="B297" s="230"/>
      <c r="C297" s="231"/>
      <c r="D297" s="220" t="s">
        <v>175</v>
      </c>
      <c r="E297" s="232" t="s">
        <v>19</v>
      </c>
      <c r="F297" s="233" t="s">
        <v>732</v>
      </c>
      <c r="G297" s="231"/>
      <c r="H297" s="232" t="s">
        <v>19</v>
      </c>
      <c r="I297" s="234"/>
      <c r="J297" s="231"/>
      <c r="K297" s="231"/>
      <c r="L297" s="235"/>
      <c r="M297" s="236"/>
      <c r="N297" s="237"/>
      <c r="O297" s="237"/>
      <c r="P297" s="237"/>
      <c r="Q297" s="237"/>
      <c r="R297" s="237"/>
      <c r="S297" s="237"/>
      <c r="T297" s="23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9" t="s">
        <v>175</v>
      </c>
      <c r="AU297" s="239" t="s">
        <v>82</v>
      </c>
      <c r="AV297" s="13" t="s">
        <v>80</v>
      </c>
      <c r="AW297" s="13" t="s">
        <v>33</v>
      </c>
      <c r="AX297" s="13" t="s">
        <v>72</v>
      </c>
      <c r="AY297" s="239" t="s">
        <v>115</v>
      </c>
    </row>
    <row r="298" s="14" customFormat="1">
      <c r="A298" s="14"/>
      <c r="B298" s="240"/>
      <c r="C298" s="241"/>
      <c r="D298" s="220" t="s">
        <v>175</v>
      </c>
      <c r="E298" s="242" t="s">
        <v>19</v>
      </c>
      <c r="F298" s="243" t="s">
        <v>839</v>
      </c>
      <c r="G298" s="241"/>
      <c r="H298" s="244">
        <v>0.51000000000000001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0" t="s">
        <v>175</v>
      </c>
      <c r="AU298" s="250" t="s">
        <v>82</v>
      </c>
      <c r="AV298" s="14" t="s">
        <v>82</v>
      </c>
      <c r="AW298" s="14" t="s">
        <v>33</v>
      </c>
      <c r="AX298" s="14" t="s">
        <v>72</v>
      </c>
      <c r="AY298" s="250" t="s">
        <v>115</v>
      </c>
    </row>
    <row r="299" s="14" customFormat="1">
      <c r="A299" s="14"/>
      <c r="B299" s="240"/>
      <c r="C299" s="241"/>
      <c r="D299" s="220" t="s">
        <v>175</v>
      </c>
      <c r="E299" s="242" t="s">
        <v>19</v>
      </c>
      <c r="F299" s="243" t="s">
        <v>840</v>
      </c>
      <c r="G299" s="241"/>
      <c r="H299" s="244">
        <v>0.25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0" t="s">
        <v>175</v>
      </c>
      <c r="AU299" s="250" t="s">
        <v>82</v>
      </c>
      <c r="AV299" s="14" t="s">
        <v>82</v>
      </c>
      <c r="AW299" s="14" t="s">
        <v>33</v>
      </c>
      <c r="AX299" s="14" t="s">
        <v>72</v>
      </c>
      <c r="AY299" s="250" t="s">
        <v>115</v>
      </c>
    </row>
    <row r="300" s="14" customFormat="1">
      <c r="A300" s="14"/>
      <c r="B300" s="240"/>
      <c r="C300" s="241"/>
      <c r="D300" s="220" t="s">
        <v>175</v>
      </c>
      <c r="E300" s="242" t="s">
        <v>19</v>
      </c>
      <c r="F300" s="243" t="s">
        <v>841</v>
      </c>
      <c r="G300" s="241"/>
      <c r="H300" s="244">
        <v>0.10000000000000001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0" t="s">
        <v>175</v>
      </c>
      <c r="AU300" s="250" t="s">
        <v>82</v>
      </c>
      <c r="AV300" s="14" t="s">
        <v>82</v>
      </c>
      <c r="AW300" s="14" t="s">
        <v>33</v>
      </c>
      <c r="AX300" s="14" t="s">
        <v>72</v>
      </c>
      <c r="AY300" s="250" t="s">
        <v>115</v>
      </c>
    </row>
    <row r="301" s="13" customFormat="1">
      <c r="A301" s="13"/>
      <c r="B301" s="230"/>
      <c r="C301" s="231"/>
      <c r="D301" s="220" t="s">
        <v>175</v>
      </c>
      <c r="E301" s="232" t="s">
        <v>19</v>
      </c>
      <c r="F301" s="233" t="s">
        <v>706</v>
      </c>
      <c r="G301" s="231"/>
      <c r="H301" s="232" t="s">
        <v>19</v>
      </c>
      <c r="I301" s="234"/>
      <c r="J301" s="231"/>
      <c r="K301" s="231"/>
      <c r="L301" s="235"/>
      <c r="M301" s="236"/>
      <c r="N301" s="237"/>
      <c r="O301" s="237"/>
      <c r="P301" s="237"/>
      <c r="Q301" s="237"/>
      <c r="R301" s="237"/>
      <c r="S301" s="237"/>
      <c r="T301" s="23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9" t="s">
        <v>175</v>
      </c>
      <c r="AU301" s="239" t="s">
        <v>82</v>
      </c>
      <c r="AV301" s="13" t="s">
        <v>80</v>
      </c>
      <c r="AW301" s="13" t="s">
        <v>33</v>
      </c>
      <c r="AX301" s="13" t="s">
        <v>72</v>
      </c>
      <c r="AY301" s="239" t="s">
        <v>115</v>
      </c>
    </row>
    <row r="302" s="14" customFormat="1">
      <c r="A302" s="14"/>
      <c r="B302" s="240"/>
      <c r="C302" s="241"/>
      <c r="D302" s="220" t="s">
        <v>175</v>
      </c>
      <c r="E302" s="242" t="s">
        <v>19</v>
      </c>
      <c r="F302" s="243" t="s">
        <v>842</v>
      </c>
      <c r="G302" s="241"/>
      <c r="H302" s="244">
        <v>1.728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0" t="s">
        <v>175</v>
      </c>
      <c r="AU302" s="250" t="s">
        <v>82</v>
      </c>
      <c r="AV302" s="14" t="s">
        <v>82</v>
      </c>
      <c r="AW302" s="14" t="s">
        <v>33</v>
      </c>
      <c r="AX302" s="14" t="s">
        <v>72</v>
      </c>
      <c r="AY302" s="250" t="s">
        <v>115</v>
      </c>
    </row>
    <row r="303" s="15" customFormat="1">
      <c r="A303" s="15"/>
      <c r="B303" s="253"/>
      <c r="C303" s="254"/>
      <c r="D303" s="220" t="s">
        <v>175</v>
      </c>
      <c r="E303" s="255" t="s">
        <v>19</v>
      </c>
      <c r="F303" s="256" t="s">
        <v>239</v>
      </c>
      <c r="G303" s="254"/>
      <c r="H303" s="257">
        <v>8.657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3" t="s">
        <v>175</v>
      </c>
      <c r="AU303" s="263" t="s">
        <v>82</v>
      </c>
      <c r="AV303" s="15" t="s">
        <v>114</v>
      </c>
      <c r="AW303" s="15" t="s">
        <v>33</v>
      </c>
      <c r="AX303" s="15" t="s">
        <v>80</v>
      </c>
      <c r="AY303" s="263" t="s">
        <v>115</v>
      </c>
    </row>
    <row r="304" s="2" customFormat="1" ht="16.5" customHeight="1">
      <c r="A304" s="41"/>
      <c r="B304" s="42"/>
      <c r="C304" s="207" t="s">
        <v>387</v>
      </c>
      <c r="D304" s="207" t="s">
        <v>117</v>
      </c>
      <c r="E304" s="208" t="s">
        <v>843</v>
      </c>
      <c r="F304" s="209" t="s">
        <v>844</v>
      </c>
      <c r="G304" s="210" t="s">
        <v>248</v>
      </c>
      <c r="H304" s="211">
        <v>0.29999999999999999</v>
      </c>
      <c r="I304" s="212"/>
      <c r="J304" s="213">
        <f>ROUND(I304*H304,2)</f>
        <v>0</v>
      </c>
      <c r="K304" s="209" t="s">
        <v>181</v>
      </c>
      <c r="L304" s="47"/>
      <c r="M304" s="214" t="s">
        <v>19</v>
      </c>
      <c r="N304" s="215" t="s">
        <v>43</v>
      </c>
      <c r="O304" s="87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8" t="s">
        <v>114</v>
      </c>
      <c r="AT304" s="218" t="s">
        <v>117</v>
      </c>
      <c r="AU304" s="218" t="s">
        <v>82</v>
      </c>
      <c r="AY304" s="20" t="s">
        <v>115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20" t="s">
        <v>80</v>
      </c>
      <c r="BK304" s="219">
        <f>ROUND(I304*H304,2)</f>
        <v>0</v>
      </c>
      <c r="BL304" s="20" t="s">
        <v>114</v>
      </c>
      <c r="BM304" s="218" t="s">
        <v>845</v>
      </c>
    </row>
    <row r="305" s="2" customFormat="1">
      <c r="A305" s="41"/>
      <c r="B305" s="42"/>
      <c r="C305" s="43"/>
      <c r="D305" s="251" t="s">
        <v>183</v>
      </c>
      <c r="E305" s="43"/>
      <c r="F305" s="252" t="s">
        <v>846</v>
      </c>
      <c r="G305" s="43"/>
      <c r="H305" s="43"/>
      <c r="I305" s="222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183</v>
      </c>
      <c r="AU305" s="20" t="s">
        <v>82</v>
      </c>
    </row>
    <row r="306" s="13" customFormat="1">
      <c r="A306" s="13"/>
      <c r="B306" s="230"/>
      <c r="C306" s="231"/>
      <c r="D306" s="220" t="s">
        <v>175</v>
      </c>
      <c r="E306" s="232" t="s">
        <v>19</v>
      </c>
      <c r="F306" s="233" t="s">
        <v>847</v>
      </c>
      <c r="G306" s="231"/>
      <c r="H306" s="232" t="s">
        <v>19</v>
      </c>
      <c r="I306" s="234"/>
      <c r="J306" s="231"/>
      <c r="K306" s="231"/>
      <c r="L306" s="235"/>
      <c r="M306" s="236"/>
      <c r="N306" s="237"/>
      <c r="O306" s="237"/>
      <c r="P306" s="237"/>
      <c r="Q306" s="237"/>
      <c r="R306" s="237"/>
      <c r="S306" s="237"/>
      <c r="T306" s="23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9" t="s">
        <v>175</v>
      </c>
      <c r="AU306" s="239" t="s">
        <v>82</v>
      </c>
      <c r="AV306" s="13" t="s">
        <v>80</v>
      </c>
      <c r="AW306" s="13" t="s">
        <v>33</v>
      </c>
      <c r="AX306" s="13" t="s">
        <v>72</v>
      </c>
      <c r="AY306" s="239" t="s">
        <v>115</v>
      </c>
    </row>
    <row r="307" s="14" customFormat="1">
      <c r="A307" s="14"/>
      <c r="B307" s="240"/>
      <c r="C307" s="241"/>
      <c r="D307" s="220" t="s">
        <v>175</v>
      </c>
      <c r="E307" s="242" t="s">
        <v>19</v>
      </c>
      <c r="F307" s="243" t="s">
        <v>848</v>
      </c>
      <c r="G307" s="241"/>
      <c r="H307" s="244">
        <v>0.29999999999999999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0" t="s">
        <v>175</v>
      </c>
      <c r="AU307" s="250" t="s">
        <v>82</v>
      </c>
      <c r="AV307" s="14" t="s">
        <v>82</v>
      </c>
      <c r="AW307" s="14" t="s">
        <v>33</v>
      </c>
      <c r="AX307" s="14" t="s">
        <v>80</v>
      </c>
      <c r="AY307" s="250" t="s">
        <v>115</v>
      </c>
    </row>
    <row r="308" s="2" customFormat="1" ht="16.5" customHeight="1">
      <c r="A308" s="41"/>
      <c r="B308" s="42"/>
      <c r="C308" s="207" t="s">
        <v>392</v>
      </c>
      <c r="D308" s="207" t="s">
        <v>117</v>
      </c>
      <c r="E308" s="208" t="s">
        <v>849</v>
      </c>
      <c r="F308" s="209" t="s">
        <v>850</v>
      </c>
      <c r="G308" s="210" t="s">
        <v>180</v>
      </c>
      <c r="H308" s="211">
        <v>10</v>
      </c>
      <c r="I308" s="212"/>
      <c r="J308" s="213">
        <f>ROUND(I308*H308,2)</f>
        <v>0</v>
      </c>
      <c r="K308" s="209" t="s">
        <v>181</v>
      </c>
      <c r="L308" s="47"/>
      <c r="M308" s="214" t="s">
        <v>19</v>
      </c>
      <c r="N308" s="215" t="s">
        <v>43</v>
      </c>
      <c r="O308" s="87"/>
      <c r="P308" s="216">
        <f>O308*H308</f>
        <v>0</v>
      </c>
      <c r="Q308" s="216">
        <v>0.087419999999999998</v>
      </c>
      <c r="R308" s="216">
        <f>Q308*H308</f>
        <v>0.87419999999999998</v>
      </c>
      <c r="S308" s="216">
        <v>0</v>
      </c>
      <c r="T308" s="21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8" t="s">
        <v>114</v>
      </c>
      <c r="AT308" s="218" t="s">
        <v>117</v>
      </c>
      <c r="AU308" s="218" t="s">
        <v>82</v>
      </c>
      <c r="AY308" s="20" t="s">
        <v>115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20" t="s">
        <v>80</v>
      </c>
      <c r="BK308" s="219">
        <f>ROUND(I308*H308,2)</f>
        <v>0</v>
      </c>
      <c r="BL308" s="20" t="s">
        <v>114</v>
      </c>
      <c r="BM308" s="218" t="s">
        <v>851</v>
      </c>
    </row>
    <row r="309" s="2" customFormat="1">
      <c r="A309" s="41"/>
      <c r="B309" s="42"/>
      <c r="C309" s="43"/>
      <c r="D309" s="251" t="s">
        <v>183</v>
      </c>
      <c r="E309" s="43"/>
      <c r="F309" s="252" t="s">
        <v>852</v>
      </c>
      <c r="G309" s="43"/>
      <c r="H309" s="43"/>
      <c r="I309" s="222"/>
      <c r="J309" s="43"/>
      <c r="K309" s="43"/>
      <c r="L309" s="47"/>
      <c r="M309" s="223"/>
      <c r="N309" s="22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183</v>
      </c>
      <c r="AU309" s="20" t="s">
        <v>82</v>
      </c>
    </row>
    <row r="310" s="2" customFormat="1" ht="24.15" customHeight="1">
      <c r="A310" s="41"/>
      <c r="B310" s="42"/>
      <c r="C310" s="264" t="s">
        <v>407</v>
      </c>
      <c r="D310" s="264" t="s">
        <v>322</v>
      </c>
      <c r="E310" s="265" t="s">
        <v>853</v>
      </c>
      <c r="F310" s="266" t="s">
        <v>854</v>
      </c>
      <c r="G310" s="267" t="s">
        <v>180</v>
      </c>
      <c r="H310" s="268">
        <v>3</v>
      </c>
      <c r="I310" s="269"/>
      <c r="J310" s="270">
        <f>ROUND(I310*H310,2)</f>
        <v>0</v>
      </c>
      <c r="K310" s="266" t="s">
        <v>19</v>
      </c>
      <c r="L310" s="271"/>
      <c r="M310" s="272" t="s">
        <v>19</v>
      </c>
      <c r="N310" s="273" t="s">
        <v>43</v>
      </c>
      <c r="O310" s="87"/>
      <c r="P310" s="216">
        <f>O310*H310</f>
        <v>0</v>
      </c>
      <c r="Q310" s="216">
        <v>0.027</v>
      </c>
      <c r="R310" s="216">
        <f>Q310*H310</f>
        <v>0.081000000000000003</v>
      </c>
      <c r="S310" s="216">
        <v>0</v>
      </c>
      <c r="T310" s="217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18" t="s">
        <v>143</v>
      </c>
      <c r="AT310" s="218" t="s">
        <v>322</v>
      </c>
      <c r="AU310" s="218" t="s">
        <v>82</v>
      </c>
      <c r="AY310" s="20" t="s">
        <v>115</v>
      </c>
      <c r="BE310" s="219">
        <f>IF(N310="základní",J310,0)</f>
        <v>0</v>
      </c>
      <c r="BF310" s="219">
        <f>IF(N310="snížená",J310,0)</f>
        <v>0</v>
      </c>
      <c r="BG310" s="219">
        <f>IF(N310="zákl. přenesená",J310,0)</f>
        <v>0</v>
      </c>
      <c r="BH310" s="219">
        <f>IF(N310="sníž. přenesená",J310,0)</f>
        <v>0</v>
      </c>
      <c r="BI310" s="219">
        <f>IF(N310="nulová",J310,0)</f>
        <v>0</v>
      </c>
      <c r="BJ310" s="20" t="s">
        <v>80</v>
      </c>
      <c r="BK310" s="219">
        <f>ROUND(I310*H310,2)</f>
        <v>0</v>
      </c>
      <c r="BL310" s="20" t="s">
        <v>114</v>
      </c>
      <c r="BM310" s="218" t="s">
        <v>855</v>
      </c>
    </row>
    <row r="311" s="2" customFormat="1" ht="16.5" customHeight="1">
      <c r="A311" s="41"/>
      <c r="B311" s="42"/>
      <c r="C311" s="264" t="s">
        <v>415</v>
      </c>
      <c r="D311" s="264" t="s">
        <v>322</v>
      </c>
      <c r="E311" s="265" t="s">
        <v>856</v>
      </c>
      <c r="F311" s="266" t="s">
        <v>857</v>
      </c>
      <c r="G311" s="267" t="s">
        <v>180</v>
      </c>
      <c r="H311" s="268">
        <v>1</v>
      </c>
      <c r="I311" s="269"/>
      <c r="J311" s="270">
        <f>ROUND(I311*H311,2)</f>
        <v>0</v>
      </c>
      <c r="K311" s="266" t="s">
        <v>181</v>
      </c>
      <c r="L311" s="271"/>
      <c r="M311" s="272" t="s">
        <v>19</v>
      </c>
      <c r="N311" s="273" t="s">
        <v>43</v>
      </c>
      <c r="O311" s="87"/>
      <c r="P311" s="216">
        <f>O311*H311</f>
        <v>0</v>
      </c>
      <c r="Q311" s="216">
        <v>0.040000000000000001</v>
      </c>
      <c r="R311" s="216">
        <f>Q311*H311</f>
        <v>0.040000000000000001</v>
      </c>
      <c r="S311" s="216">
        <v>0</v>
      </c>
      <c r="T311" s="217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8" t="s">
        <v>143</v>
      </c>
      <c r="AT311" s="218" t="s">
        <v>322</v>
      </c>
      <c r="AU311" s="218" t="s">
        <v>82</v>
      </c>
      <c r="AY311" s="20" t="s">
        <v>115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20" t="s">
        <v>80</v>
      </c>
      <c r="BK311" s="219">
        <f>ROUND(I311*H311,2)</f>
        <v>0</v>
      </c>
      <c r="BL311" s="20" t="s">
        <v>114</v>
      </c>
      <c r="BM311" s="218" t="s">
        <v>858</v>
      </c>
    </row>
    <row r="312" s="2" customFormat="1" ht="16.5" customHeight="1">
      <c r="A312" s="41"/>
      <c r="B312" s="42"/>
      <c r="C312" s="264" t="s">
        <v>422</v>
      </c>
      <c r="D312" s="264" t="s">
        <v>322</v>
      </c>
      <c r="E312" s="265" t="s">
        <v>859</v>
      </c>
      <c r="F312" s="266" t="s">
        <v>860</v>
      </c>
      <c r="G312" s="267" t="s">
        <v>180</v>
      </c>
      <c r="H312" s="268">
        <v>2</v>
      </c>
      <c r="I312" s="269"/>
      <c r="J312" s="270">
        <f>ROUND(I312*H312,2)</f>
        <v>0</v>
      </c>
      <c r="K312" s="266" t="s">
        <v>181</v>
      </c>
      <c r="L312" s="271"/>
      <c r="M312" s="272" t="s">
        <v>19</v>
      </c>
      <c r="N312" s="273" t="s">
        <v>43</v>
      </c>
      <c r="O312" s="87"/>
      <c r="P312" s="216">
        <f>O312*H312</f>
        <v>0</v>
      </c>
      <c r="Q312" s="216">
        <v>0.050999999999999997</v>
      </c>
      <c r="R312" s="216">
        <f>Q312*H312</f>
        <v>0.10199999999999999</v>
      </c>
      <c r="S312" s="216">
        <v>0</v>
      </c>
      <c r="T312" s="217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18" t="s">
        <v>143</v>
      </c>
      <c r="AT312" s="218" t="s">
        <v>322</v>
      </c>
      <c r="AU312" s="218" t="s">
        <v>82</v>
      </c>
      <c r="AY312" s="20" t="s">
        <v>115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20" t="s">
        <v>80</v>
      </c>
      <c r="BK312" s="219">
        <f>ROUND(I312*H312,2)</f>
        <v>0</v>
      </c>
      <c r="BL312" s="20" t="s">
        <v>114</v>
      </c>
      <c r="BM312" s="218" t="s">
        <v>861</v>
      </c>
    </row>
    <row r="313" s="2" customFormat="1" ht="16.5" customHeight="1">
      <c r="A313" s="41"/>
      <c r="B313" s="42"/>
      <c r="C313" s="264" t="s">
        <v>429</v>
      </c>
      <c r="D313" s="264" t="s">
        <v>322</v>
      </c>
      <c r="E313" s="265" t="s">
        <v>862</v>
      </c>
      <c r="F313" s="266" t="s">
        <v>863</v>
      </c>
      <c r="G313" s="267" t="s">
        <v>180</v>
      </c>
      <c r="H313" s="268">
        <v>4</v>
      </c>
      <c r="I313" s="269"/>
      <c r="J313" s="270">
        <f>ROUND(I313*H313,2)</f>
        <v>0</v>
      </c>
      <c r="K313" s="266" t="s">
        <v>181</v>
      </c>
      <c r="L313" s="271"/>
      <c r="M313" s="272" t="s">
        <v>19</v>
      </c>
      <c r="N313" s="273" t="s">
        <v>43</v>
      </c>
      <c r="O313" s="87"/>
      <c r="P313" s="216">
        <f>O313*H313</f>
        <v>0</v>
      </c>
      <c r="Q313" s="216">
        <v>0.068000000000000005</v>
      </c>
      <c r="R313" s="216">
        <f>Q313*H313</f>
        <v>0.27200000000000002</v>
      </c>
      <c r="S313" s="216">
        <v>0</v>
      </c>
      <c r="T313" s="21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8" t="s">
        <v>143</v>
      </c>
      <c r="AT313" s="218" t="s">
        <v>322</v>
      </c>
      <c r="AU313" s="218" t="s">
        <v>82</v>
      </c>
      <c r="AY313" s="20" t="s">
        <v>115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20" t="s">
        <v>80</v>
      </c>
      <c r="BK313" s="219">
        <f>ROUND(I313*H313,2)</f>
        <v>0</v>
      </c>
      <c r="BL313" s="20" t="s">
        <v>114</v>
      </c>
      <c r="BM313" s="218" t="s">
        <v>864</v>
      </c>
    </row>
    <row r="314" s="2" customFormat="1" ht="21.75" customHeight="1">
      <c r="A314" s="41"/>
      <c r="B314" s="42"/>
      <c r="C314" s="207" t="s">
        <v>436</v>
      </c>
      <c r="D314" s="207" t="s">
        <v>117</v>
      </c>
      <c r="E314" s="208" t="s">
        <v>865</v>
      </c>
      <c r="F314" s="209" t="s">
        <v>866</v>
      </c>
      <c r="G314" s="210" t="s">
        <v>180</v>
      </c>
      <c r="H314" s="211">
        <v>1</v>
      </c>
      <c r="I314" s="212"/>
      <c r="J314" s="213">
        <f>ROUND(I314*H314,2)</f>
        <v>0</v>
      </c>
      <c r="K314" s="209" t="s">
        <v>181</v>
      </c>
      <c r="L314" s="47"/>
      <c r="M314" s="214" t="s">
        <v>19</v>
      </c>
      <c r="N314" s="215" t="s">
        <v>43</v>
      </c>
      <c r="O314" s="87"/>
      <c r="P314" s="216">
        <f>O314*H314</f>
        <v>0</v>
      </c>
      <c r="Q314" s="216">
        <v>0.087419999999999998</v>
      </c>
      <c r="R314" s="216">
        <f>Q314*H314</f>
        <v>0.087419999999999998</v>
      </c>
      <c r="S314" s="216">
        <v>0</v>
      </c>
      <c r="T314" s="217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18" t="s">
        <v>114</v>
      </c>
      <c r="AT314" s="218" t="s">
        <v>117</v>
      </c>
      <c r="AU314" s="218" t="s">
        <v>82</v>
      </c>
      <c r="AY314" s="20" t="s">
        <v>115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20" t="s">
        <v>80</v>
      </c>
      <c r="BK314" s="219">
        <f>ROUND(I314*H314,2)</f>
        <v>0</v>
      </c>
      <c r="BL314" s="20" t="s">
        <v>114</v>
      </c>
      <c r="BM314" s="218" t="s">
        <v>867</v>
      </c>
    </row>
    <row r="315" s="2" customFormat="1">
      <c r="A315" s="41"/>
      <c r="B315" s="42"/>
      <c r="C315" s="43"/>
      <c r="D315" s="251" t="s">
        <v>183</v>
      </c>
      <c r="E315" s="43"/>
      <c r="F315" s="252" t="s">
        <v>868</v>
      </c>
      <c r="G315" s="43"/>
      <c r="H315" s="43"/>
      <c r="I315" s="222"/>
      <c r="J315" s="43"/>
      <c r="K315" s="43"/>
      <c r="L315" s="47"/>
      <c r="M315" s="223"/>
      <c r="N315" s="224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183</v>
      </c>
      <c r="AU315" s="20" t="s">
        <v>82</v>
      </c>
    </row>
    <row r="316" s="2" customFormat="1" ht="16.5" customHeight="1">
      <c r="A316" s="41"/>
      <c r="B316" s="42"/>
      <c r="C316" s="264" t="s">
        <v>440</v>
      </c>
      <c r="D316" s="264" t="s">
        <v>322</v>
      </c>
      <c r="E316" s="265" t="s">
        <v>869</v>
      </c>
      <c r="F316" s="266" t="s">
        <v>870</v>
      </c>
      <c r="G316" s="267" t="s">
        <v>180</v>
      </c>
      <c r="H316" s="268">
        <v>1</v>
      </c>
      <c r="I316" s="269"/>
      <c r="J316" s="270">
        <f>ROUND(I316*H316,2)</f>
        <v>0</v>
      </c>
      <c r="K316" s="266" t="s">
        <v>181</v>
      </c>
      <c r="L316" s="271"/>
      <c r="M316" s="272" t="s">
        <v>19</v>
      </c>
      <c r="N316" s="273" t="s">
        <v>43</v>
      </c>
      <c r="O316" s="87"/>
      <c r="P316" s="216">
        <f>O316*H316</f>
        <v>0</v>
      </c>
      <c r="Q316" s="216">
        <v>0.081000000000000003</v>
      </c>
      <c r="R316" s="216">
        <f>Q316*H316</f>
        <v>0.081000000000000003</v>
      </c>
      <c r="S316" s="216">
        <v>0</v>
      </c>
      <c r="T316" s="217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18" t="s">
        <v>143</v>
      </c>
      <c r="AT316" s="218" t="s">
        <v>322</v>
      </c>
      <c r="AU316" s="218" t="s">
        <v>82</v>
      </c>
      <c r="AY316" s="20" t="s">
        <v>115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20" t="s">
        <v>80</v>
      </c>
      <c r="BK316" s="219">
        <f>ROUND(I316*H316,2)</f>
        <v>0</v>
      </c>
      <c r="BL316" s="20" t="s">
        <v>114</v>
      </c>
      <c r="BM316" s="218" t="s">
        <v>871</v>
      </c>
    </row>
    <row r="317" s="2" customFormat="1" ht="24.15" customHeight="1">
      <c r="A317" s="41"/>
      <c r="B317" s="42"/>
      <c r="C317" s="207" t="s">
        <v>428</v>
      </c>
      <c r="D317" s="207" t="s">
        <v>117</v>
      </c>
      <c r="E317" s="208" t="s">
        <v>872</v>
      </c>
      <c r="F317" s="209" t="s">
        <v>873</v>
      </c>
      <c r="G317" s="210" t="s">
        <v>172</v>
      </c>
      <c r="H317" s="211">
        <v>0.90000000000000002</v>
      </c>
      <c r="I317" s="212"/>
      <c r="J317" s="213">
        <f>ROUND(I317*H317,2)</f>
        <v>0</v>
      </c>
      <c r="K317" s="209" t="s">
        <v>181</v>
      </c>
      <c r="L317" s="47"/>
      <c r="M317" s="214" t="s">
        <v>19</v>
      </c>
      <c r="N317" s="215" t="s">
        <v>43</v>
      </c>
      <c r="O317" s="87"/>
      <c r="P317" s="216">
        <f>O317*H317</f>
        <v>0</v>
      </c>
      <c r="Q317" s="216">
        <v>0.0078799999999999999</v>
      </c>
      <c r="R317" s="216">
        <f>Q317*H317</f>
        <v>0.0070920000000000002</v>
      </c>
      <c r="S317" s="216">
        <v>0</v>
      </c>
      <c r="T317" s="217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18" t="s">
        <v>114</v>
      </c>
      <c r="AT317" s="218" t="s">
        <v>117</v>
      </c>
      <c r="AU317" s="218" t="s">
        <v>82</v>
      </c>
      <c r="AY317" s="20" t="s">
        <v>115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20" t="s">
        <v>80</v>
      </c>
      <c r="BK317" s="219">
        <f>ROUND(I317*H317,2)</f>
        <v>0</v>
      </c>
      <c r="BL317" s="20" t="s">
        <v>114</v>
      </c>
      <c r="BM317" s="218" t="s">
        <v>874</v>
      </c>
    </row>
    <row r="318" s="2" customFormat="1">
      <c r="A318" s="41"/>
      <c r="B318" s="42"/>
      <c r="C318" s="43"/>
      <c r="D318" s="251" t="s">
        <v>183</v>
      </c>
      <c r="E318" s="43"/>
      <c r="F318" s="252" t="s">
        <v>875</v>
      </c>
      <c r="G318" s="43"/>
      <c r="H318" s="43"/>
      <c r="I318" s="222"/>
      <c r="J318" s="43"/>
      <c r="K318" s="43"/>
      <c r="L318" s="47"/>
      <c r="M318" s="223"/>
      <c r="N318" s="224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20" t="s">
        <v>183</v>
      </c>
      <c r="AU318" s="20" t="s">
        <v>82</v>
      </c>
    </row>
    <row r="319" s="14" customFormat="1">
      <c r="A319" s="14"/>
      <c r="B319" s="240"/>
      <c r="C319" s="241"/>
      <c r="D319" s="220" t="s">
        <v>175</v>
      </c>
      <c r="E319" s="242" t="s">
        <v>19</v>
      </c>
      <c r="F319" s="243" t="s">
        <v>876</v>
      </c>
      <c r="G319" s="241"/>
      <c r="H319" s="244">
        <v>0.90000000000000002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0" t="s">
        <v>175</v>
      </c>
      <c r="AU319" s="250" t="s">
        <v>82</v>
      </c>
      <c r="AV319" s="14" t="s">
        <v>82</v>
      </c>
      <c r="AW319" s="14" t="s">
        <v>33</v>
      </c>
      <c r="AX319" s="14" t="s">
        <v>80</v>
      </c>
      <c r="AY319" s="250" t="s">
        <v>115</v>
      </c>
    </row>
    <row r="320" s="2" customFormat="1" ht="24.15" customHeight="1">
      <c r="A320" s="41"/>
      <c r="B320" s="42"/>
      <c r="C320" s="207" t="s">
        <v>449</v>
      </c>
      <c r="D320" s="207" t="s">
        <v>117</v>
      </c>
      <c r="E320" s="208" t="s">
        <v>877</v>
      </c>
      <c r="F320" s="209" t="s">
        <v>878</v>
      </c>
      <c r="G320" s="210" t="s">
        <v>172</v>
      </c>
      <c r="H320" s="211">
        <v>0.90000000000000002</v>
      </c>
      <c r="I320" s="212"/>
      <c r="J320" s="213">
        <f>ROUND(I320*H320,2)</f>
        <v>0</v>
      </c>
      <c r="K320" s="209" t="s">
        <v>181</v>
      </c>
      <c r="L320" s="47"/>
      <c r="M320" s="214" t="s">
        <v>19</v>
      </c>
      <c r="N320" s="215" t="s">
        <v>43</v>
      </c>
      <c r="O320" s="87"/>
      <c r="P320" s="216">
        <f>O320*H320</f>
        <v>0</v>
      </c>
      <c r="Q320" s="216">
        <v>0</v>
      </c>
      <c r="R320" s="216">
        <f>Q320*H320</f>
        <v>0</v>
      </c>
      <c r="S320" s="216">
        <v>0</v>
      </c>
      <c r="T320" s="217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18" t="s">
        <v>114</v>
      </c>
      <c r="AT320" s="218" t="s">
        <v>117</v>
      </c>
      <c r="AU320" s="218" t="s">
        <v>82</v>
      </c>
      <c r="AY320" s="20" t="s">
        <v>115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20" t="s">
        <v>80</v>
      </c>
      <c r="BK320" s="219">
        <f>ROUND(I320*H320,2)</f>
        <v>0</v>
      </c>
      <c r="BL320" s="20" t="s">
        <v>114</v>
      </c>
      <c r="BM320" s="218" t="s">
        <v>879</v>
      </c>
    </row>
    <row r="321" s="2" customFormat="1">
      <c r="A321" s="41"/>
      <c r="B321" s="42"/>
      <c r="C321" s="43"/>
      <c r="D321" s="251" t="s">
        <v>183</v>
      </c>
      <c r="E321" s="43"/>
      <c r="F321" s="252" t="s">
        <v>880</v>
      </c>
      <c r="G321" s="43"/>
      <c r="H321" s="43"/>
      <c r="I321" s="222"/>
      <c r="J321" s="43"/>
      <c r="K321" s="43"/>
      <c r="L321" s="47"/>
      <c r="M321" s="223"/>
      <c r="N321" s="224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183</v>
      </c>
      <c r="AU321" s="20" t="s">
        <v>82</v>
      </c>
    </row>
    <row r="322" s="2" customFormat="1" ht="24.15" customHeight="1">
      <c r="A322" s="41"/>
      <c r="B322" s="42"/>
      <c r="C322" s="207" t="s">
        <v>453</v>
      </c>
      <c r="D322" s="207" t="s">
        <v>117</v>
      </c>
      <c r="E322" s="208" t="s">
        <v>881</v>
      </c>
      <c r="F322" s="209" t="s">
        <v>882</v>
      </c>
      <c r="G322" s="210" t="s">
        <v>248</v>
      </c>
      <c r="H322" s="211">
        <v>0.16900000000000001</v>
      </c>
      <c r="I322" s="212"/>
      <c r="J322" s="213">
        <f>ROUND(I322*H322,2)</f>
        <v>0</v>
      </c>
      <c r="K322" s="209" t="s">
        <v>181</v>
      </c>
      <c r="L322" s="47"/>
      <c r="M322" s="214" t="s">
        <v>19</v>
      </c>
      <c r="N322" s="215" t="s">
        <v>43</v>
      </c>
      <c r="O322" s="87"/>
      <c r="P322" s="216">
        <f>O322*H322</f>
        <v>0</v>
      </c>
      <c r="Q322" s="216">
        <v>0</v>
      </c>
      <c r="R322" s="216">
        <f>Q322*H322</f>
        <v>0</v>
      </c>
      <c r="S322" s="216">
        <v>0</v>
      </c>
      <c r="T322" s="217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18" t="s">
        <v>114</v>
      </c>
      <c r="AT322" s="218" t="s">
        <v>117</v>
      </c>
      <c r="AU322" s="218" t="s">
        <v>82</v>
      </c>
      <c r="AY322" s="20" t="s">
        <v>115</v>
      </c>
      <c r="BE322" s="219">
        <f>IF(N322="základní",J322,0)</f>
        <v>0</v>
      </c>
      <c r="BF322" s="219">
        <f>IF(N322="snížená",J322,0)</f>
        <v>0</v>
      </c>
      <c r="BG322" s="219">
        <f>IF(N322="zákl. přenesená",J322,0)</f>
        <v>0</v>
      </c>
      <c r="BH322" s="219">
        <f>IF(N322="sníž. přenesená",J322,0)</f>
        <v>0</v>
      </c>
      <c r="BI322" s="219">
        <f>IF(N322="nulová",J322,0)</f>
        <v>0</v>
      </c>
      <c r="BJ322" s="20" t="s">
        <v>80</v>
      </c>
      <c r="BK322" s="219">
        <f>ROUND(I322*H322,2)</f>
        <v>0</v>
      </c>
      <c r="BL322" s="20" t="s">
        <v>114</v>
      </c>
      <c r="BM322" s="218" t="s">
        <v>883</v>
      </c>
    </row>
    <row r="323" s="2" customFormat="1">
      <c r="A323" s="41"/>
      <c r="B323" s="42"/>
      <c r="C323" s="43"/>
      <c r="D323" s="251" t="s">
        <v>183</v>
      </c>
      <c r="E323" s="43"/>
      <c r="F323" s="252" t="s">
        <v>884</v>
      </c>
      <c r="G323" s="43"/>
      <c r="H323" s="43"/>
      <c r="I323" s="222"/>
      <c r="J323" s="43"/>
      <c r="K323" s="43"/>
      <c r="L323" s="47"/>
      <c r="M323" s="223"/>
      <c r="N323" s="224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20" t="s">
        <v>183</v>
      </c>
      <c r="AU323" s="20" t="s">
        <v>82</v>
      </c>
    </row>
    <row r="324" s="13" customFormat="1">
      <c r="A324" s="13"/>
      <c r="B324" s="230"/>
      <c r="C324" s="231"/>
      <c r="D324" s="220" t="s">
        <v>175</v>
      </c>
      <c r="E324" s="232" t="s">
        <v>19</v>
      </c>
      <c r="F324" s="233" t="s">
        <v>847</v>
      </c>
      <c r="G324" s="231"/>
      <c r="H324" s="232" t="s">
        <v>19</v>
      </c>
      <c r="I324" s="234"/>
      <c r="J324" s="231"/>
      <c r="K324" s="231"/>
      <c r="L324" s="235"/>
      <c r="M324" s="236"/>
      <c r="N324" s="237"/>
      <c r="O324" s="237"/>
      <c r="P324" s="237"/>
      <c r="Q324" s="237"/>
      <c r="R324" s="237"/>
      <c r="S324" s="237"/>
      <c r="T324" s="23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9" t="s">
        <v>175</v>
      </c>
      <c r="AU324" s="239" t="s">
        <v>82</v>
      </c>
      <c r="AV324" s="13" t="s">
        <v>80</v>
      </c>
      <c r="AW324" s="13" t="s">
        <v>33</v>
      </c>
      <c r="AX324" s="13" t="s">
        <v>72</v>
      </c>
      <c r="AY324" s="239" t="s">
        <v>115</v>
      </c>
    </row>
    <row r="325" s="14" customFormat="1">
      <c r="A325" s="14"/>
      <c r="B325" s="240"/>
      <c r="C325" s="241"/>
      <c r="D325" s="220" t="s">
        <v>175</v>
      </c>
      <c r="E325" s="242" t="s">
        <v>19</v>
      </c>
      <c r="F325" s="243" t="s">
        <v>885</v>
      </c>
      <c r="G325" s="241"/>
      <c r="H325" s="244">
        <v>0.16900000000000001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0" t="s">
        <v>175</v>
      </c>
      <c r="AU325" s="250" t="s">
        <v>82</v>
      </c>
      <c r="AV325" s="14" t="s">
        <v>82</v>
      </c>
      <c r="AW325" s="14" t="s">
        <v>33</v>
      </c>
      <c r="AX325" s="14" t="s">
        <v>80</v>
      </c>
      <c r="AY325" s="250" t="s">
        <v>115</v>
      </c>
    </row>
    <row r="326" s="12" customFormat="1" ht="22.8" customHeight="1">
      <c r="A326" s="12"/>
      <c r="B326" s="191"/>
      <c r="C326" s="192"/>
      <c r="D326" s="193" t="s">
        <v>71</v>
      </c>
      <c r="E326" s="205" t="s">
        <v>143</v>
      </c>
      <c r="F326" s="205" t="s">
        <v>886</v>
      </c>
      <c r="G326" s="192"/>
      <c r="H326" s="192"/>
      <c r="I326" s="195"/>
      <c r="J326" s="206">
        <f>BK326</f>
        <v>0</v>
      </c>
      <c r="K326" s="192"/>
      <c r="L326" s="197"/>
      <c r="M326" s="198"/>
      <c r="N326" s="199"/>
      <c r="O326" s="199"/>
      <c r="P326" s="200">
        <f>SUM(P327:P376)</f>
        <v>0</v>
      </c>
      <c r="Q326" s="199"/>
      <c r="R326" s="200">
        <f>SUM(R327:R376)</f>
        <v>13.05310888</v>
      </c>
      <c r="S326" s="199"/>
      <c r="T326" s="201">
        <f>SUM(T327:T376)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2" t="s">
        <v>80</v>
      </c>
      <c r="AT326" s="203" t="s">
        <v>71</v>
      </c>
      <c r="AU326" s="203" t="s">
        <v>80</v>
      </c>
      <c r="AY326" s="202" t="s">
        <v>115</v>
      </c>
      <c r="BK326" s="204">
        <f>SUM(BK327:BK376)</f>
        <v>0</v>
      </c>
    </row>
    <row r="327" s="2" customFormat="1" ht="16.5" customHeight="1">
      <c r="A327" s="41"/>
      <c r="B327" s="42"/>
      <c r="C327" s="207" t="s">
        <v>458</v>
      </c>
      <c r="D327" s="207" t="s">
        <v>117</v>
      </c>
      <c r="E327" s="208" t="s">
        <v>887</v>
      </c>
      <c r="F327" s="209" t="s">
        <v>888</v>
      </c>
      <c r="G327" s="210" t="s">
        <v>120</v>
      </c>
      <c r="H327" s="211">
        <v>1</v>
      </c>
      <c r="I327" s="212"/>
      <c r="J327" s="213">
        <f>ROUND(I327*H327,2)</f>
        <v>0</v>
      </c>
      <c r="K327" s="209" t="s">
        <v>19</v>
      </c>
      <c r="L327" s="47"/>
      <c r="M327" s="214" t="s">
        <v>19</v>
      </c>
      <c r="N327" s="215" t="s">
        <v>43</v>
      </c>
      <c r="O327" s="87"/>
      <c r="P327" s="216">
        <f>O327*H327</f>
        <v>0</v>
      </c>
      <c r="Q327" s="216">
        <v>0</v>
      </c>
      <c r="R327" s="216">
        <f>Q327*H327</f>
        <v>0</v>
      </c>
      <c r="S327" s="216">
        <v>0</v>
      </c>
      <c r="T327" s="217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18" t="s">
        <v>114</v>
      </c>
      <c r="AT327" s="218" t="s">
        <v>117</v>
      </c>
      <c r="AU327" s="218" t="s">
        <v>82</v>
      </c>
      <c r="AY327" s="20" t="s">
        <v>115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20" t="s">
        <v>80</v>
      </c>
      <c r="BK327" s="219">
        <f>ROUND(I327*H327,2)</f>
        <v>0</v>
      </c>
      <c r="BL327" s="20" t="s">
        <v>114</v>
      </c>
      <c r="BM327" s="218" t="s">
        <v>889</v>
      </c>
    </row>
    <row r="328" s="2" customFormat="1" ht="24.15" customHeight="1">
      <c r="A328" s="41"/>
      <c r="B328" s="42"/>
      <c r="C328" s="207" t="s">
        <v>463</v>
      </c>
      <c r="D328" s="207" t="s">
        <v>117</v>
      </c>
      <c r="E328" s="208" t="s">
        <v>890</v>
      </c>
      <c r="F328" s="209" t="s">
        <v>891</v>
      </c>
      <c r="G328" s="210" t="s">
        <v>120</v>
      </c>
      <c r="H328" s="211">
        <v>1</v>
      </c>
      <c r="I328" s="212"/>
      <c r="J328" s="213">
        <f>ROUND(I328*H328,2)</f>
        <v>0</v>
      </c>
      <c r="K328" s="209" t="s">
        <v>19</v>
      </c>
      <c r="L328" s="47"/>
      <c r="M328" s="214" t="s">
        <v>19</v>
      </c>
      <c r="N328" s="215" t="s">
        <v>43</v>
      </c>
      <c r="O328" s="87"/>
      <c r="P328" s="216">
        <f>O328*H328</f>
        <v>0</v>
      </c>
      <c r="Q328" s="216">
        <v>0</v>
      </c>
      <c r="R328" s="216">
        <f>Q328*H328</f>
        <v>0</v>
      </c>
      <c r="S328" s="216">
        <v>0</v>
      </c>
      <c r="T328" s="217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18" t="s">
        <v>114</v>
      </c>
      <c r="AT328" s="218" t="s">
        <v>117</v>
      </c>
      <c r="AU328" s="218" t="s">
        <v>82</v>
      </c>
      <c r="AY328" s="20" t="s">
        <v>115</v>
      </c>
      <c r="BE328" s="219">
        <f>IF(N328="základní",J328,0)</f>
        <v>0</v>
      </c>
      <c r="BF328" s="219">
        <f>IF(N328="snížená",J328,0)</f>
        <v>0</v>
      </c>
      <c r="BG328" s="219">
        <f>IF(N328="zákl. přenesená",J328,0)</f>
        <v>0</v>
      </c>
      <c r="BH328" s="219">
        <f>IF(N328="sníž. přenesená",J328,0)</f>
        <v>0</v>
      </c>
      <c r="BI328" s="219">
        <f>IF(N328="nulová",J328,0)</f>
        <v>0</v>
      </c>
      <c r="BJ328" s="20" t="s">
        <v>80</v>
      </c>
      <c r="BK328" s="219">
        <f>ROUND(I328*H328,2)</f>
        <v>0</v>
      </c>
      <c r="BL328" s="20" t="s">
        <v>114</v>
      </c>
      <c r="BM328" s="218" t="s">
        <v>892</v>
      </c>
    </row>
    <row r="329" s="2" customFormat="1" ht="16.5" customHeight="1">
      <c r="A329" s="41"/>
      <c r="B329" s="42"/>
      <c r="C329" s="207" t="s">
        <v>421</v>
      </c>
      <c r="D329" s="207" t="s">
        <v>117</v>
      </c>
      <c r="E329" s="208" t="s">
        <v>893</v>
      </c>
      <c r="F329" s="209" t="s">
        <v>894</v>
      </c>
      <c r="G329" s="210" t="s">
        <v>231</v>
      </c>
      <c r="H329" s="211">
        <v>8.5999999999999996</v>
      </c>
      <c r="I329" s="212"/>
      <c r="J329" s="213">
        <f>ROUND(I329*H329,2)</f>
        <v>0</v>
      </c>
      <c r="K329" s="209" t="s">
        <v>181</v>
      </c>
      <c r="L329" s="47"/>
      <c r="M329" s="214" t="s">
        <v>19</v>
      </c>
      <c r="N329" s="215" t="s">
        <v>43</v>
      </c>
      <c r="O329" s="87"/>
      <c r="P329" s="216">
        <f>O329*H329</f>
        <v>0</v>
      </c>
      <c r="Q329" s="216">
        <v>1.0000000000000001E-05</v>
      </c>
      <c r="R329" s="216">
        <f>Q329*H329</f>
        <v>8.6000000000000003E-05</v>
      </c>
      <c r="S329" s="216">
        <v>0</v>
      </c>
      <c r="T329" s="217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18" t="s">
        <v>114</v>
      </c>
      <c r="AT329" s="218" t="s">
        <v>117</v>
      </c>
      <c r="AU329" s="218" t="s">
        <v>82</v>
      </c>
      <c r="AY329" s="20" t="s">
        <v>115</v>
      </c>
      <c r="BE329" s="219">
        <f>IF(N329="základní",J329,0)</f>
        <v>0</v>
      </c>
      <c r="BF329" s="219">
        <f>IF(N329="snížená",J329,0)</f>
        <v>0</v>
      </c>
      <c r="BG329" s="219">
        <f>IF(N329="zákl. přenesená",J329,0)</f>
        <v>0</v>
      </c>
      <c r="BH329" s="219">
        <f>IF(N329="sníž. přenesená",J329,0)</f>
        <v>0</v>
      </c>
      <c r="BI329" s="219">
        <f>IF(N329="nulová",J329,0)</f>
        <v>0</v>
      </c>
      <c r="BJ329" s="20" t="s">
        <v>80</v>
      </c>
      <c r="BK329" s="219">
        <f>ROUND(I329*H329,2)</f>
        <v>0</v>
      </c>
      <c r="BL329" s="20" t="s">
        <v>114</v>
      </c>
      <c r="BM329" s="218" t="s">
        <v>895</v>
      </c>
    </row>
    <row r="330" s="2" customFormat="1">
      <c r="A330" s="41"/>
      <c r="B330" s="42"/>
      <c r="C330" s="43"/>
      <c r="D330" s="251" t="s">
        <v>183</v>
      </c>
      <c r="E330" s="43"/>
      <c r="F330" s="252" t="s">
        <v>896</v>
      </c>
      <c r="G330" s="43"/>
      <c r="H330" s="43"/>
      <c r="I330" s="222"/>
      <c r="J330" s="43"/>
      <c r="K330" s="43"/>
      <c r="L330" s="47"/>
      <c r="M330" s="223"/>
      <c r="N330" s="224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20" t="s">
        <v>183</v>
      </c>
      <c r="AU330" s="20" t="s">
        <v>82</v>
      </c>
    </row>
    <row r="331" s="14" customFormat="1">
      <c r="A331" s="14"/>
      <c r="B331" s="240"/>
      <c r="C331" s="241"/>
      <c r="D331" s="220" t="s">
        <v>175</v>
      </c>
      <c r="E331" s="242" t="s">
        <v>19</v>
      </c>
      <c r="F331" s="243" t="s">
        <v>897</v>
      </c>
      <c r="G331" s="241"/>
      <c r="H331" s="244">
        <v>8.5999999999999996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0" t="s">
        <v>175</v>
      </c>
      <c r="AU331" s="250" t="s">
        <v>82</v>
      </c>
      <c r="AV331" s="14" t="s">
        <v>82</v>
      </c>
      <c r="AW331" s="14" t="s">
        <v>33</v>
      </c>
      <c r="AX331" s="14" t="s">
        <v>80</v>
      </c>
      <c r="AY331" s="250" t="s">
        <v>115</v>
      </c>
    </row>
    <row r="332" s="2" customFormat="1" ht="16.5" customHeight="1">
      <c r="A332" s="41"/>
      <c r="B332" s="42"/>
      <c r="C332" s="264" t="s">
        <v>474</v>
      </c>
      <c r="D332" s="264" t="s">
        <v>322</v>
      </c>
      <c r="E332" s="265" t="s">
        <v>898</v>
      </c>
      <c r="F332" s="266" t="s">
        <v>899</v>
      </c>
      <c r="G332" s="267" t="s">
        <v>231</v>
      </c>
      <c r="H332" s="268">
        <v>8.8580000000000005</v>
      </c>
      <c r="I332" s="269"/>
      <c r="J332" s="270">
        <f>ROUND(I332*H332,2)</f>
        <v>0</v>
      </c>
      <c r="K332" s="266" t="s">
        <v>181</v>
      </c>
      <c r="L332" s="271"/>
      <c r="M332" s="272" t="s">
        <v>19</v>
      </c>
      <c r="N332" s="273" t="s">
        <v>43</v>
      </c>
      <c r="O332" s="87"/>
      <c r="P332" s="216">
        <f>O332*H332</f>
        <v>0</v>
      </c>
      <c r="Q332" s="216">
        <v>0.0043099999999999996</v>
      </c>
      <c r="R332" s="216">
        <f>Q332*H332</f>
        <v>0.03817798</v>
      </c>
      <c r="S332" s="216">
        <v>0</v>
      </c>
      <c r="T332" s="217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18" t="s">
        <v>143</v>
      </c>
      <c r="AT332" s="218" t="s">
        <v>322</v>
      </c>
      <c r="AU332" s="218" t="s">
        <v>82</v>
      </c>
      <c r="AY332" s="20" t="s">
        <v>115</v>
      </c>
      <c r="BE332" s="219">
        <f>IF(N332="základní",J332,0)</f>
        <v>0</v>
      </c>
      <c r="BF332" s="219">
        <f>IF(N332="snížená",J332,0)</f>
        <v>0</v>
      </c>
      <c r="BG332" s="219">
        <f>IF(N332="zákl. přenesená",J332,0)</f>
        <v>0</v>
      </c>
      <c r="BH332" s="219">
        <f>IF(N332="sníž. přenesená",J332,0)</f>
        <v>0</v>
      </c>
      <c r="BI332" s="219">
        <f>IF(N332="nulová",J332,0)</f>
        <v>0</v>
      </c>
      <c r="BJ332" s="20" t="s">
        <v>80</v>
      </c>
      <c r="BK332" s="219">
        <f>ROUND(I332*H332,2)</f>
        <v>0</v>
      </c>
      <c r="BL332" s="20" t="s">
        <v>114</v>
      </c>
      <c r="BM332" s="218" t="s">
        <v>900</v>
      </c>
    </row>
    <row r="333" s="14" customFormat="1">
      <c r="A333" s="14"/>
      <c r="B333" s="240"/>
      <c r="C333" s="241"/>
      <c r="D333" s="220" t="s">
        <v>175</v>
      </c>
      <c r="E333" s="241"/>
      <c r="F333" s="243" t="s">
        <v>901</v>
      </c>
      <c r="G333" s="241"/>
      <c r="H333" s="244">
        <v>8.8580000000000005</v>
      </c>
      <c r="I333" s="245"/>
      <c r="J333" s="241"/>
      <c r="K333" s="241"/>
      <c r="L333" s="246"/>
      <c r="M333" s="247"/>
      <c r="N333" s="248"/>
      <c r="O333" s="248"/>
      <c r="P333" s="248"/>
      <c r="Q333" s="248"/>
      <c r="R333" s="248"/>
      <c r="S333" s="248"/>
      <c r="T333" s="24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0" t="s">
        <v>175</v>
      </c>
      <c r="AU333" s="250" t="s">
        <v>82</v>
      </c>
      <c r="AV333" s="14" t="s">
        <v>82</v>
      </c>
      <c r="AW333" s="14" t="s">
        <v>4</v>
      </c>
      <c r="AX333" s="14" t="s">
        <v>80</v>
      </c>
      <c r="AY333" s="250" t="s">
        <v>115</v>
      </c>
    </row>
    <row r="334" s="2" customFormat="1" ht="16.5" customHeight="1">
      <c r="A334" s="41"/>
      <c r="B334" s="42"/>
      <c r="C334" s="207" t="s">
        <v>479</v>
      </c>
      <c r="D334" s="207" t="s">
        <v>117</v>
      </c>
      <c r="E334" s="208" t="s">
        <v>902</v>
      </c>
      <c r="F334" s="209" t="s">
        <v>903</v>
      </c>
      <c r="G334" s="210" t="s">
        <v>231</v>
      </c>
      <c r="H334" s="211">
        <v>71</v>
      </c>
      <c r="I334" s="212"/>
      <c r="J334" s="213">
        <f>ROUND(I334*H334,2)</f>
        <v>0</v>
      </c>
      <c r="K334" s="209" t="s">
        <v>181</v>
      </c>
      <c r="L334" s="47"/>
      <c r="M334" s="214" t="s">
        <v>19</v>
      </c>
      <c r="N334" s="215" t="s">
        <v>43</v>
      </c>
      <c r="O334" s="87"/>
      <c r="P334" s="216">
        <f>O334*H334</f>
        <v>0</v>
      </c>
      <c r="Q334" s="216">
        <v>1.0000000000000001E-05</v>
      </c>
      <c r="R334" s="216">
        <f>Q334*H334</f>
        <v>0.00071000000000000002</v>
      </c>
      <c r="S334" s="216">
        <v>0</v>
      </c>
      <c r="T334" s="217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18" t="s">
        <v>114</v>
      </c>
      <c r="AT334" s="218" t="s">
        <v>117</v>
      </c>
      <c r="AU334" s="218" t="s">
        <v>82</v>
      </c>
      <c r="AY334" s="20" t="s">
        <v>115</v>
      </c>
      <c r="BE334" s="219">
        <f>IF(N334="základní",J334,0)</f>
        <v>0</v>
      </c>
      <c r="BF334" s="219">
        <f>IF(N334="snížená",J334,0)</f>
        <v>0</v>
      </c>
      <c r="BG334" s="219">
        <f>IF(N334="zákl. přenesená",J334,0)</f>
        <v>0</v>
      </c>
      <c r="BH334" s="219">
        <f>IF(N334="sníž. přenesená",J334,0)</f>
        <v>0</v>
      </c>
      <c r="BI334" s="219">
        <f>IF(N334="nulová",J334,0)</f>
        <v>0</v>
      </c>
      <c r="BJ334" s="20" t="s">
        <v>80</v>
      </c>
      <c r="BK334" s="219">
        <f>ROUND(I334*H334,2)</f>
        <v>0</v>
      </c>
      <c r="BL334" s="20" t="s">
        <v>114</v>
      </c>
      <c r="BM334" s="218" t="s">
        <v>904</v>
      </c>
    </row>
    <row r="335" s="2" customFormat="1">
      <c r="A335" s="41"/>
      <c r="B335" s="42"/>
      <c r="C335" s="43"/>
      <c r="D335" s="251" t="s">
        <v>183</v>
      </c>
      <c r="E335" s="43"/>
      <c r="F335" s="252" t="s">
        <v>905</v>
      </c>
      <c r="G335" s="43"/>
      <c r="H335" s="43"/>
      <c r="I335" s="222"/>
      <c r="J335" s="43"/>
      <c r="K335" s="43"/>
      <c r="L335" s="47"/>
      <c r="M335" s="223"/>
      <c r="N335" s="224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20" t="s">
        <v>183</v>
      </c>
      <c r="AU335" s="20" t="s">
        <v>82</v>
      </c>
    </row>
    <row r="336" s="2" customFormat="1" ht="16.5" customHeight="1">
      <c r="A336" s="41"/>
      <c r="B336" s="42"/>
      <c r="C336" s="264" t="s">
        <v>337</v>
      </c>
      <c r="D336" s="264" t="s">
        <v>322</v>
      </c>
      <c r="E336" s="265" t="s">
        <v>906</v>
      </c>
      <c r="F336" s="266" t="s">
        <v>907</v>
      </c>
      <c r="G336" s="267" t="s">
        <v>231</v>
      </c>
      <c r="H336" s="268">
        <v>73.129999999999995</v>
      </c>
      <c r="I336" s="269"/>
      <c r="J336" s="270">
        <f>ROUND(I336*H336,2)</f>
        <v>0</v>
      </c>
      <c r="K336" s="266" t="s">
        <v>181</v>
      </c>
      <c r="L336" s="271"/>
      <c r="M336" s="272" t="s">
        <v>19</v>
      </c>
      <c r="N336" s="273" t="s">
        <v>43</v>
      </c>
      <c r="O336" s="87"/>
      <c r="P336" s="216">
        <f>O336*H336</f>
        <v>0</v>
      </c>
      <c r="Q336" s="216">
        <v>0.0067299999999999999</v>
      </c>
      <c r="R336" s="216">
        <f>Q336*H336</f>
        <v>0.49216489999999996</v>
      </c>
      <c r="S336" s="216">
        <v>0</v>
      </c>
      <c r="T336" s="217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18" t="s">
        <v>143</v>
      </c>
      <c r="AT336" s="218" t="s">
        <v>322</v>
      </c>
      <c r="AU336" s="218" t="s">
        <v>82</v>
      </c>
      <c r="AY336" s="20" t="s">
        <v>115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20" t="s">
        <v>80</v>
      </c>
      <c r="BK336" s="219">
        <f>ROUND(I336*H336,2)</f>
        <v>0</v>
      </c>
      <c r="BL336" s="20" t="s">
        <v>114</v>
      </c>
      <c r="BM336" s="218" t="s">
        <v>908</v>
      </c>
    </row>
    <row r="337" s="14" customFormat="1">
      <c r="A337" s="14"/>
      <c r="B337" s="240"/>
      <c r="C337" s="241"/>
      <c r="D337" s="220" t="s">
        <v>175</v>
      </c>
      <c r="E337" s="241"/>
      <c r="F337" s="243" t="s">
        <v>909</v>
      </c>
      <c r="G337" s="241"/>
      <c r="H337" s="244">
        <v>73.129999999999995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0" t="s">
        <v>175</v>
      </c>
      <c r="AU337" s="250" t="s">
        <v>82</v>
      </c>
      <c r="AV337" s="14" t="s">
        <v>82</v>
      </c>
      <c r="AW337" s="14" t="s">
        <v>4</v>
      </c>
      <c r="AX337" s="14" t="s">
        <v>80</v>
      </c>
      <c r="AY337" s="250" t="s">
        <v>115</v>
      </c>
    </row>
    <row r="338" s="2" customFormat="1" ht="24.15" customHeight="1">
      <c r="A338" s="41"/>
      <c r="B338" s="42"/>
      <c r="C338" s="207" t="s">
        <v>489</v>
      </c>
      <c r="D338" s="207" t="s">
        <v>117</v>
      </c>
      <c r="E338" s="208" t="s">
        <v>910</v>
      </c>
      <c r="F338" s="209" t="s">
        <v>911</v>
      </c>
      <c r="G338" s="210" t="s">
        <v>180</v>
      </c>
      <c r="H338" s="211">
        <v>5</v>
      </c>
      <c r="I338" s="212"/>
      <c r="J338" s="213">
        <f>ROUND(I338*H338,2)</f>
        <v>0</v>
      </c>
      <c r="K338" s="209" t="s">
        <v>181</v>
      </c>
      <c r="L338" s="47"/>
      <c r="M338" s="214" t="s">
        <v>19</v>
      </c>
      <c r="N338" s="215" t="s">
        <v>43</v>
      </c>
      <c r="O338" s="87"/>
      <c r="P338" s="216">
        <f>O338*H338</f>
        <v>0</v>
      </c>
      <c r="Q338" s="216">
        <v>0</v>
      </c>
      <c r="R338" s="216">
        <f>Q338*H338</f>
        <v>0</v>
      </c>
      <c r="S338" s="216">
        <v>0</v>
      </c>
      <c r="T338" s="217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18" t="s">
        <v>114</v>
      </c>
      <c r="AT338" s="218" t="s">
        <v>117</v>
      </c>
      <c r="AU338" s="218" t="s">
        <v>82</v>
      </c>
      <c r="AY338" s="20" t="s">
        <v>115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20" t="s">
        <v>80</v>
      </c>
      <c r="BK338" s="219">
        <f>ROUND(I338*H338,2)</f>
        <v>0</v>
      </c>
      <c r="BL338" s="20" t="s">
        <v>114</v>
      </c>
      <c r="BM338" s="218" t="s">
        <v>912</v>
      </c>
    </row>
    <row r="339" s="2" customFormat="1">
      <c r="A339" s="41"/>
      <c r="B339" s="42"/>
      <c r="C339" s="43"/>
      <c r="D339" s="251" t="s">
        <v>183</v>
      </c>
      <c r="E339" s="43"/>
      <c r="F339" s="252" t="s">
        <v>913</v>
      </c>
      <c r="G339" s="43"/>
      <c r="H339" s="43"/>
      <c r="I339" s="222"/>
      <c r="J339" s="43"/>
      <c r="K339" s="43"/>
      <c r="L339" s="47"/>
      <c r="M339" s="223"/>
      <c r="N339" s="224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20" t="s">
        <v>183</v>
      </c>
      <c r="AU339" s="20" t="s">
        <v>82</v>
      </c>
    </row>
    <row r="340" s="2" customFormat="1" ht="16.5" customHeight="1">
      <c r="A340" s="41"/>
      <c r="B340" s="42"/>
      <c r="C340" s="264" t="s">
        <v>494</v>
      </c>
      <c r="D340" s="264" t="s">
        <v>322</v>
      </c>
      <c r="E340" s="265" t="s">
        <v>914</v>
      </c>
      <c r="F340" s="266" t="s">
        <v>915</v>
      </c>
      <c r="G340" s="267" t="s">
        <v>180</v>
      </c>
      <c r="H340" s="268">
        <v>3</v>
      </c>
      <c r="I340" s="269"/>
      <c r="J340" s="270">
        <f>ROUND(I340*H340,2)</f>
        <v>0</v>
      </c>
      <c r="K340" s="266" t="s">
        <v>181</v>
      </c>
      <c r="L340" s="271"/>
      <c r="M340" s="272" t="s">
        <v>19</v>
      </c>
      <c r="N340" s="273" t="s">
        <v>43</v>
      </c>
      <c r="O340" s="87"/>
      <c r="P340" s="216">
        <f>O340*H340</f>
        <v>0</v>
      </c>
      <c r="Q340" s="216">
        <v>0.00059999999999999995</v>
      </c>
      <c r="R340" s="216">
        <f>Q340*H340</f>
        <v>0.0018</v>
      </c>
      <c r="S340" s="216">
        <v>0</v>
      </c>
      <c r="T340" s="217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18" t="s">
        <v>143</v>
      </c>
      <c r="AT340" s="218" t="s">
        <v>322</v>
      </c>
      <c r="AU340" s="218" t="s">
        <v>82</v>
      </c>
      <c r="AY340" s="20" t="s">
        <v>115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20" t="s">
        <v>80</v>
      </c>
      <c r="BK340" s="219">
        <f>ROUND(I340*H340,2)</f>
        <v>0</v>
      </c>
      <c r="BL340" s="20" t="s">
        <v>114</v>
      </c>
      <c r="BM340" s="218" t="s">
        <v>916</v>
      </c>
    </row>
    <row r="341" s="2" customFormat="1" ht="16.5" customHeight="1">
      <c r="A341" s="41"/>
      <c r="B341" s="42"/>
      <c r="C341" s="264" t="s">
        <v>501</v>
      </c>
      <c r="D341" s="264" t="s">
        <v>322</v>
      </c>
      <c r="E341" s="265" t="s">
        <v>917</v>
      </c>
      <c r="F341" s="266" t="s">
        <v>918</v>
      </c>
      <c r="G341" s="267" t="s">
        <v>180</v>
      </c>
      <c r="H341" s="268">
        <v>2</v>
      </c>
      <c r="I341" s="269"/>
      <c r="J341" s="270">
        <f>ROUND(I341*H341,2)</f>
        <v>0</v>
      </c>
      <c r="K341" s="266" t="s">
        <v>181</v>
      </c>
      <c r="L341" s="271"/>
      <c r="M341" s="272" t="s">
        <v>19</v>
      </c>
      <c r="N341" s="273" t="s">
        <v>43</v>
      </c>
      <c r="O341" s="87"/>
      <c r="P341" s="216">
        <f>O341*H341</f>
        <v>0</v>
      </c>
      <c r="Q341" s="216">
        <v>0.00080000000000000004</v>
      </c>
      <c r="R341" s="216">
        <f>Q341*H341</f>
        <v>0.0016000000000000001</v>
      </c>
      <c r="S341" s="216">
        <v>0</v>
      </c>
      <c r="T341" s="217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18" t="s">
        <v>143</v>
      </c>
      <c r="AT341" s="218" t="s">
        <v>322</v>
      </c>
      <c r="AU341" s="218" t="s">
        <v>82</v>
      </c>
      <c r="AY341" s="20" t="s">
        <v>115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20" t="s">
        <v>80</v>
      </c>
      <c r="BK341" s="219">
        <f>ROUND(I341*H341,2)</f>
        <v>0</v>
      </c>
      <c r="BL341" s="20" t="s">
        <v>114</v>
      </c>
      <c r="BM341" s="218" t="s">
        <v>919</v>
      </c>
    </row>
    <row r="342" s="2" customFormat="1" ht="24.15" customHeight="1">
      <c r="A342" s="41"/>
      <c r="B342" s="42"/>
      <c r="C342" s="207" t="s">
        <v>507</v>
      </c>
      <c r="D342" s="207" t="s">
        <v>117</v>
      </c>
      <c r="E342" s="208" t="s">
        <v>920</v>
      </c>
      <c r="F342" s="209" t="s">
        <v>921</v>
      </c>
      <c r="G342" s="210" t="s">
        <v>180</v>
      </c>
      <c r="H342" s="211">
        <v>2</v>
      </c>
      <c r="I342" s="212"/>
      <c r="J342" s="213">
        <f>ROUND(I342*H342,2)</f>
        <v>0</v>
      </c>
      <c r="K342" s="209" t="s">
        <v>181</v>
      </c>
      <c r="L342" s="47"/>
      <c r="M342" s="214" t="s">
        <v>19</v>
      </c>
      <c r="N342" s="215" t="s">
        <v>43</v>
      </c>
      <c r="O342" s="87"/>
      <c r="P342" s="216">
        <f>O342*H342</f>
        <v>0</v>
      </c>
      <c r="Q342" s="216">
        <v>0</v>
      </c>
      <c r="R342" s="216">
        <f>Q342*H342</f>
        <v>0</v>
      </c>
      <c r="S342" s="216">
        <v>0</v>
      </c>
      <c r="T342" s="217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18" t="s">
        <v>114</v>
      </c>
      <c r="AT342" s="218" t="s">
        <v>117</v>
      </c>
      <c r="AU342" s="218" t="s">
        <v>82</v>
      </c>
      <c r="AY342" s="20" t="s">
        <v>115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20" t="s">
        <v>80</v>
      </c>
      <c r="BK342" s="219">
        <f>ROUND(I342*H342,2)</f>
        <v>0</v>
      </c>
      <c r="BL342" s="20" t="s">
        <v>114</v>
      </c>
      <c r="BM342" s="218" t="s">
        <v>922</v>
      </c>
    </row>
    <row r="343" s="2" customFormat="1">
      <c r="A343" s="41"/>
      <c r="B343" s="42"/>
      <c r="C343" s="43"/>
      <c r="D343" s="251" t="s">
        <v>183</v>
      </c>
      <c r="E343" s="43"/>
      <c r="F343" s="252" t="s">
        <v>923</v>
      </c>
      <c r="G343" s="43"/>
      <c r="H343" s="43"/>
      <c r="I343" s="222"/>
      <c r="J343" s="43"/>
      <c r="K343" s="43"/>
      <c r="L343" s="47"/>
      <c r="M343" s="223"/>
      <c r="N343" s="224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183</v>
      </c>
      <c r="AU343" s="20" t="s">
        <v>82</v>
      </c>
    </row>
    <row r="344" s="2" customFormat="1" ht="16.5" customHeight="1">
      <c r="A344" s="41"/>
      <c r="B344" s="42"/>
      <c r="C344" s="264" t="s">
        <v>512</v>
      </c>
      <c r="D344" s="264" t="s">
        <v>322</v>
      </c>
      <c r="E344" s="265" t="s">
        <v>924</v>
      </c>
      <c r="F344" s="266" t="s">
        <v>925</v>
      </c>
      <c r="G344" s="267" t="s">
        <v>180</v>
      </c>
      <c r="H344" s="268">
        <v>2</v>
      </c>
      <c r="I344" s="269"/>
      <c r="J344" s="270">
        <f>ROUND(I344*H344,2)</f>
        <v>0</v>
      </c>
      <c r="K344" s="266" t="s">
        <v>181</v>
      </c>
      <c r="L344" s="271"/>
      <c r="M344" s="272" t="s">
        <v>19</v>
      </c>
      <c r="N344" s="273" t="s">
        <v>43</v>
      </c>
      <c r="O344" s="87"/>
      <c r="P344" s="216">
        <f>O344*H344</f>
        <v>0</v>
      </c>
      <c r="Q344" s="216">
        <v>0.0023</v>
      </c>
      <c r="R344" s="216">
        <f>Q344*H344</f>
        <v>0.0045999999999999999</v>
      </c>
      <c r="S344" s="216">
        <v>0</v>
      </c>
      <c r="T344" s="217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18" t="s">
        <v>143</v>
      </c>
      <c r="AT344" s="218" t="s">
        <v>322</v>
      </c>
      <c r="AU344" s="218" t="s">
        <v>82</v>
      </c>
      <c r="AY344" s="20" t="s">
        <v>115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20" t="s">
        <v>80</v>
      </c>
      <c r="BK344" s="219">
        <f>ROUND(I344*H344,2)</f>
        <v>0</v>
      </c>
      <c r="BL344" s="20" t="s">
        <v>114</v>
      </c>
      <c r="BM344" s="218" t="s">
        <v>926</v>
      </c>
    </row>
    <row r="345" s="2" customFormat="1" ht="16.5" customHeight="1">
      <c r="A345" s="41"/>
      <c r="B345" s="42"/>
      <c r="C345" s="207" t="s">
        <v>520</v>
      </c>
      <c r="D345" s="207" t="s">
        <v>117</v>
      </c>
      <c r="E345" s="208" t="s">
        <v>927</v>
      </c>
      <c r="F345" s="209" t="s">
        <v>928</v>
      </c>
      <c r="G345" s="210" t="s">
        <v>231</v>
      </c>
      <c r="H345" s="211">
        <v>79.599999999999994</v>
      </c>
      <c r="I345" s="212"/>
      <c r="J345" s="213">
        <f>ROUND(I345*H345,2)</f>
        <v>0</v>
      </c>
      <c r="K345" s="209" t="s">
        <v>181</v>
      </c>
      <c r="L345" s="47"/>
      <c r="M345" s="214" t="s">
        <v>19</v>
      </c>
      <c r="N345" s="215" t="s">
        <v>43</v>
      </c>
      <c r="O345" s="87"/>
      <c r="P345" s="216">
        <f>O345*H345</f>
        <v>0</v>
      </c>
      <c r="Q345" s="216">
        <v>0</v>
      </c>
      <c r="R345" s="216">
        <f>Q345*H345</f>
        <v>0</v>
      </c>
      <c r="S345" s="216">
        <v>0</v>
      </c>
      <c r="T345" s="217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8" t="s">
        <v>114</v>
      </c>
      <c r="AT345" s="218" t="s">
        <v>117</v>
      </c>
      <c r="AU345" s="218" t="s">
        <v>82</v>
      </c>
      <c r="AY345" s="20" t="s">
        <v>115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20" t="s">
        <v>80</v>
      </c>
      <c r="BK345" s="219">
        <f>ROUND(I345*H345,2)</f>
        <v>0</v>
      </c>
      <c r="BL345" s="20" t="s">
        <v>114</v>
      </c>
      <c r="BM345" s="218" t="s">
        <v>929</v>
      </c>
    </row>
    <row r="346" s="2" customFormat="1">
      <c r="A346" s="41"/>
      <c r="B346" s="42"/>
      <c r="C346" s="43"/>
      <c r="D346" s="251" t="s">
        <v>183</v>
      </c>
      <c r="E346" s="43"/>
      <c r="F346" s="252" t="s">
        <v>930</v>
      </c>
      <c r="G346" s="43"/>
      <c r="H346" s="43"/>
      <c r="I346" s="222"/>
      <c r="J346" s="43"/>
      <c r="K346" s="43"/>
      <c r="L346" s="47"/>
      <c r="M346" s="223"/>
      <c r="N346" s="224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183</v>
      </c>
      <c r="AU346" s="20" t="s">
        <v>82</v>
      </c>
    </row>
    <row r="347" s="14" customFormat="1">
      <c r="A347" s="14"/>
      <c r="B347" s="240"/>
      <c r="C347" s="241"/>
      <c r="D347" s="220" t="s">
        <v>175</v>
      </c>
      <c r="E347" s="242" t="s">
        <v>19</v>
      </c>
      <c r="F347" s="243" t="s">
        <v>830</v>
      </c>
      <c r="G347" s="241"/>
      <c r="H347" s="244">
        <v>79.599999999999994</v>
      </c>
      <c r="I347" s="245"/>
      <c r="J347" s="241"/>
      <c r="K347" s="241"/>
      <c r="L347" s="246"/>
      <c r="M347" s="247"/>
      <c r="N347" s="248"/>
      <c r="O347" s="248"/>
      <c r="P347" s="248"/>
      <c r="Q347" s="248"/>
      <c r="R347" s="248"/>
      <c r="S347" s="248"/>
      <c r="T347" s="24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0" t="s">
        <v>175</v>
      </c>
      <c r="AU347" s="250" t="s">
        <v>82</v>
      </c>
      <c r="AV347" s="14" t="s">
        <v>82</v>
      </c>
      <c r="AW347" s="14" t="s">
        <v>33</v>
      </c>
      <c r="AX347" s="14" t="s">
        <v>80</v>
      </c>
      <c r="AY347" s="250" t="s">
        <v>115</v>
      </c>
    </row>
    <row r="348" s="2" customFormat="1" ht="16.5" customHeight="1">
      <c r="A348" s="41"/>
      <c r="B348" s="42"/>
      <c r="C348" s="207" t="s">
        <v>525</v>
      </c>
      <c r="D348" s="207" t="s">
        <v>117</v>
      </c>
      <c r="E348" s="208" t="s">
        <v>931</v>
      </c>
      <c r="F348" s="209" t="s">
        <v>932</v>
      </c>
      <c r="G348" s="210" t="s">
        <v>180</v>
      </c>
      <c r="H348" s="211">
        <v>1</v>
      </c>
      <c r="I348" s="212"/>
      <c r="J348" s="213">
        <f>ROUND(I348*H348,2)</f>
        <v>0</v>
      </c>
      <c r="K348" s="209" t="s">
        <v>181</v>
      </c>
      <c r="L348" s="47"/>
      <c r="M348" s="214" t="s">
        <v>19</v>
      </c>
      <c r="N348" s="215" t="s">
        <v>43</v>
      </c>
      <c r="O348" s="87"/>
      <c r="P348" s="216">
        <f>O348*H348</f>
        <v>0</v>
      </c>
      <c r="Q348" s="216">
        <v>0.45937</v>
      </c>
      <c r="R348" s="216">
        <f>Q348*H348</f>
        <v>0.45937</v>
      </c>
      <c r="S348" s="216">
        <v>0</v>
      </c>
      <c r="T348" s="217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18" t="s">
        <v>114</v>
      </c>
      <c r="AT348" s="218" t="s">
        <v>117</v>
      </c>
      <c r="AU348" s="218" t="s">
        <v>82</v>
      </c>
      <c r="AY348" s="20" t="s">
        <v>115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20" t="s">
        <v>80</v>
      </c>
      <c r="BK348" s="219">
        <f>ROUND(I348*H348,2)</f>
        <v>0</v>
      </c>
      <c r="BL348" s="20" t="s">
        <v>114</v>
      </c>
      <c r="BM348" s="218" t="s">
        <v>933</v>
      </c>
    </row>
    <row r="349" s="2" customFormat="1">
      <c r="A349" s="41"/>
      <c r="B349" s="42"/>
      <c r="C349" s="43"/>
      <c r="D349" s="251" t="s">
        <v>183</v>
      </c>
      <c r="E349" s="43"/>
      <c r="F349" s="252" t="s">
        <v>934</v>
      </c>
      <c r="G349" s="43"/>
      <c r="H349" s="43"/>
      <c r="I349" s="222"/>
      <c r="J349" s="43"/>
      <c r="K349" s="43"/>
      <c r="L349" s="47"/>
      <c r="M349" s="223"/>
      <c r="N349" s="224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20" t="s">
        <v>183</v>
      </c>
      <c r="AU349" s="20" t="s">
        <v>82</v>
      </c>
    </row>
    <row r="350" s="2" customFormat="1" ht="16.5" customHeight="1">
      <c r="A350" s="41"/>
      <c r="B350" s="42"/>
      <c r="C350" s="207" t="s">
        <v>530</v>
      </c>
      <c r="D350" s="207" t="s">
        <v>117</v>
      </c>
      <c r="E350" s="208" t="s">
        <v>935</v>
      </c>
      <c r="F350" s="209" t="s">
        <v>936</v>
      </c>
      <c r="G350" s="210" t="s">
        <v>180</v>
      </c>
      <c r="H350" s="211">
        <v>4</v>
      </c>
      <c r="I350" s="212"/>
      <c r="J350" s="213">
        <f>ROUND(I350*H350,2)</f>
        <v>0</v>
      </c>
      <c r="K350" s="209" t="s">
        <v>181</v>
      </c>
      <c r="L350" s="47"/>
      <c r="M350" s="214" t="s">
        <v>19</v>
      </c>
      <c r="N350" s="215" t="s">
        <v>43</v>
      </c>
      <c r="O350" s="87"/>
      <c r="P350" s="216">
        <f>O350*H350</f>
        <v>0</v>
      </c>
      <c r="Q350" s="216">
        <v>0.010189999999999999</v>
      </c>
      <c r="R350" s="216">
        <f>Q350*H350</f>
        <v>0.040759999999999998</v>
      </c>
      <c r="S350" s="216">
        <v>0</v>
      </c>
      <c r="T350" s="217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18" t="s">
        <v>114</v>
      </c>
      <c r="AT350" s="218" t="s">
        <v>117</v>
      </c>
      <c r="AU350" s="218" t="s">
        <v>82</v>
      </c>
      <c r="AY350" s="20" t="s">
        <v>115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20" t="s">
        <v>80</v>
      </c>
      <c r="BK350" s="219">
        <f>ROUND(I350*H350,2)</f>
        <v>0</v>
      </c>
      <c r="BL350" s="20" t="s">
        <v>114</v>
      </c>
      <c r="BM350" s="218" t="s">
        <v>937</v>
      </c>
    </row>
    <row r="351" s="2" customFormat="1">
      <c r="A351" s="41"/>
      <c r="B351" s="42"/>
      <c r="C351" s="43"/>
      <c r="D351" s="251" t="s">
        <v>183</v>
      </c>
      <c r="E351" s="43"/>
      <c r="F351" s="252" t="s">
        <v>938</v>
      </c>
      <c r="G351" s="43"/>
      <c r="H351" s="43"/>
      <c r="I351" s="222"/>
      <c r="J351" s="43"/>
      <c r="K351" s="43"/>
      <c r="L351" s="47"/>
      <c r="M351" s="223"/>
      <c r="N351" s="224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20" t="s">
        <v>183</v>
      </c>
      <c r="AU351" s="20" t="s">
        <v>82</v>
      </c>
    </row>
    <row r="352" s="2" customFormat="1" ht="16.5" customHeight="1">
      <c r="A352" s="41"/>
      <c r="B352" s="42"/>
      <c r="C352" s="264" t="s">
        <v>534</v>
      </c>
      <c r="D352" s="264" t="s">
        <v>322</v>
      </c>
      <c r="E352" s="265" t="s">
        <v>939</v>
      </c>
      <c r="F352" s="266" t="s">
        <v>940</v>
      </c>
      <c r="G352" s="267" t="s">
        <v>180</v>
      </c>
      <c r="H352" s="268">
        <v>3</v>
      </c>
      <c r="I352" s="269"/>
      <c r="J352" s="270">
        <f>ROUND(I352*H352,2)</f>
        <v>0</v>
      </c>
      <c r="K352" s="266" t="s">
        <v>181</v>
      </c>
      <c r="L352" s="271"/>
      <c r="M352" s="272" t="s">
        <v>19</v>
      </c>
      <c r="N352" s="273" t="s">
        <v>43</v>
      </c>
      <c r="O352" s="87"/>
      <c r="P352" s="216">
        <f>O352*H352</f>
        <v>0</v>
      </c>
      <c r="Q352" s="216">
        <v>0.254</v>
      </c>
      <c r="R352" s="216">
        <f>Q352*H352</f>
        <v>0.76200000000000001</v>
      </c>
      <c r="S352" s="216">
        <v>0</v>
      </c>
      <c r="T352" s="217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18" t="s">
        <v>143</v>
      </c>
      <c r="AT352" s="218" t="s">
        <v>322</v>
      </c>
      <c r="AU352" s="218" t="s">
        <v>82</v>
      </c>
      <c r="AY352" s="20" t="s">
        <v>115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20" t="s">
        <v>80</v>
      </c>
      <c r="BK352" s="219">
        <f>ROUND(I352*H352,2)</f>
        <v>0</v>
      </c>
      <c r="BL352" s="20" t="s">
        <v>114</v>
      </c>
      <c r="BM352" s="218" t="s">
        <v>941</v>
      </c>
    </row>
    <row r="353" s="2" customFormat="1" ht="16.5" customHeight="1">
      <c r="A353" s="41"/>
      <c r="B353" s="42"/>
      <c r="C353" s="264" t="s">
        <v>538</v>
      </c>
      <c r="D353" s="264" t="s">
        <v>322</v>
      </c>
      <c r="E353" s="265" t="s">
        <v>942</v>
      </c>
      <c r="F353" s="266" t="s">
        <v>943</v>
      </c>
      <c r="G353" s="267" t="s">
        <v>180</v>
      </c>
      <c r="H353" s="268">
        <v>1</v>
      </c>
      <c r="I353" s="269"/>
      <c r="J353" s="270">
        <f>ROUND(I353*H353,2)</f>
        <v>0</v>
      </c>
      <c r="K353" s="266" t="s">
        <v>181</v>
      </c>
      <c r="L353" s="271"/>
      <c r="M353" s="272" t="s">
        <v>19</v>
      </c>
      <c r="N353" s="273" t="s">
        <v>43</v>
      </c>
      <c r="O353" s="87"/>
      <c r="P353" s="216">
        <f>O353*H353</f>
        <v>0</v>
      </c>
      <c r="Q353" s="216">
        <v>0.50600000000000001</v>
      </c>
      <c r="R353" s="216">
        <f>Q353*H353</f>
        <v>0.50600000000000001</v>
      </c>
      <c r="S353" s="216">
        <v>0</v>
      </c>
      <c r="T353" s="217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18" t="s">
        <v>143</v>
      </c>
      <c r="AT353" s="218" t="s">
        <v>322</v>
      </c>
      <c r="AU353" s="218" t="s">
        <v>82</v>
      </c>
      <c r="AY353" s="20" t="s">
        <v>115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20" t="s">
        <v>80</v>
      </c>
      <c r="BK353" s="219">
        <f>ROUND(I353*H353,2)</f>
        <v>0</v>
      </c>
      <c r="BL353" s="20" t="s">
        <v>114</v>
      </c>
      <c r="BM353" s="218" t="s">
        <v>944</v>
      </c>
    </row>
    <row r="354" s="2" customFormat="1" ht="16.5" customHeight="1">
      <c r="A354" s="41"/>
      <c r="B354" s="42"/>
      <c r="C354" s="207" t="s">
        <v>543</v>
      </c>
      <c r="D354" s="207" t="s">
        <v>117</v>
      </c>
      <c r="E354" s="208" t="s">
        <v>945</v>
      </c>
      <c r="F354" s="209" t="s">
        <v>946</v>
      </c>
      <c r="G354" s="210" t="s">
        <v>180</v>
      </c>
      <c r="H354" s="211">
        <v>4</v>
      </c>
      <c r="I354" s="212"/>
      <c r="J354" s="213">
        <f>ROUND(I354*H354,2)</f>
        <v>0</v>
      </c>
      <c r="K354" s="209" t="s">
        <v>181</v>
      </c>
      <c r="L354" s="47"/>
      <c r="M354" s="214" t="s">
        <v>19</v>
      </c>
      <c r="N354" s="215" t="s">
        <v>43</v>
      </c>
      <c r="O354" s="87"/>
      <c r="P354" s="216">
        <f>O354*H354</f>
        <v>0</v>
      </c>
      <c r="Q354" s="216">
        <v>0.028539999999999999</v>
      </c>
      <c r="R354" s="216">
        <f>Q354*H354</f>
        <v>0.11416</v>
      </c>
      <c r="S354" s="216">
        <v>0</v>
      </c>
      <c r="T354" s="217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18" t="s">
        <v>114</v>
      </c>
      <c r="AT354" s="218" t="s">
        <v>117</v>
      </c>
      <c r="AU354" s="218" t="s">
        <v>82</v>
      </c>
      <c r="AY354" s="20" t="s">
        <v>115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20" t="s">
        <v>80</v>
      </c>
      <c r="BK354" s="219">
        <f>ROUND(I354*H354,2)</f>
        <v>0</v>
      </c>
      <c r="BL354" s="20" t="s">
        <v>114</v>
      </c>
      <c r="BM354" s="218" t="s">
        <v>947</v>
      </c>
    </row>
    <row r="355" s="2" customFormat="1">
      <c r="A355" s="41"/>
      <c r="B355" s="42"/>
      <c r="C355" s="43"/>
      <c r="D355" s="251" t="s">
        <v>183</v>
      </c>
      <c r="E355" s="43"/>
      <c r="F355" s="252" t="s">
        <v>948</v>
      </c>
      <c r="G355" s="43"/>
      <c r="H355" s="43"/>
      <c r="I355" s="222"/>
      <c r="J355" s="43"/>
      <c r="K355" s="43"/>
      <c r="L355" s="47"/>
      <c r="M355" s="223"/>
      <c r="N355" s="224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20" t="s">
        <v>183</v>
      </c>
      <c r="AU355" s="20" t="s">
        <v>82</v>
      </c>
    </row>
    <row r="356" s="2" customFormat="1" ht="16.5" customHeight="1">
      <c r="A356" s="41"/>
      <c r="B356" s="42"/>
      <c r="C356" s="264" t="s">
        <v>547</v>
      </c>
      <c r="D356" s="264" t="s">
        <v>322</v>
      </c>
      <c r="E356" s="265" t="s">
        <v>949</v>
      </c>
      <c r="F356" s="266" t="s">
        <v>950</v>
      </c>
      <c r="G356" s="267" t="s">
        <v>180</v>
      </c>
      <c r="H356" s="268">
        <v>3</v>
      </c>
      <c r="I356" s="269"/>
      <c r="J356" s="270">
        <f>ROUND(I356*H356,2)</f>
        <v>0</v>
      </c>
      <c r="K356" s="266" t="s">
        <v>19</v>
      </c>
      <c r="L356" s="271"/>
      <c r="M356" s="272" t="s">
        <v>19</v>
      </c>
      <c r="N356" s="273" t="s">
        <v>43</v>
      </c>
      <c r="O356" s="87"/>
      <c r="P356" s="216">
        <f>O356*H356</f>
        <v>0</v>
      </c>
      <c r="Q356" s="216">
        <v>1.29</v>
      </c>
      <c r="R356" s="216">
        <f>Q356*H356</f>
        <v>3.8700000000000001</v>
      </c>
      <c r="S356" s="216">
        <v>0</v>
      </c>
      <c r="T356" s="217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18" t="s">
        <v>143</v>
      </c>
      <c r="AT356" s="218" t="s">
        <v>322</v>
      </c>
      <c r="AU356" s="218" t="s">
        <v>82</v>
      </c>
      <c r="AY356" s="20" t="s">
        <v>115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20" t="s">
        <v>80</v>
      </c>
      <c r="BK356" s="219">
        <f>ROUND(I356*H356,2)</f>
        <v>0</v>
      </c>
      <c r="BL356" s="20" t="s">
        <v>114</v>
      </c>
      <c r="BM356" s="218" t="s">
        <v>951</v>
      </c>
    </row>
    <row r="357" s="2" customFormat="1" ht="16.5" customHeight="1">
      <c r="A357" s="41"/>
      <c r="B357" s="42"/>
      <c r="C357" s="264" t="s">
        <v>552</v>
      </c>
      <c r="D357" s="264" t="s">
        <v>322</v>
      </c>
      <c r="E357" s="265" t="s">
        <v>952</v>
      </c>
      <c r="F357" s="266" t="s">
        <v>953</v>
      </c>
      <c r="G357" s="267" t="s">
        <v>180</v>
      </c>
      <c r="H357" s="268">
        <v>1</v>
      </c>
      <c r="I357" s="269"/>
      <c r="J357" s="270">
        <f>ROUND(I357*H357,2)</f>
        <v>0</v>
      </c>
      <c r="K357" s="266" t="s">
        <v>19</v>
      </c>
      <c r="L357" s="271"/>
      <c r="M357" s="272" t="s">
        <v>19</v>
      </c>
      <c r="N357" s="273" t="s">
        <v>43</v>
      </c>
      <c r="O357" s="87"/>
      <c r="P357" s="216">
        <f>O357*H357</f>
        <v>0</v>
      </c>
      <c r="Q357" s="216">
        <v>1.548</v>
      </c>
      <c r="R357" s="216">
        <f>Q357*H357</f>
        <v>1.548</v>
      </c>
      <c r="S357" s="216">
        <v>0</v>
      </c>
      <c r="T357" s="217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18" t="s">
        <v>143</v>
      </c>
      <c r="AT357" s="218" t="s">
        <v>322</v>
      </c>
      <c r="AU357" s="218" t="s">
        <v>82</v>
      </c>
      <c r="AY357" s="20" t="s">
        <v>115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20" t="s">
        <v>80</v>
      </c>
      <c r="BK357" s="219">
        <f>ROUND(I357*H357,2)</f>
        <v>0</v>
      </c>
      <c r="BL357" s="20" t="s">
        <v>114</v>
      </c>
      <c r="BM357" s="218" t="s">
        <v>954</v>
      </c>
    </row>
    <row r="358" s="2" customFormat="1" ht="16.5" customHeight="1">
      <c r="A358" s="41"/>
      <c r="B358" s="42"/>
      <c r="C358" s="207" t="s">
        <v>558</v>
      </c>
      <c r="D358" s="207" t="s">
        <v>117</v>
      </c>
      <c r="E358" s="208" t="s">
        <v>955</v>
      </c>
      <c r="F358" s="209" t="s">
        <v>956</v>
      </c>
      <c r="G358" s="210" t="s">
        <v>180</v>
      </c>
      <c r="H358" s="211">
        <v>4</v>
      </c>
      <c r="I358" s="212"/>
      <c r="J358" s="213">
        <f>ROUND(I358*H358,2)</f>
        <v>0</v>
      </c>
      <c r="K358" s="209" t="s">
        <v>181</v>
      </c>
      <c r="L358" s="47"/>
      <c r="M358" s="214" t="s">
        <v>19</v>
      </c>
      <c r="N358" s="215" t="s">
        <v>43</v>
      </c>
      <c r="O358" s="87"/>
      <c r="P358" s="216">
        <f>O358*H358</f>
        <v>0</v>
      </c>
      <c r="Q358" s="216">
        <v>0.039269999999999999</v>
      </c>
      <c r="R358" s="216">
        <f>Q358*H358</f>
        <v>0.15708</v>
      </c>
      <c r="S358" s="216">
        <v>0</v>
      </c>
      <c r="T358" s="217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18" t="s">
        <v>114</v>
      </c>
      <c r="AT358" s="218" t="s">
        <v>117</v>
      </c>
      <c r="AU358" s="218" t="s">
        <v>82</v>
      </c>
      <c r="AY358" s="20" t="s">
        <v>115</v>
      </c>
      <c r="BE358" s="219">
        <f>IF(N358="základní",J358,0)</f>
        <v>0</v>
      </c>
      <c r="BF358" s="219">
        <f>IF(N358="snížená",J358,0)</f>
        <v>0</v>
      </c>
      <c r="BG358" s="219">
        <f>IF(N358="zákl. přenesená",J358,0)</f>
        <v>0</v>
      </c>
      <c r="BH358" s="219">
        <f>IF(N358="sníž. přenesená",J358,0)</f>
        <v>0</v>
      </c>
      <c r="BI358" s="219">
        <f>IF(N358="nulová",J358,0)</f>
        <v>0</v>
      </c>
      <c r="BJ358" s="20" t="s">
        <v>80</v>
      </c>
      <c r="BK358" s="219">
        <f>ROUND(I358*H358,2)</f>
        <v>0</v>
      </c>
      <c r="BL358" s="20" t="s">
        <v>114</v>
      </c>
      <c r="BM358" s="218" t="s">
        <v>957</v>
      </c>
    </row>
    <row r="359" s="2" customFormat="1">
      <c r="A359" s="41"/>
      <c r="B359" s="42"/>
      <c r="C359" s="43"/>
      <c r="D359" s="251" t="s">
        <v>183</v>
      </c>
      <c r="E359" s="43"/>
      <c r="F359" s="252" t="s">
        <v>958</v>
      </c>
      <c r="G359" s="43"/>
      <c r="H359" s="43"/>
      <c r="I359" s="222"/>
      <c r="J359" s="43"/>
      <c r="K359" s="43"/>
      <c r="L359" s="47"/>
      <c r="M359" s="223"/>
      <c r="N359" s="224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183</v>
      </c>
      <c r="AU359" s="20" t="s">
        <v>82</v>
      </c>
    </row>
    <row r="360" s="2" customFormat="1" ht="16.5" customHeight="1">
      <c r="A360" s="41"/>
      <c r="B360" s="42"/>
      <c r="C360" s="264" t="s">
        <v>563</v>
      </c>
      <c r="D360" s="264" t="s">
        <v>322</v>
      </c>
      <c r="E360" s="265" t="s">
        <v>959</v>
      </c>
      <c r="F360" s="266" t="s">
        <v>960</v>
      </c>
      <c r="G360" s="267" t="s">
        <v>180</v>
      </c>
      <c r="H360" s="268">
        <v>4</v>
      </c>
      <c r="I360" s="269"/>
      <c r="J360" s="270">
        <f>ROUND(I360*H360,2)</f>
        <v>0</v>
      </c>
      <c r="K360" s="266" t="s">
        <v>181</v>
      </c>
      <c r="L360" s="271"/>
      <c r="M360" s="272" t="s">
        <v>19</v>
      </c>
      <c r="N360" s="273" t="s">
        <v>43</v>
      </c>
      <c r="O360" s="87"/>
      <c r="P360" s="216">
        <f>O360*H360</f>
        <v>0</v>
      </c>
      <c r="Q360" s="216">
        <v>0.48299999999999998</v>
      </c>
      <c r="R360" s="216">
        <f>Q360*H360</f>
        <v>1.9319999999999999</v>
      </c>
      <c r="S360" s="216">
        <v>0</v>
      </c>
      <c r="T360" s="217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18" t="s">
        <v>143</v>
      </c>
      <c r="AT360" s="218" t="s">
        <v>322</v>
      </c>
      <c r="AU360" s="218" t="s">
        <v>82</v>
      </c>
      <c r="AY360" s="20" t="s">
        <v>115</v>
      </c>
      <c r="BE360" s="219">
        <f>IF(N360="základní",J360,0)</f>
        <v>0</v>
      </c>
      <c r="BF360" s="219">
        <f>IF(N360="snížená",J360,0)</f>
        <v>0</v>
      </c>
      <c r="BG360" s="219">
        <f>IF(N360="zákl. přenesená",J360,0)</f>
        <v>0</v>
      </c>
      <c r="BH360" s="219">
        <f>IF(N360="sníž. přenesená",J360,0)</f>
        <v>0</v>
      </c>
      <c r="BI360" s="219">
        <f>IF(N360="nulová",J360,0)</f>
        <v>0</v>
      </c>
      <c r="BJ360" s="20" t="s">
        <v>80</v>
      </c>
      <c r="BK360" s="219">
        <f>ROUND(I360*H360,2)</f>
        <v>0</v>
      </c>
      <c r="BL360" s="20" t="s">
        <v>114</v>
      </c>
      <c r="BM360" s="218" t="s">
        <v>961</v>
      </c>
    </row>
    <row r="361" s="2" customFormat="1" ht="16.5" customHeight="1">
      <c r="A361" s="41"/>
      <c r="B361" s="42"/>
      <c r="C361" s="207" t="s">
        <v>567</v>
      </c>
      <c r="D361" s="207" t="s">
        <v>117</v>
      </c>
      <c r="E361" s="208" t="s">
        <v>962</v>
      </c>
      <c r="F361" s="209" t="s">
        <v>963</v>
      </c>
      <c r="G361" s="210" t="s">
        <v>180</v>
      </c>
      <c r="H361" s="211">
        <v>3</v>
      </c>
      <c r="I361" s="212"/>
      <c r="J361" s="213">
        <f>ROUND(I361*H361,2)</f>
        <v>0</v>
      </c>
      <c r="K361" s="209" t="s">
        <v>181</v>
      </c>
      <c r="L361" s="47"/>
      <c r="M361" s="214" t="s">
        <v>19</v>
      </c>
      <c r="N361" s="215" t="s">
        <v>43</v>
      </c>
      <c r="O361" s="87"/>
      <c r="P361" s="216">
        <f>O361*H361</f>
        <v>0</v>
      </c>
      <c r="Q361" s="216">
        <v>0.12422</v>
      </c>
      <c r="R361" s="216">
        <f>Q361*H361</f>
        <v>0.37265999999999999</v>
      </c>
      <c r="S361" s="216">
        <v>0</v>
      </c>
      <c r="T361" s="217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18" t="s">
        <v>114</v>
      </c>
      <c r="AT361" s="218" t="s">
        <v>117</v>
      </c>
      <c r="AU361" s="218" t="s">
        <v>82</v>
      </c>
      <c r="AY361" s="20" t="s">
        <v>115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20" t="s">
        <v>80</v>
      </c>
      <c r="BK361" s="219">
        <f>ROUND(I361*H361,2)</f>
        <v>0</v>
      </c>
      <c r="BL361" s="20" t="s">
        <v>114</v>
      </c>
      <c r="BM361" s="218" t="s">
        <v>964</v>
      </c>
    </row>
    <row r="362" s="2" customFormat="1">
      <c r="A362" s="41"/>
      <c r="B362" s="42"/>
      <c r="C362" s="43"/>
      <c r="D362" s="251" t="s">
        <v>183</v>
      </c>
      <c r="E362" s="43"/>
      <c r="F362" s="252" t="s">
        <v>965</v>
      </c>
      <c r="G362" s="43"/>
      <c r="H362" s="43"/>
      <c r="I362" s="222"/>
      <c r="J362" s="43"/>
      <c r="K362" s="43"/>
      <c r="L362" s="47"/>
      <c r="M362" s="223"/>
      <c r="N362" s="224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20" t="s">
        <v>183</v>
      </c>
      <c r="AU362" s="20" t="s">
        <v>82</v>
      </c>
    </row>
    <row r="363" s="2" customFormat="1" ht="24.15" customHeight="1">
      <c r="A363" s="41"/>
      <c r="B363" s="42"/>
      <c r="C363" s="264" t="s">
        <v>573</v>
      </c>
      <c r="D363" s="264" t="s">
        <v>322</v>
      </c>
      <c r="E363" s="265" t="s">
        <v>966</v>
      </c>
      <c r="F363" s="266" t="s">
        <v>967</v>
      </c>
      <c r="G363" s="267" t="s">
        <v>180</v>
      </c>
      <c r="H363" s="268">
        <v>3</v>
      </c>
      <c r="I363" s="269"/>
      <c r="J363" s="270">
        <f>ROUND(I363*H363,2)</f>
        <v>0</v>
      </c>
      <c r="K363" s="266" t="s">
        <v>19</v>
      </c>
      <c r="L363" s="271"/>
      <c r="M363" s="272" t="s">
        <v>19</v>
      </c>
      <c r="N363" s="273" t="s">
        <v>43</v>
      </c>
      <c r="O363" s="87"/>
      <c r="P363" s="216">
        <f>O363*H363</f>
        <v>0</v>
      </c>
      <c r="Q363" s="216">
        <v>0.071999999999999995</v>
      </c>
      <c r="R363" s="216">
        <f>Q363*H363</f>
        <v>0.21599999999999997</v>
      </c>
      <c r="S363" s="216">
        <v>0</v>
      </c>
      <c r="T363" s="217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18" t="s">
        <v>143</v>
      </c>
      <c r="AT363" s="218" t="s">
        <v>322</v>
      </c>
      <c r="AU363" s="218" t="s">
        <v>82</v>
      </c>
      <c r="AY363" s="20" t="s">
        <v>115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20" t="s">
        <v>80</v>
      </c>
      <c r="BK363" s="219">
        <f>ROUND(I363*H363,2)</f>
        <v>0</v>
      </c>
      <c r="BL363" s="20" t="s">
        <v>114</v>
      </c>
      <c r="BM363" s="218" t="s">
        <v>968</v>
      </c>
    </row>
    <row r="364" s="2" customFormat="1" ht="16.5" customHeight="1">
      <c r="A364" s="41"/>
      <c r="B364" s="42"/>
      <c r="C364" s="207" t="s">
        <v>578</v>
      </c>
      <c r="D364" s="207" t="s">
        <v>117</v>
      </c>
      <c r="E364" s="208" t="s">
        <v>969</v>
      </c>
      <c r="F364" s="209" t="s">
        <v>970</v>
      </c>
      <c r="G364" s="210" t="s">
        <v>180</v>
      </c>
      <c r="H364" s="211">
        <v>3</v>
      </c>
      <c r="I364" s="212"/>
      <c r="J364" s="213">
        <f>ROUND(I364*H364,2)</f>
        <v>0</v>
      </c>
      <c r="K364" s="209" t="s">
        <v>181</v>
      </c>
      <c r="L364" s="47"/>
      <c r="M364" s="214" t="s">
        <v>19</v>
      </c>
      <c r="N364" s="215" t="s">
        <v>43</v>
      </c>
      <c r="O364" s="87"/>
      <c r="P364" s="216">
        <f>O364*H364</f>
        <v>0</v>
      </c>
      <c r="Q364" s="216">
        <v>0.02972</v>
      </c>
      <c r="R364" s="216">
        <f>Q364*H364</f>
        <v>0.089160000000000003</v>
      </c>
      <c r="S364" s="216">
        <v>0</v>
      </c>
      <c r="T364" s="217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18" t="s">
        <v>114</v>
      </c>
      <c r="AT364" s="218" t="s">
        <v>117</v>
      </c>
      <c r="AU364" s="218" t="s">
        <v>82</v>
      </c>
      <c r="AY364" s="20" t="s">
        <v>115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20" t="s">
        <v>80</v>
      </c>
      <c r="BK364" s="219">
        <f>ROUND(I364*H364,2)</f>
        <v>0</v>
      </c>
      <c r="BL364" s="20" t="s">
        <v>114</v>
      </c>
      <c r="BM364" s="218" t="s">
        <v>971</v>
      </c>
    </row>
    <row r="365" s="2" customFormat="1">
      <c r="A365" s="41"/>
      <c r="B365" s="42"/>
      <c r="C365" s="43"/>
      <c r="D365" s="251" t="s">
        <v>183</v>
      </c>
      <c r="E365" s="43"/>
      <c r="F365" s="252" t="s">
        <v>972</v>
      </c>
      <c r="G365" s="43"/>
      <c r="H365" s="43"/>
      <c r="I365" s="222"/>
      <c r="J365" s="43"/>
      <c r="K365" s="43"/>
      <c r="L365" s="47"/>
      <c r="M365" s="223"/>
      <c r="N365" s="224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20" t="s">
        <v>183</v>
      </c>
      <c r="AU365" s="20" t="s">
        <v>82</v>
      </c>
    </row>
    <row r="366" s="2" customFormat="1" ht="24.15" customHeight="1">
      <c r="A366" s="41"/>
      <c r="B366" s="42"/>
      <c r="C366" s="264" t="s">
        <v>256</v>
      </c>
      <c r="D366" s="264" t="s">
        <v>322</v>
      </c>
      <c r="E366" s="265" t="s">
        <v>973</v>
      </c>
      <c r="F366" s="266" t="s">
        <v>974</v>
      </c>
      <c r="G366" s="267" t="s">
        <v>180</v>
      </c>
      <c r="H366" s="268">
        <v>3</v>
      </c>
      <c r="I366" s="269"/>
      <c r="J366" s="270">
        <f>ROUND(I366*H366,2)</f>
        <v>0</v>
      </c>
      <c r="K366" s="266" t="s">
        <v>19</v>
      </c>
      <c r="L366" s="271"/>
      <c r="M366" s="272" t="s">
        <v>19</v>
      </c>
      <c r="N366" s="273" t="s">
        <v>43</v>
      </c>
      <c r="O366" s="87"/>
      <c r="P366" s="216">
        <f>O366*H366</f>
        <v>0</v>
      </c>
      <c r="Q366" s="216">
        <v>0.040000000000000001</v>
      </c>
      <c r="R366" s="216">
        <f>Q366*H366</f>
        <v>0.12</v>
      </c>
      <c r="S366" s="216">
        <v>0</v>
      </c>
      <c r="T366" s="217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18" t="s">
        <v>143</v>
      </c>
      <c r="AT366" s="218" t="s">
        <v>322</v>
      </c>
      <c r="AU366" s="218" t="s">
        <v>82</v>
      </c>
      <c r="AY366" s="20" t="s">
        <v>115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20" t="s">
        <v>80</v>
      </c>
      <c r="BK366" s="219">
        <f>ROUND(I366*H366,2)</f>
        <v>0</v>
      </c>
      <c r="BL366" s="20" t="s">
        <v>114</v>
      </c>
      <c r="BM366" s="218" t="s">
        <v>975</v>
      </c>
    </row>
    <row r="367" s="2" customFormat="1" ht="16.5" customHeight="1">
      <c r="A367" s="41"/>
      <c r="B367" s="42"/>
      <c r="C367" s="207" t="s">
        <v>588</v>
      </c>
      <c r="D367" s="207" t="s">
        <v>117</v>
      </c>
      <c r="E367" s="208" t="s">
        <v>976</v>
      </c>
      <c r="F367" s="209" t="s">
        <v>977</v>
      </c>
      <c r="G367" s="210" t="s">
        <v>180</v>
      </c>
      <c r="H367" s="211">
        <v>3</v>
      </c>
      <c r="I367" s="212"/>
      <c r="J367" s="213">
        <f>ROUND(I367*H367,2)</f>
        <v>0</v>
      </c>
      <c r="K367" s="209" t="s">
        <v>181</v>
      </c>
      <c r="L367" s="47"/>
      <c r="M367" s="214" t="s">
        <v>19</v>
      </c>
      <c r="N367" s="215" t="s">
        <v>43</v>
      </c>
      <c r="O367" s="87"/>
      <c r="P367" s="216">
        <f>O367*H367</f>
        <v>0</v>
      </c>
      <c r="Q367" s="216">
        <v>0.02972</v>
      </c>
      <c r="R367" s="216">
        <f>Q367*H367</f>
        <v>0.089160000000000003</v>
      </c>
      <c r="S367" s="216">
        <v>0</v>
      </c>
      <c r="T367" s="217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18" t="s">
        <v>114</v>
      </c>
      <c r="AT367" s="218" t="s">
        <v>117</v>
      </c>
      <c r="AU367" s="218" t="s">
        <v>82</v>
      </c>
      <c r="AY367" s="20" t="s">
        <v>115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20" t="s">
        <v>80</v>
      </c>
      <c r="BK367" s="219">
        <f>ROUND(I367*H367,2)</f>
        <v>0</v>
      </c>
      <c r="BL367" s="20" t="s">
        <v>114</v>
      </c>
      <c r="BM367" s="218" t="s">
        <v>978</v>
      </c>
    </row>
    <row r="368" s="2" customFormat="1">
      <c r="A368" s="41"/>
      <c r="B368" s="42"/>
      <c r="C368" s="43"/>
      <c r="D368" s="251" t="s">
        <v>183</v>
      </c>
      <c r="E368" s="43"/>
      <c r="F368" s="252" t="s">
        <v>979</v>
      </c>
      <c r="G368" s="43"/>
      <c r="H368" s="43"/>
      <c r="I368" s="222"/>
      <c r="J368" s="43"/>
      <c r="K368" s="43"/>
      <c r="L368" s="47"/>
      <c r="M368" s="223"/>
      <c r="N368" s="224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183</v>
      </c>
      <c r="AU368" s="20" t="s">
        <v>82</v>
      </c>
    </row>
    <row r="369" s="2" customFormat="1" ht="24.15" customHeight="1">
      <c r="A369" s="41"/>
      <c r="B369" s="42"/>
      <c r="C369" s="264" t="s">
        <v>593</v>
      </c>
      <c r="D369" s="264" t="s">
        <v>322</v>
      </c>
      <c r="E369" s="265" t="s">
        <v>980</v>
      </c>
      <c r="F369" s="266" t="s">
        <v>981</v>
      </c>
      <c r="G369" s="267" t="s">
        <v>180</v>
      </c>
      <c r="H369" s="268">
        <v>3</v>
      </c>
      <c r="I369" s="269"/>
      <c r="J369" s="270">
        <f>ROUND(I369*H369,2)</f>
        <v>0</v>
      </c>
      <c r="K369" s="266" t="s">
        <v>19</v>
      </c>
      <c r="L369" s="271"/>
      <c r="M369" s="272" t="s">
        <v>19</v>
      </c>
      <c r="N369" s="273" t="s">
        <v>43</v>
      </c>
      <c r="O369" s="87"/>
      <c r="P369" s="216">
        <f>O369*H369</f>
        <v>0</v>
      </c>
      <c r="Q369" s="216">
        <v>0.080000000000000002</v>
      </c>
      <c r="R369" s="216">
        <f>Q369*H369</f>
        <v>0.23999999999999999</v>
      </c>
      <c r="S369" s="216">
        <v>0</v>
      </c>
      <c r="T369" s="217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18" t="s">
        <v>143</v>
      </c>
      <c r="AT369" s="218" t="s">
        <v>322</v>
      </c>
      <c r="AU369" s="218" t="s">
        <v>82</v>
      </c>
      <c r="AY369" s="20" t="s">
        <v>115</v>
      </c>
      <c r="BE369" s="219">
        <f>IF(N369="základní",J369,0)</f>
        <v>0</v>
      </c>
      <c r="BF369" s="219">
        <f>IF(N369="snížená",J369,0)</f>
        <v>0</v>
      </c>
      <c r="BG369" s="219">
        <f>IF(N369="zákl. přenesená",J369,0)</f>
        <v>0</v>
      </c>
      <c r="BH369" s="219">
        <f>IF(N369="sníž. přenesená",J369,0)</f>
        <v>0</v>
      </c>
      <c r="BI369" s="219">
        <f>IF(N369="nulová",J369,0)</f>
        <v>0</v>
      </c>
      <c r="BJ369" s="20" t="s">
        <v>80</v>
      </c>
      <c r="BK369" s="219">
        <f>ROUND(I369*H369,2)</f>
        <v>0</v>
      </c>
      <c r="BL369" s="20" t="s">
        <v>114</v>
      </c>
      <c r="BM369" s="218" t="s">
        <v>982</v>
      </c>
    </row>
    <row r="370" s="2" customFormat="1" ht="21.75" customHeight="1">
      <c r="A370" s="41"/>
      <c r="B370" s="42"/>
      <c r="C370" s="207" t="s">
        <v>598</v>
      </c>
      <c r="D370" s="207" t="s">
        <v>117</v>
      </c>
      <c r="E370" s="208" t="s">
        <v>983</v>
      </c>
      <c r="F370" s="209" t="s">
        <v>984</v>
      </c>
      <c r="G370" s="210" t="s">
        <v>180</v>
      </c>
      <c r="H370" s="211">
        <v>4</v>
      </c>
      <c r="I370" s="212"/>
      <c r="J370" s="213">
        <f>ROUND(I370*H370,2)</f>
        <v>0</v>
      </c>
      <c r="K370" s="209" t="s">
        <v>181</v>
      </c>
      <c r="L370" s="47"/>
      <c r="M370" s="214" t="s">
        <v>19</v>
      </c>
      <c r="N370" s="215" t="s">
        <v>43</v>
      </c>
      <c r="O370" s="87"/>
      <c r="P370" s="216">
        <f>O370*H370</f>
        <v>0</v>
      </c>
      <c r="Q370" s="216">
        <v>0.089999999999999997</v>
      </c>
      <c r="R370" s="216">
        <f>Q370*H370</f>
        <v>0.35999999999999999</v>
      </c>
      <c r="S370" s="216">
        <v>0</v>
      </c>
      <c r="T370" s="217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18" t="s">
        <v>114</v>
      </c>
      <c r="AT370" s="218" t="s">
        <v>117</v>
      </c>
      <c r="AU370" s="218" t="s">
        <v>82</v>
      </c>
      <c r="AY370" s="20" t="s">
        <v>115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20" t="s">
        <v>80</v>
      </c>
      <c r="BK370" s="219">
        <f>ROUND(I370*H370,2)</f>
        <v>0</v>
      </c>
      <c r="BL370" s="20" t="s">
        <v>114</v>
      </c>
      <c r="BM370" s="218" t="s">
        <v>985</v>
      </c>
    </row>
    <row r="371" s="2" customFormat="1">
      <c r="A371" s="41"/>
      <c r="B371" s="42"/>
      <c r="C371" s="43"/>
      <c r="D371" s="251" t="s">
        <v>183</v>
      </c>
      <c r="E371" s="43"/>
      <c r="F371" s="252" t="s">
        <v>986</v>
      </c>
      <c r="G371" s="43"/>
      <c r="H371" s="43"/>
      <c r="I371" s="222"/>
      <c r="J371" s="43"/>
      <c r="K371" s="43"/>
      <c r="L371" s="47"/>
      <c r="M371" s="223"/>
      <c r="N371" s="224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20" t="s">
        <v>183</v>
      </c>
      <c r="AU371" s="20" t="s">
        <v>82</v>
      </c>
    </row>
    <row r="372" s="2" customFormat="1" ht="16.5" customHeight="1">
      <c r="A372" s="41"/>
      <c r="B372" s="42"/>
      <c r="C372" s="264" t="s">
        <v>603</v>
      </c>
      <c r="D372" s="264" t="s">
        <v>322</v>
      </c>
      <c r="E372" s="265" t="s">
        <v>987</v>
      </c>
      <c r="F372" s="266" t="s">
        <v>988</v>
      </c>
      <c r="G372" s="267" t="s">
        <v>180</v>
      </c>
      <c r="H372" s="268">
        <v>4</v>
      </c>
      <c r="I372" s="269"/>
      <c r="J372" s="270">
        <f>ROUND(I372*H372,2)</f>
        <v>0</v>
      </c>
      <c r="K372" s="266" t="s">
        <v>19</v>
      </c>
      <c r="L372" s="271"/>
      <c r="M372" s="272" t="s">
        <v>19</v>
      </c>
      <c r="N372" s="273" t="s">
        <v>43</v>
      </c>
      <c r="O372" s="87"/>
      <c r="P372" s="216">
        <f>O372*H372</f>
        <v>0</v>
      </c>
      <c r="Q372" s="216">
        <v>0.19600000000000001</v>
      </c>
      <c r="R372" s="216">
        <f>Q372*H372</f>
        <v>0.78400000000000003</v>
      </c>
      <c r="S372" s="216">
        <v>0</v>
      </c>
      <c r="T372" s="217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18" t="s">
        <v>143</v>
      </c>
      <c r="AT372" s="218" t="s">
        <v>322</v>
      </c>
      <c r="AU372" s="218" t="s">
        <v>82</v>
      </c>
      <c r="AY372" s="20" t="s">
        <v>115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20" t="s">
        <v>80</v>
      </c>
      <c r="BK372" s="219">
        <f>ROUND(I372*H372,2)</f>
        <v>0</v>
      </c>
      <c r="BL372" s="20" t="s">
        <v>114</v>
      </c>
      <c r="BM372" s="218" t="s">
        <v>989</v>
      </c>
    </row>
    <row r="373" s="2" customFormat="1" ht="16.5" customHeight="1">
      <c r="A373" s="41"/>
      <c r="B373" s="42"/>
      <c r="C373" s="207" t="s">
        <v>610</v>
      </c>
      <c r="D373" s="207" t="s">
        <v>117</v>
      </c>
      <c r="E373" s="208" t="s">
        <v>990</v>
      </c>
      <c r="F373" s="209" t="s">
        <v>991</v>
      </c>
      <c r="G373" s="210" t="s">
        <v>180</v>
      </c>
      <c r="H373" s="211">
        <v>3</v>
      </c>
      <c r="I373" s="212"/>
      <c r="J373" s="213">
        <f>ROUND(I373*H373,2)</f>
        <v>0</v>
      </c>
      <c r="K373" s="209" t="s">
        <v>181</v>
      </c>
      <c r="L373" s="47"/>
      <c r="M373" s="214" t="s">
        <v>19</v>
      </c>
      <c r="N373" s="215" t="s">
        <v>43</v>
      </c>
      <c r="O373" s="87"/>
      <c r="P373" s="216">
        <f>O373*H373</f>
        <v>0</v>
      </c>
      <c r="Q373" s="216">
        <v>0.21734000000000001</v>
      </c>
      <c r="R373" s="216">
        <f>Q373*H373</f>
        <v>0.65202000000000004</v>
      </c>
      <c r="S373" s="216">
        <v>0</v>
      </c>
      <c r="T373" s="217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18" t="s">
        <v>114</v>
      </c>
      <c r="AT373" s="218" t="s">
        <v>117</v>
      </c>
      <c r="AU373" s="218" t="s">
        <v>82</v>
      </c>
      <c r="AY373" s="20" t="s">
        <v>115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20" t="s">
        <v>80</v>
      </c>
      <c r="BK373" s="219">
        <f>ROUND(I373*H373,2)</f>
        <v>0</v>
      </c>
      <c r="BL373" s="20" t="s">
        <v>114</v>
      </c>
      <c r="BM373" s="218" t="s">
        <v>992</v>
      </c>
    </row>
    <row r="374" s="2" customFormat="1">
      <c r="A374" s="41"/>
      <c r="B374" s="42"/>
      <c r="C374" s="43"/>
      <c r="D374" s="251" t="s">
        <v>183</v>
      </c>
      <c r="E374" s="43"/>
      <c r="F374" s="252" t="s">
        <v>993</v>
      </c>
      <c r="G374" s="43"/>
      <c r="H374" s="43"/>
      <c r="I374" s="222"/>
      <c r="J374" s="43"/>
      <c r="K374" s="43"/>
      <c r="L374" s="47"/>
      <c r="M374" s="223"/>
      <c r="N374" s="224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20" t="s">
        <v>183</v>
      </c>
      <c r="AU374" s="20" t="s">
        <v>82</v>
      </c>
    </row>
    <row r="375" s="2" customFormat="1" ht="16.5" customHeight="1">
      <c r="A375" s="41"/>
      <c r="B375" s="42"/>
      <c r="C375" s="264" t="s">
        <v>614</v>
      </c>
      <c r="D375" s="264" t="s">
        <v>322</v>
      </c>
      <c r="E375" s="265" t="s">
        <v>994</v>
      </c>
      <c r="F375" s="266" t="s">
        <v>995</v>
      </c>
      <c r="G375" s="267" t="s">
        <v>180</v>
      </c>
      <c r="H375" s="268">
        <v>3</v>
      </c>
      <c r="I375" s="269"/>
      <c r="J375" s="270">
        <f>ROUND(I375*H375,2)</f>
        <v>0</v>
      </c>
      <c r="K375" s="266" t="s">
        <v>19</v>
      </c>
      <c r="L375" s="271"/>
      <c r="M375" s="272" t="s">
        <v>19</v>
      </c>
      <c r="N375" s="273" t="s">
        <v>43</v>
      </c>
      <c r="O375" s="87"/>
      <c r="P375" s="216">
        <f>O375*H375</f>
        <v>0</v>
      </c>
      <c r="Q375" s="216">
        <v>0.059999999999999998</v>
      </c>
      <c r="R375" s="216">
        <f>Q375*H375</f>
        <v>0.17999999999999999</v>
      </c>
      <c r="S375" s="216">
        <v>0</v>
      </c>
      <c r="T375" s="217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18" t="s">
        <v>143</v>
      </c>
      <c r="AT375" s="218" t="s">
        <v>322</v>
      </c>
      <c r="AU375" s="218" t="s">
        <v>82</v>
      </c>
      <c r="AY375" s="20" t="s">
        <v>115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20" t="s">
        <v>80</v>
      </c>
      <c r="BK375" s="219">
        <f>ROUND(I375*H375,2)</f>
        <v>0</v>
      </c>
      <c r="BL375" s="20" t="s">
        <v>114</v>
      </c>
      <c r="BM375" s="218" t="s">
        <v>996</v>
      </c>
    </row>
    <row r="376" s="2" customFormat="1" ht="16.5" customHeight="1">
      <c r="A376" s="41"/>
      <c r="B376" s="42"/>
      <c r="C376" s="264" t="s">
        <v>445</v>
      </c>
      <c r="D376" s="264" t="s">
        <v>322</v>
      </c>
      <c r="E376" s="265" t="s">
        <v>997</v>
      </c>
      <c r="F376" s="266" t="s">
        <v>998</v>
      </c>
      <c r="G376" s="267" t="s">
        <v>180</v>
      </c>
      <c r="H376" s="268">
        <v>3</v>
      </c>
      <c r="I376" s="269"/>
      <c r="J376" s="270">
        <f>ROUND(I376*H376,2)</f>
        <v>0</v>
      </c>
      <c r="K376" s="266" t="s">
        <v>19</v>
      </c>
      <c r="L376" s="271"/>
      <c r="M376" s="272" t="s">
        <v>19</v>
      </c>
      <c r="N376" s="273" t="s">
        <v>43</v>
      </c>
      <c r="O376" s="87"/>
      <c r="P376" s="216">
        <f>O376*H376</f>
        <v>0</v>
      </c>
      <c r="Q376" s="216">
        <v>0.0071999999999999998</v>
      </c>
      <c r="R376" s="216">
        <f>Q376*H376</f>
        <v>0.021600000000000001</v>
      </c>
      <c r="S376" s="216">
        <v>0</v>
      </c>
      <c r="T376" s="217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8" t="s">
        <v>143</v>
      </c>
      <c r="AT376" s="218" t="s">
        <v>322</v>
      </c>
      <c r="AU376" s="218" t="s">
        <v>82</v>
      </c>
      <c r="AY376" s="20" t="s">
        <v>115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20" t="s">
        <v>80</v>
      </c>
      <c r="BK376" s="219">
        <f>ROUND(I376*H376,2)</f>
        <v>0</v>
      </c>
      <c r="BL376" s="20" t="s">
        <v>114</v>
      </c>
      <c r="BM376" s="218" t="s">
        <v>999</v>
      </c>
    </row>
    <row r="377" s="12" customFormat="1" ht="22.8" customHeight="1">
      <c r="A377" s="12"/>
      <c r="B377" s="191"/>
      <c r="C377" s="192"/>
      <c r="D377" s="193" t="s">
        <v>71</v>
      </c>
      <c r="E377" s="205" t="s">
        <v>627</v>
      </c>
      <c r="F377" s="205" t="s">
        <v>628</v>
      </c>
      <c r="G377" s="192"/>
      <c r="H377" s="192"/>
      <c r="I377" s="195"/>
      <c r="J377" s="206">
        <f>BK377</f>
        <v>0</v>
      </c>
      <c r="K377" s="192"/>
      <c r="L377" s="197"/>
      <c r="M377" s="198"/>
      <c r="N377" s="199"/>
      <c r="O377" s="199"/>
      <c r="P377" s="200">
        <f>SUM(P378:P381)</f>
        <v>0</v>
      </c>
      <c r="Q377" s="199"/>
      <c r="R377" s="200">
        <f>SUM(R378:R381)</f>
        <v>0</v>
      </c>
      <c r="S377" s="199"/>
      <c r="T377" s="201">
        <f>SUM(T378:T381)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2" t="s">
        <v>80</v>
      </c>
      <c r="AT377" s="203" t="s">
        <v>71</v>
      </c>
      <c r="AU377" s="203" t="s">
        <v>80</v>
      </c>
      <c r="AY377" s="202" t="s">
        <v>115</v>
      </c>
      <c r="BK377" s="204">
        <f>SUM(BK378:BK381)</f>
        <v>0</v>
      </c>
    </row>
    <row r="378" s="2" customFormat="1" ht="24.15" customHeight="1">
      <c r="A378" s="41"/>
      <c r="B378" s="42"/>
      <c r="C378" s="207" t="s">
        <v>622</v>
      </c>
      <c r="D378" s="207" t="s">
        <v>117</v>
      </c>
      <c r="E378" s="208" t="s">
        <v>1000</v>
      </c>
      <c r="F378" s="209" t="s">
        <v>1001</v>
      </c>
      <c r="G378" s="210" t="s">
        <v>292</v>
      </c>
      <c r="H378" s="211">
        <v>285.83100000000002</v>
      </c>
      <c r="I378" s="212"/>
      <c r="J378" s="213">
        <f>ROUND(I378*H378,2)</f>
        <v>0</v>
      </c>
      <c r="K378" s="209" t="s">
        <v>181</v>
      </c>
      <c r="L378" s="47"/>
      <c r="M378" s="214" t="s">
        <v>19</v>
      </c>
      <c r="N378" s="215" t="s">
        <v>43</v>
      </c>
      <c r="O378" s="87"/>
      <c r="P378" s="216">
        <f>O378*H378</f>
        <v>0</v>
      </c>
      <c r="Q378" s="216">
        <v>0</v>
      </c>
      <c r="R378" s="216">
        <f>Q378*H378</f>
        <v>0</v>
      </c>
      <c r="S378" s="216">
        <v>0</v>
      </c>
      <c r="T378" s="217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18" t="s">
        <v>114</v>
      </c>
      <c r="AT378" s="218" t="s">
        <v>117</v>
      </c>
      <c r="AU378" s="218" t="s">
        <v>82</v>
      </c>
      <c r="AY378" s="20" t="s">
        <v>115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20" t="s">
        <v>80</v>
      </c>
      <c r="BK378" s="219">
        <f>ROUND(I378*H378,2)</f>
        <v>0</v>
      </c>
      <c r="BL378" s="20" t="s">
        <v>114</v>
      </c>
      <c r="BM378" s="218" t="s">
        <v>1002</v>
      </c>
    </row>
    <row r="379" s="2" customFormat="1">
      <c r="A379" s="41"/>
      <c r="B379" s="42"/>
      <c r="C379" s="43"/>
      <c r="D379" s="251" t="s">
        <v>183</v>
      </c>
      <c r="E379" s="43"/>
      <c r="F379" s="252" t="s">
        <v>1003</v>
      </c>
      <c r="G379" s="43"/>
      <c r="H379" s="43"/>
      <c r="I379" s="222"/>
      <c r="J379" s="43"/>
      <c r="K379" s="43"/>
      <c r="L379" s="47"/>
      <c r="M379" s="223"/>
      <c r="N379" s="224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20" t="s">
        <v>183</v>
      </c>
      <c r="AU379" s="20" t="s">
        <v>82</v>
      </c>
    </row>
    <row r="380" s="2" customFormat="1" ht="24.15" customHeight="1">
      <c r="A380" s="41"/>
      <c r="B380" s="42"/>
      <c r="C380" s="207" t="s">
        <v>629</v>
      </c>
      <c r="D380" s="207" t="s">
        <v>117</v>
      </c>
      <c r="E380" s="208" t="s">
        <v>1004</v>
      </c>
      <c r="F380" s="209" t="s">
        <v>1005</v>
      </c>
      <c r="G380" s="210" t="s">
        <v>292</v>
      </c>
      <c r="H380" s="211">
        <v>285.83100000000002</v>
      </c>
      <c r="I380" s="212"/>
      <c r="J380" s="213">
        <f>ROUND(I380*H380,2)</f>
        <v>0</v>
      </c>
      <c r="K380" s="209" t="s">
        <v>181</v>
      </c>
      <c r="L380" s="47"/>
      <c r="M380" s="214" t="s">
        <v>19</v>
      </c>
      <c r="N380" s="215" t="s">
        <v>43</v>
      </c>
      <c r="O380" s="87"/>
      <c r="P380" s="216">
        <f>O380*H380</f>
        <v>0</v>
      </c>
      <c r="Q380" s="216">
        <v>0</v>
      </c>
      <c r="R380" s="216">
        <f>Q380*H380</f>
        <v>0</v>
      </c>
      <c r="S380" s="216">
        <v>0</v>
      </c>
      <c r="T380" s="217">
        <f>S380*H380</f>
        <v>0</v>
      </c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R380" s="218" t="s">
        <v>114</v>
      </c>
      <c r="AT380" s="218" t="s">
        <v>117</v>
      </c>
      <c r="AU380" s="218" t="s">
        <v>82</v>
      </c>
      <c r="AY380" s="20" t="s">
        <v>115</v>
      </c>
      <c r="BE380" s="219">
        <f>IF(N380="základní",J380,0)</f>
        <v>0</v>
      </c>
      <c r="BF380" s="219">
        <f>IF(N380="snížená",J380,0)</f>
        <v>0</v>
      </c>
      <c r="BG380" s="219">
        <f>IF(N380="zákl. přenesená",J380,0)</f>
        <v>0</v>
      </c>
      <c r="BH380" s="219">
        <f>IF(N380="sníž. přenesená",J380,0)</f>
        <v>0</v>
      </c>
      <c r="BI380" s="219">
        <f>IF(N380="nulová",J380,0)</f>
        <v>0</v>
      </c>
      <c r="BJ380" s="20" t="s">
        <v>80</v>
      </c>
      <c r="BK380" s="219">
        <f>ROUND(I380*H380,2)</f>
        <v>0</v>
      </c>
      <c r="BL380" s="20" t="s">
        <v>114</v>
      </c>
      <c r="BM380" s="218" t="s">
        <v>1006</v>
      </c>
    </row>
    <row r="381" s="2" customFormat="1">
      <c r="A381" s="41"/>
      <c r="B381" s="42"/>
      <c r="C381" s="43"/>
      <c r="D381" s="251" t="s">
        <v>183</v>
      </c>
      <c r="E381" s="43"/>
      <c r="F381" s="252" t="s">
        <v>1007</v>
      </c>
      <c r="G381" s="43"/>
      <c r="H381" s="43"/>
      <c r="I381" s="222"/>
      <c r="J381" s="43"/>
      <c r="K381" s="43"/>
      <c r="L381" s="47"/>
      <c r="M381" s="274"/>
      <c r="N381" s="275"/>
      <c r="O381" s="227"/>
      <c r="P381" s="227"/>
      <c r="Q381" s="227"/>
      <c r="R381" s="227"/>
      <c r="S381" s="227"/>
      <c r="T381" s="276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20" t="s">
        <v>183</v>
      </c>
      <c r="AU381" s="20" t="s">
        <v>82</v>
      </c>
    </row>
    <row r="382" s="2" customFormat="1" ht="6.96" customHeight="1">
      <c r="A382" s="41"/>
      <c r="B382" s="62"/>
      <c r="C382" s="63"/>
      <c r="D382" s="63"/>
      <c r="E382" s="63"/>
      <c r="F382" s="63"/>
      <c r="G382" s="63"/>
      <c r="H382" s="63"/>
      <c r="I382" s="63"/>
      <c r="J382" s="63"/>
      <c r="K382" s="63"/>
      <c r="L382" s="47"/>
      <c r="M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</row>
  </sheetData>
  <sheetProtection sheet="1" autoFilter="0" formatColumns="0" formatRows="0" objects="1" scenarios="1" spinCount="100000" saltValue="F7bzj6FIuHL2VSahqAHVzjQ9t+6mJlx4KwceijPAT1GE8izjYVZbNdsuzTbI71WRUWpA19CvjXmhgEl7xgj38g==" hashValue="DOf5ozq4tCmMGYNWbRVXq6SBiu2Snpi7D0r9+FN1M4SFhJmTNR88JdPYrtxtEgQXHd66T/YDbTL83vPWlr433A==" algorithmName="SHA-512" password="80EB"/>
  <autoFilter ref="C85:K38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4_01/121151113"/>
    <hyperlink ref="F95" r:id="rId2" display="https://podminky.urs.cz/item/CS_URS_2024_01/131251104"/>
    <hyperlink ref="F102" r:id="rId3" display="https://podminky.urs.cz/item/CS_URS_2024_01/131251201"/>
    <hyperlink ref="F110" r:id="rId4" display="https://podminky.urs.cz/item/CS_URS_2024_01/131351104"/>
    <hyperlink ref="F117" r:id="rId5" display="https://podminky.urs.cz/item/CS_URS_2024_01/131351201"/>
    <hyperlink ref="F125" r:id="rId6" display="https://podminky.urs.cz/item/CS_URS_2024_01/132251251"/>
    <hyperlink ref="F132" r:id="rId7" display="https://podminky.urs.cz/item/CS_URS_2024_01/132254202"/>
    <hyperlink ref="F144" r:id="rId8" display="https://podminky.urs.cz/item/CS_URS_2024_01/132351251"/>
    <hyperlink ref="F151" r:id="rId9" display="https://podminky.urs.cz/item/CS_URS_2024_01/132354202"/>
    <hyperlink ref="F163" r:id="rId10" display="https://podminky.urs.cz/item/CS_URS_2024_01/151811131"/>
    <hyperlink ref="F175" r:id="rId11" display="https://podminky.urs.cz/item/CS_URS_2024_01/151811231"/>
    <hyperlink ref="F180" r:id="rId12" display="https://podminky.urs.cz/item/CS_URS_2024_01/171251201"/>
    <hyperlink ref="F183" r:id="rId13" display="https://podminky.urs.cz/item/CS_URS_2024_01/171201231"/>
    <hyperlink ref="F186" r:id="rId14" display="https://podminky.urs.cz/item/CS_URS_2024_01/175151101"/>
    <hyperlink ref="F212" r:id="rId15" display="https://podminky.urs.cz/item/CS_URS_2024_01/174151101"/>
    <hyperlink ref="F255" r:id="rId16" display="https://podminky.urs.cz/item/CS_URS_2024_01/174111109"/>
    <hyperlink ref="F259" r:id="rId17" display="https://podminky.urs.cz/item/CS_URS_2024_01/181351103"/>
    <hyperlink ref="F264" r:id="rId18" display="https://podminky.urs.cz/item/CS_URS_2024_01/181411131"/>
    <hyperlink ref="F268" r:id="rId19" display="https://podminky.urs.cz/item/CS_URS_2024_01/183403153"/>
    <hyperlink ref="F273" r:id="rId20" display="https://podminky.urs.cz/item/CS_URS_2024_01/211971110"/>
    <hyperlink ref="F281" r:id="rId21" display="https://podminky.urs.cz/item/CS_URS_2024_01/213141111"/>
    <hyperlink ref="F288" r:id="rId22" display="https://podminky.urs.cz/item/CS_URS_2024_01/359901211"/>
    <hyperlink ref="F292" r:id="rId23" display="https://podminky.urs.cz/item/CS_URS_2024_01/451572111"/>
    <hyperlink ref="F305" r:id="rId24" display="https://podminky.urs.cz/item/CS_URS_2024_01/451573111"/>
    <hyperlink ref="F309" r:id="rId25" display="https://podminky.urs.cz/item/CS_URS_2024_01/452112112"/>
    <hyperlink ref="F315" r:id="rId26" display="https://podminky.urs.cz/item/CS_URS_2024_01/452112122"/>
    <hyperlink ref="F318" r:id="rId27" display="https://podminky.urs.cz/item/CS_URS_2024_01/452351111"/>
    <hyperlink ref="F321" r:id="rId28" display="https://podminky.urs.cz/item/CS_URS_2024_01/452351112"/>
    <hyperlink ref="F323" r:id="rId29" display="https://podminky.urs.cz/item/CS_URS_2024_01/452311151"/>
    <hyperlink ref="F330" r:id="rId30" display="https://podminky.urs.cz/item/CS_URS_2024_01/871313123"/>
    <hyperlink ref="F335" r:id="rId31" display="https://podminky.urs.cz/item/CS_URS_2024_01/871353123"/>
    <hyperlink ref="F339" r:id="rId32" display="https://podminky.urs.cz/item/CS_URS_2024_01/877310310"/>
    <hyperlink ref="F343" r:id="rId33" display="https://podminky.urs.cz/item/CS_URS_2024_01/877350320"/>
    <hyperlink ref="F346" r:id="rId34" display="https://podminky.urs.cz/item/CS_URS_2024_01/892351111"/>
    <hyperlink ref="F349" r:id="rId35" display="https://podminky.urs.cz/item/CS_URS_2024_01/892372111"/>
    <hyperlink ref="F351" r:id="rId36" display="https://podminky.urs.cz/item/CS_URS_2024_01/894411311"/>
    <hyperlink ref="F355" r:id="rId37" display="https://podminky.urs.cz/item/CS_URS_2024_01/894414111"/>
    <hyperlink ref="F359" r:id="rId38" display="https://podminky.urs.cz/item/CS_URS_2024_01/894414211"/>
    <hyperlink ref="F362" r:id="rId39" display="https://podminky.urs.cz/item/CS_URS_2024_01/895941302"/>
    <hyperlink ref="F365" r:id="rId40" display="https://podminky.urs.cz/item/CS_URS_2024_01/895941312"/>
    <hyperlink ref="F368" r:id="rId41" display="https://podminky.urs.cz/item/CS_URS_2024_01/895941331"/>
    <hyperlink ref="F371" r:id="rId42" display="https://podminky.urs.cz/item/CS_URS_2024_01/899104112"/>
    <hyperlink ref="F374" r:id="rId43" display="https://podminky.urs.cz/item/CS_URS_2024_01/899204112"/>
    <hyperlink ref="F379" r:id="rId44" display="https://podminky.urs.cz/item/CS_URS_2024_01/998276101"/>
    <hyperlink ref="F381" r:id="rId45" display="https://podminky.urs.cz/item/CS_URS_2024_01/998276124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6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 topLeftCell="A58"/>
  </sheetViews>
  <cols>
    <col min="1" max="1" width="8.332031" style="288" customWidth="1"/>
    <col min="2" max="2" width="1.667969" style="288" customWidth="1"/>
    <col min="3" max="4" width="5" style="288" customWidth="1"/>
    <col min="5" max="5" width="11.66016" style="288" customWidth="1"/>
    <col min="6" max="6" width="9.160156" style="288" customWidth="1"/>
    <col min="7" max="7" width="5" style="288" customWidth="1"/>
    <col min="8" max="8" width="77.83203" style="288" customWidth="1"/>
    <col min="9" max="10" width="20" style="288" customWidth="1"/>
    <col min="11" max="11" width="1.667969" style="288" customWidth="1"/>
  </cols>
  <sheetData>
    <row r="1" s="1" customFormat="1" ht="37.5" customHeight="1"/>
    <row r="2" s="1" customFormat="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="17" customFormat="1" ht="45" customHeight="1">
      <c r="B3" s="292"/>
      <c r="C3" s="293" t="s">
        <v>1008</v>
      </c>
      <c r="D3" s="293"/>
      <c r="E3" s="293"/>
      <c r="F3" s="293"/>
      <c r="G3" s="293"/>
      <c r="H3" s="293"/>
      <c r="I3" s="293"/>
      <c r="J3" s="293"/>
      <c r="K3" s="294"/>
    </row>
    <row r="4" s="1" customFormat="1" ht="25.5" customHeight="1">
      <c r="B4" s="295"/>
      <c r="C4" s="296" t="s">
        <v>1009</v>
      </c>
      <c r="D4" s="296"/>
      <c r="E4" s="296"/>
      <c r="F4" s="296"/>
      <c r="G4" s="296"/>
      <c r="H4" s="296"/>
      <c r="I4" s="296"/>
      <c r="J4" s="296"/>
      <c r="K4" s="297"/>
    </row>
    <row r="5" s="1" customFormat="1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s="1" customFormat="1" ht="15" customHeight="1">
      <c r="B6" s="295"/>
      <c r="C6" s="299" t="s">
        <v>1010</v>
      </c>
      <c r="D6" s="299"/>
      <c r="E6" s="299"/>
      <c r="F6" s="299"/>
      <c r="G6" s="299"/>
      <c r="H6" s="299"/>
      <c r="I6" s="299"/>
      <c r="J6" s="299"/>
      <c r="K6" s="297"/>
    </row>
    <row r="7" s="1" customFormat="1" ht="15" customHeight="1">
      <c r="B7" s="300"/>
      <c r="C7" s="299" t="s">
        <v>1011</v>
      </c>
      <c r="D7" s="299"/>
      <c r="E7" s="299"/>
      <c r="F7" s="299"/>
      <c r="G7" s="299"/>
      <c r="H7" s="299"/>
      <c r="I7" s="299"/>
      <c r="J7" s="299"/>
      <c r="K7" s="297"/>
    </row>
    <row r="8" s="1" customFormat="1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s="1" customFormat="1" ht="15" customHeight="1">
      <c r="B9" s="300"/>
      <c r="C9" s="299" t="s">
        <v>1012</v>
      </c>
      <c r="D9" s="299"/>
      <c r="E9" s="299"/>
      <c r="F9" s="299"/>
      <c r="G9" s="299"/>
      <c r="H9" s="299"/>
      <c r="I9" s="299"/>
      <c r="J9" s="299"/>
      <c r="K9" s="297"/>
    </row>
    <row r="10" s="1" customFormat="1" ht="15" customHeight="1">
      <c r="B10" s="300"/>
      <c r="C10" s="299"/>
      <c r="D10" s="299" t="s">
        <v>1013</v>
      </c>
      <c r="E10" s="299"/>
      <c r="F10" s="299"/>
      <c r="G10" s="299"/>
      <c r="H10" s="299"/>
      <c r="I10" s="299"/>
      <c r="J10" s="299"/>
      <c r="K10" s="297"/>
    </row>
    <row r="11" s="1" customFormat="1" ht="15" customHeight="1">
      <c r="B11" s="300"/>
      <c r="C11" s="301"/>
      <c r="D11" s="299" t="s">
        <v>1014</v>
      </c>
      <c r="E11" s="299"/>
      <c r="F11" s="299"/>
      <c r="G11" s="299"/>
      <c r="H11" s="299"/>
      <c r="I11" s="299"/>
      <c r="J11" s="299"/>
      <c r="K11" s="297"/>
    </row>
    <row r="12" s="1" customFormat="1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s="1" customFormat="1" ht="15" customHeight="1">
      <c r="B13" s="300"/>
      <c r="C13" s="301"/>
      <c r="D13" s="302" t="s">
        <v>1015</v>
      </c>
      <c r="E13" s="299"/>
      <c r="F13" s="299"/>
      <c r="G13" s="299"/>
      <c r="H13" s="299"/>
      <c r="I13" s="299"/>
      <c r="J13" s="299"/>
      <c r="K13" s="297"/>
    </row>
    <row r="14" s="1" customFormat="1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s="1" customFormat="1" ht="15" customHeight="1">
      <c r="B15" s="300"/>
      <c r="C15" s="301"/>
      <c r="D15" s="299" t="s">
        <v>1016</v>
      </c>
      <c r="E15" s="299"/>
      <c r="F15" s="299"/>
      <c r="G15" s="299"/>
      <c r="H15" s="299"/>
      <c r="I15" s="299"/>
      <c r="J15" s="299"/>
      <c r="K15" s="297"/>
    </row>
    <row r="16" s="1" customFormat="1" ht="15" customHeight="1">
      <c r="B16" s="300"/>
      <c r="C16" s="301"/>
      <c r="D16" s="299" t="s">
        <v>1017</v>
      </c>
      <c r="E16" s="299"/>
      <c r="F16" s="299"/>
      <c r="G16" s="299"/>
      <c r="H16" s="299"/>
      <c r="I16" s="299"/>
      <c r="J16" s="299"/>
      <c r="K16" s="297"/>
    </row>
    <row r="17" s="1" customFormat="1" ht="15" customHeight="1">
      <c r="B17" s="300"/>
      <c r="C17" s="301"/>
      <c r="D17" s="299" t="s">
        <v>1018</v>
      </c>
      <c r="E17" s="299"/>
      <c r="F17" s="299"/>
      <c r="G17" s="299"/>
      <c r="H17" s="299"/>
      <c r="I17" s="299"/>
      <c r="J17" s="299"/>
      <c r="K17" s="297"/>
    </row>
    <row r="18" s="1" customFormat="1" ht="15" customHeight="1">
      <c r="B18" s="300"/>
      <c r="C18" s="301"/>
      <c r="D18" s="301"/>
      <c r="E18" s="303" t="s">
        <v>79</v>
      </c>
      <c r="F18" s="299" t="s">
        <v>1019</v>
      </c>
      <c r="G18" s="299"/>
      <c r="H18" s="299"/>
      <c r="I18" s="299"/>
      <c r="J18" s="299"/>
      <c r="K18" s="297"/>
    </row>
    <row r="19" s="1" customFormat="1" ht="15" customHeight="1">
      <c r="B19" s="300"/>
      <c r="C19" s="301"/>
      <c r="D19" s="301"/>
      <c r="E19" s="303" t="s">
        <v>1020</v>
      </c>
      <c r="F19" s="299" t="s">
        <v>1021</v>
      </c>
      <c r="G19" s="299"/>
      <c r="H19" s="299"/>
      <c r="I19" s="299"/>
      <c r="J19" s="299"/>
      <c r="K19" s="297"/>
    </row>
    <row r="20" s="1" customFormat="1" ht="15" customHeight="1">
      <c r="B20" s="300"/>
      <c r="C20" s="301"/>
      <c r="D20" s="301"/>
      <c r="E20" s="303" t="s">
        <v>1022</v>
      </c>
      <c r="F20" s="299" t="s">
        <v>1023</v>
      </c>
      <c r="G20" s="299"/>
      <c r="H20" s="299"/>
      <c r="I20" s="299"/>
      <c r="J20" s="299"/>
      <c r="K20" s="297"/>
    </row>
    <row r="21" s="1" customFormat="1" ht="15" customHeight="1">
      <c r="B21" s="300"/>
      <c r="C21" s="301"/>
      <c r="D21" s="301"/>
      <c r="E21" s="303" t="s">
        <v>1024</v>
      </c>
      <c r="F21" s="299" t="s">
        <v>78</v>
      </c>
      <c r="G21" s="299"/>
      <c r="H21" s="299"/>
      <c r="I21" s="299"/>
      <c r="J21" s="299"/>
      <c r="K21" s="297"/>
    </row>
    <row r="22" s="1" customFormat="1" ht="15" customHeight="1">
      <c r="B22" s="300"/>
      <c r="C22" s="301"/>
      <c r="D22" s="301"/>
      <c r="E22" s="303" t="s">
        <v>112</v>
      </c>
      <c r="F22" s="299" t="s">
        <v>113</v>
      </c>
      <c r="G22" s="299"/>
      <c r="H22" s="299"/>
      <c r="I22" s="299"/>
      <c r="J22" s="299"/>
      <c r="K22" s="297"/>
    </row>
    <row r="23" s="1" customFormat="1" ht="15" customHeight="1">
      <c r="B23" s="300"/>
      <c r="C23" s="301"/>
      <c r="D23" s="301"/>
      <c r="E23" s="303" t="s">
        <v>1025</v>
      </c>
      <c r="F23" s="299" t="s">
        <v>1026</v>
      </c>
      <c r="G23" s="299"/>
      <c r="H23" s="299"/>
      <c r="I23" s="299"/>
      <c r="J23" s="299"/>
      <c r="K23" s="297"/>
    </row>
    <row r="24" s="1" customFormat="1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s="1" customFormat="1" ht="15" customHeight="1">
      <c r="B25" s="300"/>
      <c r="C25" s="299" t="s">
        <v>1027</v>
      </c>
      <c r="D25" s="299"/>
      <c r="E25" s="299"/>
      <c r="F25" s="299"/>
      <c r="G25" s="299"/>
      <c r="H25" s="299"/>
      <c r="I25" s="299"/>
      <c r="J25" s="299"/>
      <c r="K25" s="297"/>
    </row>
    <row r="26" s="1" customFormat="1" ht="15" customHeight="1">
      <c r="B26" s="300"/>
      <c r="C26" s="299" t="s">
        <v>1028</v>
      </c>
      <c r="D26" s="299"/>
      <c r="E26" s="299"/>
      <c r="F26" s="299"/>
      <c r="G26" s="299"/>
      <c r="H26" s="299"/>
      <c r="I26" s="299"/>
      <c r="J26" s="299"/>
      <c r="K26" s="297"/>
    </row>
    <row r="27" s="1" customFormat="1" ht="15" customHeight="1">
      <c r="B27" s="300"/>
      <c r="C27" s="299"/>
      <c r="D27" s="299" t="s">
        <v>1029</v>
      </c>
      <c r="E27" s="299"/>
      <c r="F27" s="299"/>
      <c r="G27" s="299"/>
      <c r="H27" s="299"/>
      <c r="I27" s="299"/>
      <c r="J27" s="299"/>
      <c r="K27" s="297"/>
    </row>
    <row r="28" s="1" customFormat="1" ht="15" customHeight="1">
      <c r="B28" s="300"/>
      <c r="C28" s="301"/>
      <c r="D28" s="299" t="s">
        <v>1030</v>
      </c>
      <c r="E28" s="299"/>
      <c r="F28" s="299"/>
      <c r="G28" s="299"/>
      <c r="H28" s="299"/>
      <c r="I28" s="299"/>
      <c r="J28" s="299"/>
      <c r="K28" s="297"/>
    </row>
    <row r="29" s="1" customFormat="1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s="1" customFormat="1" ht="15" customHeight="1">
      <c r="B30" s="300"/>
      <c r="C30" s="301"/>
      <c r="D30" s="299" t="s">
        <v>1031</v>
      </c>
      <c r="E30" s="299"/>
      <c r="F30" s="299"/>
      <c r="G30" s="299"/>
      <c r="H30" s="299"/>
      <c r="I30" s="299"/>
      <c r="J30" s="299"/>
      <c r="K30" s="297"/>
    </row>
    <row r="31" s="1" customFormat="1" ht="15" customHeight="1">
      <c r="B31" s="300"/>
      <c r="C31" s="301"/>
      <c r="D31" s="299" t="s">
        <v>1032</v>
      </c>
      <c r="E31" s="299"/>
      <c r="F31" s="299"/>
      <c r="G31" s="299"/>
      <c r="H31" s="299"/>
      <c r="I31" s="299"/>
      <c r="J31" s="299"/>
      <c r="K31" s="297"/>
    </row>
    <row r="32" s="1" customFormat="1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s="1" customFormat="1" ht="15" customHeight="1">
      <c r="B33" s="300"/>
      <c r="C33" s="301"/>
      <c r="D33" s="299" t="s">
        <v>1033</v>
      </c>
      <c r="E33" s="299"/>
      <c r="F33" s="299"/>
      <c r="G33" s="299"/>
      <c r="H33" s="299"/>
      <c r="I33" s="299"/>
      <c r="J33" s="299"/>
      <c r="K33" s="297"/>
    </row>
    <row r="34" s="1" customFormat="1" ht="15" customHeight="1">
      <c r="B34" s="300"/>
      <c r="C34" s="301"/>
      <c r="D34" s="299" t="s">
        <v>1034</v>
      </c>
      <c r="E34" s="299"/>
      <c r="F34" s="299"/>
      <c r="G34" s="299"/>
      <c r="H34" s="299"/>
      <c r="I34" s="299"/>
      <c r="J34" s="299"/>
      <c r="K34" s="297"/>
    </row>
    <row r="35" s="1" customFormat="1" ht="15" customHeight="1">
      <c r="B35" s="300"/>
      <c r="C35" s="301"/>
      <c r="D35" s="299" t="s">
        <v>1035</v>
      </c>
      <c r="E35" s="299"/>
      <c r="F35" s="299"/>
      <c r="G35" s="299"/>
      <c r="H35" s="299"/>
      <c r="I35" s="299"/>
      <c r="J35" s="299"/>
      <c r="K35" s="297"/>
    </row>
    <row r="36" s="1" customFormat="1" ht="15" customHeight="1">
      <c r="B36" s="300"/>
      <c r="C36" s="301"/>
      <c r="D36" s="299"/>
      <c r="E36" s="302" t="s">
        <v>100</v>
      </c>
      <c r="F36" s="299"/>
      <c r="G36" s="299" t="s">
        <v>1036</v>
      </c>
      <c r="H36" s="299"/>
      <c r="I36" s="299"/>
      <c r="J36" s="299"/>
      <c r="K36" s="297"/>
    </row>
    <row r="37" s="1" customFormat="1" ht="30.75" customHeight="1">
      <c r="B37" s="300"/>
      <c r="C37" s="301"/>
      <c r="D37" s="299"/>
      <c r="E37" s="302" t="s">
        <v>1037</v>
      </c>
      <c r="F37" s="299"/>
      <c r="G37" s="299" t="s">
        <v>1038</v>
      </c>
      <c r="H37" s="299"/>
      <c r="I37" s="299"/>
      <c r="J37" s="299"/>
      <c r="K37" s="297"/>
    </row>
    <row r="38" s="1" customFormat="1" ht="15" customHeight="1">
      <c r="B38" s="300"/>
      <c r="C38" s="301"/>
      <c r="D38" s="299"/>
      <c r="E38" s="302" t="s">
        <v>53</v>
      </c>
      <c r="F38" s="299"/>
      <c r="G38" s="299" t="s">
        <v>1039</v>
      </c>
      <c r="H38" s="299"/>
      <c r="I38" s="299"/>
      <c r="J38" s="299"/>
      <c r="K38" s="297"/>
    </row>
    <row r="39" s="1" customFormat="1" ht="15" customHeight="1">
      <c r="B39" s="300"/>
      <c r="C39" s="301"/>
      <c r="D39" s="299"/>
      <c r="E39" s="302" t="s">
        <v>54</v>
      </c>
      <c r="F39" s="299"/>
      <c r="G39" s="299" t="s">
        <v>1040</v>
      </c>
      <c r="H39" s="299"/>
      <c r="I39" s="299"/>
      <c r="J39" s="299"/>
      <c r="K39" s="297"/>
    </row>
    <row r="40" s="1" customFormat="1" ht="15" customHeight="1">
      <c r="B40" s="300"/>
      <c r="C40" s="301"/>
      <c r="D40" s="299"/>
      <c r="E40" s="302" t="s">
        <v>101</v>
      </c>
      <c r="F40" s="299"/>
      <c r="G40" s="299" t="s">
        <v>1041</v>
      </c>
      <c r="H40" s="299"/>
      <c r="I40" s="299"/>
      <c r="J40" s="299"/>
      <c r="K40" s="297"/>
    </row>
    <row r="41" s="1" customFormat="1" ht="15" customHeight="1">
      <c r="B41" s="300"/>
      <c r="C41" s="301"/>
      <c r="D41" s="299"/>
      <c r="E41" s="302" t="s">
        <v>102</v>
      </c>
      <c r="F41" s="299"/>
      <c r="G41" s="299" t="s">
        <v>1042</v>
      </c>
      <c r="H41" s="299"/>
      <c r="I41" s="299"/>
      <c r="J41" s="299"/>
      <c r="K41" s="297"/>
    </row>
    <row r="42" s="1" customFormat="1" ht="15" customHeight="1">
      <c r="B42" s="300"/>
      <c r="C42" s="301"/>
      <c r="D42" s="299"/>
      <c r="E42" s="302" t="s">
        <v>1043</v>
      </c>
      <c r="F42" s="299"/>
      <c r="G42" s="299" t="s">
        <v>1044</v>
      </c>
      <c r="H42" s="299"/>
      <c r="I42" s="299"/>
      <c r="J42" s="299"/>
      <c r="K42" s="297"/>
    </row>
    <row r="43" s="1" customFormat="1" ht="15" customHeight="1">
      <c r="B43" s="300"/>
      <c r="C43" s="301"/>
      <c r="D43" s="299"/>
      <c r="E43" s="302"/>
      <c r="F43" s="299"/>
      <c r="G43" s="299" t="s">
        <v>1045</v>
      </c>
      <c r="H43" s="299"/>
      <c r="I43" s="299"/>
      <c r="J43" s="299"/>
      <c r="K43" s="297"/>
    </row>
    <row r="44" s="1" customFormat="1" ht="15" customHeight="1">
      <c r="B44" s="300"/>
      <c r="C44" s="301"/>
      <c r="D44" s="299"/>
      <c r="E44" s="302" t="s">
        <v>1046</v>
      </c>
      <c r="F44" s="299"/>
      <c r="G44" s="299" t="s">
        <v>1047</v>
      </c>
      <c r="H44" s="299"/>
      <c r="I44" s="299"/>
      <c r="J44" s="299"/>
      <c r="K44" s="297"/>
    </row>
    <row r="45" s="1" customFormat="1" ht="15" customHeight="1">
      <c r="B45" s="300"/>
      <c r="C45" s="301"/>
      <c r="D45" s="299"/>
      <c r="E45" s="302" t="s">
        <v>104</v>
      </c>
      <c r="F45" s="299"/>
      <c r="G45" s="299" t="s">
        <v>1048</v>
      </c>
      <c r="H45" s="299"/>
      <c r="I45" s="299"/>
      <c r="J45" s="299"/>
      <c r="K45" s="297"/>
    </row>
    <row r="46" s="1" customFormat="1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s="1" customFormat="1" ht="15" customHeight="1">
      <c r="B47" s="300"/>
      <c r="C47" s="301"/>
      <c r="D47" s="299" t="s">
        <v>1049</v>
      </c>
      <c r="E47" s="299"/>
      <c r="F47" s="299"/>
      <c r="G47" s="299"/>
      <c r="H47" s="299"/>
      <c r="I47" s="299"/>
      <c r="J47" s="299"/>
      <c r="K47" s="297"/>
    </row>
    <row r="48" s="1" customFormat="1" ht="15" customHeight="1">
      <c r="B48" s="300"/>
      <c r="C48" s="301"/>
      <c r="D48" s="301"/>
      <c r="E48" s="299" t="s">
        <v>1050</v>
      </c>
      <c r="F48" s="299"/>
      <c r="G48" s="299"/>
      <c r="H48" s="299"/>
      <c r="I48" s="299"/>
      <c r="J48" s="299"/>
      <c r="K48" s="297"/>
    </row>
    <row r="49" s="1" customFormat="1" ht="15" customHeight="1">
      <c r="B49" s="300"/>
      <c r="C49" s="301"/>
      <c r="D49" s="301"/>
      <c r="E49" s="299" t="s">
        <v>1051</v>
      </c>
      <c r="F49" s="299"/>
      <c r="G49" s="299"/>
      <c r="H49" s="299"/>
      <c r="I49" s="299"/>
      <c r="J49" s="299"/>
      <c r="K49" s="297"/>
    </row>
    <row r="50" s="1" customFormat="1" ht="15" customHeight="1">
      <c r="B50" s="300"/>
      <c r="C50" s="301"/>
      <c r="D50" s="301"/>
      <c r="E50" s="299" t="s">
        <v>1052</v>
      </c>
      <c r="F50" s="299"/>
      <c r="G50" s="299"/>
      <c r="H50" s="299"/>
      <c r="I50" s="299"/>
      <c r="J50" s="299"/>
      <c r="K50" s="297"/>
    </row>
    <row r="51" s="1" customFormat="1" ht="15" customHeight="1">
      <c r="B51" s="300"/>
      <c r="C51" s="301"/>
      <c r="D51" s="299" t="s">
        <v>1053</v>
      </c>
      <c r="E51" s="299"/>
      <c r="F51" s="299"/>
      <c r="G51" s="299"/>
      <c r="H51" s="299"/>
      <c r="I51" s="299"/>
      <c r="J51" s="299"/>
      <c r="K51" s="297"/>
    </row>
    <row r="52" s="1" customFormat="1" ht="25.5" customHeight="1">
      <c r="B52" s="295"/>
      <c r="C52" s="296" t="s">
        <v>1054</v>
      </c>
      <c r="D52" s="296"/>
      <c r="E52" s="296"/>
      <c r="F52" s="296"/>
      <c r="G52" s="296"/>
      <c r="H52" s="296"/>
      <c r="I52" s="296"/>
      <c r="J52" s="296"/>
      <c r="K52" s="297"/>
    </row>
    <row r="53" s="1" customFormat="1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s="1" customFormat="1" ht="15" customHeight="1">
      <c r="B54" s="295"/>
      <c r="C54" s="299" t="s">
        <v>1055</v>
      </c>
      <c r="D54" s="299"/>
      <c r="E54" s="299"/>
      <c r="F54" s="299"/>
      <c r="G54" s="299"/>
      <c r="H54" s="299"/>
      <c r="I54" s="299"/>
      <c r="J54" s="299"/>
      <c r="K54" s="297"/>
    </row>
    <row r="55" s="1" customFormat="1" ht="15" customHeight="1">
      <c r="B55" s="295"/>
      <c r="C55" s="299" t="s">
        <v>1056</v>
      </c>
      <c r="D55" s="299"/>
      <c r="E55" s="299"/>
      <c r="F55" s="299"/>
      <c r="G55" s="299"/>
      <c r="H55" s="299"/>
      <c r="I55" s="299"/>
      <c r="J55" s="299"/>
      <c r="K55" s="297"/>
    </row>
    <row r="56" s="1" customFormat="1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s="1" customFormat="1" ht="15" customHeight="1">
      <c r="B57" s="295"/>
      <c r="C57" s="299" t="s">
        <v>1057</v>
      </c>
      <c r="D57" s="299"/>
      <c r="E57" s="299"/>
      <c r="F57" s="299"/>
      <c r="G57" s="299"/>
      <c r="H57" s="299"/>
      <c r="I57" s="299"/>
      <c r="J57" s="299"/>
      <c r="K57" s="297"/>
    </row>
    <row r="58" s="1" customFormat="1" ht="15" customHeight="1">
      <c r="B58" s="295"/>
      <c r="C58" s="301"/>
      <c r="D58" s="299" t="s">
        <v>1058</v>
      </c>
      <c r="E58" s="299"/>
      <c r="F58" s="299"/>
      <c r="G58" s="299"/>
      <c r="H58" s="299"/>
      <c r="I58" s="299"/>
      <c r="J58" s="299"/>
      <c r="K58" s="297"/>
    </row>
    <row r="59" s="1" customFormat="1" ht="15" customHeight="1">
      <c r="B59" s="295"/>
      <c r="C59" s="301"/>
      <c r="D59" s="299" t="s">
        <v>1059</v>
      </c>
      <c r="E59" s="299"/>
      <c r="F59" s="299"/>
      <c r="G59" s="299"/>
      <c r="H59" s="299"/>
      <c r="I59" s="299"/>
      <c r="J59" s="299"/>
      <c r="K59" s="297"/>
    </row>
    <row r="60" s="1" customFormat="1" ht="15" customHeight="1">
      <c r="B60" s="295"/>
      <c r="C60" s="301"/>
      <c r="D60" s="299" t="s">
        <v>1060</v>
      </c>
      <c r="E60" s="299"/>
      <c r="F60" s="299"/>
      <c r="G60" s="299"/>
      <c r="H60" s="299"/>
      <c r="I60" s="299"/>
      <c r="J60" s="299"/>
      <c r="K60" s="297"/>
    </row>
    <row r="61" s="1" customFormat="1" ht="15" customHeight="1">
      <c r="B61" s="295"/>
      <c r="C61" s="301"/>
      <c r="D61" s="299" t="s">
        <v>1061</v>
      </c>
      <c r="E61" s="299"/>
      <c r="F61" s="299"/>
      <c r="G61" s="299"/>
      <c r="H61" s="299"/>
      <c r="I61" s="299"/>
      <c r="J61" s="299"/>
      <c r="K61" s="297"/>
    </row>
    <row r="62" s="1" customFormat="1" ht="15" customHeight="1">
      <c r="B62" s="295"/>
      <c r="C62" s="301"/>
      <c r="D62" s="304" t="s">
        <v>1062</v>
      </c>
      <c r="E62" s="304"/>
      <c r="F62" s="304"/>
      <c r="G62" s="304"/>
      <c r="H62" s="304"/>
      <c r="I62" s="304"/>
      <c r="J62" s="304"/>
      <c r="K62" s="297"/>
    </row>
    <row r="63" s="1" customFormat="1" ht="15" customHeight="1">
      <c r="B63" s="295"/>
      <c r="C63" s="301"/>
      <c r="D63" s="299" t="s">
        <v>1063</v>
      </c>
      <c r="E63" s="299"/>
      <c r="F63" s="299"/>
      <c r="G63" s="299"/>
      <c r="H63" s="299"/>
      <c r="I63" s="299"/>
      <c r="J63" s="299"/>
      <c r="K63" s="297"/>
    </row>
    <row r="64" s="1" customFormat="1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s="1" customFormat="1" ht="15" customHeight="1">
      <c r="B65" s="295"/>
      <c r="C65" s="301"/>
      <c r="D65" s="299" t="s">
        <v>1064</v>
      </c>
      <c r="E65" s="299"/>
      <c r="F65" s="299"/>
      <c r="G65" s="299"/>
      <c r="H65" s="299"/>
      <c r="I65" s="299"/>
      <c r="J65" s="299"/>
      <c r="K65" s="297"/>
    </row>
    <row r="66" s="1" customFormat="1" ht="15" customHeight="1">
      <c r="B66" s="295"/>
      <c r="C66" s="301"/>
      <c r="D66" s="304" t="s">
        <v>1065</v>
      </c>
      <c r="E66" s="304"/>
      <c r="F66" s="304"/>
      <c r="G66" s="304"/>
      <c r="H66" s="304"/>
      <c r="I66" s="304"/>
      <c r="J66" s="304"/>
      <c r="K66" s="297"/>
    </row>
    <row r="67" s="1" customFormat="1" ht="15" customHeight="1">
      <c r="B67" s="295"/>
      <c r="C67" s="301"/>
      <c r="D67" s="299" t="s">
        <v>1066</v>
      </c>
      <c r="E67" s="299"/>
      <c r="F67" s="299"/>
      <c r="G67" s="299"/>
      <c r="H67" s="299"/>
      <c r="I67" s="299"/>
      <c r="J67" s="299"/>
      <c r="K67" s="297"/>
    </row>
    <row r="68" s="1" customFormat="1" ht="15" customHeight="1">
      <c r="B68" s="295"/>
      <c r="C68" s="301"/>
      <c r="D68" s="299" t="s">
        <v>1067</v>
      </c>
      <c r="E68" s="299"/>
      <c r="F68" s="299"/>
      <c r="G68" s="299"/>
      <c r="H68" s="299"/>
      <c r="I68" s="299"/>
      <c r="J68" s="299"/>
      <c r="K68" s="297"/>
    </row>
    <row r="69" s="1" customFormat="1" ht="15" customHeight="1">
      <c r="B69" s="295"/>
      <c r="C69" s="301"/>
      <c r="D69" s="299" t="s">
        <v>1068</v>
      </c>
      <c r="E69" s="299"/>
      <c r="F69" s="299"/>
      <c r="G69" s="299"/>
      <c r="H69" s="299"/>
      <c r="I69" s="299"/>
      <c r="J69" s="299"/>
      <c r="K69" s="297"/>
    </row>
    <row r="70" s="1" customFormat="1" ht="15" customHeight="1">
      <c r="B70" s="295"/>
      <c r="C70" s="301"/>
      <c r="D70" s="299" t="s">
        <v>1069</v>
      </c>
      <c r="E70" s="299"/>
      <c r="F70" s="299"/>
      <c r="G70" s="299"/>
      <c r="H70" s="299"/>
      <c r="I70" s="299"/>
      <c r="J70" s="299"/>
      <c r="K70" s="297"/>
    </row>
    <row r="71" s="1" customFormat="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s="1" customFormat="1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s="1" customFormat="1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="1" customFormat="1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s="1" customFormat="1" ht="45" customHeight="1">
      <c r="B75" s="314"/>
      <c r="C75" s="315" t="s">
        <v>1070</v>
      </c>
      <c r="D75" s="315"/>
      <c r="E75" s="315"/>
      <c r="F75" s="315"/>
      <c r="G75" s="315"/>
      <c r="H75" s="315"/>
      <c r="I75" s="315"/>
      <c r="J75" s="315"/>
      <c r="K75" s="316"/>
    </row>
    <row r="76" s="1" customFormat="1" ht="17.25" customHeight="1">
      <c r="B76" s="314"/>
      <c r="C76" s="317" t="s">
        <v>1071</v>
      </c>
      <c r="D76" s="317"/>
      <c r="E76" s="317"/>
      <c r="F76" s="317" t="s">
        <v>1072</v>
      </c>
      <c r="G76" s="318"/>
      <c r="H76" s="317" t="s">
        <v>54</v>
      </c>
      <c r="I76" s="317" t="s">
        <v>57</v>
      </c>
      <c r="J76" s="317" t="s">
        <v>1073</v>
      </c>
      <c r="K76" s="316"/>
    </row>
    <row r="77" s="1" customFormat="1" ht="17.25" customHeight="1">
      <c r="B77" s="314"/>
      <c r="C77" s="319" t="s">
        <v>1074</v>
      </c>
      <c r="D77" s="319"/>
      <c r="E77" s="319"/>
      <c r="F77" s="320" t="s">
        <v>1075</v>
      </c>
      <c r="G77" s="321"/>
      <c r="H77" s="319"/>
      <c r="I77" s="319"/>
      <c r="J77" s="319" t="s">
        <v>1076</v>
      </c>
      <c r="K77" s="316"/>
    </row>
    <row r="78" s="1" customFormat="1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s="1" customFormat="1" ht="15" customHeight="1">
      <c r="B79" s="314"/>
      <c r="C79" s="302" t="s">
        <v>53</v>
      </c>
      <c r="D79" s="324"/>
      <c r="E79" s="324"/>
      <c r="F79" s="325" t="s">
        <v>1077</v>
      </c>
      <c r="G79" s="326"/>
      <c r="H79" s="302" t="s">
        <v>1078</v>
      </c>
      <c r="I79" s="302" t="s">
        <v>1079</v>
      </c>
      <c r="J79" s="302">
        <v>20</v>
      </c>
      <c r="K79" s="316"/>
    </row>
    <row r="80" s="1" customFormat="1" ht="15" customHeight="1">
      <c r="B80" s="314"/>
      <c r="C80" s="302" t="s">
        <v>1080</v>
      </c>
      <c r="D80" s="302"/>
      <c r="E80" s="302"/>
      <c r="F80" s="325" t="s">
        <v>1077</v>
      </c>
      <c r="G80" s="326"/>
      <c r="H80" s="302" t="s">
        <v>1081</v>
      </c>
      <c r="I80" s="302" t="s">
        <v>1079</v>
      </c>
      <c r="J80" s="302">
        <v>120</v>
      </c>
      <c r="K80" s="316"/>
    </row>
    <row r="81" s="1" customFormat="1" ht="15" customHeight="1">
      <c r="B81" s="327"/>
      <c r="C81" s="302" t="s">
        <v>1082</v>
      </c>
      <c r="D81" s="302"/>
      <c r="E81" s="302"/>
      <c r="F81" s="325" t="s">
        <v>1083</v>
      </c>
      <c r="G81" s="326"/>
      <c r="H81" s="302" t="s">
        <v>1084</v>
      </c>
      <c r="I81" s="302" t="s">
        <v>1079</v>
      </c>
      <c r="J81" s="302">
        <v>50</v>
      </c>
      <c r="K81" s="316"/>
    </row>
    <row r="82" s="1" customFormat="1" ht="15" customHeight="1">
      <c r="B82" s="327"/>
      <c r="C82" s="302" t="s">
        <v>1085</v>
      </c>
      <c r="D82" s="302"/>
      <c r="E82" s="302"/>
      <c r="F82" s="325" t="s">
        <v>1077</v>
      </c>
      <c r="G82" s="326"/>
      <c r="H82" s="302" t="s">
        <v>1086</v>
      </c>
      <c r="I82" s="302" t="s">
        <v>1087</v>
      </c>
      <c r="J82" s="302"/>
      <c r="K82" s="316"/>
    </row>
    <row r="83" s="1" customFormat="1" ht="15" customHeight="1">
      <c r="B83" s="327"/>
      <c r="C83" s="328" t="s">
        <v>1088</v>
      </c>
      <c r="D83" s="328"/>
      <c r="E83" s="328"/>
      <c r="F83" s="329" t="s">
        <v>1083</v>
      </c>
      <c r="G83" s="328"/>
      <c r="H83" s="328" t="s">
        <v>1089</v>
      </c>
      <c r="I83" s="328" t="s">
        <v>1079</v>
      </c>
      <c r="J83" s="328">
        <v>15</v>
      </c>
      <c r="K83" s="316"/>
    </row>
    <row r="84" s="1" customFormat="1" ht="15" customHeight="1">
      <c r="B84" s="327"/>
      <c r="C84" s="328" t="s">
        <v>1090</v>
      </c>
      <c r="D84" s="328"/>
      <c r="E84" s="328"/>
      <c r="F84" s="329" t="s">
        <v>1083</v>
      </c>
      <c r="G84" s="328"/>
      <c r="H84" s="328" t="s">
        <v>1091</v>
      </c>
      <c r="I84" s="328" t="s">
        <v>1079</v>
      </c>
      <c r="J84" s="328">
        <v>15</v>
      </c>
      <c r="K84" s="316"/>
    </row>
    <row r="85" s="1" customFormat="1" ht="15" customHeight="1">
      <c r="B85" s="327"/>
      <c r="C85" s="328" t="s">
        <v>1092</v>
      </c>
      <c r="D85" s="328"/>
      <c r="E85" s="328"/>
      <c r="F85" s="329" t="s">
        <v>1083</v>
      </c>
      <c r="G85" s="328"/>
      <c r="H85" s="328" t="s">
        <v>1093</v>
      </c>
      <c r="I85" s="328" t="s">
        <v>1079</v>
      </c>
      <c r="J85" s="328">
        <v>20</v>
      </c>
      <c r="K85" s="316"/>
    </row>
    <row r="86" s="1" customFormat="1" ht="15" customHeight="1">
      <c r="B86" s="327"/>
      <c r="C86" s="328" t="s">
        <v>1094</v>
      </c>
      <c r="D86" s="328"/>
      <c r="E86" s="328"/>
      <c r="F86" s="329" t="s">
        <v>1083</v>
      </c>
      <c r="G86" s="328"/>
      <c r="H86" s="328" t="s">
        <v>1095</v>
      </c>
      <c r="I86" s="328" t="s">
        <v>1079</v>
      </c>
      <c r="J86" s="328">
        <v>20</v>
      </c>
      <c r="K86" s="316"/>
    </row>
    <row r="87" s="1" customFormat="1" ht="15" customHeight="1">
      <c r="B87" s="327"/>
      <c r="C87" s="302" t="s">
        <v>1096</v>
      </c>
      <c r="D87" s="302"/>
      <c r="E87" s="302"/>
      <c r="F87" s="325" t="s">
        <v>1083</v>
      </c>
      <c r="G87" s="326"/>
      <c r="H87" s="302" t="s">
        <v>1097</v>
      </c>
      <c r="I87" s="302" t="s">
        <v>1079</v>
      </c>
      <c r="J87" s="302">
        <v>50</v>
      </c>
      <c r="K87" s="316"/>
    </row>
    <row r="88" s="1" customFormat="1" ht="15" customHeight="1">
      <c r="B88" s="327"/>
      <c r="C88" s="302" t="s">
        <v>1098</v>
      </c>
      <c r="D88" s="302"/>
      <c r="E88" s="302"/>
      <c r="F88" s="325" t="s">
        <v>1083</v>
      </c>
      <c r="G88" s="326"/>
      <c r="H88" s="302" t="s">
        <v>1099</v>
      </c>
      <c r="I88" s="302" t="s">
        <v>1079</v>
      </c>
      <c r="J88" s="302">
        <v>20</v>
      </c>
      <c r="K88" s="316"/>
    </row>
    <row r="89" s="1" customFormat="1" ht="15" customHeight="1">
      <c r="B89" s="327"/>
      <c r="C89" s="302" t="s">
        <v>1100</v>
      </c>
      <c r="D89" s="302"/>
      <c r="E89" s="302"/>
      <c r="F89" s="325" t="s">
        <v>1083</v>
      </c>
      <c r="G89" s="326"/>
      <c r="H89" s="302" t="s">
        <v>1101</v>
      </c>
      <c r="I89" s="302" t="s">
        <v>1079</v>
      </c>
      <c r="J89" s="302">
        <v>20</v>
      </c>
      <c r="K89" s="316"/>
    </row>
    <row r="90" s="1" customFormat="1" ht="15" customHeight="1">
      <c r="B90" s="327"/>
      <c r="C90" s="302" t="s">
        <v>1102</v>
      </c>
      <c r="D90" s="302"/>
      <c r="E90" s="302"/>
      <c r="F90" s="325" t="s">
        <v>1083</v>
      </c>
      <c r="G90" s="326"/>
      <c r="H90" s="302" t="s">
        <v>1103</v>
      </c>
      <c r="I90" s="302" t="s">
        <v>1079</v>
      </c>
      <c r="J90" s="302">
        <v>50</v>
      </c>
      <c r="K90" s="316"/>
    </row>
    <row r="91" s="1" customFormat="1" ht="15" customHeight="1">
      <c r="B91" s="327"/>
      <c r="C91" s="302" t="s">
        <v>1104</v>
      </c>
      <c r="D91" s="302"/>
      <c r="E91" s="302"/>
      <c r="F91" s="325" t="s">
        <v>1083</v>
      </c>
      <c r="G91" s="326"/>
      <c r="H91" s="302" t="s">
        <v>1104</v>
      </c>
      <c r="I91" s="302" t="s">
        <v>1079</v>
      </c>
      <c r="J91" s="302">
        <v>50</v>
      </c>
      <c r="K91" s="316"/>
    </row>
    <row r="92" s="1" customFormat="1" ht="15" customHeight="1">
      <c r="B92" s="327"/>
      <c r="C92" s="302" t="s">
        <v>1105</v>
      </c>
      <c r="D92" s="302"/>
      <c r="E92" s="302"/>
      <c r="F92" s="325" t="s">
        <v>1083</v>
      </c>
      <c r="G92" s="326"/>
      <c r="H92" s="302" t="s">
        <v>1106</v>
      </c>
      <c r="I92" s="302" t="s">
        <v>1079</v>
      </c>
      <c r="J92" s="302">
        <v>255</v>
      </c>
      <c r="K92" s="316"/>
    </row>
    <row r="93" s="1" customFormat="1" ht="15" customHeight="1">
      <c r="B93" s="327"/>
      <c r="C93" s="302" t="s">
        <v>1107</v>
      </c>
      <c r="D93" s="302"/>
      <c r="E93" s="302"/>
      <c r="F93" s="325" t="s">
        <v>1077</v>
      </c>
      <c r="G93" s="326"/>
      <c r="H93" s="302" t="s">
        <v>1108</v>
      </c>
      <c r="I93" s="302" t="s">
        <v>1109</v>
      </c>
      <c r="J93" s="302"/>
      <c r="K93" s="316"/>
    </row>
    <row r="94" s="1" customFormat="1" ht="15" customHeight="1">
      <c r="B94" s="327"/>
      <c r="C94" s="302" t="s">
        <v>1110</v>
      </c>
      <c r="D94" s="302"/>
      <c r="E94" s="302"/>
      <c r="F94" s="325" t="s">
        <v>1077</v>
      </c>
      <c r="G94" s="326"/>
      <c r="H94" s="302" t="s">
        <v>1111</v>
      </c>
      <c r="I94" s="302" t="s">
        <v>1112</v>
      </c>
      <c r="J94" s="302"/>
      <c r="K94" s="316"/>
    </row>
    <row r="95" s="1" customFormat="1" ht="15" customHeight="1">
      <c r="B95" s="327"/>
      <c r="C95" s="302" t="s">
        <v>1113</v>
      </c>
      <c r="D95" s="302"/>
      <c r="E95" s="302"/>
      <c r="F95" s="325" t="s">
        <v>1077</v>
      </c>
      <c r="G95" s="326"/>
      <c r="H95" s="302" t="s">
        <v>1113</v>
      </c>
      <c r="I95" s="302" t="s">
        <v>1112</v>
      </c>
      <c r="J95" s="302"/>
      <c r="K95" s="316"/>
    </row>
    <row r="96" s="1" customFormat="1" ht="15" customHeight="1">
      <c r="B96" s="327"/>
      <c r="C96" s="302" t="s">
        <v>38</v>
      </c>
      <c r="D96" s="302"/>
      <c r="E96" s="302"/>
      <c r="F96" s="325" t="s">
        <v>1077</v>
      </c>
      <c r="G96" s="326"/>
      <c r="H96" s="302" t="s">
        <v>1114</v>
      </c>
      <c r="I96" s="302" t="s">
        <v>1112</v>
      </c>
      <c r="J96" s="302"/>
      <c r="K96" s="316"/>
    </row>
    <row r="97" s="1" customFormat="1" ht="15" customHeight="1">
      <c r="B97" s="327"/>
      <c r="C97" s="302" t="s">
        <v>48</v>
      </c>
      <c r="D97" s="302"/>
      <c r="E97" s="302"/>
      <c r="F97" s="325" t="s">
        <v>1077</v>
      </c>
      <c r="G97" s="326"/>
      <c r="H97" s="302" t="s">
        <v>1115</v>
      </c>
      <c r="I97" s="302" t="s">
        <v>1112</v>
      </c>
      <c r="J97" s="302"/>
      <c r="K97" s="316"/>
    </row>
    <row r="98" s="1" customFormat="1" ht="15" customHeight="1">
      <c r="B98" s="330"/>
      <c r="C98" s="331"/>
      <c r="D98" s="331"/>
      <c r="E98" s="331"/>
      <c r="F98" s="331"/>
      <c r="G98" s="331"/>
      <c r="H98" s="331"/>
      <c r="I98" s="331"/>
      <c r="J98" s="331"/>
      <c r="K98" s="332"/>
    </row>
    <row r="99" s="1" customFormat="1" ht="18.75" customHeight="1">
      <c r="B99" s="333"/>
      <c r="C99" s="334"/>
      <c r="D99" s="334"/>
      <c r="E99" s="334"/>
      <c r="F99" s="334"/>
      <c r="G99" s="334"/>
      <c r="H99" s="334"/>
      <c r="I99" s="334"/>
      <c r="J99" s="334"/>
      <c r="K99" s="333"/>
    </row>
    <row r="100" s="1" customFormat="1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s="1" customFormat="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="1" customFormat="1" ht="45" customHeight="1">
      <c r="B102" s="314"/>
      <c r="C102" s="315" t="s">
        <v>1116</v>
      </c>
      <c r="D102" s="315"/>
      <c r="E102" s="315"/>
      <c r="F102" s="315"/>
      <c r="G102" s="315"/>
      <c r="H102" s="315"/>
      <c r="I102" s="315"/>
      <c r="J102" s="315"/>
      <c r="K102" s="316"/>
    </row>
    <row r="103" s="1" customFormat="1" ht="17.25" customHeight="1">
      <c r="B103" s="314"/>
      <c r="C103" s="317" t="s">
        <v>1071</v>
      </c>
      <c r="D103" s="317"/>
      <c r="E103" s="317"/>
      <c r="F103" s="317" t="s">
        <v>1072</v>
      </c>
      <c r="G103" s="318"/>
      <c r="H103" s="317" t="s">
        <v>54</v>
      </c>
      <c r="I103" s="317" t="s">
        <v>57</v>
      </c>
      <c r="J103" s="317" t="s">
        <v>1073</v>
      </c>
      <c r="K103" s="316"/>
    </row>
    <row r="104" s="1" customFormat="1" ht="17.25" customHeight="1">
      <c r="B104" s="314"/>
      <c r="C104" s="319" t="s">
        <v>1074</v>
      </c>
      <c r="D104" s="319"/>
      <c r="E104" s="319"/>
      <c r="F104" s="320" t="s">
        <v>1075</v>
      </c>
      <c r="G104" s="321"/>
      <c r="H104" s="319"/>
      <c r="I104" s="319"/>
      <c r="J104" s="319" t="s">
        <v>1076</v>
      </c>
      <c r="K104" s="316"/>
    </row>
    <row r="105" s="1" customFormat="1" ht="5.25" customHeight="1">
      <c r="B105" s="314"/>
      <c r="C105" s="317"/>
      <c r="D105" s="317"/>
      <c r="E105" s="317"/>
      <c r="F105" s="317"/>
      <c r="G105" s="335"/>
      <c r="H105" s="317"/>
      <c r="I105" s="317"/>
      <c r="J105" s="317"/>
      <c r="K105" s="316"/>
    </row>
    <row r="106" s="1" customFormat="1" ht="15" customHeight="1">
      <c r="B106" s="314"/>
      <c r="C106" s="302" t="s">
        <v>53</v>
      </c>
      <c r="D106" s="324"/>
      <c r="E106" s="324"/>
      <c r="F106" s="325" t="s">
        <v>1077</v>
      </c>
      <c r="G106" s="302"/>
      <c r="H106" s="302" t="s">
        <v>1117</v>
      </c>
      <c r="I106" s="302" t="s">
        <v>1079</v>
      </c>
      <c r="J106" s="302">
        <v>20</v>
      </c>
      <c r="K106" s="316"/>
    </row>
    <row r="107" s="1" customFormat="1" ht="15" customHeight="1">
      <c r="B107" s="314"/>
      <c r="C107" s="302" t="s">
        <v>1080</v>
      </c>
      <c r="D107" s="302"/>
      <c r="E107" s="302"/>
      <c r="F107" s="325" t="s">
        <v>1077</v>
      </c>
      <c r="G107" s="302"/>
      <c r="H107" s="302" t="s">
        <v>1117</v>
      </c>
      <c r="I107" s="302" t="s">
        <v>1079</v>
      </c>
      <c r="J107" s="302">
        <v>120</v>
      </c>
      <c r="K107" s="316"/>
    </row>
    <row r="108" s="1" customFormat="1" ht="15" customHeight="1">
      <c r="B108" s="327"/>
      <c r="C108" s="302" t="s">
        <v>1082</v>
      </c>
      <c r="D108" s="302"/>
      <c r="E108" s="302"/>
      <c r="F108" s="325" t="s">
        <v>1083</v>
      </c>
      <c r="G108" s="302"/>
      <c r="H108" s="302" t="s">
        <v>1117</v>
      </c>
      <c r="I108" s="302" t="s">
        <v>1079</v>
      </c>
      <c r="J108" s="302">
        <v>50</v>
      </c>
      <c r="K108" s="316"/>
    </row>
    <row r="109" s="1" customFormat="1" ht="15" customHeight="1">
      <c r="B109" s="327"/>
      <c r="C109" s="302" t="s">
        <v>1085</v>
      </c>
      <c r="D109" s="302"/>
      <c r="E109" s="302"/>
      <c r="F109" s="325" t="s">
        <v>1077</v>
      </c>
      <c r="G109" s="302"/>
      <c r="H109" s="302" t="s">
        <v>1117</v>
      </c>
      <c r="I109" s="302" t="s">
        <v>1087</v>
      </c>
      <c r="J109" s="302"/>
      <c r="K109" s="316"/>
    </row>
    <row r="110" s="1" customFormat="1" ht="15" customHeight="1">
      <c r="B110" s="327"/>
      <c r="C110" s="302" t="s">
        <v>1096</v>
      </c>
      <c r="D110" s="302"/>
      <c r="E110" s="302"/>
      <c r="F110" s="325" t="s">
        <v>1083</v>
      </c>
      <c r="G110" s="302"/>
      <c r="H110" s="302" t="s">
        <v>1117</v>
      </c>
      <c r="I110" s="302" t="s">
        <v>1079</v>
      </c>
      <c r="J110" s="302">
        <v>50</v>
      </c>
      <c r="K110" s="316"/>
    </row>
    <row r="111" s="1" customFormat="1" ht="15" customHeight="1">
      <c r="B111" s="327"/>
      <c r="C111" s="302" t="s">
        <v>1104</v>
      </c>
      <c r="D111" s="302"/>
      <c r="E111" s="302"/>
      <c r="F111" s="325" t="s">
        <v>1083</v>
      </c>
      <c r="G111" s="302"/>
      <c r="H111" s="302" t="s">
        <v>1117</v>
      </c>
      <c r="I111" s="302" t="s">
        <v>1079</v>
      </c>
      <c r="J111" s="302">
        <v>50</v>
      </c>
      <c r="K111" s="316"/>
    </row>
    <row r="112" s="1" customFormat="1" ht="15" customHeight="1">
      <c r="B112" s="327"/>
      <c r="C112" s="302" t="s">
        <v>1102</v>
      </c>
      <c r="D112" s="302"/>
      <c r="E112" s="302"/>
      <c r="F112" s="325" t="s">
        <v>1083</v>
      </c>
      <c r="G112" s="302"/>
      <c r="H112" s="302" t="s">
        <v>1117</v>
      </c>
      <c r="I112" s="302" t="s">
        <v>1079</v>
      </c>
      <c r="J112" s="302">
        <v>50</v>
      </c>
      <c r="K112" s="316"/>
    </row>
    <row r="113" s="1" customFormat="1" ht="15" customHeight="1">
      <c r="B113" s="327"/>
      <c r="C113" s="302" t="s">
        <v>53</v>
      </c>
      <c r="D113" s="302"/>
      <c r="E113" s="302"/>
      <c r="F113" s="325" t="s">
        <v>1077</v>
      </c>
      <c r="G113" s="302"/>
      <c r="H113" s="302" t="s">
        <v>1118</v>
      </c>
      <c r="I113" s="302" t="s">
        <v>1079</v>
      </c>
      <c r="J113" s="302">
        <v>20</v>
      </c>
      <c r="K113" s="316"/>
    </row>
    <row r="114" s="1" customFormat="1" ht="15" customHeight="1">
      <c r="B114" s="327"/>
      <c r="C114" s="302" t="s">
        <v>1119</v>
      </c>
      <c r="D114" s="302"/>
      <c r="E114" s="302"/>
      <c r="F114" s="325" t="s">
        <v>1077</v>
      </c>
      <c r="G114" s="302"/>
      <c r="H114" s="302" t="s">
        <v>1120</v>
      </c>
      <c r="I114" s="302" t="s">
        <v>1079</v>
      </c>
      <c r="J114" s="302">
        <v>120</v>
      </c>
      <c r="K114" s="316"/>
    </row>
    <row r="115" s="1" customFormat="1" ht="15" customHeight="1">
      <c r="B115" s="327"/>
      <c r="C115" s="302" t="s">
        <v>38</v>
      </c>
      <c r="D115" s="302"/>
      <c r="E115" s="302"/>
      <c r="F115" s="325" t="s">
        <v>1077</v>
      </c>
      <c r="G115" s="302"/>
      <c r="H115" s="302" t="s">
        <v>1121</v>
      </c>
      <c r="I115" s="302" t="s">
        <v>1112</v>
      </c>
      <c r="J115" s="302"/>
      <c r="K115" s="316"/>
    </row>
    <row r="116" s="1" customFormat="1" ht="15" customHeight="1">
      <c r="B116" s="327"/>
      <c r="C116" s="302" t="s">
        <v>48</v>
      </c>
      <c r="D116" s="302"/>
      <c r="E116" s="302"/>
      <c r="F116" s="325" t="s">
        <v>1077</v>
      </c>
      <c r="G116" s="302"/>
      <c r="H116" s="302" t="s">
        <v>1122</v>
      </c>
      <c r="I116" s="302" t="s">
        <v>1112</v>
      </c>
      <c r="J116" s="302"/>
      <c r="K116" s="316"/>
    </row>
    <row r="117" s="1" customFormat="1" ht="15" customHeight="1">
      <c r="B117" s="327"/>
      <c r="C117" s="302" t="s">
        <v>57</v>
      </c>
      <c r="D117" s="302"/>
      <c r="E117" s="302"/>
      <c r="F117" s="325" t="s">
        <v>1077</v>
      </c>
      <c r="G117" s="302"/>
      <c r="H117" s="302" t="s">
        <v>1123</v>
      </c>
      <c r="I117" s="302" t="s">
        <v>1124</v>
      </c>
      <c r="J117" s="302"/>
      <c r="K117" s="316"/>
    </row>
    <row r="118" s="1" customFormat="1" ht="15" customHeight="1">
      <c r="B118" s="330"/>
      <c r="C118" s="336"/>
      <c r="D118" s="336"/>
      <c r="E118" s="336"/>
      <c r="F118" s="336"/>
      <c r="G118" s="336"/>
      <c r="H118" s="336"/>
      <c r="I118" s="336"/>
      <c r="J118" s="336"/>
      <c r="K118" s="332"/>
    </row>
    <row r="119" s="1" customFormat="1" ht="18.75" customHeight="1">
      <c r="B119" s="337"/>
      <c r="C119" s="338"/>
      <c r="D119" s="338"/>
      <c r="E119" s="338"/>
      <c r="F119" s="339"/>
      <c r="G119" s="338"/>
      <c r="H119" s="338"/>
      <c r="I119" s="338"/>
      <c r="J119" s="338"/>
      <c r="K119" s="337"/>
    </row>
    <row r="120" s="1" customFormat="1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="1" customFormat="1" ht="7.5" customHeight="1">
      <c r="B121" s="340"/>
      <c r="C121" s="341"/>
      <c r="D121" s="341"/>
      <c r="E121" s="341"/>
      <c r="F121" s="341"/>
      <c r="G121" s="341"/>
      <c r="H121" s="341"/>
      <c r="I121" s="341"/>
      <c r="J121" s="341"/>
      <c r="K121" s="342"/>
    </row>
    <row r="122" s="1" customFormat="1" ht="45" customHeight="1">
      <c r="B122" s="343"/>
      <c r="C122" s="293" t="s">
        <v>1125</v>
      </c>
      <c r="D122" s="293"/>
      <c r="E122" s="293"/>
      <c r="F122" s="293"/>
      <c r="G122" s="293"/>
      <c r="H122" s="293"/>
      <c r="I122" s="293"/>
      <c r="J122" s="293"/>
      <c r="K122" s="344"/>
    </row>
    <row r="123" s="1" customFormat="1" ht="17.25" customHeight="1">
      <c r="B123" s="345"/>
      <c r="C123" s="317" t="s">
        <v>1071</v>
      </c>
      <c r="D123" s="317"/>
      <c r="E123" s="317"/>
      <c r="F123" s="317" t="s">
        <v>1072</v>
      </c>
      <c r="G123" s="318"/>
      <c r="H123" s="317" t="s">
        <v>54</v>
      </c>
      <c r="I123" s="317" t="s">
        <v>57</v>
      </c>
      <c r="J123" s="317" t="s">
        <v>1073</v>
      </c>
      <c r="K123" s="346"/>
    </row>
    <row r="124" s="1" customFormat="1" ht="17.25" customHeight="1">
      <c r="B124" s="345"/>
      <c r="C124" s="319" t="s">
        <v>1074</v>
      </c>
      <c r="D124" s="319"/>
      <c r="E124" s="319"/>
      <c r="F124" s="320" t="s">
        <v>1075</v>
      </c>
      <c r="G124" s="321"/>
      <c r="H124" s="319"/>
      <c r="I124" s="319"/>
      <c r="J124" s="319" t="s">
        <v>1076</v>
      </c>
      <c r="K124" s="346"/>
    </row>
    <row r="125" s="1" customFormat="1" ht="5.25" customHeight="1">
      <c r="B125" s="347"/>
      <c r="C125" s="322"/>
      <c r="D125" s="322"/>
      <c r="E125" s="322"/>
      <c r="F125" s="322"/>
      <c r="G125" s="348"/>
      <c r="H125" s="322"/>
      <c r="I125" s="322"/>
      <c r="J125" s="322"/>
      <c r="K125" s="349"/>
    </row>
    <row r="126" s="1" customFormat="1" ht="15" customHeight="1">
      <c r="B126" s="347"/>
      <c r="C126" s="302" t="s">
        <v>1080</v>
      </c>
      <c r="D126" s="324"/>
      <c r="E126" s="324"/>
      <c r="F126" s="325" t="s">
        <v>1077</v>
      </c>
      <c r="G126" s="302"/>
      <c r="H126" s="302" t="s">
        <v>1117</v>
      </c>
      <c r="I126" s="302" t="s">
        <v>1079</v>
      </c>
      <c r="J126" s="302">
        <v>120</v>
      </c>
      <c r="K126" s="350"/>
    </row>
    <row r="127" s="1" customFormat="1" ht="15" customHeight="1">
      <c r="B127" s="347"/>
      <c r="C127" s="302" t="s">
        <v>1126</v>
      </c>
      <c r="D127" s="302"/>
      <c r="E127" s="302"/>
      <c r="F127" s="325" t="s">
        <v>1077</v>
      </c>
      <c r="G127" s="302"/>
      <c r="H127" s="302" t="s">
        <v>1127</v>
      </c>
      <c r="I127" s="302" t="s">
        <v>1079</v>
      </c>
      <c r="J127" s="302" t="s">
        <v>1128</v>
      </c>
      <c r="K127" s="350"/>
    </row>
    <row r="128" s="1" customFormat="1" ht="15" customHeight="1">
      <c r="B128" s="347"/>
      <c r="C128" s="302" t="s">
        <v>1025</v>
      </c>
      <c r="D128" s="302"/>
      <c r="E128" s="302"/>
      <c r="F128" s="325" t="s">
        <v>1077</v>
      </c>
      <c r="G128" s="302"/>
      <c r="H128" s="302" t="s">
        <v>1129</v>
      </c>
      <c r="I128" s="302" t="s">
        <v>1079</v>
      </c>
      <c r="J128" s="302" t="s">
        <v>1128</v>
      </c>
      <c r="K128" s="350"/>
    </row>
    <row r="129" s="1" customFormat="1" ht="15" customHeight="1">
      <c r="B129" s="347"/>
      <c r="C129" s="302" t="s">
        <v>1088</v>
      </c>
      <c r="D129" s="302"/>
      <c r="E129" s="302"/>
      <c r="F129" s="325" t="s">
        <v>1083</v>
      </c>
      <c r="G129" s="302"/>
      <c r="H129" s="302" t="s">
        <v>1089</v>
      </c>
      <c r="I129" s="302" t="s">
        <v>1079</v>
      </c>
      <c r="J129" s="302">
        <v>15</v>
      </c>
      <c r="K129" s="350"/>
    </row>
    <row r="130" s="1" customFormat="1" ht="15" customHeight="1">
      <c r="B130" s="347"/>
      <c r="C130" s="328" t="s">
        <v>1090</v>
      </c>
      <c r="D130" s="328"/>
      <c r="E130" s="328"/>
      <c r="F130" s="329" t="s">
        <v>1083</v>
      </c>
      <c r="G130" s="328"/>
      <c r="H130" s="328" t="s">
        <v>1091</v>
      </c>
      <c r="I130" s="328" t="s">
        <v>1079</v>
      </c>
      <c r="J130" s="328">
        <v>15</v>
      </c>
      <c r="K130" s="350"/>
    </row>
    <row r="131" s="1" customFormat="1" ht="15" customHeight="1">
      <c r="B131" s="347"/>
      <c r="C131" s="328" t="s">
        <v>1092</v>
      </c>
      <c r="D131" s="328"/>
      <c r="E131" s="328"/>
      <c r="F131" s="329" t="s">
        <v>1083</v>
      </c>
      <c r="G131" s="328"/>
      <c r="H131" s="328" t="s">
        <v>1093</v>
      </c>
      <c r="I131" s="328" t="s">
        <v>1079</v>
      </c>
      <c r="J131" s="328">
        <v>20</v>
      </c>
      <c r="K131" s="350"/>
    </row>
    <row r="132" s="1" customFormat="1" ht="15" customHeight="1">
      <c r="B132" s="347"/>
      <c r="C132" s="328" t="s">
        <v>1094</v>
      </c>
      <c r="D132" s="328"/>
      <c r="E132" s="328"/>
      <c r="F132" s="329" t="s">
        <v>1083</v>
      </c>
      <c r="G132" s="328"/>
      <c r="H132" s="328" t="s">
        <v>1095</v>
      </c>
      <c r="I132" s="328" t="s">
        <v>1079</v>
      </c>
      <c r="J132" s="328">
        <v>20</v>
      </c>
      <c r="K132" s="350"/>
    </row>
    <row r="133" s="1" customFormat="1" ht="15" customHeight="1">
      <c r="B133" s="347"/>
      <c r="C133" s="302" t="s">
        <v>1082</v>
      </c>
      <c r="D133" s="302"/>
      <c r="E133" s="302"/>
      <c r="F133" s="325" t="s">
        <v>1083</v>
      </c>
      <c r="G133" s="302"/>
      <c r="H133" s="302" t="s">
        <v>1117</v>
      </c>
      <c r="I133" s="302" t="s">
        <v>1079</v>
      </c>
      <c r="J133" s="302">
        <v>50</v>
      </c>
      <c r="K133" s="350"/>
    </row>
    <row r="134" s="1" customFormat="1" ht="15" customHeight="1">
      <c r="B134" s="347"/>
      <c r="C134" s="302" t="s">
        <v>1096</v>
      </c>
      <c r="D134" s="302"/>
      <c r="E134" s="302"/>
      <c r="F134" s="325" t="s">
        <v>1083</v>
      </c>
      <c r="G134" s="302"/>
      <c r="H134" s="302" t="s">
        <v>1117</v>
      </c>
      <c r="I134" s="302" t="s">
        <v>1079</v>
      </c>
      <c r="J134" s="302">
        <v>50</v>
      </c>
      <c r="K134" s="350"/>
    </row>
    <row r="135" s="1" customFormat="1" ht="15" customHeight="1">
      <c r="B135" s="347"/>
      <c r="C135" s="302" t="s">
        <v>1102</v>
      </c>
      <c r="D135" s="302"/>
      <c r="E135" s="302"/>
      <c r="F135" s="325" t="s">
        <v>1083</v>
      </c>
      <c r="G135" s="302"/>
      <c r="H135" s="302" t="s">
        <v>1117</v>
      </c>
      <c r="I135" s="302" t="s">
        <v>1079</v>
      </c>
      <c r="J135" s="302">
        <v>50</v>
      </c>
      <c r="K135" s="350"/>
    </row>
    <row r="136" s="1" customFormat="1" ht="15" customHeight="1">
      <c r="B136" s="347"/>
      <c r="C136" s="302" t="s">
        <v>1104</v>
      </c>
      <c r="D136" s="302"/>
      <c r="E136" s="302"/>
      <c r="F136" s="325" t="s">
        <v>1083</v>
      </c>
      <c r="G136" s="302"/>
      <c r="H136" s="302" t="s">
        <v>1117</v>
      </c>
      <c r="I136" s="302" t="s">
        <v>1079</v>
      </c>
      <c r="J136" s="302">
        <v>50</v>
      </c>
      <c r="K136" s="350"/>
    </row>
    <row r="137" s="1" customFormat="1" ht="15" customHeight="1">
      <c r="B137" s="347"/>
      <c r="C137" s="302" t="s">
        <v>1105</v>
      </c>
      <c r="D137" s="302"/>
      <c r="E137" s="302"/>
      <c r="F137" s="325" t="s">
        <v>1083</v>
      </c>
      <c r="G137" s="302"/>
      <c r="H137" s="302" t="s">
        <v>1130</v>
      </c>
      <c r="I137" s="302" t="s">
        <v>1079</v>
      </c>
      <c r="J137" s="302">
        <v>255</v>
      </c>
      <c r="K137" s="350"/>
    </row>
    <row r="138" s="1" customFormat="1" ht="15" customHeight="1">
      <c r="B138" s="347"/>
      <c r="C138" s="302" t="s">
        <v>1107</v>
      </c>
      <c r="D138" s="302"/>
      <c r="E138" s="302"/>
      <c r="F138" s="325" t="s">
        <v>1077</v>
      </c>
      <c r="G138" s="302"/>
      <c r="H138" s="302" t="s">
        <v>1131</v>
      </c>
      <c r="I138" s="302" t="s">
        <v>1109</v>
      </c>
      <c r="J138" s="302"/>
      <c r="K138" s="350"/>
    </row>
    <row r="139" s="1" customFormat="1" ht="15" customHeight="1">
      <c r="B139" s="347"/>
      <c r="C139" s="302" t="s">
        <v>1110</v>
      </c>
      <c r="D139" s="302"/>
      <c r="E139" s="302"/>
      <c r="F139" s="325" t="s">
        <v>1077</v>
      </c>
      <c r="G139" s="302"/>
      <c r="H139" s="302" t="s">
        <v>1132</v>
      </c>
      <c r="I139" s="302" t="s">
        <v>1112</v>
      </c>
      <c r="J139" s="302"/>
      <c r="K139" s="350"/>
    </row>
    <row r="140" s="1" customFormat="1" ht="15" customHeight="1">
      <c r="B140" s="347"/>
      <c r="C140" s="302" t="s">
        <v>1113</v>
      </c>
      <c r="D140" s="302"/>
      <c r="E140" s="302"/>
      <c r="F140" s="325" t="s">
        <v>1077</v>
      </c>
      <c r="G140" s="302"/>
      <c r="H140" s="302" t="s">
        <v>1113</v>
      </c>
      <c r="I140" s="302" t="s">
        <v>1112</v>
      </c>
      <c r="J140" s="302"/>
      <c r="K140" s="350"/>
    </row>
    <row r="141" s="1" customFormat="1" ht="15" customHeight="1">
      <c r="B141" s="347"/>
      <c r="C141" s="302" t="s">
        <v>38</v>
      </c>
      <c r="D141" s="302"/>
      <c r="E141" s="302"/>
      <c r="F141" s="325" t="s">
        <v>1077</v>
      </c>
      <c r="G141" s="302"/>
      <c r="H141" s="302" t="s">
        <v>1133</v>
      </c>
      <c r="I141" s="302" t="s">
        <v>1112</v>
      </c>
      <c r="J141" s="302"/>
      <c r="K141" s="350"/>
    </row>
    <row r="142" s="1" customFormat="1" ht="15" customHeight="1">
      <c r="B142" s="347"/>
      <c r="C142" s="302" t="s">
        <v>1134</v>
      </c>
      <c r="D142" s="302"/>
      <c r="E142" s="302"/>
      <c r="F142" s="325" t="s">
        <v>1077</v>
      </c>
      <c r="G142" s="302"/>
      <c r="H142" s="302" t="s">
        <v>1135</v>
      </c>
      <c r="I142" s="302" t="s">
        <v>1112</v>
      </c>
      <c r="J142" s="302"/>
      <c r="K142" s="350"/>
    </row>
    <row r="143" s="1" customFormat="1" ht="15" customHeight="1">
      <c r="B143" s="351"/>
      <c r="C143" s="352"/>
      <c r="D143" s="352"/>
      <c r="E143" s="352"/>
      <c r="F143" s="352"/>
      <c r="G143" s="352"/>
      <c r="H143" s="352"/>
      <c r="I143" s="352"/>
      <c r="J143" s="352"/>
      <c r="K143" s="353"/>
    </row>
    <row r="144" s="1" customFormat="1" ht="18.75" customHeight="1">
      <c r="B144" s="338"/>
      <c r="C144" s="338"/>
      <c r="D144" s="338"/>
      <c r="E144" s="338"/>
      <c r="F144" s="339"/>
      <c r="G144" s="338"/>
      <c r="H144" s="338"/>
      <c r="I144" s="338"/>
      <c r="J144" s="338"/>
      <c r="K144" s="338"/>
    </row>
    <row r="145" s="1" customFormat="1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="1" customFormat="1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s="1" customFormat="1" ht="45" customHeight="1">
      <c r="B147" s="314"/>
      <c r="C147" s="315" t="s">
        <v>1136</v>
      </c>
      <c r="D147" s="315"/>
      <c r="E147" s="315"/>
      <c r="F147" s="315"/>
      <c r="G147" s="315"/>
      <c r="H147" s="315"/>
      <c r="I147" s="315"/>
      <c r="J147" s="315"/>
      <c r="K147" s="316"/>
    </row>
    <row r="148" s="1" customFormat="1" ht="17.25" customHeight="1">
      <c r="B148" s="314"/>
      <c r="C148" s="317" t="s">
        <v>1071</v>
      </c>
      <c r="D148" s="317"/>
      <c r="E148" s="317"/>
      <c r="F148" s="317" t="s">
        <v>1072</v>
      </c>
      <c r="G148" s="318"/>
      <c r="H148" s="317" t="s">
        <v>54</v>
      </c>
      <c r="I148" s="317" t="s">
        <v>57</v>
      </c>
      <c r="J148" s="317" t="s">
        <v>1073</v>
      </c>
      <c r="K148" s="316"/>
    </row>
    <row r="149" s="1" customFormat="1" ht="17.25" customHeight="1">
      <c r="B149" s="314"/>
      <c r="C149" s="319" t="s">
        <v>1074</v>
      </c>
      <c r="D149" s="319"/>
      <c r="E149" s="319"/>
      <c r="F149" s="320" t="s">
        <v>1075</v>
      </c>
      <c r="G149" s="321"/>
      <c r="H149" s="319"/>
      <c r="I149" s="319"/>
      <c r="J149" s="319" t="s">
        <v>1076</v>
      </c>
      <c r="K149" s="316"/>
    </row>
    <row r="150" s="1" customFormat="1" ht="5.25" customHeight="1">
      <c r="B150" s="327"/>
      <c r="C150" s="322"/>
      <c r="D150" s="322"/>
      <c r="E150" s="322"/>
      <c r="F150" s="322"/>
      <c r="G150" s="323"/>
      <c r="H150" s="322"/>
      <c r="I150" s="322"/>
      <c r="J150" s="322"/>
      <c r="K150" s="350"/>
    </row>
    <row r="151" s="1" customFormat="1" ht="15" customHeight="1">
      <c r="B151" s="327"/>
      <c r="C151" s="354" t="s">
        <v>1080</v>
      </c>
      <c r="D151" s="302"/>
      <c r="E151" s="302"/>
      <c r="F151" s="355" t="s">
        <v>1077</v>
      </c>
      <c r="G151" s="302"/>
      <c r="H151" s="354" t="s">
        <v>1117</v>
      </c>
      <c r="I151" s="354" t="s">
        <v>1079</v>
      </c>
      <c r="J151" s="354">
        <v>120</v>
      </c>
      <c r="K151" s="350"/>
    </row>
    <row r="152" s="1" customFormat="1" ht="15" customHeight="1">
      <c r="B152" s="327"/>
      <c r="C152" s="354" t="s">
        <v>1126</v>
      </c>
      <c r="D152" s="302"/>
      <c r="E152" s="302"/>
      <c r="F152" s="355" t="s">
        <v>1077</v>
      </c>
      <c r="G152" s="302"/>
      <c r="H152" s="354" t="s">
        <v>1137</v>
      </c>
      <c r="I152" s="354" t="s">
        <v>1079</v>
      </c>
      <c r="J152" s="354" t="s">
        <v>1128</v>
      </c>
      <c r="K152" s="350"/>
    </row>
    <row r="153" s="1" customFormat="1" ht="15" customHeight="1">
      <c r="B153" s="327"/>
      <c r="C153" s="354" t="s">
        <v>1025</v>
      </c>
      <c r="D153" s="302"/>
      <c r="E153" s="302"/>
      <c r="F153" s="355" t="s">
        <v>1077</v>
      </c>
      <c r="G153" s="302"/>
      <c r="H153" s="354" t="s">
        <v>1138</v>
      </c>
      <c r="I153" s="354" t="s">
        <v>1079</v>
      </c>
      <c r="J153" s="354" t="s">
        <v>1128</v>
      </c>
      <c r="K153" s="350"/>
    </row>
    <row r="154" s="1" customFormat="1" ht="15" customHeight="1">
      <c r="B154" s="327"/>
      <c r="C154" s="354" t="s">
        <v>1082</v>
      </c>
      <c r="D154" s="302"/>
      <c r="E154" s="302"/>
      <c r="F154" s="355" t="s">
        <v>1083</v>
      </c>
      <c r="G154" s="302"/>
      <c r="H154" s="354" t="s">
        <v>1117</v>
      </c>
      <c r="I154" s="354" t="s">
        <v>1079</v>
      </c>
      <c r="J154" s="354">
        <v>50</v>
      </c>
      <c r="K154" s="350"/>
    </row>
    <row r="155" s="1" customFormat="1" ht="15" customHeight="1">
      <c r="B155" s="327"/>
      <c r="C155" s="354" t="s">
        <v>1085</v>
      </c>
      <c r="D155" s="302"/>
      <c r="E155" s="302"/>
      <c r="F155" s="355" t="s">
        <v>1077</v>
      </c>
      <c r="G155" s="302"/>
      <c r="H155" s="354" t="s">
        <v>1117</v>
      </c>
      <c r="I155" s="354" t="s">
        <v>1087</v>
      </c>
      <c r="J155" s="354"/>
      <c r="K155" s="350"/>
    </row>
    <row r="156" s="1" customFormat="1" ht="15" customHeight="1">
      <c r="B156" s="327"/>
      <c r="C156" s="354" t="s">
        <v>1096</v>
      </c>
      <c r="D156" s="302"/>
      <c r="E156" s="302"/>
      <c r="F156" s="355" t="s">
        <v>1083</v>
      </c>
      <c r="G156" s="302"/>
      <c r="H156" s="354" t="s">
        <v>1117</v>
      </c>
      <c r="I156" s="354" t="s">
        <v>1079</v>
      </c>
      <c r="J156" s="354">
        <v>50</v>
      </c>
      <c r="K156" s="350"/>
    </row>
    <row r="157" s="1" customFormat="1" ht="15" customHeight="1">
      <c r="B157" s="327"/>
      <c r="C157" s="354" t="s">
        <v>1104</v>
      </c>
      <c r="D157" s="302"/>
      <c r="E157" s="302"/>
      <c r="F157" s="355" t="s">
        <v>1083</v>
      </c>
      <c r="G157" s="302"/>
      <c r="H157" s="354" t="s">
        <v>1117</v>
      </c>
      <c r="I157" s="354" t="s">
        <v>1079</v>
      </c>
      <c r="J157" s="354">
        <v>50</v>
      </c>
      <c r="K157" s="350"/>
    </row>
    <row r="158" s="1" customFormat="1" ht="15" customHeight="1">
      <c r="B158" s="327"/>
      <c r="C158" s="354" t="s">
        <v>1102</v>
      </c>
      <c r="D158" s="302"/>
      <c r="E158" s="302"/>
      <c r="F158" s="355" t="s">
        <v>1083</v>
      </c>
      <c r="G158" s="302"/>
      <c r="H158" s="354" t="s">
        <v>1117</v>
      </c>
      <c r="I158" s="354" t="s">
        <v>1079</v>
      </c>
      <c r="J158" s="354">
        <v>50</v>
      </c>
      <c r="K158" s="350"/>
    </row>
    <row r="159" s="1" customFormat="1" ht="15" customHeight="1">
      <c r="B159" s="327"/>
      <c r="C159" s="354" t="s">
        <v>94</v>
      </c>
      <c r="D159" s="302"/>
      <c r="E159" s="302"/>
      <c r="F159" s="355" t="s">
        <v>1077</v>
      </c>
      <c r="G159" s="302"/>
      <c r="H159" s="354" t="s">
        <v>1139</v>
      </c>
      <c r="I159" s="354" t="s">
        <v>1079</v>
      </c>
      <c r="J159" s="354" t="s">
        <v>1140</v>
      </c>
      <c r="K159" s="350"/>
    </row>
    <row r="160" s="1" customFormat="1" ht="15" customHeight="1">
      <c r="B160" s="327"/>
      <c r="C160" s="354" t="s">
        <v>1141</v>
      </c>
      <c r="D160" s="302"/>
      <c r="E160" s="302"/>
      <c r="F160" s="355" t="s">
        <v>1077</v>
      </c>
      <c r="G160" s="302"/>
      <c r="H160" s="354" t="s">
        <v>1142</v>
      </c>
      <c r="I160" s="354" t="s">
        <v>1112</v>
      </c>
      <c r="J160" s="354"/>
      <c r="K160" s="350"/>
    </row>
    <row r="161" s="1" customFormat="1" ht="15" customHeight="1">
      <c r="B161" s="356"/>
      <c r="C161" s="336"/>
      <c r="D161" s="336"/>
      <c r="E161" s="336"/>
      <c r="F161" s="336"/>
      <c r="G161" s="336"/>
      <c r="H161" s="336"/>
      <c r="I161" s="336"/>
      <c r="J161" s="336"/>
      <c r="K161" s="357"/>
    </row>
    <row r="162" s="1" customFormat="1" ht="18.75" customHeight="1">
      <c r="B162" s="338"/>
      <c r="C162" s="348"/>
      <c r="D162" s="348"/>
      <c r="E162" s="348"/>
      <c r="F162" s="358"/>
      <c r="G162" s="348"/>
      <c r="H162" s="348"/>
      <c r="I162" s="348"/>
      <c r="J162" s="348"/>
      <c r="K162" s="338"/>
    </row>
    <row r="163" s="1" customFormat="1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s="1" customFormat="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="1" customFormat="1" ht="45" customHeight="1">
      <c r="B165" s="292"/>
      <c r="C165" s="293" t="s">
        <v>1143</v>
      </c>
      <c r="D165" s="293"/>
      <c r="E165" s="293"/>
      <c r="F165" s="293"/>
      <c r="G165" s="293"/>
      <c r="H165" s="293"/>
      <c r="I165" s="293"/>
      <c r="J165" s="293"/>
      <c r="K165" s="294"/>
    </row>
    <row r="166" s="1" customFormat="1" ht="17.25" customHeight="1">
      <c r="B166" s="292"/>
      <c r="C166" s="317" t="s">
        <v>1071</v>
      </c>
      <c r="D166" s="317"/>
      <c r="E166" s="317"/>
      <c r="F166" s="317" t="s">
        <v>1072</v>
      </c>
      <c r="G166" s="359"/>
      <c r="H166" s="360" t="s">
        <v>54</v>
      </c>
      <c r="I166" s="360" t="s">
        <v>57</v>
      </c>
      <c r="J166" s="317" t="s">
        <v>1073</v>
      </c>
      <c r="K166" s="294"/>
    </row>
    <row r="167" s="1" customFormat="1" ht="17.25" customHeight="1">
      <c r="B167" s="295"/>
      <c r="C167" s="319" t="s">
        <v>1074</v>
      </c>
      <c r="D167" s="319"/>
      <c r="E167" s="319"/>
      <c r="F167" s="320" t="s">
        <v>1075</v>
      </c>
      <c r="G167" s="361"/>
      <c r="H167" s="362"/>
      <c r="I167" s="362"/>
      <c r="J167" s="319" t="s">
        <v>1076</v>
      </c>
      <c r="K167" s="297"/>
    </row>
    <row r="168" s="1" customFormat="1" ht="5.25" customHeight="1">
      <c r="B168" s="327"/>
      <c r="C168" s="322"/>
      <c r="D168" s="322"/>
      <c r="E168" s="322"/>
      <c r="F168" s="322"/>
      <c r="G168" s="323"/>
      <c r="H168" s="322"/>
      <c r="I168" s="322"/>
      <c r="J168" s="322"/>
      <c r="K168" s="350"/>
    </row>
    <row r="169" s="1" customFormat="1" ht="15" customHeight="1">
      <c r="B169" s="327"/>
      <c r="C169" s="302" t="s">
        <v>1080</v>
      </c>
      <c r="D169" s="302"/>
      <c r="E169" s="302"/>
      <c r="F169" s="325" t="s">
        <v>1077</v>
      </c>
      <c r="G169" s="302"/>
      <c r="H169" s="302" t="s">
        <v>1117</v>
      </c>
      <c r="I169" s="302" t="s">
        <v>1079</v>
      </c>
      <c r="J169" s="302">
        <v>120</v>
      </c>
      <c r="K169" s="350"/>
    </row>
    <row r="170" s="1" customFormat="1" ht="15" customHeight="1">
      <c r="B170" s="327"/>
      <c r="C170" s="302" t="s">
        <v>1126</v>
      </c>
      <c r="D170" s="302"/>
      <c r="E170" s="302"/>
      <c r="F170" s="325" t="s">
        <v>1077</v>
      </c>
      <c r="G170" s="302"/>
      <c r="H170" s="302" t="s">
        <v>1127</v>
      </c>
      <c r="I170" s="302" t="s">
        <v>1079</v>
      </c>
      <c r="J170" s="302" t="s">
        <v>1128</v>
      </c>
      <c r="K170" s="350"/>
    </row>
    <row r="171" s="1" customFormat="1" ht="15" customHeight="1">
      <c r="B171" s="327"/>
      <c r="C171" s="302" t="s">
        <v>1025</v>
      </c>
      <c r="D171" s="302"/>
      <c r="E171" s="302"/>
      <c r="F171" s="325" t="s">
        <v>1077</v>
      </c>
      <c r="G171" s="302"/>
      <c r="H171" s="302" t="s">
        <v>1144</v>
      </c>
      <c r="I171" s="302" t="s">
        <v>1079</v>
      </c>
      <c r="J171" s="302" t="s">
        <v>1128</v>
      </c>
      <c r="K171" s="350"/>
    </row>
    <row r="172" s="1" customFormat="1" ht="15" customHeight="1">
      <c r="B172" s="327"/>
      <c r="C172" s="302" t="s">
        <v>1082</v>
      </c>
      <c r="D172" s="302"/>
      <c r="E172" s="302"/>
      <c r="F172" s="325" t="s">
        <v>1083</v>
      </c>
      <c r="G172" s="302"/>
      <c r="H172" s="302" t="s">
        <v>1144</v>
      </c>
      <c r="I172" s="302" t="s">
        <v>1079</v>
      </c>
      <c r="J172" s="302">
        <v>50</v>
      </c>
      <c r="K172" s="350"/>
    </row>
    <row r="173" s="1" customFormat="1" ht="15" customHeight="1">
      <c r="B173" s="327"/>
      <c r="C173" s="302" t="s">
        <v>1085</v>
      </c>
      <c r="D173" s="302"/>
      <c r="E173" s="302"/>
      <c r="F173" s="325" t="s">
        <v>1077</v>
      </c>
      <c r="G173" s="302"/>
      <c r="H173" s="302" t="s">
        <v>1144</v>
      </c>
      <c r="I173" s="302" t="s">
        <v>1087</v>
      </c>
      <c r="J173" s="302"/>
      <c r="K173" s="350"/>
    </row>
    <row r="174" s="1" customFormat="1" ht="15" customHeight="1">
      <c r="B174" s="327"/>
      <c r="C174" s="302" t="s">
        <v>1096</v>
      </c>
      <c r="D174" s="302"/>
      <c r="E174" s="302"/>
      <c r="F174" s="325" t="s">
        <v>1083</v>
      </c>
      <c r="G174" s="302"/>
      <c r="H174" s="302" t="s">
        <v>1144</v>
      </c>
      <c r="I174" s="302" t="s">
        <v>1079</v>
      </c>
      <c r="J174" s="302">
        <v>50</v>
      </c>
      <c r="K174" s="350"/>
    </row>
    <row r="175" s="1" customFormat="1" ht="15" customHeight="1">
      <c r="B175" s="327"/>
      <c r="C175" s="302" t="s">
        <v>1104</v>
      </c>
      <c r="D175" s="302"/>
      <c r="E175" s="302"/>
      <c r="F175" s="325" t="s">
        <v>1083</v>
      </c>
      <c r="G175" s="302"/>
      <c r="H175" s="302" t="s">
        <v>1144</v>
      </c>
      <c r="I175" s="302" t="s">
        <v>1079</v>
      </c>
      <c r="J175" s="302">
        <v>50</v>
      </c>
      <c r="K175" s="350"/>
    </row>
    <row r="176" s="1" customFormat="1" ht="15" customHeight="1">
      <c r="B176" s="327"/>
      <c r="C176" s="302" t="s">
        <v>1102</v>
      </c>
      <c r="D176" s="302"/>
      <c r="E176" s="302"/>
      <c r="F176" s="325" t="s">
        <v>1083</v>
      </c>
      <c r="G176" s="302"/>
      <c r="H176" s="302" t="s">
        <v>1144</v>
      </c>
      <c r="I176" s="302" t="s">
        <v>1079</v>
      </c>
      <c r="J176" s="302">
        <v>50</v>
      </c>
      <c r="K176" s="350"/>
    </row>
    <row r="177" s="1" customFormat="1" ht="15" customHeight="1">
      <c r="B177" s="327"/>
      <c r="C177" s="302" t="s">
        <v>100</v>
      </c>
      <c r="D177" s="302"/>
      <c r="E177" s="302"/>
      <c r="F177" s="325" t="s">
        <v>1077</v>
      </c>
      <c r="G177" s="302"/>
      <c r="H177" s="302" t="s">
        <v>1145</v>
      </c>
      <c r="I177" s="302" t="s">
        <v>1146</v>
      </c>
      <c r="J177" s="302"/>
      <c r="K177" s="350"/>
    </row>
    <row r="178" s="1" customFormat="1" ht="15" customHeight="1">
      <c r="B178" s="327"/>
      <c r="C178" s="302" t="s">
        <v>57</v>
      </c>
      <c r="D178" s="302"/>
      <c r="E178" s="302"/>
      <c r="F178" s="325" t="s">
        <v>1077</v>
      </c>
      <c r="G178" s="302"/>
      <c r="H178" s="302" t="s">
        <v>1147</v>
      </c>
      <c r="I178" s="302" t="s">
        <v>1148</v>
      </c>
      <c r="J178" s="302">
        <v>1</v>
      </c>
      <c r="K178" s="350"/>
    </row>
    <row r="179" s="1" customFormat="1" ht="15" customHeight="1">
      <c r="B179" s="327"/>
      <c r="C179" s="302" t="s">
        <v>53</v>
      </c>
      <c r="D179" s="302"/>
      <c r="E179" s="302"/>
      <c r="F179" s="325" t="s">
        <v>1077</v>
      </c>
      <c r="G179" s="302"/>
      <c r="H179" s="302" t="s">
        <v>1149</v>
      </c>
      <c r="I179" s="302" t="s">
        <v>1079</v>
      </c>
      <c r="J179" s="302">
        <v>20</v>
      </c>
      <c r="K179" s="350"/>
    </row>
    <row r="180" s="1" customFormat="1" ht="15" customHeight="1">
      <c r="B180" s="327"/>
      <c r="C180" s="302" t="s">
        <v>54</v>
      </c>
      <c r="D180" s="302"/>
      <c r="E180" s="302"/>
      <c r="F180" s="325" t="s">
        <v>1077</v>
      </c>
      <c r="G180" s="302"/>
      <c r="H180" s="302" t="s">
        <v>1150</v>
      </c>
      <c r="I180" s="302" t="s">
        <v>1079</v>
      </c>
      <c r="J180" s="302">
        <v>255</v>
      </c>
      <c r="K180" s="350"/>
    </row>
    <row r="181" s="1" customFormat="1" ht="15" customHeight="1">
      <c r="B181" s="327"/>
      <c r="C181" s="302" t="s">
        <v>101</v>
      </c>
      <c r="D181" s="302"/>
      <c r="E181" s="302"/>
      <c r="F181" s="325" t="s">
        <v>1077</v>
      </c>
      <c r="G181" s="302"/>
      <c r="H181" s="302" t="s">
        <v>1041</v>
      </c>
      <c r="I181" s="302" t="s">
        <v>1079</v>
      </c>
      <c r="J181" s="302">
        <v>10</v>
      </c>
      <c r="K181" s="350"/>
    </row>
    <row r="182" s="1" customFormat="1" ht="15" customHeight="1">
      <c r="B182" s="327"/>
      <c r="C182" s="302" t="s">
        <v>102</v>
      </c>
      <c r="D182" s="302"/>
      <c r="E182" s="302"/>
      <c r="F182" s="325" t="s">
        <v>1077</v>
      </c>
      <c r="G182" s="302"/>
      <c r="H182" s="302" t="s">
        <v>1151</v>
      </c>
      <c r="I182" s="302" t="s">
        <v>1112</v>
      </c>
      <c r="J182" s="302"/>
      <c r="K182" s="350"/>
    </row>
    <row r="183" s="1" customFormat="1" ht="15" customHeight="1">
      <c r="B183" s="327"/>
      <c r="C183" s="302" t="s">
        <v>1152</v>
      </c>
      <c r="D183" s="302"/>
      <c r="E183" s="302"/>
      <c r="F183" s="325" t="s">
        <v>1077</v>
      </c>
      <c r="G183" s="302"/>
      <c r="H183" s="302" t="s">
        <v>1153</v>
      </c>
      <c r="I183" s="302" t="s">
        <v>1112</v>
      </c>
      <c r="J183" s="302"/>
      <c r="K183" s="350"/>
    </row>
    <row r="184" s="1" customFormat="1" ht="15" customHeight="1">
      <c r="B184" s="327"/>
      <c r="C184" s="302" t="s">
        <v>1141</v>
      </c>
      <c r="D184" s="302"/>
      <c r="E184" s="302"/>
      <c r="F184" s="325" t="s">
        <v>1077</v>
      </c>
      <c r="G184" s="302"/>
      <c r="H184" s="302" t="s">
        <v>1154</v>
      </c>
      <c r="I184" s="302" t="s">
        <v>1112</v>
      </c>
      <c r="J184" s="302"/>
      <c r="K184" s="350"/>
    </row>
    <row r="185" s="1" customFormat="1" ht="15" customHeight="1">
      <c r="B185" s="327"/>
      <c r="C185" s="302" t="s">
        <v>104</v>
      </c>
      <c r="D185" s="302"/>
      <c r="E185" s="302"/>
      <c r="F185" s="325" t="s">
        <v>1083</v>
      </c>
      <c r="G185" s="302"/>
      <c r="H185" s="302" t="s">
        <v>1155</v>
      </c>
      <c r="I185" s="302" t="s">
        <v>1079</v>
      </c>
      <c r="J185" s="302">
        <v>50</v>
      </c>
      <c r="K185" s="350"/>
    </row>
    <row r="186" s="1" customFormat="1" ht="15" customHeight="1">
      <c r="B186" s="327"/>
      <c r="C186" s="302" t="s">
        <v>1156</v>
      </c>
      <c r="D186" s="302"/>
      <c r="E186" s="302"/>
      <c r="F186" s="325" t="s">
        <v>1083</v>
      </c>
      <c r="G186" s="302"/>
      <c r="H186" s="302" t="s">
        <v>1157</v>
      </c>
      <c r="I186" s="302" t="s">
        <v>1158</v>
      </c>
      <c r="J186" s="302"/>
      <c r="K186" s="350"/>
    </row>
    <row r="187" s="1" customFormat="1" ht="15" customHeight="1">
      <c r="B187" s="327"/>
      <c r="C187" s="302" t="s">
        <v>1159</v>
      </c>
      <c r="D187" s="302"/>
      <c r="E187" s="302"/>
      <c r="F187" s="325" t="s">
        <v>1083</v>
      </c>
      <c r="G187" s="302"/>
      <c r="H187" s="302" t="s">
        <v>1160</v>
      </c>
      <c r="I187" s="302" t="s">
        <v>1158</v>
      </c>
      <c r="J187" s="302"/>
      <c r="K187" s="350"/>
    </row>
    <row r="188" s="1" customFormat="1" ht="15" customHeight="1">
      <c r="B188" s="327"/>
      <c r="C188" s="302" t="s">
        <v>1161</v>
      </c>
      <c r="D188" s="302"/>
      <c r="E188" s="302"/>
      <c r="F188" s="325" t="s">
        <v>1083</v>
      </c>
      <c r="G188" s="302"/>
      <c r="H188" s="302" t="s">
        <v>1162</v>
      </c>
      <c r="I188" s="302" t="s">
        <v>1158</v>
      </c>
      <c r="J188" s="302"/>
      <c r="K188" s="350"/>
    </row>
    <row r="189" s="1" customFormat="1" ht="15" customHeight="1">
      <c r="B189" s="327"/>
      <c r="C189" s="363" t="s">
        <v>1163</v>
      </c>
      <c r="D189" s="302"/>
      <c r="E189" s="302"/>
      <c r="F189" s="325" t="s">
        <v>1083</v>
      </c>
      <c r="G189" s="302"/>
      <c r="H189" s="302" t="s">
        <v>1164</v>
      </c>
      <c r="I189" s="302" t="s">
        <v>1165</v>
      </c>
      <c r="J189" s="364" t="s">
        <v>1166</v>
      </c>
      <c r="K189" s="350"/>
    </row>
    <row r="190" s="18" customFormat="1" ht="15" customHeight="1">
      <c r="B190" s="365"/>
      <c r="C190" s="366" t="s">
        <v>1167</v>
      </c>
      <c r="D190" s="367"/>
      <c r="E190" s="367"/>
      <c r="F190" s="368" t="s">
        <v>1083</v>
      </c>
      <c r="G190" s="367"/>
      <c r="H190" s="367" t="s">
        <v>1168</v>
      </c>
      <c r="I190" s="367" t="s">
        <v>1165</v>
      </c>
      <c r="J190" s="369" t="s">
        <v>1166</v>
      </c>
      <c r="K190" s="370"/>
    </row>
    <row r="191" s="1" customFormat="1" ht="15" customHeight="1">
      <c r="B191" s="327"/>
      <c r="C191" s="363" t="s">
        <v>42</v>
      </c>
      <c r="D191" s="302"/>
      <c r="E191" s="302"/>
      <c r="F191" s="325" t="s">
        <v>1077</v>
      </c>
      <c r="G191" s="302"/>
      <c r="H191" s="299" t="s">
        <v>1169</v>
      </c>
      <c r="I191" s="302" t="s">
        <v>1170</v>
      </c>
      <c r="J191" s="302"/>
      <c r="K191" s="350"/>
    </row>
    <row r="192" s="1" customFormat="1" ht="15" customHeight="1">
      <c r="B192" s="327"/>
      <c r="C192" s="363" t="s">
        <v>1171</v>
      </c>
      <c r="D192" s="302"/>
      <c r="E192" s="302"/>
      <c r="F192" s="325" t="s">
        <v>1077</v>
      </c>
      <c r="G192" s="302"/>
      <c r="H192" s="302" t="s">
        <v>1172</v>
      </c>
      <c r="I192" s="302" t="s">
        <v>1112</v>
      </c>
      <c r="J192" s="302"/>
      <c r="K192" s="350"/>
    </row>
    <row r="193" s="1" customFormat="1" ht="15" customHeight="1">
      <c r="B193" s="327"/>
      <c r="C193" s="363" t="s">
        <v>1173</v>
      </c>
      <c r="D193" s="302"/>
      <c r="E193" s="302"/>
      <c r="F193" s="325" t="s">
        <v>1077</v>
      </c>
      <c r="G193" s="302"/>
      <c r="H193" s="302" t="s">
        <v>1174</v>
      </c>
      <c r="I193" s="302" t="s">
        <v>1112</v>
      </c>
      <c r="J193" s="302"/>
      <c r="K193" s="350"/>
    </row>
    <row r="194" s="1" customFormat="1" ht="15" customHeight="1">
      <c r="B194" s="327"/>
      <c r="C194" s="363" t="s">
        <v>1175</v>
      </c>
      <c r="D194" s="302"/>
      <c r="E194" s="302"/>
      <c r="F194" s="325" t="s">
        <v>1083</v>
      </c>
      <c r="G194" s="302"/>
      <c r="H194" s="302" t="s">
        <v>1176</v>
      </c>
      <c r="I194" s="302" t="s">
        <v>1112</v>
      </c>
      <c r="J194" s="302"/>
      <c r="K194" s="350"/>
    </row>
    <row r="195" s="1" customFormat="1" ht="15" customHeight="1">
      <c r="B195" s="356"/>
      <c r="C195" s="371"/>
      <c r="D195" s="336"/>
      <c r="E195" s="336"/>
      <c r="F195" s="336"/>
      <c r="G195" s="336"/>
      <c r="H195" s="336"/>
      <c r="I195" s="336"/>
      <c r="J195" s="336"/>
      <c r="K195" s="357"/>
    </row>
    <row r="196" s="1" customFormat="1" ht="18.75" customHeight="1">
      <c r="B196" s="338"/>
      <c r="C196" s="348"/>
      <c r="D196" s="348"/>
      <c r="E196" s="348"/>
      <c r="F196" s="358"/>
      <c r="G196" s="348"/>
      <c r="H196" s="348"/>
      <c r="I196" s="348"/>
      <c r="J196" s="348"/>
      <c r="K196" s="338"/>
    </row>
    <row r="197" s="1" customFormat="1" ht="18.75" customHeight="1">
      <c r="B197" s="338"/>
      <c r="C197" s="348"/>
      <c r="D197" s="348"/>
      <c r="E197" s="348"/>
      <c r="F197" s="358"/>
      <c r="G197" s="348"/>
      <c r="H197" s="348"/>
      <c r="I197" s="348"/>
      <c r="J197" s="348"/>
      <c r="K197" s="338"/>
    </row>
    <row r="198" s="1" customFormat="1" ht="18.75" customHeight="1">
      <c r="B198" s="310"/>
      <c r="C198" s="310"/>
      <c r="D198" s="310"/>
      <c r="E198" s="310"/>
      <c r="F198" s="310"/>
      <c r="G198" s="310"/>
      <c r="H198" s="310"/>
      <c r="I198" s="310"/>
      <c r="J198" s="310"/>
      <c r="K198" s="310"/>
    </row>
    <row r="199" s="1" customFormat="1" ht="13.5">
      <c r="B199" s="289"/>
      <c r="C199" s="290"/>
      <c r="D199" s="290"/>
      <c r="E199" s="290"/>
      <c r="F199" s="290"/>
      <c r="G199" s="290"/>
      <c r="H199" s="290"/>
      <c r="I199" s="290"/>
      <c r="J199" s="290"/>
      <c r="K199" s="291"/>
    </row>
    <row r="200" s="1" customFormat="1" ht="21">
      <c r="B200" s="292"/>
      <c r="C200" s="293" t="s">
        <v>1177</v>
      </c>
      <c r="D200" s="293"/>
      <c r="E200" s="293"/>
      <c r="F200" s="293"/>
      <c r="G200" s="293"/>
      <c r="H200" s="293"/>
      <c r="I200" s="293"/>
      <c r="J200" s="293"/>
      <c r="K200" s="294"/>
    </row>
    <row r="201" s="1" customFormat="1" ht="25.5" customHeight="1">
      <c r="B201" s="292"/>
      <c r="C201" s="372" t="s">
        <v>1178</v>
      </c>
      <c r="D201" s="372"/>
      <c r="E201" s="372"/>
      <c r="F201" s="372" t="s">
        <v>1179</v>
      </c>
      <c r="G201" s="373"/>
      <c r="H201" s="372" t="s">
        <v>1180</v>
      </c>
      <c r="I201" s="372"/>
      <c r="J201" s="372"/>
      <c r="K201" s="294"/>
    </row>
    <row r="202" s="1" customFormat="1" ht="5.25" customHeight="1">
      <c r="B202" s="327"/>
      <c r="C202" s="322"/>
      <c r="D202" s="322"/>
      <c r="E202" s="322"/>
      <c r="F202" s="322"/>
      <c r="G202" s="348"/>
      <c r="H202" s="322"/>
      <c r="I202" s="322"/>
      <c r="J202" s="322"/>
      <c r="K202" s="350"/>
    </row>
    <row r="203" s="1" customFormat="1" ht="15" customHeight="1">
      <c r="B203" s="327"/>
      <c r="C203" s="302" t="s">
        <v>1170</v>
      </c>
      <c r="D203" s="302"/>
      <c r="E203" s="302"/>
      <c r="F203" s="325" t="s">
        <v>43</v>
      </c>
      <c r="G203" s="302"/>
      <c r="H203" s="302" t="s">
        <v>1181</v>
      </c>
      <c r="I203" s="302"/>
      <c r="J203" s="302"/>
      <c r="K203" s="350"/>
    </row>
    <row r="204" s="1" customFormat="1" ht="15" customHeight="1">
      <c r="B204" s="327"/>
      <c r="C204" s="302"/>
      <c r="D204" s="302"/>
      <c r="E204" s="302"/>
      <c r="F204" s="325" t="s">
        <v>44</v>
      </c>
      <c r="G204" s="302"/>
      <c r="H204" s="302" t="s">
        <v>1182</v>
      </c>
      <c r="I204" s="302"/>
      <c r="J204" s="302"/>
      <c r="K204" s="350"/>
    </row>
    <row r="205" s="1" customFormat="1" ht="15" customHeight="1">
      <c r="B205" s="327"/>
      <c r="C205" s="302"/>
      <c r="D205" s="302"/>
      <c r="E205" s="302"/>
      <c r="F205" s="325" t="s">
        <v>47</v>
      </c>
      <c r="G205" s="302"/>
      <c r="H205" s="302" t="s">
        <v>1183</v>
      </c>
      <c r="I205" s="302"/>
      <c r="J205" s="302"/>
      <c r="K205" s="350"/>
    </row>
    <row r="206" s="1" customFormat="1" ht="15" customHeight="1">
      <c r="B206" s="327"/>
      <c r="C206" s="302"/>
      <c r="D206" s="302"/>
      <c r="E206" s="302"/>
      <c r="F206" s="325" t="s">
        <v>45</v>
      </c>
      <c r="G206" s="302"/>
      <c r="H206" s="302" t="s">
        <v>1184</v>
      </c>
      <c r="I206" s="302"/>
      <c r="J206" s="302"/>
      <c r="K206" s="350"/>
    </row>
    <row r="207" s="1" customFormat="1" ht="15" customHeight="1">
      <c r="B207" s="327"/>
      <c r="C207" s="302"/>
      <c r="D207" s="302"/>
      <c r="E207" s="302"/>
      <c r="F207" s="325" t="s">
        <v>46</v>
      </c>
      <c r="G207" s="302"/>
      <c r="H207" s="302" t="s">
        <v>1185</v>
      </c>
      <c r="I207" s="302"/>
      <c r="J207" s="302"/>
      <c r="K207" s="350"/>
    </row>
    <row r="208" s="1" customFormat="1" ht="15" customHeight="1">
      <c r="B208" s="327"/>
      <c r="C208" s="302"/>
      <c r="D208" s="302"/>
      <c r="E208" s="302"/>
      <c r="F208" s="325"/>
      <c r="G208" s="302"/>
      <c r="H208" s="302"/>
      <c r="I208" s="302"/>
      <c r="J208" s="302"/>
      <c r="K208" s="350"/>
    </row>
    <row r="209" s="1" customFormat="1" ht="15" customHeight="1">
      <c r="B209" s="327"/>
      <c r="C209" s="302" t="s">
        <v>1124</v>
      </c>
      <c r="D209" s="302"/>
      <c r="E209" s="302"/>
      <c r="F209" s="325" t="s">
        <v>79</v>
      </c>
      <c r="G209" s="302"/>
      <c r="H209" s="302" t="s">
        <v>1186</v>
      </c>
      <c r="I209" s="302"/>
      <c r="J209" s="302"/>
      <c r="K209" s="350"/>
    </row>
    <row r="210" s="1" customFormat="1" ht="15" customHeight="1">
      <c r="B210" s="327"/>
      <c r="C210" s="302"/>
      <c r="D210" s="302"/>
      <c r="E210" s="302"/>
      <c r="F210" s="325" t="s">
        <v>1022</v>
      </c>
      <c r="G210" s="302"/>
      <c r="H210" s="302" t="s">
        <v>1023</v>
      </c>
      <c r="I210" s="302"/>
      <c r="J210" s="302"/>
      <c r="K210" s="350"/>
    </row>
    <row r="211" s="1" customFormat="1" ht="15" customHeight="1">
      <c r="B211" s="327"/>
      <c r="C211" s="302"/>
      <c r="D211" s="302"/>
      <c r="E211" s="302"/>
      <c r="F211" s="325" t="s">
        <v>1020</v>
      </c>
      <c r="G211" s="302"/>
      <c r="H211" s="302" t="s">
        <v>1187</v>
      </c>
      <c r="I211" s="302"/>
      <c r="J211" s="302"/>
      <c r="K211" s="350"/>
    </row>
    <row r="212" s="1" customFormat="1" ht="15" customHeight="1">
      <c r="B212" s="374"/>
      <c r="C212" s="302"/>
      <c r="D212" s="302"/>
      <c r="E212" s="302"/>
      <c r="F212" s="325" t="s">
        <v>1024</v>
      </c>
      <c r="G212" s="363"/>
      <c r="H212" s="354" t="s">
        <v>78</v>
      </c>
      <c r="I212" s="354"/>
      <c r="J212" s="354"/>
      <c r="K212" s="375"/>
    </row>
    <row r="213" s="1" customFormat="1" ht="15" customHeight="1">
      <c r="B213" s="374"/>
      <c r="C213" s="302"/>
      <c r="D213" s="302"/>
      <c r="E213" s="302"/>
      <c r="F213" s="325" t="s">
        <v>112</v>
      </c>
      <c r="G213" s="363"/>
      <c r="H213" s="354" t="s">
        <v>1188</v>
      </c>
      <c r="I213" s="354"/>
      <c r="J213" s="354"/>
      <c r="K213" s="375"/>
    </row>
    <row r="214" s="1" customFormat="1" ht="15" customHeight="1">
      <c r="B214" s="374"/>
      <c r="C214" s="302"/>
      <c r="D214" s="302"/>
      <c r="E214" s="302"/>
      <c r="F214" s="325"/>
      <c r="G214" s="363"/>
      <c r="H214" s="354"/>
      <c r="I214" s="354"/>
      <c r="J214" s="354"/>
      <c r="K214" s="375"/>
    </row>
    <row r="215" s="1" customFormat="1" ht="15" customHeight="1">
      <c r="B215" s="374"/>
      <c r="C215" s="302" t="s">
        <v>1148</v>
      </c>
      <c r="D215" s="302"/>
      <c r="E215" s="302"/>
      <c r="F215" s="325">
        <v>1</v>
      </c>
      <c r="G215" s="363"/>
      <c r="H215" s="354" t="s">
        <v>1189</v>
      </c>
      <c r="I215" s="354"/>
      <c r="J215" s="354"/>
      <c r="K215" s="375"/>
    </row>
    <row r="216" s="1" customFormat="1" ht="15" customHeight="1">
      <c r="B216" s="374"/>
      <c r="C216" s="302"/>
      <c r="D216" s="302"/>
      <c r="E216" s="302"/>
      <c r="F216" s="325">
        <v>2</v>
      </c>
      <c r="G216" s="363"/>
      <c r="H216" s="354" t="s">
        <v>1190</v>
      </c>
      <c r="I216" s="354"/>
      <c r="J216" s="354"/>
      <c r="K216" s="375"/>
    </row>
    <row r="217" s="1" customFormat="1" ht="15" customHeight="1">
      <c r="B217" s="374"/>
      <c r="C217" s="302"/>
      <c r="D217" s="302"/>
      <c r="E217" s="302"/>
      <c r="F217" s="325">
        <v>3</v>
      </c>
      <c r="G217" s="363"/>
      <c r="H217" s="354" t="s">
        <v>1191</v>
      </c>
      <c r="I217" s="354"/>
      <c r="J217" s="354"/>
      <c r="K217" s="375"/>
    </row>
    <row r="218" s="1" customFormat="1" ht="15" customHeight="1">
      <c r="B218" s="374"/>
      <c r="C218" s="302"/>
      <c r="D218" s="302"/>
      <c r="E218" s="302"/>
      <c r="F218" s="325">
        <v>4</v>
      </c>
      <c r="G218" s="363"/>
      <c r="H218" s="354" t="s">
        <v>1192</v>
      </c>
      <c r="I218" s="354"/>
      <c r="J218" s="354"/>
      <c r="K218" s="375"/>
    </row>
    <row r="219" s="1" customFormat="1" ht="12.75" customHeight="1">
      <c r="B219" s="376"/>
      <c r="C219" s="377"/>
      <c r="D219" s="377"/>
      <c r="E219" s="377"/>
      <c r="F219" s="377"/>
      <c r="G219" s="377"/>
      <c r="H219" s="377"/>
      <c r="I219" s="377"/>
      <c r="J219" s="377"/>
      <c r="K219" s="378"/>
    </row>
  </sheetData>
  <sheetProtection autoFilter="0" deleteColumns="0" deleteRows="0" formatCells="0" formatColumns="0" formatRows="0" insertColumns="0" insertHyperlinks="0" insertRows="0" pivotTables="0" sort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DESKTOP-473U3HR\Michal</dc:creator>
  <cp:lastModifiedBy>DESKTOP-473U3HR\Michal</cp:lastModifiedBy>
  <dcterms:created xsi:type="dcterms:W3CDTF">2024-03-01T05:38:29Z</dcterms:created>
  <dcterms:modified xsi:type="dcterms:W3CDTF">2024-03-01T05:38:37Z</dcterms:modified>
</cp:coreProperties>
</file>