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3\Gajdos_MMKV_Vytah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část'!$C$91:$K$278</definedName>
    <definedName name="_xlnm.Print_Area" localSheetId="1">'01 - Stavební část'!$C$4:$J$39,'01 - Stavební část'!$C$45:$J$73,'01 - Stavební část'!$C$79:$K$278</definedName>
    <definedName name="_xlnm.Print_Titles" localSheetId="1">'01 - Stavební část'!$91:$91</definedName>
    <definedName name="_xlnm._FilterDatabase" localSheetId="2" hidden="1">'02 - Vedlejší a ostatní n...'!$C$83:$K$104</definedName>
    <definedName name="_xlnm.Print_Area" localSheetId="2">'02 - Vedlejší a ostatní n...'!$C$4:$J$39,'02 - Vedlejší a ostatní n...'!$C$45:$J$65,'02 - Vedlejší a ostatní n...'!$C$71:$K$104</definedName>
    <definedName name="_xlnm.Print_Titles" localSheetId="2">'02 - Vedlejší a ostatní n...'!$83:$83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2"/>
  <c r="BH102"/>
  <c r="BG102"/>
  <c r="BF102"/>
  <c r="T102"/>
  <c r="T101"/>
  <c r="R102"/>
  <c r="R101"/>
  <c r="P102"/>
  <c r="P101"/>
  <c r="BI98"/>
  <c r="BH98"/>
  <c r="BG98"/>
  <c r="BF98"/>
  <c r="T98"/>
  <c r="T97"/>
  <c r="R98"/>
  <c r="R97"/>
  <c r="P98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274"/>
  <c r="BH274"/>
  <c r="BG274"/>
  <c r="BF274"/>
  <c r="T274"/>
  <c r="R274"/>
  <c r="P274"/>
  <c r="BI269"/>
  <c r="BH269"/>
  <c r="BG269"/>
  <c r="BF269"/>
  <c r="T269"/>
  <c r="R269"/>
  <c r="P269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1" r="L50"/>
  <c r="AM50"/>
  <c r="AM49"/>
  <c r="L49"/>
  <c r="AM47"/>
  <c r="L47"/>
  <c r="L45"/>
  <c r="L44"/>
  <c i="2" r="J235"/>
  <c r="J224"/>
  <c r="J153"/>
  <c r="BK114"/>
  <c r="J177"/>
  <c r="BK153"/>
  <c i="3" r="BK94"/>
  <c i="2" r="J241"/>
  <c r="J251"/>
  <c r="BK136"/>
  <c r="BK235"/>
  <c r="J174"/>
  <c r="J136"/>
  <c i="3" r="BK91"/>
  <c i="2" r="J269"/>
  <c r="J230"/>
  <c r="J162"/>
  <c r="BK241"/>
  <c r="BK174"/>
  <c r="J126"/>
  <c r="J110"/>
  <c r="J220"/>
  <c r="BK248"/>
  <c r="J195"/>
  <c r="BK191"/>
  <c r="BK177"/>
  <c r="J148"/>
  <c r="BK130"/>
  <c r="J100"/>
  <c i="3" r="J102"/>
  <c i="2" r="BK256"/>
  <c r="J202"/>
  <c r="J130"/>
  <c r="BK224"/>
  <c r="BK170"/>
  <c r="BK139"/>
  <c i="3" r="J91"/>
  <c i="2" r="BK261"/>
  <c r="BK148"/>
  <c r="J104"/>
  <c r="J180"/>
  <c r="J158"/>
  <c i="3" r="BK102"/>
  <c r="J87"/>
  <c i="2" r="J248"/>
  <c r="BK142"/>
  <c r="J107"/>
  <c r="BK180"/>
  <c r="J142"/>
  <c i="3" r="F37"/>
  <c i="2" r="BK95"/>
  <c i="3" r="J94"/>
  <c i="2" r="BK217"/>
  <c r="BK100"/>
  <c i="1" r="AS54"/>
  <c i="2" r="BK104"/>
  <c r="BK195"/>
  <c r="BK202"/>
  <c r="BK251"/>
  <c r="J139"/>
  <c r="J170"/>
  <c i="3" r="BK98"/>
  <c i="2" r="BK274"/>
  <c r="J182"/>
  <c r="J261"/>
  <c r="J198"/>
  <c r="BK107"/>
  <c r="J217"/>
  <c r="BK158"/>
  <c r="BK198"/>
  <c r="J95"/>
  <c r="J114"/>
  <c i="3" r="BK87"/>
  <c i="2" r="J256"/>
  <c r="J191"/>
  <c r="BK162"/>
  <c r="BK120"/>
  <c r="J274"/>
  <c r="BK210"/>
  <c r="BK220"/>
  <c r="BK117"/>
  <c r="J186"/>
  <c r="J167"/>
  <c r="J117"/>
  <c i="3" r="J98"/>
  <c i="2" r="BK258"/>
  <c r="BK230"/>
  <c r="BK126"/>
  <c r="BK186"/>
  <c r="BK167"/>
  <c r="BK110"/>
  <c r="BK269"/>
  <c r="J258"/>
  <c r="J210"/>
  <c r="J120"/>
  <c r="BK182"/>
  <c l="1" r="T94"/>
  <c r="R103"/>
  <c r="R135"/>
  <c r="BK166"/>
  <c r="J166"/>
  <c r="J66"/>
  <c r="R173"/>
  <c r="R201"/>
  <c r="BK247"/>
  <c r="J247"/>
  <c r="J70"/>
  <c r="P255"/>
  <c r="BK260"/>
  <c r="J260"/>
  <c r="J72"/>
  <c r="BK94"/>
  <c r="J94"/>
  <c r="J61"/>
  <c r="BK103"/>
  <c r="J103"/>
  <c r="J62"/>
  <c r="BK135"/>
  <c r="J135"/>
  <c r="J63"/>
  <c r="P166"/>
  <c r="BK173"/>
  <c r="J173"/>
  <c r="J67"/>
  <c r="BK201"/>
  <c r="J201"/>
  <c r="J68"/>
  <c r="P247"/>
  <c r="P246"/>
  <c r="BK255"/>
  <c r="J255"/>
  <c r="J71"/>
  <c r="T260"/>
  <c r="P94"/>
  <c r="P103"/>
  <c r="T135"/>
  <c r="R166"/>
  <c r="R165"/>
  <c r="T173"/>
  <c r="P201"/>
  <c r="R247"/>
  <c r="R255"/>
  <c r="R260"/>
  <c r="R94"/>
  <c r="T103"/>
  <c r="P135"/>
  <c r="T166"/>
  <c r="P173"/>
  <c r="T201"/>
  <c r="T247"/>
  <c r="T255"/>
  <c r="P260"/>
  <c i="3" r="BK90"/>
  <c r="J90"/>
  <c r="J62"/>
  <c r="P90"/>
  <c r="P85"/>
  <c r="P84"/>
  <c i="1" r="AU56"/>
  <c i="3" r="R90"/>
  <c r="R85"/>
  <c r="R84"/>
  <c r="T90"/>
  <c r="T85"/>
  <c r="T84"/>
  <c r="BK101"/>
  <c r="J101"/>
  <c r="J64"/>
  <c i="2" r="BK161"/>
  <c r="J161"/>
  <c r="J64"/>
  <c i="3" r="BK86"/>
  <c r="J86"/>
  <c r="J61"/>
  <c r="BK97"/>
  <c r="J97"/>
  <c r="J63"/>
  <c r="E48"/>
  <c r="J52"/>
  <c r="F55"/>
  <c r="BE87"/>
  <c r="BE91"/>
  <c r="BE94"/>
  <c r="BE98"/>
  <c r="BE102"/>
  <c i="1" r="BD56"/>
  <c i="2" r="J52"/>
  <c r="E82"/>
  <c r="F89"/>
  <c r="BE104"/>
  <c r="BE110"/>
  <c r="BE117"/>
  <c r="BE130"/>
  <c r="BE136"/>
  <c r="BE148"/>
  <c r="BE162"/>
  <c r="BE167"/>
  <c r="BE170"/>
  <c r="BE174"/>
  <c r="BE177"/>
  <c r="BE180"/>
  <c r="BE182"/>
  <c r="BE186"/>
  <c r="BE191"/>
  <c r="BE220"/>
  <c r="BE230"/>
  <c r="BE248"/>
  <c r="BE258"/>
  <c r="BE95"/>
  <c r="BE100"/>
  <c r="BE107"/>
  <c r="BE114"/>
  <c r="BE120"/>
  <c r="BE126"/>
  <c r="BE139"/>
  <c r="BE142"/>
  <c r="BE153"/>
  <c r="BE158"/>
  <c r="BE198"/>
  <c r="BE210"/>
  <c r="BE224"/>
  <c r="BE251"/>
  <c r="BE195"/>
  <c r="BE202"/>
  <c r="BE217"/>
  <c r="BE235"/>
  <c r="BE241"/>
  <c r="BE256"/>
  <c r="BE261"/>
  <c r="BE269"/>
  <c r="BE274"/>
  <c r="J34"/>
  <c i="1" r="AW55"/>
  <c i="2" r="F35"/>
  <c i="1" r="BB55"/>
  <c i="3" r="J34"/>
  <c i="1" r="AW56"/>
  <c i="3" r="F34"/>
  <c i="1" r="BA56"/>
  <c i="3" r="F35"/>
  <c i="1" r="BB56"/>
  <c i="2" r="F34"/>
  <c i="1" r="BA55"/>
  <c i="2" r="F36"/>
  <c i="1" r="BC55"/>
  <c i="3" r="F36"/>
  <c i="1" r="BC56"/>
  <c i="2" r="F37"/>
  <c i="1" r="BD55"/>
  <c r="BD54"/>
  <c r="W33"/>
  <c i="2" l="1" r="R93"/>
  <c r="T246"/>
  <c r="R246"/>
  <c r="P93"/>
  <c r="P165"/>
  <c r="T165"/>
  <c r="R92"/>
  <c r="T93"/>
  <c r="T92"/>
  <c r="BK93"/>
  <c r="J93"/>
  <c r="J60"/>
  <c r="BK165"/>
  <c r="J165"/>
  <c r="J65"/>
  <c i="3" r="BK85"/>
  <c r="J85"/>
  <c r="J60"/>
  <c i="2" r="BK246"/>
  <c r="J246"/>
  <c r="J69"/>
  <c i="1" r="BA54"/>
  <c r="W30"/>
  <c i="3" r="F33"/>
  <c i="1" r="AZ56"/>
  <c i="2" r="F33"/>
  <c i="1" r="AZ55"/>
  <c r="BC54"/>
  <c r="W32"/>
  <c i="3" r="J33"/>
  <c i="1" r="AV56"/>
  <c r="AT56"/>
  <c r="BB54"/>
  <c r="AX54"/>
  <c i="2" r="J33"/>
  <c i="1" r="AV55"/>
  <c r="AT55"/>
  <c i="2" l="1" r="P92"/>
  <c i="1" r="AU55"/>
  <c i="3" r="BK84"/>
  <c r="J84"/>
  <c r="J59"/>
  <c i="2" r="BK92"/>
  <c r="J92"/>
  <c r="J59"/>
  <c i="1" r="AU54"/>
  <c r="W31"/>
  <c r="AW54"/>
  <c r="AK30"/>
  <c r="AY54"/>
  <c r="AZ54"/>
  <c r="W29"/>
  <c i="3" l="1" r="J30"/>
  <c i="1" r="AG56"/>
  <c i="2" r="J30"/>
  <c i="1" r="AG55"/>
  <c r="AV54"/>
  <c r="AK29"/>
  <c i="3" l="1" r="J39"/>
  <c i="2" r="J39"/>
  <c i="1" r="AN56"/>
  <c r="AN55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<sst xmlns="http://schemas.openxmlformats.org/spreadsheetml/2006/main">
  <si>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</si>
  <si>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</si>
  <si>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</si>
  <si>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</si>
  <si>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</si>
  <si>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{adc18bd7-fdf6-44aa-90bc-8153e4305133}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</si>
  <si>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</si>
  <si>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</si>
  <si>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</si>
  <si>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</si>
  <si>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</si>
  <si>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</si>
  <si>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</si>
  <si>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</si>
  <si>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20231220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</si>
  <si>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</si>
  <si>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</si>
  <si>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Objekt občanské vybavenosti Moskevská 2035/21, 360 01  Karlovy Vary - obnova technologie výtahu</t>
  </si>
  <si>
    <t>KSO:</t>
  </si>
  <si>
    <t/>
  </si>
  <si>
    <t>CC-CZ:</t>
  </si>
  <si>
    <t>Místo:</t>
  </si>
  <si>
    <t>Moskevská 2035/21, Karlovy Vary</t>
  </si>
  <si>
    <t>Datum:</t>
  </si>
  <si>
    <t>20. 12. 2023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</si>
  <si>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</si>
  <si>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</si>
  <si>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</si>
  <si>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</si>
  <si>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</si>
  <si>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</si>
  <si>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</si>
  <si>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</si>
  <si>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</si>
  <si>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</si>
  <si>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</si>
  <si>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</si>
  <si>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</si>
  <si>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</si>
  <si>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</si>
  <si>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</si>
  <si>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</si>
  <si>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</si>
  <si>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</si>
  <si>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</si>
  <si>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</si>
  <si>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</si>
  <si>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</si>
  <si>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</si>
  <si>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</si>
  <si>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</si>
  <si>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</si>
  <si>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</si>
  <si>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</si>
  <si>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</si>
  <si>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</si>
  <si>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</si>
  <si>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</si>
  <si>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</si>
  <si>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</si>
  <si>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</si>
  <si>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</si>
  <si>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</si>
  <si>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</si>
  <si>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</si>
  <si>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</si>
  <si>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</si>
  <si>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</si>
  <si>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</si>
  <si>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</si>
  <si>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</si>
  <si>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</si>
  <si>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</si>
  <si>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</si>
  <si>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</si>
  <si>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</si>
  <si>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</si>
  <si>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</si>
  <si>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</si>
  <si>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</si>
  <si>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</si>
  <si>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{c30af19f-d8fc-4ab7-ad45-67d03452393e}</t>
  </si>
  <si>
    <t>2</t>
  </si>
  <si>
    <t>02</t>
  </si>
  <si>
    <t>Vedlejší a ostatní náklady</t>
  </si>
  <si>
    <t>{02e47d04-4124-4f6b-9fa4-aa17c38c526f}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</si>
  <si>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</si>
  <si>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</si>
  <si>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</si>
  <si>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</si>
  <si>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</si>
  <si>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</si>
  <si>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</si>
  <si>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</si>
  <si>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</si>
  <si>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</si>
  <si>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</si>
  <si>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</si>
  <si>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</si>
  <si>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</si>
  <si>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</si>
  <si>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</si>
  <si>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</si>
  <si>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</si>
  <si>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</si>
  <si>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</si>
  <si>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</si>
  <si>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</si>
  <si>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</si>
  <si>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</si>
  <si>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</si>
  <si>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</si>
  <si>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</si>
  <si>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</si>
  <si>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</si>
  <si>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</si>
  <si>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</si>
  <si>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</si>
  <si>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</si>
  <si>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</si>
  <si>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</si>
  <si>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</si>
  <si>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</si>
  <si>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</si>
  <si>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</si>
  <si>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612325301</t>
  </si>
  <si>
    <t>Vápenocementová hladká omítka ostění nebo nadpraží</t>
  </si>
  <si>
    <t>m2</t>
  </si>
  <si>
    <t>CS ÚRS 2023 02</t>
  </si>
  <si>
    <t>4</t>
  </si>
  <si>
    <t>-412838438</t>
  </si>
  <si>
    <t>PP</t>
  </si>
  <si>
    <t>Vápenocementová omítka ostění nebo nadpraží hladká</t>
  </si>
  <si>
    <t>Online PSC</t>
  </si>
  <si>
    <t>https://podminky.urs.cz/item/CS_URS_2023_02/612325301</t>
  </si>
  <si>
    <t>VV</t>
  </si>
  <si>
    <t>4*2*2,26*0,46</t>
  </si>
  <si>
    <t>Součet</t>
  </si>
  <si>
    <t>619991001</t>
  </si>
  <si>
    <t>Zakrytí podlah fólií přilepenou lepící páskou</t>
  </si>
  <si>
    <t>14610215</t>
  </si>
  <si>
    <t>Zakrytí vnitřních ploch před znečištěním včetně pozdějšího odkrytí podlah fólií přilepenou lepící páskou</t>
  </si>
  <si>
    <t>https://podminky.urs.cz/item/CS_URS_2023_02/619991001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</si>
  <si>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</si>
  <si>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</si>
  <si>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</si>
  <si>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</si>
  <si>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</si>
  <si>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326749420</t>
  </si>
  <si>
    <t>Lešení pomocné pracovní pro objekty pozemních staveb pro zatížení do 150 kg/m2, o výšce lešeňové podlahy do 1,9 m</t>
  </si>
  <si>
    <t>https://podminky.urs.cz/item/CS_URS_2023_02/949101111</t>
  </si>
  <si>
    <t>949311112</t>
  </si>
  <si>
    <t>Montáž lešení trubkového do šachet o půdorysné ploše do 6 m2 v přes 10 do 20 m</t>
  </si>
  <si>
    <t>m</t>
  </si>
  <si>
    <t>734801172</t>
  </si>
  <si>
    <t>Lešení trubkové do šachet (výtahových, potrubních) o půdorysné ploše do 6 m2, výšky přes 10 do 20 m montáž</t>
  </si>
  <si>
    <t>https://podminky.urs.cz/item/CS_URS_2023_02/949311112</t>
  </si>
  <si>
    <t>5</t>
  </si>
  <si>
    <t>949311212</t>
  </si>
  <si>
    <t>Příplatek k lešení trubkovému do šachet do 6 m2 v přes 10 do 20 m za každý den použití</t>
  </si>
  <si>
    <t>-1236219279</t>
  </si>
  <si>
    <t>Lešení trubkové do šachet (výtahových, potrubních) o půdorysné ploše do 6 m2, výšky přes 10 do 20 m příplatek k ceně za každý den použití</t>
  </si>
  <si>
    <t>https://podminky.urs.cz/item/CS_URS_2023_02/949311212</t>
  </si>
  <si>
    <t>15,65*30*2</t>
  </si>
  <si>
    <t>949311812</t>
  </si>
  <si>
    <t>Demontáž lešení trubkového do šachet o půdorysné ploše do 6 m2 v přes 10 do 20 m</t>
  </si>
  <si>
    <t>-1252810998</t>
  </si>
  <si>
    <t>Lešení trubkové do šachet (výtahových, potrubních) o půdorysné ploše do 6 m2, výšky přes 10 do 20 m demontáž</t>
  </si>
  <si>
    <t>https://podminky.urs.cz/item/CS_URS_2023_02/949311812</t>
  </si>
  <si>
    <t>7</t>
  </si>
  <si>
    <t>952901114</t>
  </si>
  <si>
    <t>Vyčištění budov bytové a občanské výstavby při výšce podlaží přes 4 m</t>
  </si>
  <si>
    <t>-1003817894</t>
  </si>
  <si>
    <t>Vyčištění budov nebo objektů před předáním do užívání budov bytové nebo občanské výstavby, světlé výšky podlaží přes 4 m</t>
  </si>
  <si>
    <t>https://podminky.urs.cz/item/CS_URS_2023_02/952901114</t>
  </si>
  <si>
    <t>8</t>
  </si>
  <si>
    <t>962052210</t>
  </si>
  <si>
    <t>Bourání zdiva nadzákladového ze ŽB do 1 m3</t>
  </si>
  <si>
    <t>m3</t>
  </si>
  <si>
    <t>-913559092</t>
  </si>
  <si>
    <t>Bourání zdiva železobetonového nadzákladového, objemu do 1 m3</t>
  </si>
  <si>
    <t>https://podminky.urs.cz/item/CS_URS_2023_02/962052210</t>
  </si>
  <si>
    <t>rozšíření otvorů pro osazení automatický šachetních dveří</t>
  </si>
  <si>
    <t>4*2*2,26*0,46*0,035</t>
  </si>
  <si>
    <t>97721111R</t>
  </si>
  <si>
    <t>Řezání betonových kcí hl přes 420 do 520 mm</t>
  </si>
  <si>
    <t>R-položka</t>
  </si>
  <si>
    <t>1272679807</t>
  </si>
  <si>
    <t>Řezání konstrukcí betonových hloubka řezu přes 420 do 520 mm</t>
  </si>
  <si>
    <t>4*2*2,26</t>
  </si>
  <si>
    <t>10</t>
  </si>
  <si>
    <t>993121111</t>
  </si>
  <si>
    <t>Dovoz a odvoz lešení prostorového lehkého do 10 km včetně naložení a složení</t>
  </si>
  <si>
    <t>1227712645</t>
  </si>
  <si>
    <t>Dovoz a odvoz lešení včetně naložení a složení prostorového lehkého, na vzdálenost do 10 km</t>
  </si>
  <si>
    <t>https://podminky.urs.cz/item/CS_URS_2023_02/993121111</t>
  </si>
  <si>
    <t>3*15,65</t>
  </si>
  <si>
    <t>997</t>
  </si>
  <si>
    <t>Přesun sutě</t>
  </si>
  <si>
    <t>11</t>
  </si>
  <si>
    <t>997013214</t>
  </si>
  <si>
    <t>Vnitrostaveništní doprava suti a vybouraných hmot pro budovy v přes 12 do 15 m ručně</t>
  </si>
  <si>
    <t>t</t>
  </si>
  <si>
    <t>-1254751145</t>
  </si>
  <si>
    <t>Vnitrostaveništní doprava suti a vybouraných hmot vodorovně do 50 m svisle ručně pro budovy a haly výšky přes 12 do 15 m</t>
  </si>
  <si>
    <t>https://podminky.urs.cz/item/CS_URS_2023_02/997013214</t>
  </si>
  <si>
    <t>12</t>
  </si>
  <si>
    <t>997013501</t>
  </si>
  <si>
    <t>Odvoz suti a vybouraných hmot na skládku nebo meziskládku do 1 km se složením</t>
  </si>
  <si>
    <t>861883291</t>
  </si>
  <si>
    <t>Odvoz suti a vybouraných hmot na skládku nebo meziskládku se složením, na vzdálenost do 1 km</t>
  </si>
  <si>
    <t>https://podminky.urs.cz/item/CS_URS_2023_02/997013501</t>
  </si>
  <si>
    <t>13</t>
  </si>
  <si>
    <t>997013509</t>
  </si>
  <si>
    <t>Příplatek k odvozu suti a vybouraných hmot na skládku ZKD 1 km přes 1 km</t>
  </si>
  <si>
    <t>1325056846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</si>
  <si>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</si>
  <si>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</si>
  <si>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0,701*9</t>
  </si>
  <si>
    <t>1,611*29</t>
  </si>
  <si>
    <t>14</t>
  </si>
  <si>
    <t>997013635</t>
  </si>
  <si>
    <t>Poplatek za uložení na skládce (skládkovné) komunálního odpadu kód odpadu 20 03 01</t>
  </si>
  <si>
    <t>42611337</t>
  </si>
  <si>
    <t>Poplatek za uložení stavebního odpadu na skládce (skládkovné) komunálního zatříděného do Katalogu odpadů pod kódem 20 03 01</t>
  </si>
  <si>
    <t>https://podminky.urs.cz/item/CS_URS_2023_02/997013635</t>
  </si>
  <si>
    <t>skládka SUAS recyklační, Vřesová</t>
  </si>
  <si>
    <t>1,611</t>
  </si>
  <si>
    <t>997013862</t>
  </si>
  <si>
    <t>Poplatek za uložení stavebního odpadu na recyklační skládce (skládkovné) z armovaného betonu kód odpadu 17 01 01</t>
  </si>
  <si>
    <t>-2116892995</t>
  </si>
  <si>
    <t>Poplatek za uložení stavebního odpadu na recyklační skládce (skládkovné) z armovaného betonu zatříděného do Katalogu odpadů pod kódem 17 01 01</t>
  </si>
  <si>
    <t>https://podminky.urs.cz/item/CS_URS_2023_02/997013862</t>
  </si>
  <si>
    <t>recyklační centrum Sadov</t>
  </si>
  <si>
    <t>0,701</t>
  </si>
  <si>
    <t>16</t>
  </si>
  <si>
    <t>997221612</t>
  </si>
  <si>
    <t>Nakládání vybouraných hmot na dopravní prostředky pro vodorovnou dopravu</t>
  </si>
  <si>
    <t>-1063812714</t>
  </si>
  <si>
    <t>Nakládání na dopravní prostředky pro vodorovnou dopravu vybouraných hmot</t>
  </si>
  <si>
    <t>https://podminky.urs.cz/item/CS_URS_2023_02/997221612</t>
  </si>
  <si>
    <t>998</t>
  </si>
  <si>
    <t>Přesun hmot</t>
  </si>
  <si>
    <t>17</t>
  </si>
  <si>
    <t>998018003</t>
  </si>
  <si>
    <t>Přesun hmot ruční pro budovy v přes 12 do 24 m</t>
  </si>
  <si>
    <t>282079846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</si>
  <si>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</si>
  <si>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https://podminky.urs.cz/item/CS_URS_2023_02/998018003</t>
  </si>
  <si>
    <t>PSV</t>
  </si>
  <si>
    <t>Práce a dodávky PSV</t>
  </si>
  <si>
    <t>741</t>
  </si>
  <si>
    <t>Elektroinstalace - silnoproud</t>
  </si>
  <si>
    <t>18</t>
  </si>
  <si>
    <t>741920241</t>
  </si>
  <si>
    <t>Ucpávka prostupu diskem samostatného kabelu do D 21 mm stěnou tl do 100 mm požární odolnost EI 60</t>
  </si>
  <si>
    <t>kus</t>
  </si>
  <si>
    <t>-1389888096</t>
  </si>
  <si>
    <t>Protipožární ucpávky samostatných kabelů prostup stěnou, tloušťky do 100 mm diskem požární odolnost EI 60, průměr kabelu do 21 mm</t>
  </si>
  <si>
    <t>https://podminky.urs.cz/item/CS_URS_2023_02/741920241</t>
  </si>
  <si>
    <t>19</t>
  </si>
  <si>
    <t>998741203</t>
  </si>
  <si>
    <t>Přesun hmot procentní pro silnoproud v objektech v přes 12 do 24 m</t>
  </si>
  <si>
    <t>%</t>
  </si>
  <si>
    <t>373325145</t>
  </si>
  <si>
    <t>Přesun hmot pro silnoproud stanovený procentní sazbou (%) z ceny vodorovná dopravní vzdálenost do 50 m v objektech výšky přes 12 do 24 m</t>
  </si>
  <si>
    <t>https://podminky.urs.cz/item/CS_URS_2023_02/998741203</t>
  </si>
  <si>
    <t>781</t>
  </si>
  <si>
    <t>Dokončovací práce - obklady</t>
  </si>
  <si>
    <t>20</t>
  </si>
  <si>
    <t>781121011</t>
  </si>
  <si>
    <t>Nátěr penetrační na stěnu</t>
  </si>
  <si>
    <t>856969597</t>
  </si>
  <si>
    <t>Příprava podkladu před provedením obkladu nátěr penetrační na stěnu</t>
  </si>
  <si>
    <t>https://podminky.urs.cz/item/CS_URS_2023_02/781121011</t>
  </si>
  <si>
    <t>781151031</t>
  </si>
  <si>
    <t>Celoplošné vyrovnání podkladu stěrkou tl 3 mm</t>
  </si>
  <si>
    <t>606733043</t>
  </si>
  <si>
    <t>Příprava podkladu před provedením obkladu celoplošné vyrovnání podkladu stěrkou, tloušťky 3 mm</t>
  </si>
  <si>
    <t>https://podminky.urs.cz/item/CS_URS_2023_02/781151031</t>
  </si>
  <si>
    <t>22</t>
  </si>
  <si>
    <t>78147416R</t>
  </si>
  <si>
    <t>Montáž obkladů vnitřních skleněných velkoformátových přes 0,5 do 2 ks/m2 lepených flexibilním lepidlem</t>
  </si>
  <si>
    <t>76202880</t>
  </si>
  <si>
    <t>Montáž obkladů vnitřních stěn ze skleněných desek lepených flexibilním lepidlem velkoformátových přes 0,5 do 2 ks/m2</t>
  </si>
  <si>
    <t>23</t>
  </si>
  <si>
    <t>M</t>
  </si>
  <si>
    <t>59040373R</t>
  </si>
  <si>
    <t>deska z probarveného skla</t>
  </si>
  <si>
    <t>32</t>
  </si>
  <si>
    <t>1133230191</t>
  </si>
  <si>
    <t>7,5</t>
  </si>
  <si>
    <t>7,5*1,1 'Přepočtené koeficientem množství</t>
  </si>
  <si>
    <t>24</t>
  </si>
  <si>
    <t>781492211</t>
  </si>
  <si>
    <t>Montáž profilů rohových lepených flexibilním cementovým lepidlem</t>
  </si>
  <si>
    <t>885929642</t>
  </si>
  <si>
    <t>Obklad - dokončující práce montáž profilu lepeného flexibilním cementovým lepidlem rohového</t>
  </si>
  <si>
    <t>https://podminky.urs.cz/item/CS_URS_2023_02/781492211</t>
  </si>
  <si>
    <t>4*(2*2,26+1,13)</t>
  </si>
  <si>
    <t>25</t>
  </si>
  <si>
    <t>19416012</t>
  </si>
  <si>
    <t>lišta ukončovací nerezová 10mm</t>
  </si>
  <si>
    <t>69793759</t>
  </si>
  <si>
    <t>22,6</t>
  </si>
  <si>
    <t>22,6*1,1 'Přepočtené koeficientem množství</t>
  </si>
  <si>
    <t>26</t>
  </si>
  <si>
    <t>781495211</t>
  </si>
  <si>
    <t>Čištění vnitřních ploch stěn po provedení obkladu chemickými prostředky</t>
  </si>
  <si>
    <t>-1810841911</t>
  </si>
  <si>
    <t>Čištění vnitřních ploch po provedení obkladu stěn chemickými prostředky</t>
  </si>
  <si>
    <t>https://podminky.urs.cz/item/CS_URS_2023_02/781495211</t>
  </si>
  <si>
    <t>27</t>
  </si>
  <si>
    <t>998781203</t>
  </si>
  <si>
    <t>Přesun hmot procentní pro obklady keramické v objektech v přes 12 do 24 m</t>
  </si>
  <si>
    <t>-1846884841</t>
  </si>
  <si>
    <t>Přesun hmot pro obklady keramické stanovený procentní sazbou (%) z ceny vodorovná dopravní vzdálenost do 50 m v objektech výšky přes 12 do 24 m</t>
  </si>
  <si>
    <t>https://podminky.urs.cz/item/CS_URS_2023_02/998781203</t>
  </si>
  <si>
    <t>784</t>
  </si>
  <si>
    <t>Dokončovací práce - malby a tapety</t>
  </si>
  <si>
    <t>28</t>
  </si>
  <si>
    <t>784111045</t>
  </si>
  <si>
    <t>Omytí podkladu s odmaštěním v místnostech v přes 5,00 m</t>
  </si>
  <si>
    <t>-1198531441</t>
  </si>
  <si>
    <t>Omytí podkladu omytí omytím s odmaštěním a následným opláchnutím v místnostech výšky přes 5,00 m</t>
  </si>
  <si>
    <t>https://podminky.urs.cz/item/CS_URS_2023_02/784111045</t>
  </si>
  <si>
    <t>výtahová šachta</t>
  </si>
  <si>
    <t>15,65*(2*1,4+2*2,1+4*0,16)</t>
  </si>
  <si>
    <t>1,4*2,1+2*0,16*0,27</t>
  </si>
  <si>
    <t>-4*1,13*2,26</t>
  </si>
  <si>
    <t>29</t>
  </si>
  <si>
    <t>784121001</t>
  </si>
  <si>
    <t>Oškrabání malby v místnostech v do 3,80 m</t>
  </si>
  <si>
    <t>-1555013955</t>
  </si>
  <si>
    <t>Oškrabání malby v místnostech výšky do 3,80 m</t>
  </si>
  <si>
    <t>https://podminky.urs.cz/item/CS_URS_2023_02/784121001</t>
  </si>
  <si>
    <t>nadpraží a kolem vstupních portálů</t>
  </si>
  <si>
    <t>4*0,46*1,13</t>
  </si>
  <si>
    <t>4*0,3*(2*2,56+1,73)</t>
  </si>
  <si>
    <t>30</t>
  </si>
  <si>
    <t>784171101</t>
  </si>
  <si>
    <t>Zakrytí vnitřních podlah včetně pozdějšího odkrytí</t>
  </si>
  <si>
    <t>-1345226811</t>
  </si>
  <si>
    <t>Zakrytí nemalovaných ploch (materiál ve specifikaci) včetně pozdějšího odkrytí podlah</t>
  </si>
  <si>
    <t>https://podminky.urs.cz/item/CS_URS_2023_02/784171101</t>
  </si>
  <si>
    <t>31</t>
  </si>
  <si>
    <t>58124844</t>
  </si>
  <si>
    <t>fólie pro malířské potřeby zakrývací tl 25µ 4x5m</t>
  </si>
  <si>
    <t>651295047</t>
  </si>
  <si>
    <t>50</t>
  </si>
  <si>
    <t>50*1,05 'Přepočtené koeficientem množství</t>
  </si>
  <si>
    <t>784181123</t>
  </si>
  <si>
    <t>Hloubková jednonásobná bezbarvá penetrace podkladu v místnostech v přes 3,80 do 5,00 m</t>
  </si>
  <si>
    <t>297081451</t>
  </si>
  <si>
    <t>Penetrace podkladu jednonásobná hloubková akrylátová bezbarvá v místnostech výšky přes 3,80 do 5,00 m</t>
  </si>
  <si>
    <t>https://podminky.urs.cz/item/CS_URS_2023_02/784181123</t>
  </si>
  <si>
    <t>oprava maleb kolem vstupních portálů</t>
  </si>
  <si>
    <t>4*10</t>
  </si>
  <si>
    <t>33</t>
  </si>
  <si>
    <t>784181125</t>
  </si>
  <si>
    <t>Hloubková jednonásobná bezbarvá penetrace podkladu v místnostech v přes 5,00 m</t>
  </si>
  <si>
    <t>-414825344</t>
  </si>
  <si>
    <t>Penetrace podkladu jednonásobná hloubková akrylátová bezbarvá v místnostech výšky přes 5,00 m</t>
  </si>
  <si>
    <t>https://podminky.urs.cz/item/CS_URS_2023_02/784181125</t>
  </si>
  <si>
    <t>112,377</t>
  </si>
  <si>
    <t>34</t>
  </si>
  <si>
    <t>784211123</t>
  </si>
  <si>
    <t>Dvojnásobné bílé malby ze směsí za mokra středně oděruvzdorných v místnostech v přes 3,80 do 5,00 m</t>
  </si>
  <si>
    <t>-633002230</t>
  </si>
  <si>
    <t>Malby z malířských směsí oděruvzdorných za mokra dvojnásobné, bílé za mokra oděruvzdorné středně v místnostech výšky přes 3,80 do 5,00 m</t>
  </si>
  <si>
    <t>https://podminky.urs.cz/item/CS_URS_2023_02/784211123</t>
  </si>
  <si>
    <t>35</t>
  </si>
  <si>
    <t>784211125</t>
  </si>
  <si>
    <t>Dvojnásobné bílé malby ze směsí za mokra středně oděruvzdorných v místnostech v přes 5,00 m</t>
  </si>
  <si>
    <t>802723874</t>
  </si>
  <si>
    <t>Malby z malířských směsí oděruvzdorných za mokra dvojnásobné, bílé za mokra oděruvzdorné středně v místnostech výšky přes 5,00 m</t>
  </si>
  <si>
    <t>https://podminky.urs.cz/item/CS_URS_2023_02/784211125</t>
  </si>
  <si>
    <t>Práce a dodávky M</t>
  </si>
  <si>
    <t>21-M</t>
  </si>
  <si>
    <t>Elektromontáže</t>
  </si>
  <si>
    <t>36</t>
  </si>
  <si>
    <t>210813063</t>
  </si>
  <si>
    <t>Montáž kabelu Cu plného nebo laněného do 1 kV žíly 5x4 až 6 mm2 (např. CYKY) bez ukončení uloženého pevně</t>
  </si>
  <si>
    <t>64</t>
  </si>
  <si>
    <t>-2145396253</t>
  </si>
  <si>
    <t>Montáž izolovaných kabelů měděných do 1 kV bez ukončení plných nebo laněných kulatých (např. CYKY, CHKE-R) uložených pevně počtu a průřezu žil 5x4 až 6 mm2</t>
  </si>
  <si>
    <t>https://podminky.urs.cz/item/CS_URS_2023_02/210813063</t>
  </si>
  <si>
    <t>37</t>
  </si>
  <si>
    <t>34111166</t>
  </si>
  <si>
    <t>kabel silový oheň retardující bezhalogenový bez funkční schopnosti při požáru třída reakce na oheň B2cas1d1a1 jádro Cu 0,6/1kV (1-CXKH-R B2) 5x6mm2</t>
  </si>
  <si>
    <t>-581818288</t>
  </si>
  <si>
    <t>25*1,15 'Přepočtené koeficientem množství</t>
  </si>
  <si>
    <t>33-M</t>
  </si>
  <si>
    <t>Montáže dopr.zaříz.,sklad. zař. a váh</t>
  </si>
  <si>
    <t>38</t>
  </si>
  <si>
    <t>33100000R</t>
  </si>
  <si>
    <t>Demontáž stávajícího výtahu</t>
  </si>
  <si>
    <t>soubor</t>
  </si>
  <si>
    <t>2026615400</t>
  </si>
  <si>
    <t>39</t>
  </si>
  <si>
    <t>33100001R</t>
  </si>
  <si>
    <t>Dodávka a montáž nového výtahu ve specifikaci dle projektové dokumentace</t>
  </si>
  <si>
    <t>1008362595</t>
  </si>
  <si>
    <t>HZS</t>
  </si>
  <si>
    <t>Hodinové zúčtovací sazby</t>
  </si>
  <si>
    <t>40</t>
  </si>
  <si>
    <t>HZS2231</t>
  </si>
  <si>
    <t>Hodinová zúčtovací sazba elektrikář</t>
  </si>
  <si>
    <t>hod</t>
  </si>
  <si>
    <t>512</t>
  </si>
  <si>
    <t>-1318354083</t>
  </si>
  <si>
    <t>Hodinové zúčtovací sazby profesí PSV provádění stavebních instalací elektrikář</t>
  </si>
  <si>
    <t>https://podminky.urs.cz/item/CS_URS_2023_02/HZS2231</t>
  </si>
  <si>
    <t>úprava a demontáž stávající elektroinstalace</t>
  </si>
  <si>
    <t>koordinace s investorem</t>
  </si>
  <si>
    <t>41</t>
  </si>
  <si>
    <t>HZS2491</t>
  </si>
  <si>
    <t>Hodinová zúčtovací sazba dělník zednických výpomocí</t>
  </si>
  <si>
    <t>1542872133</t>
  </si>
  <si>
    <t>Hodinové zúčtovací sazby profesí PSV zednické výpomoci a pomocné práce PSV dělník zednických výpomocí</t>
  </si>
  <si>
    <t>https://podminky.urs.cz/item/CS_URS_2023_02/HZS2491</t>
  </si>
  <si>
    <t>průrazy, prostupy, začištění atd.</t>
  </si>
  <si>
    <t>42</t>
  </si>
  <si>
    <t>HZS4211</t>
  </si>
  <si>
    <t>Hodinová zúčtovací sazba revizní technik</t>
  </si>
  <si>
    <t>501356120</t>
  </si>
  <si>
    <t>Hodinové zúčtovací sazby ostatních profesí revizní a kontrolní činnost revizní technik</t>
  </si>
  <si>
    <t>https://podminky.urs.cz/item/CS_URS_2023_02/HZS4211</t>
  </si>
  <si>
    <t>revize a revizní zpráva</t>
  </si>
  <si>
    <t>02 -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</si>
  <si>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</si>
  <si>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</si>
  <si>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</si>
  <si>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</si>
  <si>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</si>
  <si>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</si>
  <si>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</si>
  <si>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</si>
  <si>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</si>
  <si>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</si>
  <si>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</si>
  <si>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</si>
  <si>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-143147346</t>
  </si>
  <si>
    <t>https://podminky.urs.cz/item/CS_URS_2023_02/030001000</t>
  </si>
  <si>
    <t>VRN4</t>
  </si>
  <si>
    <t>Inženýrská činnost</t>
  </si>
  <si>
    <t>045203000</t>
  </si>
  <si>
    <t>Kompletační činnost</t>
  </si>
  <si>
    <t>1664965623</t>
  </si>
  <si>
    <t>https://podminky.urs.cz/item/CS_URS_2023_02/045203000</t>
  </si>
  <si>
    <t>045303000</t>
  </si>
  <si>
    <t>Koordinační činnost</t>
  </si>
  <si>
    <t>1442053126</t>
  </si>
  <si>
    <t>https://podminky.urs.cz/item/CS_URS_2023_02/045303000</t>
  </si>
  <si>
    <t>VRN6</t>
  </si>
  <si>
    <t>Územní vlivy</t>
  </si>
  <si>
    <t>065002000</t>
  </si>
  <si>
    <t>Mimostaveništní doprava materiálů</t>
  </si>
  <si>
    <t>-865054770</t>
  </si>
  <si>
    <t>https://podminky.urs.cz/item/CS_URS_2023_02/065002000</t>
  </si>
  <si>
    <t>VRN7</t>
  </si>
  <si>
    <t>Provozní vlivy</t>
  </si>
  <si>
    <t>071103000</t>
  </si>
  <si>
    <t>Provoz investora</t>
  </si>
  <si>
    <t>755396240</t>
  </si>
  <si>
    <t>https://podminky.urs.cz/item/CS_URS_2023_02/071103000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</si>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</sst>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325301" TargetMode="External" /><Relationship Id="rId2" Type="http://schemas.openxmlformats.org/officeDocument/2006/relationships/hyperlink" Target="https://podminky.urs.cz/item/CS_URS_2023_02/619991001" TargetMode="External" /><Relationship Id="rId3" Type="http://schemas.openxmlformats.org/officeDocument/2006/relationships/hyperlink" Target="https://podminky.urs.cz/item/CS_URS_2023_02/949101111" TargetMode="External" /><Relationship Id="rId4" Type="http://schemas.openxmlformats.org/officeDocument/2006/relationships/hyperlink" Target="https://podminky.urs.cz/item/CS_URS_2023_02/949311112" TargetMode="External" /><Relationship Id="rId5" Type="http://schemas.openxmlformats.org/officeDocument/2006/relationships/hyperlink" Target="https://podminky.urs.cz/item/CS_URS_2023_02/949311212" TargetMode="External" /><Relationship Id="rId6" Type="http://schemas.openxmlformats.org/officeDocument/2006/relationships/hyperlink" Target="https://podminky.urs.cz/item/CS_URS_2023_02/949311812" TargetMode="External" /><Relationship Id="rId7" Type="http://schemas.openxmlformats.org/officeDocument/2006/relationships/hyperlink" Target="https://podminky.urs.cz/item/CS_URS_2023_02/952901114" TargetMode="External" /><Relationship Id="rId8" Type="http://schemas.openxmlformats.org/officeDocument/2006/relationships/hyperlink" Target="https://podminky.urs.cz/item/CS_URS_2023_02/962052210" TargetMode="External" /><Relationship Id="rId9" Type="http://schemas.openxmlformats.org/officeDocument/2006/relationships/hyperlink" Target="https://podminky.urs.cz/item/CS_URS_2023_02/993121111" TargetMode="External" /><Relationship Id="rId10" Type="http://schemas.openxmlformats.org/officeDocument/2006/relationships/hyperlink" Target="https://podminky.urs.cz/item/CS_URS_2023_02/997013214" TargetMode="External" /><Relationship Id="rId11" Type="http://schemas.openxmlformats.org/officeDocument/2006/relationships/hyperlink" Target="https://podminky.urs.cz/item/CS_URS_2023_02/997013501" TargetMode="External" /><Relationship Id="rId12" Type="http://schemas.openxmlformats.org/officeDocument/2006/relationships/hyperlink" Target="https://podminky.urs.cz/item/CS_URS_2023_02/997013509" TargetMode="External" /><Relationship Id="rId13" Type="http://schemas.openxmlformats.org/officeDocument/2006/relationships/hyperlink" Target="https://podminky.urs.cz/item/CS_URS_2023_02/997013635" TargetMode="External" /><Relationship Id="rId14" Type="http://schemas.openxmlformats.org/officeDocument/2006/relationships/hyperlink" Target="https://podminky.urs.cz/item/CS_URS_2023_02/997013862" TargetMode="External" /><Relationship Id="rId15" Type="http://schemas.openxmlformats.org/officeDocument/2006/relationships/hyperlink" Target="https://podminky.urs.cz/item/CS_URS_2023_02/997221612" TargetMode="External" /><Relationship Id="rId16" Type="http://schemas.openxmlformats.org/officeDocument/2006/relationships/hyperlink" Target="https://podminky.urs.cz/item/CS_URS_2023_02/998018003" TargetMode="External" /><Relationship Id="rId17" Type="http://schemas.openxmlformats.org/officeDocument/2006/relationships/hyperlink" Target="https://podminky.urs.cz/item/CS_URS_2023_02/741920241" TargetMode="External" /><Relationship Id="rId18" Type="http://schemas.openxmlformats.org/officeDocument/2006/relationships/hyperlink" Target="https://podminky.urs.cz/item/CS_URS_2023_02/998741203" TargetMode="External" /><Relationship Id="rId19" Type="http://schemas.openxmlformats.org/officeDocument/2006/relationships/hyperlink" Target="https://podminky.urs.cz/item/CS_URS_2023_02/781121011" TargetMode="External" /><Relationship Id="rId20" Type="http://schemas.openxmlformats.org/officeDocument/2006/relationships/hyperlink" Target="https://podminky.urs.cz/item/CS_URS_2023_02/781151031" TargetMode="External" /><Relationship Id="rId21" Type="http://schemas.openxmlformats.org/officeDocument/2006/relationships/hyperlink" Target="https://podminky.urs.cz/item/CS_URS_2023_02/781492211" TargetMode="External" /><Relationship Id="rId22" Type="http://schemas.openxmlformats.org/officeDocument/2006/relationships/hyperlink" Target="https://podminky.urs.cz/item/CS_URS_2023_02/781495211" TargetMode="External" /><Relationship Id="rId23" Type="http://schemas.openxmlformats.org/officeDocument/2006/relationships/hyperlink" Target="https://podminky.urs.cz/item/CS_URS_2023_02/998781203" TargetMode="External" /><Relationship Id="rId24" Type="http://schemas.openxmlformats.org/officeDocument/2006/relationships/hyperlink" Target="https://podminky.urs.cz/item/CS_URS_2023_02/784111045" TargetMode="External" /><Relationship Id="rId25" Type="http://schemas.openxmlformats.org/officeDocument/2006/relationships/hyperlink" Target="https://podminky.urs.cz/item/CS_URS_2023_02/784121001" TargetMode="External" /><Relationship Id="rId26" Type="http://schemas.openxmlformats.org/officeDocument/2006/relationships/hyperlink" Target="https://podminky.urs.cz/item/CS_URS_2023_02/784171101" TargetMode="External" /><Relationship Id="rId27" Type="http://schemas.openxmlformats.org/officeDocument/2006/relationships/hyperlink" Target="https://podminky.urs.cz/item/CS_URS_2023_02/784181123" TargetMode="External" /><Relationship Id="rId28" Type="http://schemas.openxmlformats.org/officeDocument/2006/relationships/hyperlink" Target="https://podminky.urs.cz/item/CS_URS_2023_02/784181125" TargetMode="External" /><Relationship Id="rId29" Type="http://schemas.openxmlformats.org/officeDocument/2006/relationships/hyperlink" Target="https://podminky.urs.cz/item/CS_URS_2023_02/784211123" TargetMode="External" /><Relationship Id="rId30" Type="http://schemas.openxmlformats.org/officeDocument/2006/relationships/hyperlink" Target="https://podminky.urs.cz/item/CS_URS_2023_02/784211125" TargetMode="External" /><Relationship Id="rId31" Type="http://schemas.openxmlformats.org/officeDocument/2006/relationships/hyperlink" Target="https://podminky.urs.cz/item/CS_URS_2023_02/210813063" TargetMode="External" /><Relationship Id="rId32" Type="http://schemas.openxmlformats.org/officeDocument/2006/relationships/hyperlink" Target="https://podminky.urs.cz/item/CS_URS_2023_02/HZS2231" TargetMode="External" /><Relationship Id="rId33" Type="http://schemas.openxmlformats.org/officeDocument/2006/relationships/hyperlink" Target="https://podminky.urs.cz/item/CS_URS_2023_02/HZS2491" TargetMode="External" /><Relationship Id="rId34" Type="http://schemas.openxmlformats.org/officeDocument/2006/relationships/hyperlink" Target="https://podminky.urs.cz/item/CS_URS_2023_02/HZS4211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45203000" TargetMode="External" /><Relationship Id="rId3" Type="http://schemas.openxmlformats.org/officeDocument/2006/relationships/hyperlink" Target="https://podminky.urs.cz/item/CS_URS_2023_02/045303000" TargetMode="External" /><Relationship Id="rId4" Type="http://schemas.openxmlformats.org/officeDocument/2006/relationships/hyperlink" Target="https://podminky.urs.cz/item/CS_URS_2023_02/065002000" TargetMode="External" /><Relationship Id="rId5" Type="http://schemas.openxmlformats.org/officeDocument/2006/relationships/hyperlink" Target="https://podminky.urs.cz/item/CS_URS_2023_02/071103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20231220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Objekt občanské vybavenosti Moskevská 2035/21, 360 01  Karlovy Vary - obnova technologie výtahu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Moskevská 2035/21, Karlovy 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Karlovy 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Roman Gajdoš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Bc. Martin Frous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část'!P92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Vedlejší a ostatní 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'02 - Vedlejší a ostatní n...'!P84</f>
        <v>0</v>
      </c>
      <c r="AV56" s="126">
        <f>'02 - Vedlejší a ostatní n...'!J33</f>
        <v>0</v>
      </c>
      <c r="AW56" s="126">
        <f>'02 - Vedlejší a ostatní n...'!J34</f>
        <v>0</v>
      </c>
      <c r="AX56" s="126">
        <f>'02 - Vedlejší a ostatní n...'!J35</f>
        <v>0</v>
      </c>
      <c r="AY56" s="126">
        <f>'02 - Vedlejší a ostatní n...'!J36</f>
        <v>0</v>
      </c>
      <c r="AZ56" s="126">
        <f>'02 - Vedlejší a ostatní n...'!F33</f>
        <v>0</v>
      </c>
      <c r="BA56" s="126">
        <f>'02 - Vedlejší a ostatní n...'!F34</f>
        <v>0</v>
      </c>
      <c r="BB56" s="126">
        <f>'02 - Vedlejší a ostatní n...'!F35</f>
        <v>0</v>
      </c>
      <c r="BC56" s="126">
        <f>'02 - Vedlejší a ostatní n...'!F36</f>
        <v>0</v>
      </c>
      <c r="BD56" s="128">
        <f>'02 - Vedlejší a ostatní n...'!F37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u1lWyv/cdoNhmKPUd6QNnSYcOLKKiflOXMy+oEdRfI4QgJjTOKGn8kLSjRJoBMvzNZbkG4aA2gO9J5vm2TKL+g==" hashValue="VPfwqY1Ct6jCOzYFN36/R7sdis6di4ctyB8MO/Kv874lSefMrrKfo0Mji6u3vZkUBKCmIFwWOdqWq8stZL5RF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část'!C2" display="/"/>
    <hyperlink ref="A5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 xml:space="preserve">Objekt občanské vybavenosti Moskevská 2035/21, 360 01  Karlovy Vary - obnova technologie výtahu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ROUND((SUM(BE92:BE278)),  2)</f>
        <v>0</v>
      </c>
      <c r="G33" s="39"/>
      <c r="H33" s="39"/>
      <c r="I33" s="149">
        <v>0.20999999999999999</v>
      </c>
      <c r="J33" s="148">
        <f>ROUND(((SUM(BE92:BE278))*I33),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ROUND((SUM(BF92:BF278)),  2)</f>
        <v>0</v>
      </c>
      <c r="G34" s="39"/>
      <c r="H34" s="39"/>
      <c r="I34" s="149">
        <v>0.14999999999999999</v>
      </c>
      <c r="J34" s="148">
        <f>ROUND(((SUM(BF92:BF278))*I34),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ROUND((SUM(BG92:BG278)),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ROUND((SUM(BH92:BH278)),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ROUND((SUM(BI92:BI278)),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 xml:space="preserve">Objekt občanské vybavenosti Moskevská 2035/21, 360 01  Karlovy Vary - obnova technologie výtahu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Moskevská 2035/21, Karlovy Vary</v>
      </c>
      <c r="G52" s="41"/>
      <c r="H52" s="41"/>
      <c r="I52" s="33" t="s">
        <v>23</v>
      </c>
      <c r="J52" s="73" t="str">
        <f>IF(J12="","",J12)</f>
        <v>20. 12. 2023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Ing. Roman Gajdoš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Bc. Martin Frous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J161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98</v>
      </c>
      <c r="E65" s="169"/>
      <c r="F65" s="169"/>
      <c r="G65" s="169"/>
      <c r="H65" s="169"/>
      <c r="I65" s="169"/>
      <c r="J65" s="170">
        <f>J165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J166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J173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J201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102</v>
      </c>
      <c r="E69" s="169"/>
      <c r="F69" s="169"/>
      <c r="G69" s="169"/>
      <c r="H69" s="169"/>
      <c r="I69" s="169"/>
      <c r="J69" s="170">
        <f>J246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103</v>
      </c>
      <c r="E70" s="175"/>
      <c r="F70" s="175"/>
      <c r="G70" s="175"/>
      <c r="H70" s="175"/>
      <c r="I70" s="175"/>
      <c r="J70" s="176">
        <f>J247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104</v>
      </c>
      <c r="E71" s="175"/>
      <c r="F71" s="175"/>
      <c r="G71" s="175"/>
      <c r="H71" s="175"/>
      <c r="I71" s="175"/>
      <c r="J71" s="176">
        <f>J255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105</v>
      </c>
      <c r="E72" s="169"/>
      <c r="F72" s="169"/>
      <c r="G72" s="169"/>
      <c r="H72" s="169"/>
      <c r="I72" s="169"/>
      <c r="J72" s="170">
        <f>J260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61" t="str">
        <f>E7</f>
        <v xml:space="preserve">Objekt občanské vybavenosti Moskevská 2035/21, 360 01  Karlovy Vary - obnova technologie výtahu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87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01 - Stavební část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Moskevská 2035/21, Karlovy Vary</v>
      </c>
      <c r="G86" s="41"/>
      <c r="H86" s="41"/>
      <c r="I86" s="33" t="s">
        <v>23</v>
      </c>
      <c r="J86" s="73" t="str">
        <f>IF(J12="","",J12)</f>
        <v>20. 12. 2023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Statutární město Karlovy Vary</v>
      </c>
      <c r="G88" s="41"/>
      <c r="H88" s="41"/>
      <c r="I88" s="33" t="s">
        <v>31</v>
      </c>
      <c r="J88" s="37" t="str">
        <f>E21</f>
        <v>Ing. Roman Gajdoš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34</v>
      </c>
      <c r="J89" s="37" t="str">
        <f>E24</f>
        <v>Bc. Martin Frous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107</v>
      </c>
      <c r="D91" s="181" t="s">
        <v>57</v>
      </c>
      <c r="E91" s="181" t="s">
        <v>53</v>
      </c>
      <c r="F91" s="181" t="s">
        <v>54</v>
      </c>
      <c r="G91" s="181" t="s">
        <v>108</v>
      </c>
      <c r="H91" s="181" t="s">
        <v>109</v>
      </c>
      <c r="I91" s="181" t="s">
        <v>110</v>
      </c>
      <c r="J91" s="181" t="s">
        <v>91</v>
      </c>
      <c r="K91" s="182" t="s">
        <v>111</v>
      </c>
      <c r="L91" s="183"/>
      <c r="M91" s="93" t="s">
        <v>19</v>
      </c>
      <c r="N91" s="94" t="s">
        <v>42</v>
      </c>
      <c r="O91" s="94" t="s">
        <v>112</v>
      </c>
      <c r="P91" s="94" t="s">
        <v>113</v>
      </c>
      <c r="Q91" s="94" t="s">
        <v>114</v>
      </c>
      <c r="R91" s="94" t="s">
        <v>115</v>
      </c>
      <c r="S91" s="94" t="s">
        <v>116</v>
      </c>
      <c r="T91" s="95" t="s">
        <v>117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118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P93+P165+P246+P260</f>
        <v>0</v>
      </c>
      <c r="Q92" s="97"/>
      <c r="R92" s="186">
        <f>R93+R165+R246+R260</f>
        <v>0.65395141000000012</v>
      </c>
      <c r="S92" s="97"/>
      <c r="T92" s="187">
        <f>T93+T165+T246+T260</f>
        <v>2.20159269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92</v>
      </c>
      <c r="BK92" s="188">
        <f>BK93+BK165+BK246+BK260</f>
        <v>0</v>
      </c>
    </row>
    <row r="93" s="12" customFormat="1" ht="25.92" customHeight="1">
      <c r="A93" s="12"/>
      <c r="B93" s="189"/>
      <c r="C93" s="190"/>
      <c r="D93" s="191" t="s">
        <v>71</v>
      </c>
      <c r="E93" s="192" t="s">
        <v>119</v>
      </c>
      <c r="F93" s="192" t="s">
        <v>120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P94+P103+P135+P161</f>
        <v>0</v>
      </c>
      <c r="Q93" s="197"/>
      <c r="R93" s="198">
        <f>R94+R103+R135+R161</f>
        <v>0.26764625000000003</v>
      </c>
      <c r="S93" s="197"/>
      <c r="T93" s="199">
        <f>T94+T103+T135+T161</f>
        <v>0.69839999999999991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72</v>
      </c>
      <c r="AY93" s="200" t="s">
        <v>121</v>
      </c>
      <c r="BK93" s="202">
        <f>BK94+BK103+BK135+BK161</f>
        <v>0</v>
      </c>
    </row>
    <row r="94" s="12" customFormat="1" ht="22.8" customHeight="1">
      <c r="A94" s="12"/>
      <c r="B94" s="189"/>
      <c r="C94" s="190"/>
      <c r="D94" s="191" t="s">
        <v>71</v>
      </c>
      <c r="E94" s="203" t="s">
        <v>122</v>
      </c>
      <c r="F94" s="203" t="s">
        <v>123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SUM(P95:P102)</f>
        <v>0</v>
      </c>
      <c r="Q94" s="197"/>
      <c r="R94" s="198">
        <f>SUM(R95:R102)</f>
        <v>0.25325265000000002</v>
      </c>
      <c r="S94" s="197"/>
      <c r="T94" s="199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80</v>
      </c>
      <c r="AY94" s="200" t="s">
        <v>121</v>
      </c>
      <c r="BK94" s="202">
        <f>SUM(BK95:BK102)</f>
        <v>0</v>
      </c>
    </row>
    <row r="95" s="2" customFormat="1" ht="24.15" customHeight="1">
      <c r="A95" s="39"/>
      <c r="B95" s="40"/>
      <c r="C95" s="205" t="s">
        <v>80</v>
      </c>
      <c r="D95" s="205" t="s">
        <v>124</v>
      </c>
      <c r="E95" s="206" t="s">
        <v>125</v>
      </c>
      <c r="F95" s="207" t="s">
        <v>126</v>
      </c>
      <c r="G95" s="208" t="s">
        <v>127</v>
      </c>
      <c r="H95" s="209">
        <v>8.3170000000000002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0.030450000000000001</v>
      </c>
      <c r="R95" s="214">
        <f>Q95*H95</f>
        <v>0.25325265000000002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82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129</v>
      </c>
      <c r="BM95" s="216" t="s">
        <v>130</v>
      </c>
    </row>
    <row r="96" s="2" customFormat="1">
      <c r="A96" s="39"/>
      <c r="B96" s="40"/>
      <c r="C96" s="41"/>
      <c r="D96" s="218" t="s">
        <v>131</v>
      </c>
      <c r="E96" s="41"/>
      <c r="F96" s="219" t="s">
        <v>132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82</v>
      </c>
    </row>
    <row r="97" s="2" customFormat="1">
      <c r="A97" s="39"/>
      <c r="B97" s="40"/>
      <c r="C97" s="41"/>
      <c r="D97" s="223" t="s">
        <v>133</v>
      </c>
      <c r="E97" s="41"/>
      <c r="F97" s="224" t="s">
        <v>134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82</v>
      </c>
    </row>
    <row r="98" s="13" customFormat="1">
      <c r="A98" s="13"/>
      <c r="B98" s="225"/>
      <c r="C98" s="226"/>
      <c r="D98" s="218" t="s">
        <v>135</v>
      </c>
      <c r="E98" s="227" t="s">
        <v>19</v>
      </c>
      <c r="F98" s="228" t="s">
        <v>136</v>
      </c>
      <c r="G98" s="226"/>
      <c r="H98" s="229">
        <v>8.3170000000000002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135</v>
      </c>
      <c r="AU98" s="235" t="s">
        <v>82</v>
      </c>
      <c r="AV98" s="13" t="s">
        <v>82</v>
      </c>
      <c r="AW98" s="13" t="s">
        <v>33</v>
      </c>
      <c r="AX98" s="13" t="s">
        <v>72</v>
      </c>
      <c r="AY98" s="235" t="s">
        <v>121</v>
      </c>
    </row>
    <row r="99" s="14" customFormat="1">
      <c r="A99" s="14"/>
      <c r="B99" s="236"/>
      <c r="C99" s="237"/>
      <c r="D99" s="218" t="s">
        <v>135</v>
      </c>
      <c r="E99" s="238" t="s">
        <v>19</v>
      </c>
      <c r="F99" s="239" t="s">
        <v>137</v>
      </c>
      <c r="G99" s="237"/>
      <c r="H99" s="240">
        <v>8.3170000000000002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135</v>
      </c>
      <c r="AU99" s="246" t="s">
        <v>82</v>
      </c>
      <c r="AV99" s="14" t="s">
        <v>129</v>
      </c>
      <c r="AW99" s="14" t="s">
        <v>33</v>
      </c>
      <c r="AX99" s="14" t="s">
        <v>80</v>
      </c>
      <c r="AY99" s="246" t="s">
        <v>121</v>
      </c>
    </row>
    <row r="100" s="2" customFormat="1" ht="16.5" customHeight="1">
      <c r="A100" s="39"/>
      <c r="B100" s="40"/>
      <c r="C100" s="205" t="s">
        <v>82</v>
      </c>
      <c r="D100" s="205" t="s">
        <v>124</v>
      </c>
      <c r="E100" s="206" t="s">
        <v>138</v>
      </c>
      <c r="F100" s="207" t="s">
        <v>139</v>
      </c>
      <c r="G100" s="208" t="s">
        <v>127</v>
      </c>
      <c r="H100" s="209">
        <v>40</v>
      </c>
      <c r="I100" s="210"/>
      <c r="J100" s="211">
        <f>ROUND(I100*H100,2)</f>
        <v>0</v>
      </c>
      <c r="K100" s="207" t="s">
        <v>128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129</v>
      </c>
      <c r="AT100" s="216" t="s">
        <v>124</v>
      </c>
      <c r="AU100" s="216" t="s">
        <v>82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129</v>
      </c>
      <c r="BM100" s="216" t="s">
        <v>140</v>
      </c>
    </row>
    <row r="101" s="2" customFormat="1">
      <c r="A101" s="39"/>
      <c r="B101" s="40"/>
      <c r="C101" s="41"/>
      <c r="D101" s="218" t="s">
        <v>131</v>
      </c>
      <c r="E101" s="41"/>
      <c r="F101" s="219" t="s">
        <v>141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131</v>
      </c>
      <c r="AU101" s="18" t="s">
        <v>82</v>
      </c>
    </row>
    <row r="102" s="2" customFormat="1">
      <c r="A102" s="39"/>
      <c r="B102" s="40"/>
      <c r="C102" s="41"/>
      <c r="D102" s="223" t="s">
        <v>133</v>
      </c>
      <c r="E102" s="41"/>
      <c r="F102" s="224" t="s">
        <v>142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82</v>
      </c>
    </row>
    <row r="103" s="12" customFormat="1" ht="22.8" customHeight="1">
      <c r="A103" s="12"/>
      <c r="B103" s="189"/>
      <c r="C103" s="190"/>
      <c r="D103" s="191" t="s">
        <v>71</v>
      </c>
      <c r="E103" s="203" t="s">
        <v>143</v>
      </c>
      <c r="F103" s="203" t="s">
        <v>144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SUM(P104:P134)</f>
        <v>0</v>
      </c>
      <c r="Q103" s="197"/>
      <c r="R103" s="198">
        <f>SUM(R104:R134)</f>
        <v>0.014393599999999999</v>
      </c>
      <c r="S103" s="197"/>
      <c r="T103" s="199">
        <f>SUM(T104:T134)</f>
        <v>0.69839999999999991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80</v>
      </c>
      <c r="AT103" s="201" t="s">
        <v>71</v>
      </c>
      <c r="AU103" s="201" t="s">
        <v>80</v>
      </c>
      <c r="AY103" s="200" t="s">
        <v>121</v>
      </c>
      <c r="BK103" s="202">
        <f>SUM(BK104:BK134)</f>
        <v>0</v>
      </c>
    </row>
    <row r="104" s="2" customFormat="1" ht="33" customHeight="1">
      <c r="A104" s="39"/>
      <c r="B104" s="40"/>
      <c r="C104" s="205" t="s">
        <v>145</v>
      </c>
      <c r="D104" s="205" t="s">
        <v>124</v>
      </c>
      <c r="E104" s="206" t="s">
        <v>146</v>
      </c>
      <c r="F104" s="207" t="s">
        <v>147</v>
      </c>
      <c r="G104" s="208" t="s">
        <v>127</v>
      </c>
      <c r="H104" s="209">
        <v>40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0.00012999999999999999</v>
      </c>
      <c r="R104" s="214">
        <f>Q104*H104</f>
        <v>0.0051999999999999998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82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129</v>
      </c>
      <c r="BM104" s="216" t="s">
        <v>148</v>
      </c>
    </row>
    <row r="105" s="2" customFormat="1">
      <c r="A105" s="39"/>
      <c r="B105" s="40"/>
      <c r="C105" s="41"/>
      <c r="D105" s="218" t="s">
        <v>131</v>
      </c>
      <c r="E105" s="41"/>
      <c r="F105" s="219" t="s">
        <v>149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82</v>
      </c>
    </row>
    <row r="106" s="2" customFormat="1">
      <c r="A106" s="39"/>
      <c r="B106" s="40"/>
      <c r="C106" s="41"/>
      <c r="D106" s="223" t="s">
        <v>133</v>
      </c>
      <c r="E106" s="41"/>
      <c r="F106" s="224" t="s">
        <v>150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82</v>
      </c>
    </row>
    <row r="107" s="2" customFormat="1" ht="24.15" customHeight="1">
      <c r="A107" s="39"/>
      <c r="B107" s="40"/>
      <c r="C107" s="205" t="s">
        <v>129</v>
      </c>
      <c r="D107" s="205" t="s">
        <v>124</v>
      </c>
      <c r="E107" s="206" t="s">
        <v>151</v>
      </c>
      <c r="F107" s="207" t="s">
        <v>152</v>
      </c>
      <c r="G107" s="208" t="s">
        <v>153</v>
      </c>
      <c r="H107" s="209">
        <v>15.65</v>
      </c>
      <c r="I107" s="210"/>
      <c r="J107" s="211">
        <f>ROUND(I107*H107,2)</f>
        <v>0</v>
      </c>
      <c r="K107" s="207" t="s">
        <v>128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129</v>
      </c>
      <c r="AT107" s="216" t="s">
        <v>124</v>
      </c>
      <c r="AU107" s="216" t="s">
        <v>82</v>
      </c>
      <c r="AY107" s="18" t="s">
        <v>121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129</v>
      </c>
      <c r="BM107" s="216" t="s">
        <v>154</v>
      </c>
    </row>
    <row r="108" s="2" customFormat="1">
      <c r="A108" s="39"/>
      <c r="B108" s="40"/>
      <c r="C108" s="41"/>
      <c r="D108" s="218" t="s">
        <v>131</v>
      </c>
      <c r="E108" s="41"/>
      <c r="F108" s="219" t="s">
        <v>155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82</v>
      </c>
    </row>
    <row r="109" s="2" customFormat="1">
      <c r="A109" s="39"/>
      <c r="B109" s="40"/>
      <c r="C109" s="41"/>
      <c r="D109" s="223" t="s">
        <v>133</v>
      </c>
      <c r="E109" s="41"/>
      <c r="F109" s="224" t="s">
        <v>156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133</v>
      </c>
      <c r="AU109" s="18" t="s">
        <v>82</v>
      </c>
    </row>
    <row r="110" s="2" customFormat="1" ht="24.15" customHeight="1">
      <c r="A110" s="39"/>
      <c r="B110" s="40"/>
      <c r="C110" s="205" t="s">
        <v>157</v>
      </c>
      <c r="D110" s="205" t="s">
        <v>124</v>
      </c>
      <c r="E110" s="206" t="s">
        <v>158</v>
      </c>
      <c r="F110" s="207" t="s">
        <v>159</v>
      </c>
      <c r="G110" s="208" t="s">
        <v>153</v>
      </c>
      <c r="H110" s="209">
        <v>939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82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129</v>
      </c>
      <c r="BM110" s="216" t="s">
        <v>160</v>
      </c>
    </row>
    <row r="111" s="2" customFormat="1">
      <c r="A111" s="39"/>
      <c r="B111" s="40"/>
      <c r="C111" s="41"/>
      <c r="D111" s="218" t="s">
        <v>131</v>
      </c>
      <c r="E111" s="41"/>
      <c r="F111" s="219" t="s">
        <v>161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82</v>
      </c>
    </row>
    <row r="112" s="2" customFormat="1">
      <c r="A112" s="39"/>
      <c r="B112" s="40"/>
      <c r="C112" s="41"/>
      <c r="D112" s="223" t="s">
        <v>133</v>
      </c>
      <c r="E112" s="41"/>
      <c r="F112" s="224" t="s">
        <v>162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82</v>
      </c>
    </row>
    <row r="113" s="13" customFormat="1">
      <c r="A113" s="13"/>
      <c r="B113" s="225"/>
      <c r="C113" s="226"/>
      <c r="D113" s="218" t="s">
        <v>135</v>
      </c>
      <c r="E113" s="227" t="s">
        <v>19</v>
      </c>
      <c r="F113" s="228" t="s">
        <v>163</v>
      </c>
      <c r="G113" s="226"/>
      <c r="H113" s="229">
        <v>939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135</v>
      </c>
      <c r="AU113" s="235" t="s">
        <v>82</v>
      </c>
      <c r="AV113" s="13" t="s">
        <v>82</v>
      </c>
      <c r="AW113" s="13" t="s">
        <v>33</v>
      </c>
      <c r="AX113" s="13" t="s">
        <v>80</v>
      </c>
      <c r="AY113" s="235" t="s">
        <v>121</v>
      </c>
    </row>
    <row r="114" s="2" customFormat="1" ht="24.15" customHeight="1">
      <c r="A114" s="39"/>
      <c r="B114" s="40"/>
      <c r="C114" s="205" t="s">
        <v>122</v>
      </c>
      <c r="D114" s="205" t="s">
        <v>124</v>
      </c>
      <c r="E114" s="206" t="s">
        <v>164</v>
      </c>
      <c r="F114" s="207" t="s">
        <v>165</v>
      </c>
      <c r="G114" s="208" t="s">
        <v>153</v>
      </c>
      <c r="H114" s="209">
        <v>15.65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82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129</v>
      </c>
      <c r="BM114" s="216" t="s">
        <v>166</v>
      </c>
    </row>
    <row r="115" s="2" customFormat="1">
      <c r="A115" s="39"/>
      <c r="B115" s="40"/>
      <c r="C115" s="41"/>
      <c r="D115" s="218" t="s">
        <v>131</v>
      </c>
      <c r="E115" s="41"/>
      <c r="F115" s="219" t="s">
        <v>167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82</v>
      </c>
    </row>
    <row r="116" s="2" customFormat="1">
      <c r="A116" s="39"/>
      <c r="B116" s="40"/>
      <c r="C116" s="41"/>
      <c r="D116" s="223" t="s">
        <v>133</v>
      </c>
      <c r="E116" s="41"/>
      <c r="F116" s="224" t="s">
        <v>168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82</v>
      </c>
    </row>
    <row r="117" s="2" customFormat="1" ht="24.15" customHeight="1">
      <c r="A117" s="39"/>
      <c r="B117" s="40"/>
      <c r="C117" s="205" t="s">
        <v>169</v>
      </c>
      <c r="D117" s="205" t="s">
        <v>124</v>
      </c>
      <c r="E117" s="206" t="s">
        <v>170</v>
      </c>
      <c r="F117" s="207" t="s">
        <v>171</v>
      </c>
      <c r="G117" s="208" t="s">
        <v>127</v>
      </c>
      <c r="H117" s="209">
        <v>40</v>
      </c>
      <c r="I117" s="210"/>
      <c r="J117" s="211">
        <f>ROUND(I117*H117,2)</f>
        <v>0</v>
      </c>
      <c r="K117" s="207" t="s">
        <v>128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4.0000000000000003E-05</v>
      </c>
      <c r="R117" s="214">
        <f>Q117*H117</f>
        <v>0.0016000000000000001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129</v>
      </c>
      <c r="AT117" s="216" t="s">
        <v>124</v>
      </c>
      <c r="AU117" s="216" t="s">
        <v>82</v>
      </c>
      <c r="AY117" s="18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129</v>
      </c>
      <c r="BM117" s="216" t="s">
        <v>172</v>
      </c>
    </row>
    <row r="118" s="2" customFormat="1">
      <c r="A118" s="39"/>
      <c r="B118" s="40"/>
      <c r="C118" s="41"/>
      <c r="D118" s="218" t="s">
        <v>131</v>
      </c>
      <c r="E118" s="41"/>
      <c r="F118" s="219" t="s">
        <v>173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82</v>
      </c>
    </row>
    <row r="119" s="2" customFormat="1">
      <c r="A119" s="39"/>
      <c r="B119" s="40"/>
      <c r="C119" s="41"/>
      <c r="D119" s="223" t="s">
        <v>133</v>
      </c>
      <c r="E119" s="41"/>
      <c r="F119" s="224" t="s">
        <v>174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82</v>
      </c>
    </row>
    <row r="120" s="2" customFormat="1" ht="16.5" customHeight="1">
      <c r="A120" s="39"/>
      <c r="B120" s="40"/>
      <c r="C120" s="205" t="s">
        <v>175</v>
      </c>
      <c r="D120" s="205" t="s">
        <v>124</v>
      </c>
      <c r="E120" s="206" t="s">
        <v>176</v>
      </c>
      <c r="F120" s="207" t="s">
        <v>177</v>
      </c>
      <c r="G120" s="208" t="s">
        <v>178</v>
      </c>
      <c r="H120" s="209">
        <v>0.29099999999999998</v>
      </c>
      <c r="I120" s="210"/>
      <c r="J120" s="211">
        <f>ROUND(I120*H120,2)</f>
        <v>0</v>
      </c>
      <c r="K120" s="207" t="s">
        <v>128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2.3999999999999999</v>
      </c>
      <c r="T120" s="215">
        <f>S120*H120</f>
        <v>0.69839999999999991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129</v>
      </c>
      <c r="AT120" s="216" t="s">
        <v>124</v>
      </c>
      <c r="AU120" s="216" t="s">
        <v>82</v>
      </c>
      <c r="AY120" s="18" t="s">
        <v>121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129</v>
      </c>
      <c r="BM120" s="216" t="s">
        <v>179</v>
      </c>
    </row>
    <row r="121" s="2" customFormat="1">
      <c r="A121" s="39"/>
      <c r="B121" s="40"/>
      <c r="C121" s="41"/>
      <c r="D121" s="218" t="s">
        <v>131</v>
      </c>
      <c r="E121" s="41"/>
      <c r="F121" s="219" t="s">
        <v>180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82</v>
      </c>
    </row>
    <row r="122" s="2" customFormat="1">
      <c r="A122" s="39"/>
      <c r="B122" s="40"/>
      <c r="C122" s="41"/>
      <c r="D122" s="223" t="s">
        <v>133</v>
      </c>
      <c r="E122" s="41"/>
      <c r="F122" s="224" t="s">
        <v>181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133</v>
      </c>
      <c r="AU122" s="18" t="s">
        <v>82</v>
      </c>
    </row>
    <row r="123" s="15" customFormat="1">
      <c r="A123" s="15"/>
      <c r="B123" s="247"/>
      <c r="C123" s="248"/>
      <c r="D123" s="218" t="s">
        <v>135</v>
      </c>
      <c r="E123" s="249" t="s">
        <v>19</v>
      </c>
      <c r="F123" s="250" t="s">
        <v>182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135</v>
      </c>
      <c r="AU123" s="256" t="s">
        <v>82</v>
      </c>
      <c r="AV123" s="15" t="s">
        <v>80</v>
      </c>
      <c r="AW123" s="15" t="s">
        <v>33</v>
      </c>
      <c r="AX123" s="15" t="s">
        <v>72</v>
      </c>
      <c r="AY123" s="256" t="s">
        <v>121</v>
      </c>
    </row>
    <row r="124" s="13" customFormat="1">
      <c r="A124" s="13"/>
      <c r="B124" s="225"/>
      <c r="C124" s="226"/>
      <c r="D124" s="218" t="s">
        <v>135</v>
      </c>
      <c r="E124" s="227" t="s">
        <v>19</v>
      </c>
      <c r="F124" s="228" t="s">
        <v>183</v>
      </c>
      <c r="G124" s="226"/>
      <c r="H124" s="229">
        <v>0.29099999999999998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135</v>
      </c>
      <c r="AU124" s="235" t="s">
        <v>82</v>
      </c>
      <c r="AV124" s="13" t="s">
        <v>82</v>
      </c>
      <c r="AW124" s="13" t="s">
        <v>33</v>
      </c>
      <c r="AX124" s="13" t="s">
        <v>72</v>
      </c>
      <c r="AY124" s="235" t="s">
        <v>121</v>
      </c>
    </row>
    <row r="125" s="14" customFormat="1">
      <c r="A125" s="14"/>
      <c r="B125" s="236"/>
      <c r="C125" s="237"/>
      <c r="D125" s="218" t="s">
        <v>135</v>
      </c>
      <c r="E125" s="238" t="s">
        <v>19</v>
      </c>
      <c r="F125" s="239" t="s">
        <v>137</v>
      </c>
      <c r="G125" s="237"/>
      <c r="H125" s="240">
        <v>0.29099999999999998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135</v>
      </c>
      <c r="AU125" s="246" t="s">
        <v>82</v>
      </c>
      <c r="AV125" s="14" t="s">
        <v>129</v>
      </c>
      <c r="AW125" s="14" t="s">
        <v>33</v>
      </c>
      <c r="AX125" s="14" t="s">
        <v>80</v>
      </c>
      <c r="AY125" s="246" t="s">
        <v>121</v>
      </c>
    </row>
    <row r="126" s="2" customFormat="1" ht="16.5" customHeight="1">
      <c r="A126" s="39"/>
      <c r="B126" s="40"/>
      <c r="C126" s="205" t="s">
        <v>143</v>
      </c>
      <c r="D126" s="205" t="s">
        <v>124</v>
      </c>
      <c r="E126" s="206" t="s">
        <v>184</v>
      </c>
      <c r="F126" s="207" t="s">
        <v>185</v>
      </c>
      <c r="G126" s="208" t="s">
        <v>153</v>
      </c>
      <c r="H126" s="209">
        <v>18.079999999999998</v>
      </c>
      <c r="I126" s="210"/>
      <c r="J126" s="211">
        <f>ROUND(I126*H126,2)</f>
        <v>0</v>
      </c>
      <c r="K126" s="207" t="s">
        <v>186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0.00042000000000000002</v>
      </c>
      <c r="R126" s="214">
        <f>Q126*H126</f>
        <v>0.0075935999999999998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129</v>
      </c>
      <c r="AT126" s="216" t="s">
        <v>124</v>
      </c>
      <c r="AU126" s="216" t="s">
        <v>82</v>
      </c>
      <c r="AY126" s="18" t="s">
        <v>121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129</v>
      </c>
      <c r="BM126" s="216" t="s">
        <v>187</v>
      </c>
    </row>
    <row r="127" s="2" customFormat="1">
      <c r="A127" s="39"/>
      <c r="B127" s="40"/>
      <c r="C127" s="41"/>
      <c r="D127" s="218" t="s">
        <v>131</v>
      </c>
      <c r="E127" s="41"/>
      <c r="F127" s="219" t="s">
        <v>188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131</v>
      </c>
      <c r="AU127" s="18" t="s">
        <v>82</v>
      </c>
    </row>
    <row r="128" s="13" customFormat="1">
      <c r="A128" s="13"/>
      <c r="B128" s="225"/>
      <c r="C128" s="226"/>
      <c r="D128" s="218" t="s">
        <v>135</v>
      </c>
      <c r="E128" s="227" t="s">
        <v>19</v>
      </c>
      <c r="F128" s="228" t="s">
        <v>189</v>
      </c>
      <c r="G128" s="226"/>
      <c r="H128" s="229">
        <v>18.079999999999998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135</v>
      </c>
      <c r="AU128" s="235" t="s">
        <v>82</v>
      </c>
      <c r="AV128" s="13" t="s">
        <v>82</v>
      </c>
      <c r="AW128" s="13" t="s">
        <v>33</v>
      </c>
      <c r="AX128" s="13" t="s">
        <v>72</v>
      </c>
      <c r="AY128" s="235" t="s">
        <v>121</v>
      </c>
    </row>
    <row r="129" s="14" customFormat="1">
      <c r="A129" s="14"/>
      <c r="B129" s="236"/>
      <c r="C129" s="237"/>
      <c r="D129" s="218" t="s">
        <v>135</v>
      </c>
      <c r="E129" s="238" t="s">
        <v>19</v>
      </c>
      <c r="F129" s="239" t="s">
        <v>137</v>
      </c>
      <c r="G129" s="237"/>
      <c r="H129" s="240">
        <v>18.079999999999998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135</v>
      </c>
      <c r="AU129" s="246" t="s">
        <v>82</v>
      </c>
      <c r="AV129" s="14" t="s">
        <v>129</v>
      </c>
      <c r="AW129" s="14" t="s">
        <v>33</v>
      </c>
      <c r="AX129" s="14" t="s">
        <v>80</v>
      </c>
      <c r="AY129" s="246" t="s">
        <v>121</v>
      </c>
    </row>
    <row r="130" s="2" customFormat="1" ht="24.15" customHeight="1">
      <c r="A130" s="39"/>
      <c r="B130" s="40"/>
      <c r="C130" s="205" t="s">
        <v>190</v>
      </c>
      <c r="D130" s="205" t="s">
        <v>124</v>
      </c>
      <c r="E130" s="206" t="s">
        <v>191</v>
      </c>
      <c r="F130" s="207" t="s">
        <v>192</v>
      </c>
      <c r="G130" s="208" t="s">
        <v>178</v>
      </c>
      <c r="H130" s="209">
        <v>46.950000000000003</v>
      </c>
      <c r="I130" s="210"/>
      <c r="J130" s="211">
        <f>ROUND(I130*H130,2)</f>
        <v>0</v>
      </c>
      <c r="K130" s="207" t="s">
        <v>128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129</v>
      </c>
      <c r="AT130" s="216" t="s">
        <v>124</v>
      </c>
      <c r="AU130" s="216" t="s">
        <v>82</v>
      </c>
      <c r="AY130" s="18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129</v>
      </c>
      <c r="BM130" s="216" t="s">
        <v>193</v>
      </c>
    </row>
    <row r="131" s="2" customFormat="1">
      <c r="A131" s="39"/>
      <c r="B131" s="40"/>
      <c r="C131" s="41"/>
      <c r="D131" s="218" t="s">
        <v>131</v>
      </c>
      <c r="E131" s="41"/>
      <c r="F131" s="219" t="s">
        <v>194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131</v>
      </c>
      <c r="AU131" s="18" t="s">
        <v>82</v>
      </c>
    </row>
    <row r="132" s="2" customFormat="1">
      <c r="A132" s="39"/>
      <c r="B132" s="40"/>
      <c r="C132" s="41"/>
      <c r="D132" s="223" t="s">
        <v>133</v>
      </c>
      <c r="E132" s="41"/>
      <c r="F132" s="224" t="s">
        <v>195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133</v>
      </c>
      <c r="AU132" s="18" t="s">
        <v>82</v>
      </c>
    </row>
    <row r="133" s="13" customFormat="1">
      <c r="A133" s="13"/>
      <c r="B133" s="225"/>
      <c r="C133" s="226"/>
      <c r="D133" s="218" t="s">
        <v>135</v>
      </c>
      <c r="E133" s="227" t="s">
        <v>19</v>
      </c>
      <c r="F133" s="228" t="s">
        <v>196</v>
      </c>
      <c r="G133" s="226"/>
      <c r="H133" s="229">
        <v>46.950000000000003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135</v>
      </c>
      <c r="AU133" s="235" t="s">
        <v>82</v>
      </c>
      <c r="AV133" s="13" t="s">
        <v>82</v>
      </c>
      <c r="AW133" s="13" t="s">
        <v>33</v>
      </c>
      <c r="AX133" s="13" t="s">
        <v>72</v>
      </c>
      <c r="AY133" s="235" t="s">
        <v>121</v>
      </c>
    </row>
    <row r="134" s="14" customFormat="1">
      <c r="A134" s="14"/>
      <c r="B134" s="236"/>
      <c r="C134" s="237"/>
      <c r="D134" s="218" t="s">
        <v>135</v>
      </c>
      <c r="E134" s="238" t="s">
        <v>19</v>
      </c>
      <c r="F134" s="239" t="s">
        <v>137</v>
      </c>
      <c r="G134" s="237"/>
      <c r="H134" s="240">
        <v>46.950000000000003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135</v>
      </c>
      <c r="AU134" s="246" t="s">
        <v>82</v>
      </c>
      <c r="AV134" s="14" t="s">
        <v>129</v>
      </c>
      <c r="AW134" s="14" t="s">
        <v>33</v>
      </c>
      <c r="AX134" s="14" t="s">
        <v>80</v>
      </c>
      <c r="AY134" s="246" t="s">
        <v>121</v>
      </c>
    </row>
    <row r="135" s="12" customFormat="1" ht="22.8" customHeight="1">
      <c r="A135" s="12"/>
      <c r="B135" s="189"/>
      <c r="C135" s="190"/>
      <c r="D135" s="191" t="s">
        <v>71</v>
      </c>
      <c r="E135" s="203" t="s">
        <v>197</v>
      </c>
      <c r="F135" s="203" t="s">
        <v>198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SUM(P136:P160)</f>
        <v>0</v>
      </c>
      <c r="Q135" s="197"/>
      <c r="R135" s="198">
        <f>SUM(R136:R160)</f>
        <v>0</v>
      </c>
      <c r="S135" s="197"/>
      <c r="T135" s="199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80</v>
      </c>
      <c r="AT135" s="201" t="s">
        <v>71</v>
      </c>
      <c r="AU135" s="201" t="s">
        <v>80</v>
      </c>
      <c r="AY135" s="200" t="s">
        <v>121</v>
      </c>
      <c r="BK135" s="202">
        <f>SUM(BK136:BK160)</f>
        <v>0</v>
      </c>
    </row>
    <row r="136" s="2" customFormat="1" ht="24.15" customHeight="1">
      <c r="A136" s="39"/>
      <c r="B136" s="40"/>
      <c r="C136" s="205" t="s">
        <v>199</v>
      </c>
      <c r="D136" s="205" t="s">
        <v>124</v>
      </c>
      <c r="E136" s="206" t="s">
        <v>200</v>
      </c>
      <c r="F136" s="207" t="s">
        <v>201</v>
      </c>
      <c r="G136" s="208" t="s">
        <v>202</v>
      </c>
      <c r="H136" s="209">
        <v>2.3119999999999998</v>
      </c>
      <c r="I136" s="210"/>
      <c r="J136" s="211">
        <f>ROUND(I136*H136,2)</f>
        <v>0</v>
      </c>
      <c r="K136" s="207" t="s">
        <v>128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129</v>
      </c>
      <c r="AT136" s="216" t="s">
        <v>124</v>
      </c>
      <c r="AU136" s="216" t="s">
        <v>82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129</v>
      </c>
      <c r="BM136" s="216" t="s">
        <v>203</v>
      </c>
    </row>
    <row r="137" s="2" customFormat="1">
      <c r="A137" s="39"/>
      <c r="B137" s="40"/>
      <c r="C137" s="41"/>
      <c r="D137" s="218" t="s">
        <v>131</v>
      </c>
      <c r="E137" s="41"/>
      <c r="F137" s="219" t="s">
        <v>204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131</v>
      </c>
      <c r="AU137" s="18" t="s">
        <v>82</v>
      </c>
    </row>
    <row r="138" s="2" customFormat="1">
      <c r="A138" s="39"/>
      <c r="B138" s="40"/>
      <c r="C138" s="41"/>
      <c r="D138" s="223" t="s">
        <v>133</v>
      </c>
      <c r="E138" s="41"/>
      <c r="F138" s="224" t="s">
        <v>205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133</v>
      </c>
      <c r="AU138" s="18" t="s">
        <v>82</v>
      </c>
    </row>
    <row r="139" s="2" customFormat="1" ht="24.15" customHeight="1">
      <c r="A139" s="39"/>
      <c r="B139" s="40"/>
      <c r="C139" s="205" t="s">
        <v>206</v>
      </c>
      <c r="D139" s="205" t="s">
        <v>124</v>
      </c>
      <c r="E139" s="206" t="s">
        <v>207</v>
      </c>
      <c r="F139" s="207" t="s">
        <v>208</v>
      </c>
      <c r="G139" s="208" t="s">
        <v>202</v>
      </c>
      <c r="H139" s="209">
        <v>2.3119999999999998</v>
      </c>
      <c r="I139" s="210"/>
      <c r="J139" s="211">
        <f>ROUND(I139*H139,2)</f>
        <v>0</v>
      </c>
      <c r="K139" s="207" t="s">
        <v>128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129</v>
      </c>
      <c r="AT139" s="216" t="s">
        <v>124</v>
      </c>
      <c r="AU139" s="216" t="s">
        <v>82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129</v>
      </c>
      <c r="BM139" s="216" t="s">
        <v>209</v>
      </c>
    </row>
    <row r="140" s="2" customFormat="1">
      <c r="A140" s="39"/>
      <c r="B140" s="40"/>
      <c r="C140" s="41"/>
      <c r="D140" s="218" t="s">
        <v>131</v>
      </c>
      <c r="E140" s="41"/>
      <c r="F140" s="219" t="s">
        <v>210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82</v>
      </c>
    </row>
    <row r="141" s="2" customFormat="1">
      <c r="A141" s="39"/>
      <c r="B141" s="40"/>
      <c r="C141" s="41"/>
      <c r="D141" s="223" t="s">
        <v>133</v>
      </c>
      <c r="E141" s="41"/>
      <c r="F141" s="224" t="s">
        <v>211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133</v>
      </c>
      <c r="AU141" s="18" t="s">
        <v>82</v>
      </c>
    </row>
    <row r="142" s="2" customFormat="1" ht="24.15" customHeight="1">
      <c r="A142" s="39"/>
      <c r="B142" s="40"/>
      <c r="C142" s="205" t="s">
        <v>212</v>
      </c>
      <c r="D142" s="205" t="s">
        <v>124</v>
      </c>
      <c r="E142" s="206" t="s">
        <v>213</v>
      </c>
      <c r="F142" s="207" t="s">
        <v>214</v>
      </c>
      <c r="G142" s="208" t="s">
        <v>202</v>
      </c>
      <c r="H142" s="209">
        <v>53.027999999999999</v>
      </c>
      <c r="I142" s="210"/>
      <c r="J142" s="211">
        <f>ROUND(I142*H142,2)</f>
        <v>0</v>
      </c>
      <c r="K142" s="207" t="s">
        <v>128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129</v>
      </c>
      <c r="AT142" s="216" t="s">
        <v>124</v>
      </c>
      <c r="AU142" s="216" t="s">
        <v>82</v>
      </c>
      <c r="AY142" s="18" t="s">
        <v>121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129</v>
      </c>
      <c r="BM142" s="216" t="s">
        <v>215</v>
      </c>
    </row>
    <row r="143" s="2" customFormat="1">
      <c r="A143" s="39"/>
      <c r="B143" s="40"/>
      <c r="C143" s="41"/>
      <c r="D143" s="218" t="s">
        <v>131</v>
      </c>
      <c r="E143" s="41"/>
      <c r="F143" s="219" t="s">
        <v>216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131</v>
      </c>
      <c r="AU143" s="18" t="s">
        <v>82</v>
      </c>
    </row>
    <row r="144" s="2" customFormat="1">
      <c r="A144" s="39"/>
      <c r="B144" s="40"/>
      <c r="C144" s="41"/>
      <c r="D144" s="223" t="s">
        <v>133</v>
      </c>
      <c r="E144" s="41"/>
      <c r="F144" s="224" t="s">
        <v>217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133</v>
      </c>
      <c r="AU144" s="18" t="s">
        <v>82</v>
      </c>
    </row>
    <row r="145" s="13" customFormat="1">
      <c r="A145" s="13"/>
      <c r="B145" s="225"/>
      <c r="C145" s="226"/>
      <c r="D145" s="218" t="s">
        <v>135</v>
      </c>
      <c r="E145" s="227" t="s">
        <v>19</v>
      </c>
      <c r="F145" s="228" t="s">
        <v>218</v>
      </c>
      <c r="G145" s="226"/>
      <c r="H145" s="229">
        <v>6.3090000000000002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135</v>
      </c>
      <c r="AU145" s="235" t="s">
        <v>82</v>
      </c>
      <c r="AV145" s="13" t="s">
        <v>82</v>
      </c>
      <c r="AW145" s="13" t="s">
        <v>33</v>
      </c>
      <c r="AX145" s="13" t="s">
        <v>72</v>
      </c>
      <c r="AY145" s="235" t="s">
        <v>121</v>
      </c>
    </row>
    <row r="146" s="13" customFormat="1">
      <c r="A146" s="13"/>
      <c r="B146" s="225"/>
      <c r="C146" s="226"/>
      <c r="D146" s="218" t="s">
        <v>135</v>
      </c>
      <c r="E146" s="227" t="s">
        <v>19</v>
      </c>
      <c r="F146" s="228" t="s">
        <v>219</v>
      </c>
      <c r="G146" s="226"/>
      <c r="H146" s="229">
        <v>46.719000000000001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135</v>
      </c>
      <c r="AU146" s="235" t="s">
        <v>82</v>
      </c>
      <c r="AV146" s="13" t="s">
        <v>82</v>
      </c>
      <c r="AW146" s="13" t="s">
        <v>33</v>
      </c>
      <c r="AX146" s="13" t="s">
        <v>72</v>
      </c>
      <c r="AY146" s="235" t="s">
        <v>121</v>
      </c>
    </row>
    <row r="147" s="14" customFormat="1">
      <c r="A147" s="14"/>
      <c r="B147" s="236"/>
      <c r="C147" s="237"/>
      <c r="D147" s="218" t="s">
        <v>135</v>
      </c>
      <c r="E147" s="238" t="s">
        <v>19</v>
      </c>
      <c r="F147" s="239" t="s">
        <v>137</v>
      </c>
      <c r="G147" s="237"/>
      <c r="H147" s="240">
        <v>53.027999999999999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135</v>
      </c>
      <c r="AU147" s="246" t="s">
        <v>82</v>
      </c>
      <c r="AV147" s="14" t="s">
        <v>129</v>
      </c>
      <c r="AW147" s="14" t="s">
        <v>33</v>
      </c>
      <c r="AX147" s="14" t="s">
        <v>80</v>
      </c>
      <c r="AY147" s="246" t="s">
        <v>121</v>
      </c>
    </row>
    <row r="148" s="2" customFormat="1" ht="24.15" customHeight="1">
      <c r="A148" s="39"/>
      <c r="B148" s="40"/>
      <c r="C148" s="205" t="s">
        <v>220</v>
      </c>
      <c r="D148" s="205" t="s">
        <v>124</v>
      </c>
      <c r="E148" s="206" t="s">
        <v>221</v>
      </c>
      <c r="F148" s="207" t="s">
        <v>222</v>
      </c>
      <c r="G148" s="208" t="s">
        <v>202</v>
      </c>
      <c r="H148" s="209">
        <v>1.611</v>
      </c>
      <c r="I148" s="210"/>
      <c r="J148" s="211">
        <f>ROUND(I148*H148,2)</f>
        <v>0</v>
      </c>
      <c r="K148" s="207" t="s">
        <v>128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129</v>
      </c>
      <c r="AT148" s="216" t="s">
        <v>124</v>
      </c>
      <c r="AU148" s="216" t="s">
        <v>82</v>
      </c>
      <c r="AY148" s="18" t="s">
        <v>121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129</v>
      </c>
      <c r="BM148" s="216" t="s">
        <v>223</v>
      </c>
    </row>
    <row r="149" s="2" customFormat="1">
      <c r="A149" s="39"/>
      <c r="B149" s="40"/>
      <c r="C149" s="41"/>
      <c r="D149" s="218" t="s">
        <v>131</v>
      </c>
      <c r="E149" s="41"/>
      <c r="F149" s="219" t="s">
        <v>224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131</v>
      </c>
      <c r="AU149" s="18" t="s">
        <v>82</v>
      </c>
    </row>
    <row r="150" s="2" customFormat="1">
      <c r="A150" s="39"/>
      <c r="B150" s="40"/>
      <c r="C150" s="41"/>
      <c r="D150" s="223" t="s">
        <v>133</v>
      </c>
      <c r="E150" s="41"/>
      <c r="F150" s="224" t="s">
        <v>225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133</v>
      </c>
      <c r="AU150" s="18" t="s">
        <v>82</v>
      </c>
    </row>
    <row r="151" s="15" customFormat="1">
      <c r="A151" s="15"/>
      <c r="B151" s="247"/>
      <c r="C151" s="248"/>
      <c r="D151" s="218" t="s">
        <v>135</v>
      </c>
      <c r="E151" s="249" t="s">
        <v>19</v>
      </c>
      <c r="F151" s="250" t="s">
        <v>226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135</v>
      </c>
      <c r="AU151" s="256" t="s">
        <v>82</v>
      </c>
      <c r="AV151" s="15" t="s">
        <v>80</v>
      </c>
      <c r="AW151" s="15" t="s">
        <v>33</v>
      </c>
      <c r="AX151" s="15" t="s">
        <v>72</v>
      </c>
      <c r="AY151" s="256" t="s">
        <v>121</v>
      </c>
    </row>
    <row r="152" s="13" customFormat="1">
      <c r="A152" s="13"/>
      <c r="B152" s="225"/>
      <c r="C152" s="226"/>
      <c r="D152" s="218" t="s">
        <v>135</v>
      </c>
      <c r="E152" s="227" t="s">
        <v>19</v>
      </c>
      <c r="F152" s="228" t="s">
        <v>227</v>
      </c>
      <c r="G152" s="226"/>
      <c r="H152" s="229">
        <v>1.611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135</v>
      </c>
      <c r="AU152" s="235" t="s">
        <v>82</v>
      </c>
      <c r="AV152" s="13" t="s">
        <v>82</v>
      </c>
      <c r="AW152" s="13" t="s">
        <v>33</v>
      </c>
      <c r="AX152" s="13" t="s">
        <v>80</v>
      </c>
      <c r="AY152" s="235" t="s">
        <v>121</v>
      </c>
    </row>
    <row r="153" s="2" customFormat="1" ht="37.8" customHeight="1">
      <c r="A153" s="39"/>
      <c r="B153" s="40"/>
      <c r="C153" s="205" t="s">
        <v>8</v>
      </c>
      <c r="D153" s="205" t="s">
        <v>124</v>
      </c>
      <c r="E153" s="206" t="s">
        <v>228</v>
      </c>
      <c r="F153" s="207" t="s">
        <v>229</v>
      </c>
      <c r="G153" s="208" t="s">
        <v>202</v>
      </c>
      <c r="H153" s="209">
        <v>0.70099999999999996</v>
      </c>
      <c r="I153" s="210"/>
      <c r="J153" s="211">
        <f>ROUND(I153*H153,2)</f>
        <v>0</v>
      </c>
      <c r="K153" s="207" t="s">
        <v>128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129</v>
      </c>
      <c r="AT153" s="216" t="s">
        <v>124</v>
      </c>
      <c r="AU153" s="216" t="s">
        <v>82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129</v>
      </c>
      <c r="BM153" s="216" t="s">
        <v>230</v>
      </c>
    </row>
    <row r="154" s="2" customFormat="1">
      <c r="A154" s="39"/>
      <c r="B154" s="40"/>
      <c r="C154" s="41"/>
      <c r="D154" s="218" t="s">
        <v>131</v>
      </c>
      <c r="E154" s="41"/>
      <c r="F154" s="219" t="s">
        <v>231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131</v>
      </c>
      <c r="AU154" s="18" t="s">
        <v>82</v>
      </c>
    </row>
    <row r="155" s="2" customFormat="1">
      <c r="A155" s="39"/>
      <c r="B155" s="40"/>
      <c r="C155" s="41"/>
      <c r="D155" s="223" t="s">
        <v>133</v>
      </c>
      <c r="E155" s="41"/>
      <c r="F155" s="224" t="s">
        <v>232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133</v>
      </c>
      <c r="AU155" s="18" t="s">
        <v>82</v>
      </c>
    </row>
    <row r="156" s="15" customFormat="1">
      <c r="A156" s="15"/>
      <c r="B156" s="247"/>
      <c r="C156" s="248"/>
      <c r="D156" s="218" t="s">
        <v>135</v>
      </c>
      <c r="E156" s="249" t="s">
        <v>19</v>
      </c>
      <c r="F156" s="250" t="s">
        <v>233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135</v>
      </c>
      <c r="AU156" s="256" t="s">
        <v>82</v>
      </c>
      <c r="AV156" s="15" t="s">
        <v>80</v>
      </c>
      <c r="AW156" s="15" t="s">
        <v>33</v>
      </c>
      <c r="AX156" s="15" t="s">
        <v>72</v>
      </c>
      <c r="AY156" s="256" t="s">
        <v>121</v>
      </c>
    </row>
    <row r="157" s="13" customFormat="1">
      <c r="A157" s="13"/>
      <c r="B157" s="225"/>
      <c r="C157" s="226"/>
      <c r="D157" s="218" t="s">
        <v>135</v>
      </c>
      <c r="E157" s="227" t="s">
        <v>19</v>
      </c>
      <c r="F157" s="228" t="s">
        <v>234</v>
      </c>
      <c r="G157" s="226"/>
      <c r="H157" s="229">
        <v>0.70099999999999996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135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121</v>
      </c>
    </row>
    <row r="158" s="2" customFormat="1" ht="24.15" customHeight="1">
      <c r="A158" s="39"/>
      <c r="B158" s="40"/>
      <c r="C158" s="205" t="s">
        <v>235</v>
      </c>
      <c r="D158" s="205" t="s">
        <v>124</v>
      </c>
      <c r="E158" s="206" t="s">
        <v>236</v>
      </c>
      <c r="F158" s="207" t="s">
        <v>237</v>
      </c>
      <c r="G158" s="208" t="s">
        <v>202</v>
      </c>
      <c r="H158" s="209">
        <v>2.3119999999999998</v>
      </c>
      <c r="I158" s="210"/>
      <c r="J158" s="211">
        <f>ROUND(I158*H158,2)</f>
        <v>0</v>
      </c>
      <c r="K158" s="207" t="s">
        <v>128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129</v>
      </c>
      <c r="AT158" s="216" t="s">
        <v>124</v>
      </c>
      <c r="AU158" s="216" t="s">
        <v>82</v>
      </c>
      <c r="AY158" s="18" t="s">
        <v>121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129</v>
      </c>
      <c r="BM158" s="216" t="s">
        <v>238</v>
      </c>
    </row>
    <row r="159" s="2" customFormat="1">
      <c r="A159" s="39"/>
      <c r="B159" s="40"/>
      <c r="C159" s="41"/>
      <c r="D159" s="218" t="s">
        <v>131</v>
      </c>
      <c r="E159" s="41"/>
      <c r="F159" s="219" t="s">
        <v>239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82</v>
      </c>
    </row>
    <row r="160" s="2" customFormat="1">
      <c r="A160" s="39"/>
      <c r="B160" s="40"/>
      <c r="C160" s="41"/>
      <c r="D160" s="223" t="s">
        <v>133</v>
      </c>
      <c r="E160" s="41"/>
      <c r="F160" s="224" t="s">
        <v>240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133</v>
      </c>
      <c r="AU160" s="18" t="s">
        <v>82</v>
      </c>
    </row>
    <row r="161" s="12" customFormat="1" ht="22.8" customHeight="1">
      <c r="A161" s="12"/>
      <c r="B161" s="189"/>
      <c r="C161" s="190"/>
      <c r="D161" s="191" t="s">
        <v>71</v>
      </c>
      <c r="E161" s="203" t="s">
        <v>241</v>
      </c>
      <c r="F161" s="203" t="s">
        <v>242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80</v>
      </c>
      <c r="AT161" s="201" t="s">
        <v>71</v>
      </c>
      <c r="AU161" s="201" t="s">
        <v>80</v>
      </c>
      <c r="AY161" s="200" t="s">
        <v>121</v>
      </c>
      <c r="BK161" s="202">
        <f>SUM(BK162:BK164)</f>
        <v>0</v>
      </c>
    </row>
    <row r="162" s="2" customFormat="1" ht="21.75" customHeight="1">
      <c r="A162" s="39"/>
      <c r="B162" s="40"/>
      <c r="C162" s="205" t="s">
        <v>243</v>
      </c>
      <c r="D162" s="205" t="s">
        <v>124</v>
      </c>
      <c r="E162" s="206" t="s">
        <v>244</v>
      </c>
      <c r="F162" s="207" t="s">
        <v>245</v>
      </c>
      <c r="G162" s="208" t="s">
        <v>202</v>
      </c>
      <c r="H162" s="209">
        <v>0.26800000000000002</v>
      </c>
      <c r="I162" s="210"/>
      <c r="J162" s="211">
        <f>ROUND(I162*H162,2)</f>
        <v>0</v>
      </c>
      <c r="K162" s="207" t="s">
        <v>128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129</v>
      </c>
      <c r="AT162" s="216" t="s">
        <v>124</v>
      </c>
      <c r="AU162" s="216" t="s">
        <v>82</v>
      </c>
      <c r="AY162" s="18" t="s">
        <v>121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129</v>
      </c>
      <c r="BM162" s="216" t="s">
        <v>246</v>
      </c>
    </row>
    <row r="163" s="2" customFormat="1">
      <c r="A163" s="39"/>
      <c r="B163" s="40"/>
      <c r="C163" s="41"/>
      <c r="D163" s="218" t="s">
        <v>131</v>
      </c>
      <c r="E163" s="41"/>
      <c r="F163" s="219" t="s">
        <v>247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131</v>
      </c>
      <c r="AU163" s="18" t="s">
        <v>82</v>
      </c>
    </row>
    <row r="164" s="2" customFormat="1">
      <c r="A164" s="39"/>
      <c r="B164" s="40"/>
      <c r="C164" s="41"/>
      <c r="D164" s="223" t="s">
        <v>133</v>
      </c>
      <c r="E164" s="41"/>
      <c r="F164" s="224" t="s">
        <v>248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133</v>
      </c>
      <c r="AU164" s="18" t="s">
        <v>82</v>
      </c>
    </row>
    <row r="165" s="12" customFormat="1" ht="25.92" customHeight="1">
      <c r="A165" s="12"/>
      <c r="B165" s="189"/>
      <c r="C165" s="190"/>
      <c r="D165" s="191" t="s">
        <v>71</v>
      </c>
      <c r="E165" s="192" t="s">
        <v>249</v>
      </c>
      <c r="F165" s="192" t="s">
        <v>250</v>
      </c>
      <c r="G165" s="190"/>
      <c r="H165" s="190"/>
      <c r="I165" s="193"/>
      <c r="J165" s="194">
        <f>BK165</f>
        <v>0</v>
      </c>
      <c r="K165" s="190"/>
      <c r="L165" s="195"/>
      <c r="M165" s="196"/>
      <c r="N165" s="197"/>
      <c r="O165" s="197"/>
      <c r="P165" s="198">
        <f>P166+P173+P201</f>
        <v>0</v>
      </c>
      <c r="Q165" s="197"/>
      <c r="R165" s="198">
        <f>R166+R173+R201</f>
        <v>0.37308015999999999</v>
      </c>
      <c r="S165" s="197"/>
      <c r="T165" s="199">
        <f>T166+T173+T201</f>
        <v>0.0031926899999999998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82</v>
      </c>
      <c r="AT165" s="201" t="s">
        <v>71</v>
      </c>
      <c r="AU165" s="201" t="s">
        <v>72</v>
      </c>
      <c r="AY165" s="200" t="s">
        <v>121</v>
      </c>
      <c r="BK165" s="202">
        <f>BK166+BK173+BK201</f>
        <v>0</v>
      </c>
    </row>
    <row r="166" s="12" customFormat="1" ht="22.8" customHeight="1">
      <c r="A166" s="12"/>
      <c r="B166" s="189"/>
      <c r="C166" s="190"/>
      <c r="D166" s="191" t="s">
        <v>71</v>
      </c>
      <c r="E166" s="203" t="s">
        <v>251</v>
      </c>
      <c r="F166" s="203" t="s">
        <v>252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SUM(P167:P172)</f>
        <v>0</v>
      </c>
      <c r="Q166" s="197"/>
      <c r="R166" s="198">
        <f>SUM(R167:R172)</f>
        <v>4.0000000000000003E-05</v>
      </c>
      <c r="S166" s="197"/>
      <c r="T166" s="199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82</v>
      </c>
      <c r="AT166" s="201" t="s">
        <v>71</v>
      </c>
      <c r="AU166" s="201" t="s">
        <v>80</v>
      </c>
      <c r="AY166" s="200" t="s">
        <v>121</v>
      </c>
      <c r="BK166" s="202">
        <f>SUM(BK167:BK172)</f>
        <v>0</v>
      </c>
    </row>
    <row r="167" s="2" customFormat="1" ht="33" customHeight="1">
      <c r="A167" s="39"/>
      <c r="B167" s="40"/>
      <c r="C167" s="205" t="s">
        <v>253</v>
      </c>
      <c r="D167" s="205" t="s">
        <v>124</v>
      </c>
      <c r="E167" s="206" t="s">
        <v>254</v>
      </c>
      <c r="F167" s="207" t="s">
        <v>255</v>
      </c>
      <c r="G167" s="208" t="s">
        <v>256</v>
      </c>
      <c r="H167" s="209">
        <v>1</v>
      </c>
      <c r="I167" s="210"/>
      <c r="J167" s="211">
        <f>ROUND(I167*H167,2)</f>
        <v>0</v>
      </c>
      <c r="K167" s="207" t="s">
        <v>128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4.0000000000000003E-05</v>
      </c>
      <c r="R167" s="214">
        <f>Q167*H167</f>
        <v>4.0000000000000003E-05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235</v>
      </c>
      <c r="AT167" s="216" t="s">
        <v>124</v>
      </c>
      <c r="AU167" s="216" t="s">
        <v>82</v>
      </c>
      <c r="AY167" s="18" t="s">
        <v>121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235</v>
      </c>
      <c r="BM167" s="216" t="s">
        <v>257</v>
      </c>
    </row>
    <row r="168" s="2" customFormat="1">
      <c r="A168" s="39"/>
      <c r="B168" s="40"/>
      <c r="C168" s="41"/>
      <c r="D168" s="218" t="s">
        <v>131</v>
      </c>
      <c r="E168" s="41"/>
      <c r="F168" s="219" t="s">
        <v>258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131</v>
      </c>
      <c r="AU168" s="18" t="s">
        <v>82</v>
      </c>
    </row>
    <row r="169" s="2" customFormat="1">
      <c r="A169" s="39"/>
      <c r="B169" s="40"/>
      <c r="C169" s="41"/>
      <c r="D169" s="223" t="s">
        <v>133</v>
      </c>
      <c r="E169" s="41"/>
      <c r="F169" s="224" t="s">
        <v>259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133</v>
      </c>
      <c r="AU169" s="18" t="s">
        <v>82</v>
      </c>
    </row>
    <row r="170" s="2" customFormat="1" ht="24.15" customHeight="1">
      <c r="A170" s="39"/>
      <c r="B170" s="40"/>
      <c r="C170" s="205" t="s">
        <v>260</v>
      </c>
      <c r="D170" s="205" t="s">
        <v>124</v>
      </c>
      <c r="E170" s="206" t="s">
        <v>261</v>
      </c>
      <c r="F170" s="207" t="s">
        <v>262</v>
      </c>
      <c r="G170" s="208" t="s">
        <v>263</v>
      </c>
      <c r="H170" s="257"/>
      <c r="I170" s="210"/>
      <c r="J170" s="211">
        <f>ROUND(I170*H170,2)</f>
        <v>0</v>
      </c>
      <c r="K170" s="207" t="s">
        <v>128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235</v>
      </c>
      <c r="AT170" s="216" t="s">
        <v>124</v>
      </c>
      <c r="AU170" s="216" t="s">
        <v>82</v>
      </c>
      <c r="AY170" s="18" t="s">
        <v>121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235</v>
      </c>
      <c r="BM170" s="216" t="s">
        <v>264</v>
      </c>
    </row>
    <row r="171" s="2" customFormat="1">
      <c r="A171" s="39"/>
      <c r="B171" s="40"/>
      <c r="C171" s="41"/>
      <c r="D171" s="218" t="s">
        <v>131</v>
      </c>
      <c r="E171" s="41"/>
      <c r="F171" s="219" t="s">
        <v>265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131</v>
      </c>
      <c r="AU171" s="18" t="s">
        <v>82</v>
      </c>
    </row>
    <row r="172" s="2" customFormat="1">
      <c r="A172" s="39"/>
      <c r="B172" s="40"/>
      <c r="C172" s="41"/>
      <c r="D172" s="223" t="s">
        <v>133</v>
      </c>
      <c r="E172" s="41"/>
      <c r="F172" s="224" t="s">
        <v>266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133</v>
      </c>
      <c r="AU172" s="18" t="s">
        <v>82</v>
      </c>
    </row>
    <row r="173" s="12" customFormat="1" ht="22.8" customHeight="1">
      <c r="A173" s="12"/>
      <c r="B173" s="189"/>
      <c r="C173" s="190"/>
      <c r="D173" s="191" t="s">
        <v>71</v>
      </c>
      <c r="E173" s="203" t="s">
        <v>267</v>
      </c>
      <c r="F173" s="203" t="s">
        <v>268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SUM(P174:P200)</f>
        <v>0</v>
      </c>
      <c r="Q173" s="197"/>
      <c r="R173" s="198">
        <f>SUM(R174:R200)</f>
        <v>0.28960019999999997</v>
      </c>
      <c r="S173" s="197"/>
      <c r="T173" s="199">
        <f>SUM(T174:T200)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82</v>
      </c>
      <c r="AT173" s="201" t="s">
        <v>71</v>
      </c>
      <c r="AU173" s="201" t="s">
        <v>80</v>
      </c>
      <c r="AY173" s="200" t="s">
        <v>121</v>
      </c>
      <c r="BK173" s="202">
        <f>SUM(BK174:BK200)</f>
        <v>0</v>
      </c>
    </row>
    <row r="174" s="2" customFormat="1" ht="16.5" customHeight="1">
      <c r="A174" s="39"/>
      <c r="B174" s="40"/>
      <c r="C174" s="205" t="s">
        <v>269</v>
      </c>
      <c r="D174" s="205" t="s">
        <v>124</v>
      </c>
      <c r="E174" s="206" t="s">
        <v>270</v>
      </c>
      <c r="F174" s="207" t="s">
        <v>271</v>
      </c>
      <c r="G174" s="208" t="s">
        <v>127</v>
      </c>
      <c r="H174" s="209">
        <v>7.5</v>
      </c>
      <c r="I174" s="210"/>
      <c r="J174" s="211">
        <f>ROUND(I174*H174,2)</f>
        <v>0</v>
      </c>
      <c r="K174" s="207" t="s">
        <v>128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0.00029999999999999997</v>
      </c>
      <c r="R174" s="214">
        <f>Q174*H174</f>
        <v>0.0022499999999999998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235</v>
      </c>
      <c r="AT174" s="216" t="s">
        <v>124</v>
      </c>
      <c r="AU174" s="216" t="s">
        <v>82</v>
      </c>
      <c r="AY174" s="18" t="s">
        <v>121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235</v>
      </c>
      <c r="BM174" s="216" t="s">
        <v>272</v>
      </c>
    </row>
    <row r="175" s="2" customFormat="1">
      <c r="A175" s="39"/>
      <c r="B175" s="40"/>
      <c r="C175" s="41"/>
      <c r="D175" s="218" t="s">
        <v>131</v>
      </c>
      <c r="E175" s="41"/>
      <c r="F175" s="219" t="s">
        <v>273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82</v>
      </c>
    </row>
    <row r="176" s="2" customFormat="1">
      <c r="A176" s="39"/>
      <c r="B176" s="40"/>
      <c r="C176" s="41"/>
      <c r="D176" s="223" t="s">
        <v>133</v>
      </c>
      <c r="E176" s="41"/>
      <c r="F176" s="224" t="s">
        <v>274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133</v>
      </c>
      <c r="AU176" s="18" t="s">
        <v>82</v>
      </c>
    </row>
    <row r="177" s="2" customFormat="1" ht="16.5" customHeight="1">
      <c r="A177" s="39"/>
      <c r="B177" s="40"/>
      <c r="C177" s="205" t="s">
        <v>7</v>
      </c>
      <c r="D177" s="205" t="s">
        <v>124</v>
      </c>
      <c r="E177" s="206" t="s">
        <v>275</v>
      </c>
      <c r="F177" s="207" t="s">
        <v>276</v>
      </c>
      <c r="G177" s="208" t="s">
        <v>127</v>
      </c>
      <c r="H177" s="209">
        <v>7.5</v>
      </c>
      <c r="I177" s="210"/>
      <c r="J177" s="211">
        <f>ROUND(I177*H177,2)</f>
        <v>0</v>
      </c>
      <c r="K177" s="207" t="s">
        <v>128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0.0044999999999999997</v>
      </c>
      <c r="R177" s="214">
        <f>Q177*H177</f>
        <v>0.033749999999999995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235</v>
      </c>
      <c r="AT177" s="216" t="s">
        <v>124</v>
      </c>
      <c r="AU177" s="216" t="s">
        <v>82</v>
      </c>
      <c r="AY177" s="18" t="s">
        <v>121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235</v>
      </c>
      <c r="BM177" s="216" t="s">
        <v>277</v>
      </c>
    </row>
    <row r="178" s="2" customFormat="1">
      <c r="A178" s="39"/>
      <c r="B178" s="40"/>
      <c r="C178" s="41"/>
      <c r="D178" s="218" t="s">
        <v>131</v>
      </c>
      <c r="E178" s="41"/>
      <c r="F178" s="219" t="s">
        <v>278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131</v>
      </c>
      <c r="AU178" s="18" t="s">
        <v>82</v>
      </c>
    </row>
    <row r="179" s="2" customFormat="1">
      <c r="A179" s="39"/>
      <c r="B179" s="40"/>
      <c r="C179" s="41"/>
      <c r="D179" s="223" t="s">
        <v>133</v>
      </c>
      <c r="E179" s="41"/>
      <c r="F179" s="224" t="s">
        <v>279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133</v>
      </c>
      <c r="AU179" s="18" t="s">
        <v>82</v>
      </c>
    </row>
    <row r="180" s="2" customFormat="1" ht="33" customHeight="1">
      <c r="A180" s="39"/>
      <c r="B180" s="40"/>
      <c r="C180" s="205" t="s">
        <v>280</v>
      </c>
      <c r="D180" s="205" t="s">
        <v>124</v>
      </c>
      <c r="E180" s="206" t="s">
        <v>281</v>
      </c>
      <c r="F180" s="207" t="s">
        <v>282</v>
      </c>
      <c r="G180" s="208" t="s">
        <v>127</v>
      </c>
      <c r="H180" s="209">
        <v>7.5</v>
      </c>
      <c r="I180" s="210"/>
      <c r="J180" s="211">
        <f>ROUND(I180*H180,2)</f>
        <v>0</v>
      </c>
      <c r="K180" s="207" t="s">
        <v>186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0.0089999999999999993</v>
      </c>
      <c r="R180" s="214">
        <f>Q180*H180</f>
        <v>0.067499999999999991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235</v>
      </c>
      <c r="AT180" s="216" t="s">
        <v>124</v>
      </c>
      <c r="AU180" s="216" t="s">
        <v>82</v>
      </c>
      <c r="AY180" s="18" t="s">
        <v>121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235</v>
      </c>
      <c r="BM180" s="216" t="s">
        <v>283</v>
      </c>
    </row>
    <row r="181" s="2" customFormat="1">
      <c r="A181" s="39"/>
      <c r="B181" s="40"/>
      <c r="C181" s="41"/>
      <c r="D181" s="218" t="s">
        <v>131</v>
      </c>
      <c r="E181" s="41"/>
      <c r="F181" s="219" t="s">
        <v>284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131</v>
      </c>
      <c r="AU181" s="18" t="s">
        <v>82</v>
      </c>
    </row>
    <row r="182" s="2" customFormat="1" ht="16.5" customHeight="1">
      <c r="A182" s="39"/>
      <c r="B182" s="40"/>
      <c r="C182" s="258" t="s">
        <v>285</v>
      </c>
      <c r="D182" s="258" t="s">
        <v>286</v>
      </c>
      <c r="E182" s="259" t="s">
        <v>287</v>
      </c>
      <c r="F182" s="260" t="s">
        <v>288</v>
      </c>
      <c r="G182" s="261" t="s">
        <v>127</v>
      </c>
      <c r="H182" s="262">
        <v>8.25</v>
      </c>
      <c r="I182" s="263"/>
      <c r="J182" s="264">
        <f>ROUND(I182*H182,2)</f>
        <v>0</v>
      </c>
      <c r="K182" s="260" t="s">
        <v>186</v>
      </c>
      <c r="L182" s="265"/>
      <c r="M182" s="266" t="s">
        <v>19</v>
      </c>
      <c r="N182" s="267" t="s">
        <v>43</v>
      </c>
      <c r="O182" s="85"/>
      <c r="P182" s="214">
        <f>O182*H182</f>
        <v>0</v>
      </c>
      <c r="Q182" s="214">
        <v>0.021000000000000001</v>
      </c>
      <c r="R182" s="214">
        <f>Q182*H182</f>
        <v>0.17325000000000002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289</v>
      </c>
      <c r="AT182" s="216" t="s">
        <v>286</v>
      </c>
      <c r="AU182" s="216" t="s">
        <v>82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235</v>
      </c>
      <c r="BM182" s="216" t="s">
        <v>290</v>
      </c>
    </row>
    <row r="183" s="2" customFormat="1">
      <c r="A183" s="39"/>
      <c r="B183" s="40"/>
      <c r="C183" s="41"/>
      <c r="D183" s="218" t="s">
        <v>131</v>
      </c>
      <c r="E183" s="41"/>
      <c r="F183" s="219" t="s">
        <v>288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82</v>
      </c>
    </row>
    <row r="184" s="13" customFormat="1">
      <c r="A184" s="13"/>
      <c r="B184" s="225"/>
      <c r="C184" s="226"/>
      <c r="D184" s="218" t="s">
        <v>135</v>
      </c>
      <c r="E184" s="227" t="s">
        <v>19</v>
      </c>
      <c r="F184" s="228" t="s">
        <v>291</v>
      </c>
      <c r="G184" s="226"/>
      <c r="H184" s="229">
        <v>7.5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135</v>
      </c>
      <c r="AU184" s="235" t="s">
        <v>82</v>
      </c>
      <c r="AV184" s="13" t="s">
        <v>82</v>
      </c>
      <c r="AW184" s="13" t="s">
        <v>33</v>
      </c>
      <c r="AX184" s="13" t="s">
        <v>80</v>
      </c>
      <c r="AY184" s="235" t="s">
        <v>121</v>
      </c>
    </row>
    <row r="185" s="13" customFormat="1">
      <c r="A185" s="13"/>
      <c r="B185" s="225"/>
      <c r="C185" s="226"/>
      <c r="D185" s="218" t="s">
        <v>135</v>
      </c>
      <c r="E185" s="226"/>
      <c r="F185" s="228" t="s">
        <v>292</v>
      </c>
      <c r="G185" s="226"/>
      <c r="H185" s="229">
        <v>8.25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135</v>
      </c>
      <c r="AU185" s="235" t="s">
        <v>82</v>
      </c>
      <c r="AV185" s="13" t="s">
        <v>82</v>
      </c>
      <c r="AW185" s="13" t="s">
        <v>4</v>
      </c>
      <c r="AX185" s="13" t="s">
        <v>80</v>
      </c>
      <c r="AY185" s="235" t="s">
        <v>121</v>
      </c>
    </row>
    <row r="186" s="2" customFormat="1" ht="24.15" customHeight="1">
      <c r="A186" s="39"/>
      <c r="B186" s="40"/>
      <c r="C186" s="205" t="s">
        <v>293</v>
      </c>
      <c r="D186" s="205" t="s">
        <v>124</v>
      </c>
      <c r="E186" s="206" t="s">
        <v>294</v>
      </c>
      <c r="F186" s="207" t="s">
        <v>295</v>
      </c>
      <c r="G186" s="208" t="s">
        <v>153</v>
      </c>
      <c r="H186" s="209">
        <v>22.600000000000001</v>
      </c>
      <c r="I186" s="210"/>
      <c r="J186" s="211">
        <f>ROUND(I186*H186,2)</f>
        <v>0</v>
      </c>
      <c r="K186" s="207" t="s">
        <v>128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0.00020000000000000001</v>
      </c>
      <c r="R186" s="214">
        <f>Q186*H186</f>
        <v>0.0045200000000000006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235</v>
      </c>
      <c r="AT186" s="216" t="s">
        <v>124</v>
      </c>
      <c r="AU186" s="216" t="s">
        <v>82</v>
      </c>
      <c r="AY186" s="18" t="s">
        <v>121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235</v>
      </c>
      <c r="BM186" s="216" t="s">
        <v>296</v>
      </c>
    </row>
    <row r="187" s="2" customFormat="1">
      <c r="A187" s="39"/>
      <c r="B187" s="40"/>
      <c r="C187" s="41"/>
      <c r="D187" s="218" t="s">
        <v>131</v>
      </c>
      <c r="E187" s="41"/>
      <c r="F187" s="219" t="s">
        <v>297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131</v>
      </c>
      <c r="AU187" s="18" t="s">
        <v>82</v>
      </c>
    </row>
    <row r="188" s="2" customFormat="1">
      <c r="A188" s="39"/>
      <c r="B188" s="40"/>
      <c r="C188" s="41"/>
      <c r="D188" s="223" t="s">
        <v>133</v>
      </c>
      <c r="E188" s="41"/>
      <c r="F188" s="224" t="s">
        <v>298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133</v>
      </c>
      <c r="AU188" s="18" t="s">
        <v>82</v>
      </c>
    </row>
    <row r="189" s="13" customFormat="1">
      <c r="A189" s="13"/>
      <c r="B189" s="225"/>
      <c r="C189" s="226"/>
      <c r="D189" s="218" t="s">
        <v>135</v>
      </c>
      <c r="E189" s="227" t="s">
        <v>19</v>
      </c>
      <c r="F189" s="228" t="s">
        <v>299</v>
      </c>
      <c r="G189" s="226"/>
      <c r="H189" s="229">
        <v>22.600000000000001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135</v>
      </c>
      <c r="AU189" s="235" t="s">
        <v>82</v>
      </c>
      <c r="AV189" s="13" t="s">
        <v>82</v>
      </c>
      <c r="AW189" s="13" t="s">
        <v>33</v>
      </c>
      <c r="AX189" s="13" t="s">
        <v>72</v>
      </c>
      <c r="AY189" s="235" t="s">
        <v>121</v>
      </c>
    </row>
    <row r="190" s="14" customFormat="1">
      <c r="A190" s="14"/>
      <c r="B190" s="236"/>
      <c r="C190" s="237"/>
      <c r="D190" s="218" t="s">
        <v>135</v>
      </c>
      <c r="E190" s="238" t="s">
        <v>19</v>
      </c>
      <c r="F190" s="239" t="s">
        <v>137</v>
      </c>
      <c r="G190" s="237"/>
      <c r="H190" s="240">
        <v>22.600000000000001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135</v>
      </c>
      <c r="AU190" s="246" t="s">
        <v>82</v>
      </c>
      <c r="AV190" s="14" t="s">
        <v>129</v>
      </c>
      <c r="AW190" s="14" t="s">
        <v>33</v>
      </c>
      <c r="AX190" s="14" t="s">
        <v>80</v>
      </c>
      <c r="AY190" s="246" t="s">
        <v>121</v>
      </c>
    </row>
    <row r="191" s="2" customFormat="1" ht="16.5" customHeight="1">
      <c r="A191" s="39"/>
      <c r="B191" s="40"/>
      <c r="C191" s="258" t="s">
        <v>300</v>
      </c>
      <c r="D191" s="258" t="s">
        <v>286</v>
      </c>
      <c r="E191" s="259" t="s">
        <v>301</v>
      </c>
      <c r="F191" s="260" t="s">
        <v>302</v>
      </c>
      <c r="G191" s="261" t="s">
        <v>153</v>
      </c>
      <c r="H191" s="262">
        <v>24.859999999999999</v>
      </c>
      <c r="I191" s="263"/>
      <c r="J191" s="264">
        <f>ROUND(I191*H191,2)</f>
        <v>0</v>
      </c>
      <c r="K191" s="260" t="s">
        <v>128</v>
      </c>
      <c r="L191" s="265"/>
      <c r="M191" s="266" t="s">
        <v>19</v>
      </c>
      <c r="N191" s="267" t="s">
        <v>43</v>
      </c>
      <c r="O191" s="85"/>
      <c r="P191" s="214">
        <f>O191*H191</f>
        <v>0</v>
      </c>
      <c r="Q191" s="214">
        <v>0.00032000000000000003</v>
      </c>
      <c r="R191" s="214">
        <f>Q191*H191</f>
        <v>0.0079552000000000008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289</v>
      </c>
      <c r="AT191" s="216" t="s">
        <v>286</v>
      </c>
      <c r="AU191" s="216" t="s">
        <v>82</v>
      </c>
      <c r="AY191" s="18" t="s">
        <v>121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235</v>
      </c>
      <c r="BM191" s="216" t="s">
        <v>303</v>
      </c>
    </row>
    <row r="192" s="2" customFormat="1">
      <c r="A192" s="39"/>
      <c r="B192" s="40"/>
      <c r="C192" s="41"/>
      <c r="D192" s="218" t="s">
        <v>131</v>
      </c>
      <c r="E192" s="41"/>
      <c r="F192" s="219" t="s">
        <v>302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131</v>
      </c>
      <c r="AU192" s="18" t="s">
        <v>82</v>
      </c>
    </row>
    <row r="193" s="13" customFormat="1">
      <c r="A193" s="13"/>
      <c r="B193" s="225"/>
      <c r="C193" s="226"/>
      <c r="D193" s="218" t="s">
        <v>135</v>
      </c>
      <c r="E193" s="227" t="s">
        <v>19</v>
      </c>
      <c r="F193" s="228" t="s">
        <v>304</v>
      </c>
      <c r="G193" s="226"/>
      <c r="H193" s="229">
        <v>22.600000000000001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135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121</v>
      </c>
    </row>
    <row r="194" s="13" customFormat="1">
      <c r="A194" s="13"/>
      <c r="B194" s="225"/>
      <c r="C194" s="226"/>
      <c r="D194" s="218" t="s">
        <v>135</v>
      </c>
      <c r="E194" s="226"/>
      <c r="F194" s="228" t="s">
        <v>305</v>
      </c>
      <c r="G194" s="226"/>
      <c r="H194" s="229">
        <v>24.859999999999999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135</v>
      </c>
      <c r="AU194" s="235" t="s">
        <v>82</v>
      </c>
      <c r="AV194" s="13" t="s">
        <v>82</v>
      </c>
      <c r="AW194" s="13" t="s">
        <v>4</v>
      </c>
      <c r="AX194" s="13" t="s">
        <v>80</v>
      </c>
      <c r="AY194" s="235" t="s">
        <v>121</v>
      </c>
    </row>
    <row r="195" s="2" customFormat="1" ht="24.15" customHeight="1">
      <c r="A195" s="39"/>
      <c r="B195" s="40"/>
      <c r="C195" s="205" t="s">
        <v>306</v>
      </c>
      <c r="D195" s="205" t="s">
        <v>124</v>
      </c>
      <c r="E195" s="206" t="s">
        <v>307</v>
      </c>
      <c r="F195" s="207" t="s">
        <v>308</v>
      </c>
      <c r="G195" s="208" t="s">
        <v>127</v>
      </c>
      <c r="H195" s="209">
        <v>7.5</v>
      </c>
      <c r="I195" s="210"/>
      <c r="J195" s="211">
        <f>ROUND(I195*H195,2)</f>
        <v>0</v>
      </c>
      <c r="K195" s="207" t="s">
        <v>128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5.0000000000000002E-05</v>
      </c>
      <c r="R195" s="214">
        <f>Q195*H195</f>
        <v>0.00037500000000000001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235</v>
      </c>
      <c r="AT195" s="216" t="s">
        <v>124</v>
      </c>
      <c r="AU195" s="216" t="s">
        <v>82</v>
      </c>
      <c r="AY195" s="18" t="s">
        <v>121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235</v>
      </c>
      <c r="BM195" s="216" t="s">
        <v>309</v>
      </c>
    </row>
    <row r="196" s="2" customFormat="1">
      <c r="A196" s="39"/>
      <c r="B196" s="40"/>
      <c r="C196" s="41"/>
      <c r="D196" s="218" t="s">
        <v>131</v>
      </c>
      <c r="E196" s="41"/>
      <c r="F196" s="219" t="s">
        <v>310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131</v>
      </c>
      <c r="AU196" s="18" t="s">
        <v>82</v>
      </c>
    </row>
    <row r="197" s="2" customFormat="1">
      <c r="A197" s="39"/>
      <c r="B197" s="40"/>
      <c r="C197" s="41"/>
      <c r="D197" s="223" t="s">
        <v>133</v>
      </c>
      <c r="E197" s="41"/>
      <c r="F197" s="224" t="s">
        <v>311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133</v>
      </c>
      <c r="AU197" s="18" t="s">
        <v>82</v>
      </c>
    </row>
    <row r="198" s="2" customFormat="1" ht="24.15" customHeight="1">
      <c r="A198" s="39"/>
      <c r="B198" s="40"/>
      <c r="C198" s="205" t="s">
        <v>312</v>
      </c>
      <c r="D198" s="205" t="s">
        <v>124</v>
      </c>
      <c r="E198" s="206" t="s">
        <v>313</v>
      </c>
      <c r="F198" s="207" t="s">
        <v>314</v>
      </c>
      <c r="G198" s="208" t="s">
        <v>263</v>
      </c>
      <c r="H198" s="257"/>
      <c r="I198" s="210"/>
      <c r="J198" s="211">
        <f>ROUND(I198*H198,2)</f>
        <v>0</v>
      </c>
      <c r="K198" s="207" t="s">
        <v>128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235</v>
      </c>
      <c r="AT198" s="216" t="s">
        <v>124</v>
      </c>
      <c r="AU198" s="216" t="s">
        <v>82</v>
      </c>
      <c r="AY198" s="18" t="s">
        <v>121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235</v>
      </c>
      <c r="BM198" s="216" t="s">
        <v>315</v>
      </c>
    </row>
    <row r="199" s="2" customFormat="1">
      <c r="A199" s="39"/>
      <c r="B199" s="40"/>
      <c r="C199" s="41"/>
      <c r="D199" s="218" t="s">
        <v>131</v>
      </c>
      <c r="E199" s="41"/>
      <c r="F199" s="219" t="s">
        <v>316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131</v>
      </c>
      <c r="AU199" s="18" t="s">
        <v>82</v>
      </c>
    </row>
    <row r="200" s="2" customFormat="1">
      <c r="A200" s="39"/>
      <c r="B200" s="40"/>
      <c r="C200" s="41"/>
      <c r="D200" s="223" t="s">
        <v>133</v>
      </c>
      <c r="E200" s="41"/>
      <c r="F200" s="224" t="s">
        <v>317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133</v>
      </c>
      <c r="AU200" s="18" t="s">
        <v>82</v>
      </c>
    </row>
    <row r="201" s="12" customFormat="1" ht="22.8" customHeight="1">
      <c r="A201" s="12"/>
      <c r="B201" s="189"/>
      <c r="C201" s="190"/>
      <c r="D201" s="191" t="s">
        <v>71</v>
      </c>
      <c r="E201" s="203" t="s">
        <v>318</v>
      </c>
      <c r="F201" s="203" t="s">
        <v>319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SUM(P202:P245)</f>
        <v>0</v>
      </c>
      <c r="Q201" s="197"/>
      <c r="R201" s="198">
        <f>SUM(R202:R245)</f>
        <v>0.083439960000000007</v>
      </c>
      <c r="S201" s="197"/>
      <c r="T201" s="199">
        <f>SUM(T202:T245)</f>
        <v>0.0031926899999999998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82</v>
      </c>
      <c r="AT201" s="201" t="s">
        <v>71</v>
      </c>
      <c r="AU201" s="201" t="s">
        <v>80</v>
      </c>
      <c r="AY201" s="200" t="s">
        <v>121</v>
      </c>
      <c r="BK201" s="202">
        <f>SUM(BK202:BK245)</f>
        <v>0</v>
      </c>
    </row>
    <row r="202" s="2" customFormat="1" ht="24.15" customHeight="1">
      <c r="A202" s="39"/>
      <c r="B202" s="40"/>
      <c r="C202" s="205" t="s">
        <v>320</v>
      </c>
      <c r="D202" s="205" t="s">
        <v>124</v>
      </c>
      <c r="E202" s="206" t="s">
        <v>321</v>
      </c>
      <c r="F202" s="207" t="s">
        <v>322</v>
      </c>
      <c r="G202" s="208" t="s">
        <v>127</v>
      </c>
      <c r="H202" s="209">
        <v>112.377</v>
      </c>
      <c r="I202" s="210"/>
      <c r="J202" s="211">
        <f>ROUND(I202*H202,2)</f>
        <v>0</v>
      </c>
      <c r="K202" s="207" t="s">
        <v>128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235</v>
      </c>
      <c r="AT202" s="216" t="s">
        <v>124</v>
      </c>
      <c r="AU202" s="216" t="s">
        <v>82</v>
      </c>
      <c r="AY202" s="18" t="s">
        <v>121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235</v>
      </c>
      <c r="BM202" s="216" t="s">
        <v>323</v>
      </c>
    </row>
    <row r="203" s="2" customFormat="1">
      <c r="A203" s="39"/>
      <c r="B203" s="40"/>
      <c r="C203" s="41"/>
      <c r="D203" s="218" t="s">
        <v>131</v>
      </c>
      <c r="E203" s="41"/>
      <c r="F203" s="219" t="s">
        <v>324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131</v>
      </c>
      <c r="AU203" s="18" t="s">
        <v>82</v>
      </c>
    </row>
    <row r="204" s="2" customFormat="1">
      <c r="A204" s="39"/>
      <c r="B204" s="40"/>
      <c r="C204" s="41"/>
      <c r="D204" s="223" t="s">
        <v>133</v>
      </c>
      <c r="E204" s="41"/>
      <c r="F204" s="224" t="s">
        <v>325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133</v>
      </c>
      <c r="AU204" s="18" t="s">
        <v>82</v>
      </c>
    </row>
    <row r="205" s="15" customFormat="1">
      <c r="A205" s="15"/>
      <c r="B205" s="247"/>
      <c r="C205" s="248"/>
      <c r="D205" s="218" t="s">
        <v>135</v>
      </c>
      <c r="E205" s="249" t="s">
        <v>19</v>
      </c>
      <c r="F205" s="250" t="s">
        <v>326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135</v>
      </c>
      <c r="AU205" s="256" t="s">
        <v>82</v>
      </c>
      <c r="AV205" s="15" t="s">
        <v>80</v>
      </c>
      <c r="AW205" s="15" t="s">
        <v>33</v>
      </c>
      <c r="AX205" s="15" t="s">
        <v>72</v>
      </c>
      <c r="AY205" s="256" t="s">
        <v>121</v>
      </c>
    </row>
    <row r="206" s="13" customFormat="1">
      <c r="A206" s="13"/>
      <c r="B206" s="225"/>
      <c r="C206" s="226"/>
      <c r="D206" s="218" t="s">
        <v>135</v>
      </c>
      <c r="E206" s="227" t="s">
        <v>19</v>
      </c>
      <c r="F206" s="228" t="s">
        <v>327</v>
      </c>
      <c r="G206" s="226"/>
      <c r="H206" s="229">
        <v>119.566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135</v>
      </c>
      <c r="AU206" s="235" t="s">
        <v>82</v>
      </c>
      <c r="AV206" s="13" t="s">
        <v>82</v>
      </c>
      <c r="AW206" s="13" t="s">
        <v>33</v>
      </c>
      <c r="AX206" s="13" t="s">
        <v>72</v>
      </c>
      <c r="AY206" s="235" t="s">
        <v>121</v>
      </c>
    </row>
    <row r="207" s="13" customFormat="1">
      <c r="A207" s="13"/>
      <c r="B207" s="225"/>
      <c r="C207" s="226"/>
      <c r="D207" s="218" t="s">
        <v>135</v>
      </c>
      <c r="E207" s="227" t="s">
        <v>19</v>
      </c>
      <c r="F207" s="228" t="s">
        <v>328</v>
      </c>
      <c r="G207" s="226"/>
      <c r="H207" s="229">
        <v>3.0259999999999998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135</v>
      </c>
      <c r="AU207" s="235" t="s">
        <v>82</v>
      </c>
      <c r="AV207" s="13" t="s">
        <v>82</v>
      </c>
      <c r="AW207" s="13" t="s">
        <v>33</v>
      </c>
      <c r="AX207" s="13" t="s">
        <v>72</v>
      </c>
      <c r="AY207" s="235" t="s">
        <v>121</v>
      </c>
    </row>
    <row r="208" s="13" customFormat="1">
      <c r="A208" s="13"/>
      <c r="B208" s="225"/>
      <c r="C208" s="226"/>
      <c r="D208" s="218" t="s">
        <v>135</v>
      </c>
      <c r="E208" s="227" t="s">
        <v>19</v>
      </c>
      <c r="F208" s="228" t="s">
        <v>329</v>
      </c>
      <c r="G208" s="226"/>
      <c r="H208" s="229">
        <v>-10.215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135</v>
      </c>
      <c r="AU208" s="235" t="s">
        <v>82</v>
      </c>
      <c r="AV208" s="13" t="s">
        <v>82</v>
      </c>
      <c r="AW208" s="13" t="s">
        <v>33</v>
      </c>
      <c r="AX208" s="13" t="s">
        <v>72</v>
      </c>
      <c r="AY208" s="235" t="s">
        <v>121</v>
      </c>
    </row>
    <row r="209" s="14" customFormat="1">
      <c r="A209" s="14"/>
      <c r="B209" s="236"/>
      <c r="C209" s="237"/>
      <c r="D209" s="218" t="s">
        <v>135</v>
      </c>
      <c r="E209" s="238" t="s">
        <v>19</v>
      </c>
      <c r="F209" s="239" t="s">
        <v>137</v>
      </c>
      <c r="G209" s="237"/>
      <c r="H209" s="240">
        <v>112.377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135</v>
      </c>
      <c r="AU209" s="246" t="s">
        <v>82</v>
      </c>
      <c r="AV209" s="14" t="s">
        <v>129</v>
      </c>
      <c r="AW209" s="14" t="s">
        <v>33</v>
      </c>
      <c r="AX209" s="14" t="s">
        <v>80</v>
      </c>
      <c r="AY209" s="246" t="s">
        <v>121</v>
      </c>
    </row>
    <row r="210" s="2" customFormat="1" ht="16.5" customHeight="1">
      <c r="A210" s="39"/>
      <c r="B210" s="40"/>
      <c r="C210" s="205" t="s">
        <v>330</v>
      </c>
      <c r="D210" s="205" t="s">
        <v>124</v>
      </c>
      <c r="E210" s="206" t="s">
        <v>331</v>
      </c>
      <c r="F210" s="207" t="s">
        <v>332</v>
      </c>
      <c r="G210" s="208" t="s">
        <v>127</v>
      </c>
      <c r="H210" s="209">
        <v>10.299</v>
      </c>
      <c r="I210" s="210"/>
      <c r="J210" s="211">
        <f>ROUND(I210*H210,2)</f>
        <v>0</v>
      </c>
      <c r="K210" s="207" t="s">
        <v>128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0.001</v>
      </c>
      <c r="R210" s="214">
        <f>Q210*H210</f>
        <v>0.010298999999999999</v>
      </c>
      <c r="S210" s="214">
        <v>0.00031</v>
      </c>
      <c r="T210" s="215">
        <f>S210*H210</f>
        <v>0.0031926899999999998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235</v>
      </c>
      <c r="AT210" s="216" t="s">
        <v>124</v>
      </c>
      <c r="AU210" s="216" t="s">
        <v>82</v>
      </c>
      <c r="AY210" s="18" t="s">
        <v>121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235</v>
      </c>
      <c r="BM210" s="216" t="s">
        <v>333</v>
      </c>
    </row>
    <row r="211" s="2" customFormat="1">
      <c r="A211" s="39"/>
      <c r="B211" s="40"/>
      <c r="C211" s="41"/>
      <c r="D211" s="218" t="s">
        <v>131</v>
      </c>
      <c r="E211" s="41"/>
      <c r="F211" s="219" t="s">
        <v>334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131</v>
      </c>
      <c r="AU211" s="18" t="s">
        <v>82</v>
      </c>
    </row>
    <row r="212" s="2" customFormat="1">
      <c r="A212" s="39"/>
      <c r="B212" s="40"/>
      <c r="C212" s="41"/>
      <c r="D212" s="223" t="s">
        <v>133</v>
      </c>
      <c r="E212" s="41"/>
      <c r="F212" s="224" t="s">
        <v>335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133</v>
      </c>
      <c r="AU212" s="18" t="s">
        <v>82</v>
      </c>
    </row>
    <row r="213" s="15" customFormat="1">
      <c r="A213" s="15"/>
      <c r="B213" s="247"/>
      <c r="C213" s="248"/>
      <c r="D213" s="218" t="s">
        <v>135</v>
      </c>
      <c r="E213" s="249" t="s">
        <v>19</v>
      </c>
      <c r="F213" s="250" t="s">
        <v>336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135</v>
      </c>
      <c r="AU213" s="256" t="s">
        <v>82</v>
      </c>
      <c r="AV213" s="15" t="s">
        <v>80</v>
      </c>
      <c r="AW213" s="15" t="s">
        <v>33</v>
      </c>
      <c r="AX213" s="15" t="s">
        <v>72</v>
      </c>
      <c r="AY213" s="256" t="s">
        <v>121</v>
      </c>
    </row>
    <row r="214" s="13" customFormat="1">
      <c r="A214" s="13"/>
      <c r="B214" s="225"/>
      <c r="C214" s="226"/>
      <c r="D214" s="218" t="s">
        <v>135</v>
      </c>
      <c r="E214" s="227" t="s">
        <v>19</v>
      </c>
      <c r="F214" s="228" t="s">
        <v>337</v>
      </c>
      <c r="G214" s="226"/>
      <c r="H214" s="229">
        <v>2.0790000000000002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135</v>
      </c>
      <c r="AU214" s="235" t="s">
        <v>82</v>
      </c>
      <c r="AV214" s="13" t="s">
        <v>82</v>
      </c>
      <c r="AW214" s="13" t="s">
        <v>33</v>
      </c>
      <c r="AX214" s="13" t="s">
        <v>72</v>
      </c>
      <c r="AY214" s="235" t="s">
        <v>121</v>
      </c>
    </row>
    <row r="215" s="13" customFormat="1">
      <c r="A215" s="13"/>
      <c r="B215" s="225"/>
      <c r="C215" s="226"/>
      <c r="D215" s="218" t="s">
        <v>135</v>
      </c>
      <c r="E215" s="227" t="s">
        <v>19</v>
      </c>
      <c r="F215" s="228" t="s">
        <v>338</v>
      </c>
      <c r="G215" s="226"/>
      <c r="H215" s="229">
        <v>8.2200000000000006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135</v>
      </c>
      <c r="AU215" s="235" t="s">
        <v>82</v>
      </c>
      <c r="AV215" s="13" t="s">
        <v>82</v>
      </c>
      <c r="AW215" s="13" t="s">
        <v>33</v>
      </c>
      <c r="AX215" s="13" t="s">
        <v>72</v>
      </c>
      <c r="AY215" s="235" t="s">
        <v>121</v>
      </c>
    </row>
    <row r="216" s="14" customFormat="1">
      <c r="A216" s="14"/>
      <c r="B216" s="236"/>
      <c r="C216" s="237"/>
      <c r="D216" s="218" t="s">
        <v>135</v>
      </c>
      <c r="E216" s="238" t="s">
        <v>19</v>
      </c>
      <c r="F216" s="239" t="s">
        <v>137</v>
      </c>
      <c r="G216" s="237"/>
      <c r="H216" s="240">
        <v>10.299000000000001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135</v>
      </c>
      <c r="AU216" s="246" t="s">
        <v>82</v>
      </c>
      <c r="AV216" s="14" t="s">
        <v>129</v>
      </c>
      <c r="AW216" s="14" t="s">
        <v>33</v>
      </c>
      <c r="AX216" s="14" t="s">
        <v>80</v>
      </c>
      <c r="AY216" s="246" t="s">
        <v>121</v>
      </c>
    </row>
    <row r="217" s="2" customFormat="1" ht="16.5" customHeight="1">
      <c r="A217" s="39"/>
      <c r="B217" s="40"/>
      <c r="C217" s="205" t="s">
        <v>339</v>
      </c>
      <c r="D217" s="205" t="s">
        <v>124</v>
      </c>
      <c r="E217" s="206" t="s">
        <v>340</v>
      </c>
      <c r="F217" s="207" t="s">
        <v>341</v>
      </c>
      <c r="G217" s="208" t="s">
        <v>127</v>
      </c>
      <c r="H217" s="209">
        <v>50</v>
      </c>
      <c r="I217" s="210"/>
      <c r="J217" s="211">
        <f>ROUND(I217*H217,2)</f>
        <v>0</v>
      </c>
      <c r="K217" s="207" t="s">
        <v>128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235</v>
      </c>
      <c r="AT217" s="216" t="s">
        <v>124</v>
      </c>
      <c r="AU217" s="216" t="s">
        <v>82</v>
      </c>
      <c r="AY217" s="18" t="s">
        <v>121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235</v>
      </c>
      <c r="BM217" s="216" t="s">
        <v>342</v>
      </c>
    </row>
    <row r="218" s="2" customFormat="1">
      <c r="A218" s="39"/>
      <c r="B218" s="40"/>
      <c r="C218" s="41"/>
      <c r="D218" s="218" t="s">
        <v>131</v>
      </c>
      <c r="E218" s="41"/>
      <c r="F218" s="219" t="s">
        <v>343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131</v>
      </c>
      <c r="AU218" s="18" t="s">
        <v>82</v>
      </c>
    </row>
    <row r="219" s="2" customFormat="1">
      <c r="A219" s="39"/>
      <c r="B219" s="40"/>
      <c r="C219" s="41"/>
      <c r="D219" s="223" t="s">
        <v>133</v>
      </c>
      <c r="E219" s="41"/>
      <c r="F219" s="224" t="s">
        <v>344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133</v>
      </c>
      <c r="AU219" s="18" t="s">
        <v>82</v>
      </c>
    </row>
    <row r="220" s="2" customFormat="1" ht="16.5" customHeight="1">
      <c r="A220" s="39"/>
      <c r="B220" s="40"/>
      <c r="C220" s="258" t="s">
        <v>345</v>
      </c>
      <c r="D220" s="258" t="s">
        <v>286</v>
      </c>
      <c r="E220" s="259" t="s">
        <v>346</v>
      </c>
      <c r="F220" s="260" t="s">
        <v>347</v>
      </c>
      <c r="G220" s="261" t="s">
        <v>127</v>
      </c>
      <c r="H220" s="262">
        <v>52.5</v>
      </c>
      <c r="I220" s="263"/>
      <c r="J220" s="264">
        <f>ROUND(I220*H220,2)</f>
        <v>0</v>
      </c>
      <c r="K220" s="260" t="s">
        <v>128</v>
      </c>
      <c r="L220" s="265"/>
      <c r="M220" s="266" t="s">
        <v>19</v>
      </c>
      <c r="N220" s="267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289</v>
      </c>
      <c r="AT220" s="216" t="s">
        <v>286</v>
      </c>
      <c r="AU220" s="216" t="s">
        <v>82</v>
      </c>
      <c r="AY220" s="18" t="s">
        <v>121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235</v>
      </c>
      <c r="BM220" s="216" t="s">
        <v>348</v>
      </c>
    </row>
    <row r="221" s="2" customFormat="1">
      <c r="A221" s="39"/>
      <c r="B221" s="40"/>
      <c r="C221" s="41"/>
      <c r="D221" s="218" t="s">
        <v>131</v>
      </c>
      <c r="E221" s="41"/>
      <c r="F221" s="219" t="s">
        <v>347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131</v>
      </c>
      <c r="AU221" s="18" t="s">
        <v>82</v>
      </c>
    </row>
    <row r="222" s="13" customFormat="1">
      <c r="A222" s="13"/>
      <c r="B222" s="225"/>
      <c r="C222" s="226"/>
      <c r="D222" s="218" t="s">
        <v>135</v>
      </c>
      <c r="E222" s="227" t="s">
        <v>19</v>
      </c>
      <c r="F222" s="228" t="s">
        <v>349</v>
      </c>
      <c r="G222" s="226"/>
      <c r="H222" s="229">
        <v>50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135</v>
      </c>
      <c r="AU222" s="235" t="s">
        <v>82</v>
      </c>
      <c r="AV222" s="13" t="s">
        <v>82</v>
      </c>
      <c r="AW222" s="13" t="s">
        <v>33</v>
      </c>
      <c r="AX222" s="13" t="s">
        <v>80</v>
      </c>
      <c r="AY222" s="235" t="s">
        <v>121</v>
      </c>
    </row>
    <row r="223" s="13" customFormat="1">
      <c r="A223" s="13"/>
      <c r="B223" s="225"/>
      <c r="C223" s="226"/>
      <c r="D223" s="218" t="s">
        <v>135</v>
      </c>
      <c r="E223" s="226"/>
      <c r="F223" s="228" t="s">
        <v>350</v>
      </c>
      <c r="G223" s="226"/>
      <c r="H223" s="229">
        <v>52.5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135</v>
      </c>
      <c r="AU223" s="235" t="s">
        <v>82</v>
      </c>
      <c r="AV223" s="13" t="s">
        <v>82</v>
      </c>
      <c r="AW223" s="13" t="s">
        <v>4</v>
      </c>
      <c r="AX223" s="13" t="s">
        <v>80</v>
      </c>
      <c r="AY223" s="235" t="s">
        <v>121</v>
      </c>
    </row>
    <row r="224" s="2" customFormat="1" ht="24.15" customHeight="1">
      <c r="A224" s="39"/>
      <c r="B224" s="40"/>
      <c r="C224" s="205" t="s">
        <v>289</v>
      </c>
      <c r="D224" s="205" t="s">
        <v>124</v>
      </c>
      <c r="E224" s="206" t="s">
        <v>351</v>
      </c>
      <c r="F224" s="207" t="s">
        <v>352</v>
      </c>
      <c r="G224" s="208" t="s">
        <v>127</v>
      </c>
      <c r="H224" s="209">
        <v>40</v>
      </c>
      <c r="I224" s="210"/>
      <c r="J224" s="211">
        <f>ROUND(I224*H224,2)</f>
        <v>0</v>
      </c>
      <c r="K224" s="207" t="s">
        <v>128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0.00020000000000000001</v>
      </c>
      <c r="R224" s="214">
        <f>Q224*H224</f>
        <v>0.0080000000000000002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235</v>
      </c>
      <c r="AT224" s="216" t="s">
        <v>124</v>
      </c>
      <c r="AU224" s="216" t="s">
        <v>82</v>
      </c>
      <c r="AY224" s="18" t="s">
        <v>121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235</v>
      </c>
      <c r="BM224" s="216" t="s">
        <v>353</v>
      </c>
    </row>
    <row r="225" s="2" customFormat="1">
      <c r="A225" s="39"/>
      <c r="B225" s="40"/>
      <c r="C225" s="41"/>
      <c r="D225" s="218" t="s">
        <v>131</v>
      </c>
      <c r="E225" s="41"/>
      <c r="F225" s="219" t="s">
        <v>354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131</v>
      </c>
      <c r="AU225" s="18" t="s">
        <v>82</v>
      </c>
    </row>
    <row r="226" s="2" customFormat="1">
      <c r="A226" s="39"/>
      <c r="B226" s="40"/>
      <c r="C226" s="41"/>
      <c r="D226" s="223" t="s">
        <v>133</v>
      </c>
      <c r="E226" s="41"/>
      <c r="F226" s="224" t="s">
        <v>355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133</v>
      </c>
      <c r="AU226" s="18" t="s">
        <v>82</v>
      </c>
    </row>
    <row r="227" s="15" customFormat="1">
      <c r="A227" s="15"/>
      <c r="B227" s="247"/>
      <c r="C227" s="248"/>
      <c r="D227" s="218" t="s">
        <v>135</v>
      </c>
      <c r="E227" s="249" t="s">
        <v>19</v>
      </c>
      <c r="F227" s="250" t="s">
        <v>356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135</v>
      </c>
      <c r="AU227" s="256" t="s">
        <v>82</v>
      </c>
      <c r="AV227" s="15" t="s">
        <v>80</v>
      </c>
      <c r="AW227" s="15" t="s">
        <v>33</v>
      </c>
      <c r="AX227" s="15" t="s">
        <v>72</v>
      </c>
      <c r="AY227" s="256" t="s">
        <v>121</v>
      </c>
    </row>
    <row r="228" s="13" customFormat="1">
      <c r="A228" s="13"/>
      <c r="B228" s="225"/>
      <c r="C228" s="226"/>
      <c r="D228" s="218" t="s">
        <v>135</v>
      </c>
      <c r="E228" s="227" t="s">
        <v>19</v>
      </c>
      <c r="F228" s="228" t="s">
        <v>357</v>
      </c>
      <c r="G228" s="226"/>
      <c r="H228" s="229">
        <v>40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135</v>
      </c>
      <c r="AU228" s="235" t="s">
        <v>82</v>
      </c>
      <c r="AV228" s="13" t="s">
        <v>82</v>
      </c>
      <c r="AW228" s="13" t="s">
        <v>33</v>
      </c>
      <c r="AX228" s="13" t="s">
        <v>72</v>
      </c>
      <c r="AY228" s="235" t="s">
        <v>121</v>
      </c>
    </row>
    <row r="229" s="14" customFormat="1">
      <c r="A229" s="14"/>
      <c r="B229" s="236"/>
      <c r="C229" s="237"/>
      <c r="D229" s="218" t="s">
        <v>135</v>
      </c>
      <c r="E229" s="238" t="s">
        <v>19</v>
      </c>
      <c r="F229" s="239" t="s">
        <v>137</v>
      </c>
      <c r="G229" s="237"/>
      <c r="H229" s="240">
        <v>40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135</v>
      </c>
      <c r="AU229" s="246" t="s">
        <v>82</v>
      </c>
      <c r="AV229" s="14" t="s">
        <v>129</v>
      </c>
      <c r="AW229" s="14" t="s">
        <v>33</v>
      </c>
      <c r="AX229" s="14" t="s">
        <v>80</v>
      </c>
      <c r="AY229" s="246" t="s">
        <v>121</v>
      </c>
    </row>
    <row r="230" s="2" customFormat="1" ht="24.15" customHeight="1">
      <c r="A230" s="39"/>
      <c r="B230" s="40"/>
      <c r="C230" s="205" t="s">
        <v>358</v>
      </c>
      <c r="D230" s="205" t="s">
        <v>124</v>
      </c>
      <c r="E230" s="206" t="s">
        <v>359</v>
      </c>
      <c r="F230" s="207" t="s">
        <v>360</v>
      </c>
      <c r="G230" s="208" t="s">
        <v>127</v>
      </c>
      <c r="H230" s="209">
        <v>112.377</v>
      </c>
      <c r="I230" s="210"/>
      <c r="J230" s="211">
        <f>ROUND(I230*H230,2)</f>
        <v>0</v>
      </c>
      <c r="K230" s="207" t="s">
        <v>128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0.00020000000000000001</v>
      </c>
      <c r="R230" s="214">
        <f>Q230*H230</f>
        <v>0.0224754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235</v>
      </c>
      <c r="AT230" s="216" t="s">
        <v>124</v>
      </c>
      <c r="AU230" s="216" t="s">
        <v>82</v>
      </c>
      <c r="AY230" s="18" t="s">
        <v>121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235</v>
      </c>
      <c r="BM230" s="216" t="s">
        <v>361</v>
      </c>
    </row>
    <row r="231" s="2" customFormat="1">
      <c r="A231" s="39"/>
      <c r="B231" s="40"/>
      <c r="C231" s="41"/>
      <c r="D231" s="218" t="s">
        <v>131</v>
      </c>
      <c r="E231" s="41"/>
      <c r="F231" s="219" t="s">
        <v>362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131</v>
      </c>
      <c r="AU231" s="18" t="s">
        <v>82</v>
      </c>
    </row>
    <row r="232" s="2" customFormat="1">
      <c r="A232" s="39"/>
      <c r="B232" s="40"/>
      <c r="C232" s="41"/>
      <c r="D232" s="223" t="s">
        <v>133</v>
      </c>
      <c r="E232" s="41"/>
      <c r="F232" s="224" t="s">
        <v>363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133</v>
      </c>
      <c r="AU232" s="18" t="s">
        <v>82</v>
      </c>
    </row>
    <row r="233" s="15" customFormat="1">
      <c r="A233" s="15"/>
      <c r="B233" s="247"/>
      <c r="C233" s="248"/>
      <c r="D233" s="218" t="s">
        <v>135</v>
      </c>
      <c r="E233" s="249" t="s">
        <v>19</v>
      </c>
      <c r="F233" s="250" t="s">
        <v>326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135</v>
      </c>
      <c r="AU233" s="256" t="s">
        <v>82</v>
      </c>
      <c r="AV233" s="15" t="s">
        <v>80</v>
      </c>
      <c r="AW233" s="15" t="s">
        <v>33</v>
      </c>
      <c r="AX233" s="15" t="s">
        <v>72</v>
      </c>
      <c r="AY233" s="256" t="s">
        <v>121</v>
      </c>
    </row>
    <row r="234" s="13" customFormat="1">
      <c r="A234" s="13"/>
      <c r="B234" s="225"/>
      <c r="C234" s="226"/>
      <c r="D234" s="218" t="s">
        <v>135</v>
      </c>
      <c r="E234" s="227" t="s">
        <v>19</v>
      </c>
      <c r="F234" s="228" t="s">
        <v>364</v>
      </c>
      <c r="G234" s="226"/>
      <c r="H234" s="229">
        <v>112.377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135</v>
      </c>
      <c r="AU234" s="235" t="s">
        <v>82</v>
      </c>
      <c r="AV234" s="13" t="s">
        <v>82</v>
      </c>
      <c r="AW234" s="13" t="s">
        <v>33</v>
      </c>
      <c r="AX234" s="13" t="s">
        <v>80</v>
      </c>
      <c r="AY234" s="235" t="s">
        <v>121</v>
      </c>
    </row>
    <row r="235" s="2" customFormat="1" ht="33" customHeight="1">
      <c r="A235" s="39"/>
      <c r="B235" s="40"/>
      <c r="C235" s="205" t="s">
        <v>365</v>
      </c>
      <c r="D235" s="205" t="s">
        <v>124</v>
      </c>
      <c r="E235" s="206" t="s">
        <v>366</v>
      </c>
      <c r="F235" s="207" t="s">
        <v>367</v>
      </c>
      <c r="G235" s="208" t="s">
        <v>127</v>
      </c>
      <c r="H235" s="209">
        <v>40</v>
      </c>
      <c r="I235" s="210"/>
      <c r="J235" s="211">
        <f>ROUND(I235*H235,2)</f>
        <v>0</v>
      </c>
      <c r="K235" s="207" t="s">
        <v>128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0.00027999999999999998</v>
      </c>
      <c r="R235" s="214">
        <f>Q235*H235</f>
        <v>0.011199999999999998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235</v>
      </c>
      <c r="AT235" s="216" t="s">
        <v>124</v>
      </c>
      <c r="AU235" s="216" t="s">
        <v>82</v>
      </c>
      <c r="AY235" s="18" t="s">
        <v>121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235</v>
      </c>
      <c r="BM235" s="216" t="s">
        <v>368</v>
      </c>
    </row>
    <row r="236" s="2" customFormat="1">
      <c r="A236" s="39"/>
      <c r="B236" s="40"/>
      <c r="C236" s="41"/>
      <c r="D236" s="218" t="s">
        <v>131</v>
      </c>
      <c r="E236" s="41"/>
      <c r="F236" s="219" t="s">
        <v>369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131</v>
      </c>
      <c r="AU236" s="18" t="s">
        <v>82</v>
      </c>
    </row>
    <row r="237" s="2" customFormat="1">
      <c r="A237" s="39"/>
      <c r="B237" s="40"/>
      <c r="C237" s="41"/>
      <c r="D237" s="223" t="s">
        <v>133</v>
      </c>
      <c r="E237" s="41"/>
      <c r="F237" s="224" t="s">
        <v>370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133</v>
      </c>
      <c r="AU237" s="18" t="s">
        <v>82</v>
      </c>
    </row>
    <row r="238" s="15" customFormat="1">
      <c r="A238" s="15"/>
      <c r="B238" s="247"/>
      <c r="C238" s="248"/>
      <c r="D238" s="218" t="s">
        <v>135</v>
      </c>
      <c r="E238" s="249" t="s">
        <v>19</v>
      </c>
      <c r="F238" s="250" t="s">
        <v>356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135</v>
      </c>
      <c r="AU238" s="256" t="s">
        <v>82</v>
      </c>
      <c r="AV238" s="15" t="s">
        <v>80</v>
      </c>
      <c r="AW238" s="15" t="s">
        <v>33</v>
      </c>
      <c r="AX238" s="15" t="s">
        <v>72</v>
      </c>
      <c r="AY238" s="256" t="s">
        <v>121</v>
      </c>
    </row>
    <row r="239" s="13" customFormat="1">
      <c r="A239" s="13"/>
      <c r="B239" s="225"/>
      <c r="C239" s="226"/>
      <c r="D239" s="218" t="s">
        <v>135</v>
      </c>
      <c r="E239" s="227" t="s">
        <v>19</v>
      </c>
      <c r="F239" s="228" t="s">
        <v>357</v>
      </c>
      <c r="G239" s="226"/>
      <c r="H239" s="229">
        <v>40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135</v>
      </c>
      <c r="AU239" s="235" t="s">
        <v>82</v>
      </c>
      <c r="AV239" s="13" t="s">
        <v>82</v>
      </c>
      <c r="AW239" s="13" t="s">
        <v>33</v>
      </c>
      <c r="AX239" s="13" t="s">
        <v>72</v>
      </c>
      <c r="AY239" s="235" t="s">
        <v>121</v>
      </c>
    </row>
    <row r="240" s="14" customFormat="1">
      <c r="A240" s="14"/>
      <c r="B240" s="236"/>
      <c r="C240" s="237"/>
      <c r="D240" s="218" t="s">
        <v>135</v>
      </c>
      <c r="E240" s="238" t="s">
        <v>19</v>
      </c>
      <c r="F240" s="239" t="s">
        <v>137</v>
      </c>
      <c r="G240" s="237"/>
      <c r="H240" s="240">
        <v>40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135</v>
      </c>
      <c r="AU240" s="246" t="s">
        <v>82</v>
      </c>
      <c r="AV240" s="14" t="s">
        <v>129</v>
      </c>
      <c r="AW240" s="14" t="s">
        <v>33</v>
      </c>
      <c r="AX240" s="14" t="s">
        <v>80</v>
      </c>
      <c r="AY240" s="246" t="s">
        <v>121</v>
      </c>
    </row>
    <row r="241" s="2" customFormat="1" ht="33" customHeight="1">
      <c r="A241" s="39"/>
      <c r="B241" s="40"/>
      <c r="C241" s="205" t="s">
        <v>371</v>
      </c>
      <c r="D241" s="205" t="s">
        <v>124</v>
      </c>
      <c r="E241" s="206" t="s">
        <v>372</v>
      </c>
      <c r="F241" s="207" t="s">
        <v>373</v>
      </c>
      <c r="G241" s="208" t="s">
        <v>127</v>
      </c>
      <c r="H241" s="209">
        <v>112.377</v>
      </c>
      <c r="I241" s="210"/>
      <c r="J241" s="211">
        <f>ROUND(I241*H241,2)</f>
        <v>0</v>
      </c>
      <c r="K241" s="207" t="s">
        <v>128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0.00027999999999999998</v>
      </c>
      <c r="R241" s="214">
        <f>Q241*H241</f>
        <v>0.031465559999999997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235</v>
      </c>
      <c r="AT241" s="216" t="s">
        <v>124</v>
      </c>
      <c r="AU241" s="216" t="s">
        <v>82</v>
      </c>
      <c r="AY241" s="18" t="s">
        <v>121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235</v>
      </c>
      <c r="BM241" s="216" t="s">
        <v>374</v>
      </c>
    </row>
    <row r="242" s="2" customFormat="1">
      <c r="A242" s="39"/>
      <c r="B242" s="40"/>
      <c r="C242" s="41"/>
      <c r="D242" s="218" t="s">
        <v>131</v>
      </c>
      <c r="E242" s="41"/>
      <c r="F242" s="219" t="s">
        <v>375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131</v>
      </c>
      <c r="AU242" s="18" t="s">
        <v>82</v>
      </c>
    </row>
    <row r="243" s="2" customFormat="1">
      <c r="A243" s="39"/>
      <c r="B243" s="40"/>
      <c r="C243" s="41"/>
      <c r="D243" s="223" t="s">
        <v>133</v>
      </c>
      <c r="E243" s="41"/>
      <c r="F243" s="224" t="s">
        <v>376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133</v>
      </c>
      <c r="AU243" s="18" t="s">
        <v>82</v>
      </c>
    </row>
    <row r="244" s="15" customFormat="1">
      <c r="A244" s="15"/>
      <c r="B244" s="247"/>
      <c r="C244" s="248"/>
      <c r="D244" s="218" t="s">
        <v>135</v>
      </c>
      <c r="E244" s="249" t="s">
        <v>19</v>
      </c>
      <c r="F244" s="250" t="s">
        <v>326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135</v>
      </c>
      <c r="AU244" s="256" t="s">
        <v>82</v>
      </c>
      <c r="AV244" s="15" t="s">
        <v>80</v>
      </c>
      <c r="AW244" s="15" t="s">
        <v>33</v>
      </c>
      <c r="AX244" s="15" t="s">
        <v>72</v>
      </c>
      <c r="AY244" s="256" t="s">
        <v>121</v>
      </c>
    </row>
    <row r="245" s="13" customFormat="1">
      <c r="A245" s="13"/>
      <c r="B245" s="225"/>
      <c r="C245" s="226"/>
      <c r="D245" s="218" t="s">
        <v>135</v>
      </c>
      <c r="E245" s="227" t="s">
        <v>19</v>
      </c>
      <c r="F245" s="228" t="s">
        <v>364</v>
      </c>
      <c r="G245" s="226"/>
      <c r="H245" s="229">
        <v>112.377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135</v>
      </c>
      <c r="AU245" s="235" t="s">
        <v>82</v>
      </c>
      <c r="AV245" s="13" t="s">
        <v>82</v>
      </c>
      <c r="AW245" s="13" t="s">
        <v>33</v>
      </c>
      <c r="AX245" s="13" t="s">
        <v>80</v>
      </c>
      <c r="AY245" s="235" t="s">
        <v>121</v>
      </c>
    </row>
    <row r="246" s="12" customFormat="1" ht="25.92" customHeight="1">
      <c r="A246" s="12"/>
      <c r="B246" s="189"/>
      <c r="C246" s="190"/>
      <c r="D246" s="191" t="s">
        <v>71</v>
      </c>
      <c r="E246" s="192" t="s">
        <v>286</v>
      </c>
      <c r="F246" s="192" t="s">
        <v>377</v>
      </c>
      <c r="G246" s="190"/>
      <c r="H246" s="190"/>
      <c r="I246" s="193"/>
      <c r="J246" s="194">
        <f>BK246</f>
        <v>0</v>
      </c>
      <c r="K246" s="190"/>
      <c r="L246" s="195"/>
      <c r="M246" s="196"/>
      <c r="N246" s="197"/>
      <c r="O246" s="197"/>
      <c r="P246" s="198">
        <f>P247+P255</f>
        <v>0</v>
      </c>
      <c r="Q246" s="197"/>
      <c r="R246" s="198">
        <f>R247+R255</f>
        <v>0.013225000000000001</v>
      </c>
      <c r="S246" s="197"/>
      <c r="T246" s="199">
        <f>T247+T255</f>
        <v>1.5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145</v>
      </c>
      <c r="AT246" s="201" t="s">
        <v>71</v>
      </c>
      <c r="AU246" s="201" t="s">
        <v>72</v>
      </c>
      <c r="AY246" s="200" t="s">
        <v>121</v>
      </c>
      <c r="BK246" s="202">
        <f>BK247+BK255</f>
        <v>0</v>
      </c>
    </row>
    <row r="247" s="12" customFormat="1" ht="22.8" customHeight="1">
      <c r="A247" s="12"/>
      <c r="B247" s="189"/>
      <c r="C247" s="190"/>
      <c r="D247" s="191" t="s">
        <v>71</v>
      </c>
      <c r="E247" s="203" t="s">
        <v>378</v>
      </c>
      <c r="F247" s="203" t="s">
        <v>379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SUM(P248:P254)</f>
        <v>0</v>
      </c>
      <c r="Q247" s="197"/>
      <c r="R247" s="198">
        <f>SUM(R248:R254)</f>
        <v>0.013225000000000001</v>
      </c>
      <c r="S247" s="197"/>
      <c r="T247" s="199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145</v>
      </c>
      <c r="AT247" s="201" t="s">
        <v>71</v>
      </c>
      <c r="AU247" s="201" t="s">
        <v>80</v>
      </c>
      <c r="AY247" s="200" t="s">
        <v>121</v>
      </c>
      <c r="BK247" s="202">
        <f>SUM(BK248:BK254)</f>
        <v>0</v>
      </c>
    </row>
    <row r="248" s="2" customFormat="1" ht="37.8" customHeight="1">
      <c r="A248" s="39"/>
      <c r="B248" s="40"/>
      <c r="C248" s="205" t="s">
        <v>380</v>
      </c>
      <c r="D248" s="205" t="s">
        <v>124</v>
      </c>
      <c r="E248" s="206" t="s">
        <v>381</v>
      </c>
      <c r="F248" s="207" t="s">
        <v>382</v>
      </c>
      <c r="G248" s="208" t="s">
        <v>153</v>
      </c>
      <c r="H248" s="209">
        <v>25</v>
      </c>
      <c r="I248" s="210"/>
      <c r="J248" s="211">
        <f>ROUND(I248*H248,2)</f>
        <v>0</v>
      </c>
      <c r="K248" s="207" t="s">
        <v>128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383</v>
      </c>
      <c r="AT248" s="216" t="s">
        <v>124</v>
      </c>
      <c r="AU248" s="216" t="s">
        <v>82</v>
      </c>
      <c r="AY248" s="18" t="s">
        <v>121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383</v>
      </c>
      <c r="BM248" s="216" t="s">
        <v>384</v>
      </c>
    </row>
    <row r="249" s="2" customFormat="1">
      <c r="A249" s="39"/>
      <c r="B249" s="40"/>
      <c r="C249" s="41"/>
      <c r="D249" s="218" t="s">
        <v>131</v>
      </c>
      <c r="E249" s="41"/>
      <c r="F249" s="219" t="s">
        <v>385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131</v>
      </c>
      <c r="AU249" s="18" t="s">
        <v>82</v>
      </c>
    </row>
    <row r="250" s="2" customFormat="1">
      <c r="A250" s="39"/>
      <c r="B250" s="40"/>
      <c r="C250" s="41"/>
      <c r="D250" s="223" t="s">
        <v>133</v>
      </c>
      <c r="E250" s="41"/>
      <c r="F250" s="224" t="s">
        <v>386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133</v>
      </c>
      <c r="AU250" s="18" t="s">
        <v>82</v>
      </c>
    </row>
    <row r="251" s="2" customFormat="1" ht="44.25" customHeight="1">
      <c r="A251" s="39"/>
      <c r="B251" s="40"/>
      <c r="C251" s="258" t="s">
        <v>387</v>
      </c>
      <c r="D251" s="258" t="s">
        <v>286</v>
      </c>
      <c r="E251" s="259" t="s">
        <v>388</v>
      </c>
      <c r="F251" s="260" t="s">
        <v>389</v>
      </c>
      <c r="G251" s="261" t="s">
        <v>153</v>
      </c>
      <c r="H251" s="262">
        <v>28.75</v>
      </c>
      <c r="I251" s="263"/>
      <c r="J251" s="264">
        <f>ROUND(I251*H251,2)</f>
        <v>0</v>
      </c>
      <c r="K251" s="260" t="s">
        <v>128</v>
      </c>
      <c r="L251" s="265"/>
      <c r="M251" s="266" t="s">
        <v>19</v>
      </c>
      <c r="N251" s="267" t="s">
        <v>43</v>
      </c>
      <c r="O251" s="85"/>
      <c r="P251" s="214">
        <f>O251*H251</f>
        <v>0</v>
      </c>
      <c r="Q251" s="214">
        <v>0.00046000000000000001</v>
      </c>
      <c r="R251" s="214">
        <f>Q251*H251</f>
        <v>0.013225000000000001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289</v>
      </c>
      <c r="AT251" s="216" t="s">
        <v>286</v>
      </c>
      <c r="AU251" s="216" t="s">
        <v>82</v>
      </c>
      <c r="AY251" s="18" t="s">
        <v>121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235</v>
      </c>
      <c r="BM251" s="216" t="s">
        <v>390</v>
      </c>
    </row>
    <row r="252" s="2" customFormat="1">
      <c r="A252" s="39"/>
      <c r="B252" s="40"/>
      <c r="C252" s="41"/>
      <c r="D252" s="218" t="s">
        <v>131</v>
      </c>
      <c r="E252" s="41"/>
      <c r="F252" s="219" t="s">
        <v>389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131</v>
      </c>
      <c r="AU252" s="18" t="s">
        <v>82</v>
      </c>
    </row>
    <row r="253" s="13" customFormat="1">
      <c r="A253" s="13"/>
      <c r="B253" s="225"/>
      <c r="C253" s="226"/>
      <c r="D253" s="218" t="s">
        <v>135</v>
      </c>
      <c r="E253" s="227" t="s">
        <v>19</v>
      </c>
      <c r="F253" s="228" t="s">
        <v>300</v>
      </c>
      <c r="G253" s="226"/>
      <c r="H253" s="229">
        <v>25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135</v>
      </c>
      <c r="AU253" s="235" t="s">
        <v>82</v>
      </c>
      <c r="AV253" s="13" t="s">
        <v>82</v>
      </c>
      <c r="AW253" s="13" t="s">
        <v>33</v>
      </c>
      <c r="AX253" s="13" t="s">
        <v>80</v>
      </c>
      <c r="AY253" s="235" t="s">
        <v>121</v>
      </c>
    </row>
    <row r="254" s="13" customFormat="1">
      <c r="A254" s="13"/>
      <c r="B254" s="225"/>
      <c r="C254" s="226"/>
      <c r="D254" s="218" t="s">
        <v>135</v>
      </c>
      <c r="E254" s="226"/>
      <c r="F254" s="228" t="s">
        <v>391</v>
      </c>
      <c r="G254" s="226"/>
      <c r="H254" s="229">
        <v>28.75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135</v>
      </c>
      <c r="AU254" s="235" t="s">
        <v>82</v>
      </c>
      <c r="AV254" s="13" t="s">
        <v>82</v>
      </c>
      <c r="AW254" s="13" t="s">
        <v>4</v>
      </c>
      <c r="AX254" s="13" t="s">
        <v>80</v>
      </c>
      <c r="AY254" s="235" t="s">
        <v>121</v>
      </c>
    </row>
    <row r="255" s="12" customFormat="1" ht="22.8" customHeight="1">
      <c r="A255" s="12"/>
      <c r="B255" s="189"/>
      <c r="C255" s="190"/>
      <c r="D255" s="191" t="s">
        <v>71</v>
      </c>
      <c r="E255" s="203" t="s">
        <v>392</v>
      </c>
      <c r="F255" s="203" t="s">
        <v>393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SUM(P256:P259)</f>
        <v>0</v>
      </c>
      <c r="Q255" s="197"/>
      <c r="R255" s="198">
        <f>SUM(R256:R259)</f>
        <v>0</v>
      </c>
      <c r="S255" s="197"/>
      <c r="T255" s="199">
        <f>SUM(T256:T259)</f>
        <v>1.5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145</v>
      </c>
      <c r="AT255" s="201" t="s">
        <v>71</v>
      </c>
      <c r="AU255" s="201" t="s">
        <v>80</v>
      </c>
      <c r="AY255" s="200" t="s">
        <v>121</v>
      </c>
      <c r="BK255" s="202">
        <f>SUM(BK256:BK259)</f>
        <v>0</v>
      </c>
    </row>
    <row r="256" s="2" customFormat="1" ht="16.5" customHeight="1">
      <c r="A256" s="39"/>
      <c r="B256" s="40"/>
      <c r="C256" s="205" t="s">
        <v>394</v>
      </c>
      <c r="D256" s="205" t="s">
        <v>124</v>
      </c>
      <c r="E256" s="206" t="s">
        <v>395</v>
      </c>
      <c r="F256" s="207" t="s">
        <v>396</v>
      </c>
      <c r="G256" s="208" t="s">
        <v>397</v>
      </c>
      <c r="H256" s="209">
        <v>1</v>
      </c>
      <c r="I256" s="210"/>
      <c r="J256" s="211">
        <f>ROUND(I256*H256,2)</f>
        <v>0</v>
      </c>
      <c r="K256" s="207" t="s">
        <v>186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1.5</v>
      </c>
      <c r="T256" s="215">
        <f>S256*H256</f>
        <v>1.5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383</v>
      </c>
      <c r="AT256" s="216" t="s">
        <v>124</v>
      </c>
      <c r="AU256" s="216" t="s">
        <v>82</v>
      </c>
      <c r="AY256" s="18" t="s">
        <v>121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383</v>
      </c>
      <c r="BM256" s="216" t="s">
        <v>398</v>
      </c>
    </row>
    <row r="257" s="2" customFormat="1">
      <c r="A257" s="39"/>
      <c r="B257" s="40"/>
      <c r="C257" s="41"/>
      <c r="D257" s="218" t="s">
        <v>131</v>
      </c>
      <c r="E257" s="41"/>
      <c r="F257" s="219" t="s">
        <v>396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131</v>
      </c>
      <c r="AU257" s="18" t="s">
        <v>82</v>
      </c>
    </row>
    <row r="258" s="2" customFormat="1" ht="24.15" customHeight="1">
      <c r="A258" s="39"/>
      <c r="B258" s="40"/>
      <c r="C258" s="205" t="s">
        <v>399</v>
      </c>
      <c r="D258" s="205" t="s">
        <v>124</v>
      </c>
      <c r="E258" s="206" t="s">
        <v>400</v>
      </c>
      <c r="F258" s="207" t="s">
        <v>401</v>
      </c>
      <c r="G258" s="208" t="s">
        <v>397</v>
      </c>
      <c r="H258" s="209">
        <v>1</v>
      </c>
      <c r="I258" s="210"/>
      <c r="J258" s="211">
        <f>ROUND(I258*H258,2)</f>
        <v>0</v>
      </c>
      <c r="K258" s="207" t="s">
        <v>186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383</v>
      </c>
      <c r="AT258" s="216" t="s">
        <v>124</v>
      </c>
      <c r="AU258" s="216" t="s">
        <v>82</v>
      </c>
      <c r="AY258" s="18" t="s">
        <v>121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383</v>
      </c>
      <c r="BM258" s="216" t="s">
        <v>402</v>
      </c>
    </row>
    <row r="259" s="2" customFormat="1">
      <c r="A259" s="39"/>
      <c r="B259" s="40"/>
      <c r="C259" s="41"/>
      <c r="D259" s="218" t="s">
        <v>131</v>
      </c>
      <c r="E259" s="41"/>
      <c r="F259" s="219" t="s">
        <v>401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131</v>
      </c>
      <c r="AU259" s="18" t="s">
        <v>82</v>
      </c>
    </row>
    <row r="260" s="12" customFormat="1" ht="25.92" customHeight="1">
      <c r="A260" s="12"/>
      <c r="B260" s="189"/>
      <c r="C260" s="190"/>
      <c r="D260" s="191" t="s">
        <v>71</v>
      </c>
      <c r="E260" s="192" t="s">
        <v>403</v>
      </c>
      <c r="F260" s="192" t="s">
        <v>404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SUM(P261:P278)</f>
        <v>0</v>
      </c>
      <c r="Q260" s="197"/>
      <c r="R260" s="198">
        <f>SUM(R261:R278)</f>
        <v>0</v>
      </c>
      <c r="S260" s="197"/>
      <c r="T260" s="199">
        <f>SUM(T261:T278)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129</v>
      </c>
      <c r="AT260" s="201" t="s">
        <v>71</v>
      </c>
      <c r="AU260" s="201" t="s">
        <v>72</v>
      </c>
      <c r="AY260" s="200" t="s">
        <v>121</v>
      </c>
      <c r="BK260" s="202">
        <f>SUM(BK261:BK278)</f>
        <v>0</v>
      </c>
    </row>
    <row r="261" s="2" customFormat="1" ht="16.5" customHeight="1">
      <c r="A261" s="39"/>
      <c r="B261" s="40"/>
      <c r="C261" s="205" t="s">
        <v>405</v>
      </c>
      <c r="D261" s="205" t="s">
        <v>124</v>
      </c>
      <c r="E261" s="206" t="s">
        <v>406</v>
      </c>
      <c r="F261" s="207" t="s">
        <v>407</v>
      </c>
      <c r="G261" s="208" t="s">
        <v>408</v>
      </c>
      <c r="H261" s="209">
        <v>12</v>
      </c>
      <c r="I261" s="210"/>
      <c r="J261" s="211">
        <f>ROUND(I261*H261,2)</f>
        <v>0</v>
      </c>
      <c r="K261" s="207" t="s">
        <v>128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409</v>
      </c>
      <c r="AT261" s="216" t="s">
        <v>124</v>
      </c>
      <c r="AU261" s="216" t="s">
        <v>80</v>
      </c>
      <c r="AY261" s="18" t="s">
        <v>121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409</v>
      </c>
      <c r="BM261" s="216" t="s">
        <v>410</v>
      </c>
    </row>
    <row r="262" s="2" customFormat="1">
      <c r="A262" s="39"/>
      <c r="B262" s="40"/>
      <c r="C262" s="41"/>
      <c r="D262" s="218" t="s">
        <v>131</v>
      </c>
      <c r="E262" s="41"/>
      <c r="F262" s="219" t="s">
        <v>411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131</v>
      </c>
      <c r="AU262" s="18" t="s">
        <v>80</v>
      </c>
    </row>
    <row r="263" s="2" customFormat="1">
      <c r="A263" s="39"/>
      <c r="B263" s="40"/>
      <c r="C263" s="41"/>
      <c r="D263" s="223" t="s">
        <v>133</v>
      </c>
      <c r="E263" s="41"/>
      <c r="F263" s="224" t="s">
        <v>412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133</v>
      </c>
      <c r="AU263" s="18" t="s">
        <v>80</v>
      </c>
    </row>
    <row r="264" s="15" customFormat="1">
      <c r="A264" s="15"/>
      <c r="B264" s="247"/>
      <c r="C264" s="248"/>
      <c r="D264" s="218" t="s">
        <v>135</v>
      </c>
      <c r="E264" s="249" t="s">
        <v>19</v>
      </c>
      <c r="F264" s="250" t="s">
        <v>413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135</v>
      </c>
      <c r="AU264" s="256" t="s">
        <v>80</v>
      </c>
      <c r="AV264" s="15" t="s">
        <v>80</v>
      </c>
      <c r="AW264" s="15" t="s">
        <v>33</v>
      </c>
      <c r="AX264" s="15" t="s">
        <v>72</v>
      </c>
      <c r="AY264" s="256" t="s">
        <v>121</v>
      </c>
    </row>
    <row r="265" s="13" customFormat="1">
      <c r="A265" s="13"/>
      <c r="B265" s="225"/>
      <c r="C265" s="226"/>
      <c r="D265" s="218" t="s">
        <v>135</v>
      </c>
      <c r="E265" s="227" t="s">
        <v>19</v>
      </c>
      <c r="F265" s="228" t="s">
        <v>175</v>
      </c>
      <c r="G265" s="226"/>
      <c r="H265" s="229">
        <v>8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135</v>
      </c>
      <c r="AU265" s="235" t="s">
        <v>80</v>
      </c>
      <c r="AV265" s="13" t="s">
        <v>82</v>
      </c>
      <c r="AW265" s="13" t="s">
        <v>33</v>
      </c>
      <c r="AX265" s="13" t="s">
        <v>72</v>
      </c>
      <c r="AY265" s="235" t="s">
        <v>121</v>
      </c>
    </row>
    <row r="266" s="15" customFormat="1">
      <c r="A266" s="15"/>
      <c r="B266" s="247"/>
      <c r="C266" s="248"/>
      <c r="D266" s="218" t="s">
        <v>135</v>
      </c>
      <c r="E266" s="249" t="s">
        <v>19</v>
      </c>
      <c r="F266" s="250" t="s">
        <v>414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135</v>
      </c>
      <c r="AU266" s="256" t="s">
        <v>80</v>
      </c>
      <c r="AV266" s="15" t="s">
        <v>80</v>
      </c>
      <c r="AW266" s="15" t="s">
        <v>33</v>
      </c>
      <c r="AX266" s="15" t="s">
        <v>72</v>
      </c>
      <c r="AY266" s="256" t="s">
        <v>121</v>
      </c>
    </row>
    <row r="267" s="13" customFormat="1">
      <c r="A267" s="13"/>
      <c r="B267" s="225"/>
      <c r="C267" s="226"/>
      <c r="D267" s="218" t="s">
        <v>135</v>
      </c>
      <c r="E267" s="227" t="s">
        <v>19</v>
      </c>
      <c r="F267" s="228" t="s">
        <v>129</v>
      </c>
      <c r="G267" s="226"/>
      <c r="H267" s="229">
        <v>4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135</v>
      </c>
      <c r="AU267" s="235" t="s">
        <v>80</v>
      </c>
      <c r="AV267" s="13" t="s">
        <v>82</v>
      </c>
      <c r="AW267" s="13" t="s">
        <v>33</v>
      </c>
      <c r="AX267" s="13" t="s">
        <v>72</v>
      </c>
      <c r="AY267" s="235" t="s">
        <v>121</v>
      </c>
    </row>
    <row r="268" s="14" customFormat="1">
      <c r="A268" s="14"/>
      <c r="B268" s="236"/>
      <c r="C268" s="237"/>
      <c r="D268" s="218" t="s">
        <v>135</v>
      </c>
      <c r="E268" s="238" t="s">
        <v>19</v>
      </c>
      <c r="F268" s="239" t="s">
        <v>137</v>
      </c>
      <c r="G268" s="237"/>
      <c r="H268" s="240">
        <v>12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135</v>
      </c>
      <c r="AU268" s="246" t="s">
        <v>80</v>
      </c>
      <c r="AV268" s="14" t="s">
        <v>129</v>
      </c>
      <c r="AW268" s="14" t="s">
        <v>33</v>
      </c>
      <c r="AX268" s="14" t="s">
        <v>80</v>
      </c>
      <c r="AY268" s="246" t="s">
        <v>121</v>
      </c>
    </row>
    <row r="269" s="2" customFormat="1" ht="21.75" customHeight="1">
      <c r="A269" s="39"/>
      <c r="B269" s="40"/>
      <c r="C269" s="205" t="s">
        <v>415</v>
      </c>
      <c r="D269" s="205" t="s">
        <v>124</v>
      </c>
      <c r="E269" s="206" t="s">
        <v>416</v>
      </c>
      <c r="F269" s="207" t="s">
        <v>417</v>
      </c>
      <c r="G269" s="208" t="s">
        <v>408</v>
      </c>
      <c r="H269" s="209">
        <v>8</v>
      </c>
      <c r="I269" s="210"/>
      <c r="J269" s="211">
        <f>ROUND(I269*H269,2)</f>
        <v>0</v>
      </c>
      <c r="K269" s="207" t="s">
        <v>128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409</v>
      </c>
      <c r="AT269" s="216" t="s">
        <v>124</v>
      </c>
      <c r="AU269" s="216" t="s">
        <v>80</v>
      </c>
      <c r="AY269" s="18" t="s">
        <v>121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409</v>
      </c>
      <c r="BM269" s="216" t="s">
        <v>418</v>
      </c>
    </row>
    <row r="270" s="2" customFormat="1">
      <c r="A270" s="39"/>
      <c r="B270" s="40"/>
      <c r="C270" s="41"/>
      <c r="D270" s="218" t="s">
        <v>131</v>
      </c>
      <c r="E270" s="41"/>
      <c r="F270" s="219" t="s">
        <v>419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131</v>
      </c>
      <c r="AU270" s="18" t="s">
        <v>80</v>
      </c>
    </row>
    <row r="271" s="2" customFormat="1">
      <c r="A271" s="39"/>
      <c r="B271" s="40"/>
      <c r="C271" s="41"/>
      <c r="D271" s="223" t="s">
        <v>133</v>
      </c>
      <c r="E271" s="41"/>
      <c r="F271" s="224" t="s">
        <v>420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133</v>
      </c>
      <c r="AU271" s="18" t="s">
        <v>80</v>
      </c>
    </row>
    <row r="272" s="15" customFormat="1">
      <c r="A272" s="15"/>
      <c r="B272" s="247"/>
      <c r="C272" s="248"/>
      <c r="D272" s="218" t="s">
        <v>135</v>
      </c>
      <c r="E272" s="249" t="s">
        <v>19</v>
      </c>
      <c r="F272" s="250" t="s">
        <v>421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135</v>
      </c>
      <c r="AU272" s="256" t="s">
        <v>80</v>
      </c>
      <c r="AV272" s="15" t="s">
        <v>80</v>
      </c>
      <c r="AW272" s="15" t="s">
        <v>33</v>
      </c>
      <c r="AX272" s="15" t="s">
        <v>72</v>
      </c>
      <c r="AY272" s="256" t="s">
        <v>121</v>
      </c>
    </row>
    <row r="273" s="13" customFormat="1">
      <c r="A273" s="13"/>
      <c r="B273" s="225"/>
      <c r="C273" s="226"/>
      <c r="D273" s="218" t="s">
        <v>135</v>
      </c>
      <c r="E273" s="227" t="s">
        <v>19</v>
      </c>
      <c r="F273" s="228" t="s">
        <v>175</v>
      </c>
      <c r="G273" s="226"/>
      <c r="H273" s="229">
        <v>8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135</v>
      </c>
      <c r="AU273" s="235" t="s">
        <v>80</v>
      </c>
      <c r="AV273" s="13" t="s">
        <v>82</v>
      </c>
      <c r="AW273" s="13" t="s">
        <v>33</v>
      </c>
      <c r="AX273" s="13" t="s">
        <v>80</v>
      </c>
      <c r="AY273" s="235" t="s">
        <v>121</v>
      </c>
    </row>
    <row r="274" s="2" customFormat="1" ht="16.5" customHeight="1">
      <c r="A274" s="39"/>
      <c r="B274" s="40"/>
      <c r="C274" s="205" t="s">
        <v>422</v>
      </c>
      <c r="D274" s="205" t="s">
        <v>124</v>
      </c>
      <c r="E274" s="206" t="s">
        <v>423</v>
      </c>
      <c r="F274" s="207" t="s">
        <v>424</v>
      </c>
      <c r="G274" s="208" t="s">
        <v>408</v>
      </c>
      <c r="H274" s="209">
        <v>8</v>
      </c>
      <c r="I274" s="210"/>
      <c r="J274" s="211">
        <f>ROUND(I274*H274,2)</f>
        <v>0</v>
      </c>
      <c r="K274" s="207" t="s">
        <v>128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409</v>
      </c>
      <c r="AT274" s="216" t="s">
        <v>124</v>
      </c>
      <c r="AU274" s="216" t="s">
        <v>80</v>
      </c>
      <c r="AY274" s="18" t="s">
        <v>121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409</v>
      </c>
      <c r="BM274" s="216" t="s">
        <v>425</v>
      </c>
    </row>
    <row r="275" s="2" customFormat="1">
      <c r="A275" s="39"/>
      <c r="B275" s="40"/>
      <c r="C275" s="41"/>
      <c r="D275" s="218" t="s">
        <v>131</v>
      </c>
      <c r="E275" s="41"/>
      <c r="F275" s="219" t="s">
        <v>426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131</v>
      </c>
      <c r="AU275" s="18" t="s">
        <v>80</v>
      </c>
    </row>
    <row r="276" s="2" customFormat="1">
      <c r="A276" s="39"/>
      <c r="B276" s="40"/>
      <c r="C276" s="41"/>
      <c r="D276" s="223" t="s">
        <v>133</v>
      </c>
      <c r="E276" s="41"/>
      <c r="F276" s="224" t="s">
        <v>427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133</v>
      </c>
      <c r="AU276" s="18" t="s">
        <v>80</v>
      </c>
    </row>
    <row r="277" s="15" customFormat="1">
      <c r="A277" s="15"/>
      <c r="B277" s="247"/>
      <c r="C277" s="248"/>
      <c r="D277" s="218" t="s">
        <v>135</v>
      </c>
      <c r="E277" s="249" t="s">
        <v>19</v>
      </c>
      <c r="F277" s="250" t="s">
        <v>428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135</v>
      </c>
      <c r="AU277" s="256" t="s">
        <v>80</v>
      </c>
      <c r="AV277" s="15" t="s">
        <v>80</v>
      </c>
      <c r="AW277" s="15" t="s">
        <v>33</v>
      </c>
      <c r="AX277" s="15" t="s">
        <v>72</v>
      </c>
      <c r="AY277" s="256" t="s">
        <v>121</v>
      </c>
    </row>
    <row r="278" s="13" customFormat="1">
      <c r="A278" s="13"/>
      <c r="B278" s="225"/>
      <c r="C278" s="226"/>
      <c r="D278" s="218" t="s">
        <v>135</v>
      </c>
      <c r="E278" s="227" t="s">
        <v>19</v>
      </c>
      <c r="F278" s="228" t="s">
        <v>175</v>
      </c>
      <c r="G278" s="226"/>
      <c r="H278" s="229">
        <v>8</v>
      </c>
      <c r="I278" s="230"/>
      <c r="J278" s="226"/>
      <c r="K278" s="226"/>
      <c r="L278" s="231"/>
      <c r="M278" s="268"/>
      <c r="N278" s="269"/>
      <c r="O278" s="269"/>
      <c r="P278" s="269"/>
      <c r="Q278" s="269"/>
      <c r="R278" s="269"/>
      <c r="S278" s="269"/>
      <c r="T278" s="27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135</v>
      </c>
      <c r="AU278" s="235" t="s">
        <v>80</v>
      </c>
      <c r="AV278" s="13" t="s">
        <v>82</v>
      </c>
      <c r="AW278" s="13" t="s">
        <v>33</v>
      </c>
      <c r="AX278" s="13" t="s">
        <v>80</v>
      </c>
      <c r="AY278" s="235" t="s">
        <v>121</v>
      </c>
    </row>
    <row r="279" s="2" customFormat="1" ht="6.96" customHeight="1">
      <c r="A279" s="3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Kf3mlSAefzC8mQTMtrs2aH47fmyk0GP9T5jtK5KluBy/QcprFkl3B8iVxc/Tfo56oZ5cNHP3qHyA1tm+ac8YnA==" hashValue="XxXdaET8RHLMJAdzJoMqgMBuJ4XVhg0FLsejtudKdlB4sQbwmBiyJta16JbJ1HayOaskAoGUGF1OxWqqIcMaVg==" algorithmName="SHA-512" password="CC35"/>
  <autoFilter ref="C91:K27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3_02/612325301"/>
    <hyperlink ref="F102" r:id="rId2" display="https://podminky.urs.cz/item/CS_URS_2023_02/619991001"/>
    <hyperlink ref="F106" r:id="rId3" display="https://podminky.urs.cz/item/CS_URS_2023_02/949101111"/>
    <hyperlink ref="F109" r:id="rId4" display="https://podminky.urs.cz/item/CS_URS_2023_02/949311112"/>
    <hyperlink ref="F112" r:id="rId5" display="https://podminky.urs.cz/item/CS_URS_2023_02/949311212"/>
    <hyperlink ref="F116" r:id="rId6" display="https://podminky.urs.cz/item/CS_URS_2023_02/949311812"/>
    <hyperlink ref="F119" r:id="rId7" display="https://podminky.urs.cz/item/CS_URS_2023_02/952901114"/>
    <hyperlink ref="F122" r:id="rId8" display="https://podminky.urs.cz/item/CS_URS_2023_02/962052210"/>
    <hyperlink ref="F132" r:id="rId9" display="https://podminky.urs.cz/item/CS_URS_2023_02/993121111"/>
    <hyperlink ref="F138" r:id="rId10" display="https://podminky.urs.cz/item/CS_URS_2023_02/997013214"/>
    <hyperlink ref="F141" r:id="rId11" display="https://podminky.urs.cz/item/CS_URS_2023_02/997013501"/>
    <hyperlink ref="F144" r:id="rId12" display="https://podminky.urs.cz/item/CS_URS_2023_02/997013509"/>
    <hyperlink ref="F150" r:id="rId13" display="https://podminky.urs.cz/item/CS_URS_2023_02/997013635"/>
    <hyperlink ref="F155" r:id="rId14" display="https://podminky.urs.cz/item/CS_URS_2023_02/997013862"/>
    <hyperlink ref="F160" r:id="rId15" display="https://podminky.urs.cz/item/CS_URS_2023_02/997221612"/>
    <hyperlink ref="F164" r:id="rId16" display="https://podminky.urs.cz/item/CS_URS_2023_02/998018003"/>
    <hyperlink ref="F169" r:id="rId17" display="https://podminky.urs.cz/item/CS_URS_2023_02/741920241"/>
    <hyperlink ref="F172" r:id="rId18" display="https://podminky.urs.cz/item/CS_URS_2023_02/998741203"/>
    <hyperlink ref="F176" r:id="rId19" display="https://podminky.urs.cz/item/CS_URS_2023_02/781121011"/>
    <hyperlink ref="F179" r:id="rId20" display="https://podminky.urs.cz/item/CS_URS_2023_02/781151031"/>
    <hyperlink ref="F188" r:id="rId21" display="https://podminky.urs.cz/item/CS_URS_2023_02/781492211"/>
    <hyperlink ref="F197" r:id="rId22" display="https://podminky.urs.cz/item/CS_URS_2023_02/781495211"/>
    <hyperlink ref="F200" r:id="rId23" display="https://podminky.urs.cz/item/CS_URS_2023_02/998781203"/>
    <hyperlink ref="F204" r:id="rId24" display="https://podminky.urs.cz/item/CS_URS_2023_02/784111045"/>
    <hyperlink ref="F212" r:id="rId25" display="https://podminky.urs.cz/item/CS_URS_2023_02/784121001"/>
    <hyperlink ref="F219" r:id="rId26" display="https://podminky.urs.cz/item/CS_URS_2023_02/784171101"/>
    <hyperlink ref="F226" r:id="rId27" display="https://podminky.urs.cz/item/CS_URS_2023_02/784181123"/>
    <hyperlink ref="F232" r:id="rId28" display="https://podminky.urs.cz/item/CS_URS_2023_02/784181125"/>
    <hyperlink ref="F237" r:id="rId29" display="https://podminky.urs.cz/item/CS_URS_2023_02/784211123"/>
    <hyperlink ref="F243" r:id="rId30" display="https://podminky.urs.cz/item/CS_URS_2023_02/784211125"/>
    <hyperlink ref="F250" r:id="rId31" display="https://podminky.urs.cz/item/CS_URS_2023_02/210813063"/>
    <hyperlink ref="F263" r:id="rId32" display="https://podminky.urs.cz/item/CS_URS_2023_02/HZS2231"/>
    <hyperlink ref="F271" r:id="rId33" display="https://podminky.urs.cz/item/CS_URS_2023_02/HZS2491"/>
    <hyperlink ref="F276" r:id="rId34" display="https://podminky.urs.cz/item/CS_URS_2023_02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 xml:space="preserve">Objekt občanské vybavenosti Moskevská 2035/21, 360 01  Karlovy Vary - obnova technologie výtahu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ROUND((SUM(BE84:BE104)),  2)</f>
        <v>0</v>
      </c>
      <c r="G33" s="39"/>
      <c r="H33" s="39"/>
      <c r="I33" s="149">
        <v>0.20999999999999999</v>
      </c>
      <c r="J33" s="148">
        <f>ROUND(((SUM(BE84:BE104))*I33),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ROUND((SUM(BF84:BF104)),  2)</f>
        <v>0</v>
      </c>
      <c r="G34" s="39"/>
      <c r="H34" s="39"/>
      <c r="I34" s="149">
        <v>0.14999999999999999</v>
      </c>
      <c r="J34" s="148">
        <f>ROUND(((SUM(BF84:BF104))*I34),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ROUND((SUM(BH84:BH104)),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 xml:space="preserve">Objekt občanské vybavenosti Moskevská 2035/21, 360 01  Karlovy Vary - obnova technologie výtahu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Moskevská 2035/21, Karlovy Vary</v>
      </c>
      <c r="G52" s="41"/>
      <c r="H52" s="41"/>
      <c r="I52" s="33" t="s">
        <v>23</v>
      </c>
      <c r="J52" s="73" t="str">
        <f>IF(J12="","",J12)</f>
        <v>20. 12. 2023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Ing. Roman Gajdoš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Bc. Martin Frous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430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431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432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433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434</v>
      </c>
      <c r="E64" s="175"/>
      <c r="F64" s="175"/>
      <c r="G64" s="175"/>
      <c r="H64" s="175"/>
      <c r="I64" s="175"/>
      <c r="J64" s="176">
        <f>J101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61" t="str">
        <f>E7</f>
        <v xml:space="preserve">Objekt občanské vybavenosti Moskevská 2035/21, 360 01  Karlovy Vary - obnova technologie výtahu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02 -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Moskevská 2035/21, Karlovy Vary</v>
      </c>
      <c r="G78" s="41"/>
      <c r="H78" s="41"/>
      <c r="I78" s="33" t="s">
        <v>23</v>
      </c>
      <c r="J78" s="73" t="str">
        <f>IF(J12="","",J12)</f>
        <v>20. 12. 2023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Karlovy Vary</v>
      </c>
      <c r="G80" s="41"/>
      <c r="H80" s="41"/>
      <c r="I80" s="33" t="s">
        <v>31</v>
      </c>
      <c r="J80" s="37" t="str">
        <f>E21</f>
        <v>Ing. Roman Gajdoš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Bc. Martin Frous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107</v>
      </c>
      <c r="D83" s="181" t="s">
        <v>57</v>
      </c>
      <c r="E83" s="181" t="s">
        <v>53</v>
      </c>
      <c r="F83" s="181" t="s">
        <v>54</v>
      </c>
      <c r="G83" s="181" t="s">
        <v>108</v>
      </c>
      <c r="H83" s="181" t="s">
        <v>109</v>
      </c>
      <c r="I83" s="181" t="s">
        <v>110</v>
      </c>
      <c r="J83" s="181" t="s">
        <v>91</v>
      </c>
      <c r="K83" s="182" t="s">
        <v>111</v>
      </c>
      <c r="L83" s="183"/>
      <c r="M83" s="93" t="s">
        <v>19</v>
      </c>
      <c r="N83" s="94" t="s">
        <v>42</v>
      </c>
      <c r="O83" s="94" t="s">
        <v>112</v>
      </c>
      <c r="P83" s="94" t="s">
        <v>113</v>
      </c>
      <c r="Q83" s="94" t="s">
        <v>114</v>
      </c>
      <c r="R83" s="94" t="s">
        <v>115</v>
      </c>
      <c r="S83" s="94" t="s">
        <v>116</v>
      </c>
      <c r="T83" s="95" t="s">
        <v>117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92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435</v>
      </c>
      <c r="F85" s="192" t="s">
        <v>436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P86+P90+P97+P101</f>
        <v>0</v>
      </c>
      <c r="Q85" s="197"/>
      <c r="R85" s="198">
        <f>R86+R90+R97+R101</f>
        <v>0</v>
      </c>
      <c r="S85" s="197"/>
      <c r="T85" s="199">
        <f>T86+T90+T97+T101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157</v>
      </c>
      <c r="AT85" s="201" t="s">
        <v>71</v>
      </c>
      <c r="AU85" s="201" t="s">
        <v>72</v>
      </c>
      <c r="AY85" s="200" t="s">
        <v>121</v>
      </c>
      <c r="BK85" s="202">
        <f>BK86+BK90+BK97+BK101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437</v>
      </c>
      <c r="F86" s="203" t="s">
        <v>438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157</v>
      </c>
      <c r="AT86" s="201" t="s">
        <v>71</v>
      </c>
      <c r="AU86" s="201" t="s">
        <v>80</v>
      </c>
      <c r="AY86" s="200" t="s">
        <v>121</v>
      </c>
      <c r="BK86" s="202">
        <f>SUM(BK87:BK89)</f>
        <v>0</v>
      </c>
    </row>
    <row r="87" s="2" customFormat="1" ht="16.5" customHeight="1">
      <c r="A87" s="39"/>
      <c r="B87" s="40"/>
      <c r="C87" s="205" t="s">
        <v>80</v>
      </c>
      <c r="D87" s="205" t="s">
        <v>124</v>
      </c>
      <c r="E87" s="206" t="s">
        <v>439</v>
      </c>
      <c r="F87" s="207" t="s">
        <v>438</v>
      </c>
      <c r="G87" s="208" t="s">
        <v>440</v>
      </c>
      <c r="H87" s="209">
        <v>1</v>
      </c>
      <c r="I87" s="210"/>
      <c r="J87" s="211">
        <f>ROUND(I87*H87,2)</f>
        <v>0</v>
      </c>
      <c r="K87" s="207" t="s">
        <v>128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441</v>
      </c>
      <c r="AT87" s="216" t="s">
        <v>124</v>
      </c>
      <c r="AU87" s="216" t="s">
        <v>82</v>
      </c>
      <c r="AY87" s="18" t="s">
        <v>121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441</v>
      </c>
      <c r="BM87" s="216" t="s">
        <v>442</v>
      </c>
    </row>
    <row r="88" s="2" customFormat="1">
      <c r="A88" s="39"/>
      <c r="B88" s="40"/>
      <c r="C88" s="41"/>
      <c r="D88" s="218" t="s">
        <v>131</v>
      </c>
      <c r="E88" s="41"/>
      <c r="F88" s="219" t="s">
        <v>438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131</v>
      </c>
      <c r="AU88" s="18" t="s">
        <v>82</v>
      </c>
    </row>
    <row r="89" s="2" customFormat="1">
      <c r="A89" s="39"/>
      <c r="B89" s="40"/>
      <c r="C89" s="41"/>
      <c r="D89" s="223" t="s">
        <v>133</v>
      </c>
      <c r="E89" s="41"/>
      <c r="F89" s="224" t="s">
        <v>443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133</v>
      </c>
      <c r="AU89" s="18" t="s">
        <v>82</v>
      </c>
    </row>
    <row r="90" s="12" customFormat="1" ht="22.8" customHeight="1">
      <c r="A90" s="12"/>
      <c r="B90" s="189"/>
      <c r="C90" s="190"/>
      <c r="D90" s="191" t="s">
        <v>71</v>
      </c>
      <c r="E90" s="203" t="s">
        <v>444</v>
      </c>
      <c r="F90" s="203" t="s">
        <v>445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SUM(P91:P96)</f>
        <v>0</v>
      </c>
      <c r="Q90" s="197"/>
      <c r="R90" s="198">
        <f>SUM(R91:R96)</f>
        <v>0</v>
      </c>
      <c r="S90" s="197"/>
      <c r="T90" s="199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157</v>
      </c>
      <c r="AT90" s="201" t="s">
        <v>71</v>
      </c>
      <c r="AU90" s="201" t="s">
        <v>80</v>
      </c>
      <c r="AY90" s="200" t="s">
        <v>121</v>
      </c>
      <c r="BK90" s="202">
        <f>SUM(BK91:BK96)</f>
        <v>0</v>
      </c>
    </row>
    <row r="91" s="2" customFormat="1" ht="16.5" customHeight="1">
      <c r="A91" s="39"/>
      <c r="B91" s="40"/>
      <c r="C91" s="205" t="s">
        <v>82</v>
      </c>
      <c r="D91" s="205" t="s">
        <v>124</v>
      </c>
      <c r="E91" s="206" t="s">
        <v>446</v>
      </c>
      <c r="F91" s="207" t="s">
        <v>447</v>
      </c>
      <c r="G91" s="208" t="s">
        <v>440</v>
      </c>
      <c r="H91" s="209">
        <v>1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441</v>
      </c>
      <c r="AT91" s="216" t="s">
        <v>124</v>
      </c>
      <c r="AU91" s="216" t="s">
        <v>82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441</v>
      </c>
      <c r="BM91" s="216" t="s">
        <v>448</v>
      </c>
    </row>
    <row r="92" s="2" customFormat="1">
      <c r="A92" s="39"/>
      <c r="B92" s="40"/>
      <c r="C92" s="41"/>
      <c r="D92" s="218" t="s">
        <v>131</v>
      </c>
      <c r="E92" s="41"/>
      <c r="F92" s="219" t="s">
        <v>447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131</v>
      </c>
      <c r="AU92" s="18" t="s">
        <v>82</v>
      </c>
    </row>
    <row r="93" s="2" customFormat="1">
      <c r="A93" s="39"/>
      <c r="B93" s="40"/>
      <c r="C93" s="41"/>
      <c r="D93" s="223" t="s">
        <v>133</v>
      </c>
      <c r="E93" s="41"/>
      <c r="F93" s="224" t="s">
        <v>449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133</v>
      </c>
      <c r="AU93" s="18" t="s">
        <v>82</v>
      </c>
    </row>
    <row r="94" s="2" customFormat="1" ht="16.5" customHeight="1">
      <c r="A94" s="39"/>
      <c r="B94" s="40"/>
      <c r="C94" s="205" t="s">
        <v>145</v>
      </c>
      <c r="D94" s="205" t="s">
        <v>124</v>
      </c>
      <c r="E94" s="206" t="s">
        <v>450</v>
      </c>
      <c r="F94" s="207" t="s">
        <v>451</v>
      </c>
      <c r="G94" s="208" t="s">
        <v>440</v>
      </c>
      <c r="H94" s="209">
        <v>1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441</v>
      </c>
      <c r="AT94" s="216" t="s">
        <v>124</v>
      </c>
      <c r="AU94" s="216" t="s">
        <v>82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441</v>
      </c>
      <c r="BM94" s="216" t="s">
        <v>452</v>
      </c>
    </row>
    <row r="95" s="2" customFormat="1">
      <c r="A95" s="39"/>
      <c r="B95" s="40"/>
      <c r="C95" s="41"/>
      <c r="D95" s="218" t="s">
        <v>131</v>
      </c>
      <c r="E95" s="41"/>
      <c r="F95" s="219" t="s">
        <v>451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82</v>
      </c>
    </row>
    <row r="96" s="2" customFormat="1">
      <c r="A96" s="39"/>
      <c r="B96" s="40"/>
      <c r="C96" s="41"/>
      <c r="D96" s="223" t="s">
        <v>133</v>
      </c>
      <c r="E96" s="41"/>
      <c r="F96" s="224" t="s">
        <v>453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82</v>
      </c>
    </row>
    <row r="97" s="12" customFormat="1" ht="22.8" customHeight="1">
      <c r="A97" s="12"/>
      <c r="B97" s="189"/>
      <c r="C97" s="190"/>
      <c r="D97" s="191" t="s">
        <v>71</v>
      </c>
      <c r="E97" s="203" t="s">
        <v>454</v>
      </c>
      <c r="F97" s="203" t="s">
        <v>455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SUM(P98:P100)</f>
        <v>0</v>
      </c>
      <c r="Q97" s="197"/>
      <c r="R97" s="198">
        <f>SUM(R98:R100)</f>
        <v>0</v>
      </c>
      <c r="S97" s="197"/>
      <c r="T97" s="19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157</v>
      </c>
      <c r="AT97" s="201" t="s">
        <v>71</v>
      </c>
      <c r="AU97" s="201" t="s">
        <v>80</v>
      </c>
      <c r="AY97" s="200" t="s">
        <v>121</v>
      </c>
      <c r="BK97" s="202">
        <f>SUM(BK98:BK100)</f>
        <v>0</v>
      </c>
    </row>
    <row r="98" s="2" customFormat="1" ht="16.5" customHeight="1">
      <c r="A98" s="39"/>
      <c r="B98" s="40"/>
      <c r="C98" s="205" t="s">
        <v>129</v>
      </c>
      <c r="D98" s="205" t="s">
        <v>124</v>
      </c>
      <c r="E98" s="206" t="s">
        <v>456</v>
      </c>
      <c r="F98" s="207" t="s">
        <v>457</v>
      </c>
      <c r="G98" s="208" t="s">
        <v>440</v>
      </c>
      <c r="H98" s="209">
        <v>1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441</v>
      </c>
      <c r="AT98" s="216" t="s">
        <v>124</v>
      </c>
      <c r="AU98" s="216" t="s">
        <v>82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441</v>
      </c>
      <c r="BM98" s="216" t="s">
        <v>458</v>
      </c>
    </row>
    <row r="99" s="2" customFormat="1">
      <c r="A99" s="39"/>
      <c r="B99" s="40"/>
      <c r="C99" s="41"/>
      <c r="D99" s="218" t="s">
        <v>131</v>
      </c>
      <c r="E99" s="41"/>
      <c r="F99" s="219" t="s">
        <v>457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82</v>
      </c>
    </row>
    <row r="100" s="2" customFormat="1">
      <c r="A100" s="39"/>
      <c r="B100" s="40"/>
      <c r="C100" s="41"/>
      <c r="D100" s="223" t="s">
        <v>133</v>
      </c>
      <c r="E100" s="41"/>
      <c r="F100" s="224" t="s">
        <v>459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82</v>
      </c>
    </row>
    <row r="101" s="12" customFormat="1" ht="22.8" customHeight="1">
      <c r="A101" s="12"/>
      <c r="B101" s="189"/>
      <c r="C101" s="190"/>
      <c r="D101" s="191" t="s">
        <v>71</v>
      </c>
      <c r="E101" s="203" t="s">
        <v>460</v>
      </c>
      <c r="F101" s="203" t="s">
        <v>461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SUM(P102:P104)</f>
        <v>0</v>
      </c>
      <c r="Q101" s="197"/>
      <c r="R101" s="198">
        <f>SUM(R102:R104)</f>
        <v>0</v>
      </c>
      <c r="S101" s="197"/>
      <c r="T101" s="199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157</v>
      </c>
      <c r="AT101" s="201" t="s">
        <v>71</v>
      </c>
      <c r="AU101" s="201" t="s">
        <v>80</v>
      </c>
      <c r="AY101" s="200" t="s">
        <v>121</v>
      </c>
      <c r="BK101" s="202">
        <f>SUM(BK102:BK104)</f>
        <v>0</v>
      </c>
    </row>
    <row r="102" s="2" customFormat="1" ht="16.5" customHeight="1">
      <c r="A102" s="39"/>
      <c r="B102" s="40"/>
      <c r="C102" s="205" t="s">
        <v>157</v>
      </c>
      <c r="D102" s="205" t="s">
        <v>124</v>
      </c>
      <c r="E102" s="206" t="s">
        <v>462</v>
      </c>
      <c r="F102" s="207" t="s">
        <v>463</v>
      </c>
      <c r="G102" s="208" t="s">
        <v>440</v>
      </c>
      <c r="H102" s="209">
        <v>1</v>
      </c>
      <c r="I102" s="210"/>
      <c r="J102" s="211">
        <f>ROUND(I102*H102,2)</f>
        <v>0</v>
      </c>
      <c r="K102" s="207" t="s">
        <v>128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441</v>
      </c>
      <c r="AT102" s="216" t="s">
        <v>124</v>
      </c>
      <c r="AU102" s="216" t="s">
        <v>82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441</v>
      </c>
      <c r="BM102" s="216" t="s">
        <v>464</v>
      </c>
    </row>
    <row r="103" s="2" customFormat="1">
      <c r="A103" s="39"/>
      <c r="B103" s="40"/>
      <c r="C103" s="41"/>
      <c r="D103" s="218" t="s">
        <v>131</v>
      </c>
      <c r="E103" s="41"/>
      <c r="F103" s="219" t="s">
        <v>463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82</v>
      </c>
    </row>
    <row r="104" s="2" customFormat="1">
      <c r="A104" s="39"/>
      <c r="B104" s="40"/>
      <c r="C104" s="41"/>
      <c r="D104" s="223" t="s">
        <v>133</v>
      </c>
      <c r="E104" s="41"/>
      <c r="F104" s="224" t="s">
        <v>465</v>
      </c>
      <c r="G104" s="41"/>
      <c r="H104" s="41"/>
      <c r="I104" s="220"/>
      <c r="J104" s="41"/>
      <c r="K104" s="41"/>
      <c r="L104" s="45"/>
      <c r="M104" s="271"/>
      <c r="N104" s="272"/>
      <c r="O104" s="273"/>
      <c r="P104" s="273"/>
      <c r="Q104" s="273"/>
      <c r="R104" s="273"/>
      <c r="S104" s="273"/>
      <c r="T104" s="2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82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iWGC/WHh7TCbm/aTURB+PjVsvdEYhAyu4fkP3qtA2VAuqHxsARTVNFnUZM4PHSf3c6GovGfaJ4FBcbtQdaX0pQ==" hashValue="ODZzVq6Exub7xTuYESZVdQe24HZaL/J0QF9vBNO1fLphramL6Apd2z6Mbu3zElkxmSdzYtxsXxbUrbRQtdeUBw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30001000"/>
    <hyperlink ref="F93" r:id="rId2" display="https://podminky.urs.cz/item/CS_URS_2023_02/045203000"/>
    <hyperlink ref="F96" r:id="rId3" display="https://podminky.urs.cz/item/CS_URS_2023_02/045303000"/>
    <hyperlink ref="F100" r:id="rId4" display="https://podminky.urs.cz/item/CS_URS_2023_02/065002000"/>
    <hyperlink ref="F104" r:id="rId5" display="https://podminky.urs.cz/item/CS_URS_2023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466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467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468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469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470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471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472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473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474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475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476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477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478</v>
      </c>
      <c r="F19" s="286" t="s">
        <v>479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480</v>
      </c>
      <c r="F20" s="286" t="s">
        <v>481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482</v>
      </c>
      <c r="F21" s="286" t="s">
        <v>84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483</v>
      </c>
      <c r="F22" s="286" t="s">
        <v>484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485</v>
      </c>
      <c r="F23" s="286" t="s">
        <v>486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487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488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489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490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491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492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493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494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495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107</v>
      </c>
      <c r="F36" s="286"/>
      <c r="G36" s="286" t="s">
        <v>496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497</v>
      </c>
      <c r="F37" s="286"/>
      <c r="G37" s="286" t="s">
        <v>498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499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500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108</v>
      </c>
      <c r="F40" s="286"/>
      <c r="G40" s="286" t="s">
        <v>501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109</v>
      </c>
      <c r="F41" s="286"/>
      <c r="G41" s="286" t="s">
        <v>502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503</v>
      </c>
      <c r="F42" s="286"/>
      <c r="G42" s="286" t="s">
        <v>504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505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506</v>
      </c>
      <c r="F44" s="286"/>
      <c r="G44" s="286" t="s">
        <v>507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111</v>
      </c>
      <c r="F45" s="286"/>
      <c r="G45" s="286" t="s">
        <v>508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509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510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511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512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513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514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515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516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517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518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519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520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521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522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523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524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525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526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527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528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529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530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531</v>
      </c>
      <c r="D76" s="304"/>
      <c r="E76" s="304"/>
      <c r="F76" s="304" t="s">
        <v>532</v>
      </c>
      <c r="G76" s="305"/>
      <c r="H76" s="304" t="s">
        <v>54</v>
      </c>
      <c r="I76" s="304" t="s">
        <v>57</v>
      </c>
      <c r="J76" s="304" t="s">
        <v>533</v>
      </c>
      <c r="K76" s="303"/>
    </row>
    <row r="77" s="1" customFormat="1" ht="17.25" customHeight="1">
      <c r="B77" s="301"/>
      <c r="C77" s="306" t="s">
        <v>534</v>
      </c>
      <c r="D77" s="306"/>
      <c r="E77" s="306"/>
      <c r="F77" s="307" t="s">
        <v>535</v>
      </c>
      <c r="G77" s="308"/>
      <c r="H77" s="306"/>
      <c r="I77" s="306"/>
      <c r="J77" s="306" t="s">
        <v>536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537</v>
      </c>
      <c r="G79" s="313"/>
      <c r="H79" s="289" t="s">
        <v>538</v>
      </c>
      <c r="I79" s="289" t="s">
        <v>539</v>
      </c>
      <c r="J79" s="289">
        <v>20</v>
      </c>
      <c r="K79" s="303"/>
    </row>
    <row r="80" s="1" customFormat="1" ht="15" customHeight="1">
      <c r="B80" s="301"/>
      <c r="C80" s="289" t="s">
        <v>540</v>
      </c>
      <c r="D80" s="289"/>
      <c r="E80" s="289"/>
      <c r="F80" s="312" t="s">
        <v>537</v>
      </c>
      <c r="G80" s="313"/>
      <c r="H80" s="289" t="s">
        <v>541</v>
      </c>
      <c r="I80" s="289" t="s">
        <v>539</v>
      </c>
      <c r="J80" s="289">
        <v>120</v>
      </c>
      <c r="K80" s="303"/>
    </row>
    <row r="81" s="1" customFormat="1" ht="15" customHeight="1">
      <c r="B81" s="314"/>
      <c r="C81" s="289" t="s">
        <v>542</v>
      </c>
      <c r="D81" s="289"/>
      <c r="E81" s="289"/>
      <c r="F81" s="312" t="s">
        <v>543</v>
      </c>
      <c r="G81" s="313"/>
      <c r="H81" s="289" t="s">
        <v>544</v>
      </c>
      <c r="I81" s="289" t="s">
        <v>539</v>
      </c>
      <c r="J81" s="289">
        <v>50</v>
      </c>
      <c r="K81" s="303"/>
    </row>
    <row r="82" s="1" customFormat="1" ht="15" customHeight="1">
      <c r="B82" s="314"/>
      <c r="C82" s="289" t="s">
        <v>545</v>
      </c>
      <c r="D82" s="289"/>
      <c r="E82" s="289"/>
      <c r="F82" s="312" t="s">
        <v>537</v>
      </c>
      <c r="G82" s="313"/>
      <c r="H82" s="289" t="s">
        <v>546</v>
      </c>
      <c r="I82" s="289" t="s">
        <v>547</v>
      </c>
      <c r="J82" s="289"/>
      <c r="K82" s="303"/>
    </row>
    <row r="83" s="1" customFormat="1" ht="15" customHeight="1">
      <c r="B83" s="314"/>
      <c r="C83" s="315" t="s">
        <v>548</v>
      </c>
      <c r="D83" s="315"/>
      <c r="E83" s="315"/>
      <c r="F83" s="316" t="s">
        <v>543</v>
      </c>
      <c r="G83" s="315"/>
      <c r="H83" s="315" t="s">
        <v>549</v>
      </c>
      <c r="I83" s="315" t="s">
        <v>539</v>
      </c>
      <c r="J83" s="315">
        <v>15</v>
      </c>
      <c r="K83" s="303"/>
    </row>
    <row r="84" s="1" customFormat="1" ht="15" customHeight="1">
      <c r="B84" s="314"/>
      <c r="C84" s="315" t="s">
        <v>550</v>
      </c>
      <c r="D84" s="315"/>
      <c r="E84" s="315"/>
      <c r="F84" s="316" t="s">
        <v>543</v>
      </c>
      <c r="G84" s="315"/>
      <c r="H84" s="315" t="s">
        <v>551</v>
      </c>
      <c r="I84" s="315" t="s">
        <v>539</v>
      </c>
      <c r="J84" s="315">
        <v>15</v>
      </c>
      <c r="K84" s="303"/>
    </row>
    <row r="85" s="1" customFormat="1" ht="15" customHeight="1">
      <c r="B85" s="314"/>
      <c r="C85" s="315" t="s">
        <v>552</v>
      </c>
      <c r="D85" s="315"/>
      <c r="E85" s="315"/>
      <c r="F85" s="316" t="s">
        <v>543</v>
      </c>
      <c r="G85" s="315"/>
      <c r="H85" s="315" t="s">
        <v>553</v>
      </c>
      <c r="I85" s="315" t="s">
        <v>539</v>
      </c>
      <c r="J85" s="315">
        <v>20</v>
      </c>
      <c r="K85" s="303"/>
    </row>
    <row r="86" s="1" customFormat="1" ht="15" customHeight="1">
      <c r="B86" s="314"/>
      <c r="C86" s="315" t="s">
        <v>554</v>
      </c>
      <c r="D86" s="315"/>
      <c r="E86" s="315"/>
      <c r="F86" s="316" t="s">
        <v>543</v>
      </c>
      <c r="G86" s="315"/>
      <c r="H86" s="315" t="s">
        <v>555</v>
      </c>
      <c r="I86" s="315" t="s">
        <v>539</v>
      </c>
      <c r="J86" s="315">
        <v>20</v>
      </c>
      <c r="K86" s="303"/>
    </row>
    <row r="87" s="1" customFormat="1" ht="15" customHeight="1">
      <c r="B87" s="314"/>
      <c r="C87" s="289" t="s">
        <v>556</v>
      </c>
      <c r="D87" s="289"/>
      <c r="E87" s="289"/>
      <c r="F87" s="312" t="s">
        <v>543</v>
      </c>
      <c r="G87" s="313"/>
      <c r="H87" s="289" t="s">
        <v>557</v>
      </c>
      <c r="I87" s="289" t="s">
        <v>539</v>
      </c>
      <c r="J87" s="289">
        <v>50</v>
      </c>
      <c r="K87" s="303"/>
    </row>
    <row r="88" s="1" customFormat="1" ht="15" customHeight="1">
      <c r="B88" s="314"/>
      <c r="C88" s="289" t="s">
        <v>558</v>
      </c>
      <c r="D88" s="289"/>
      <c r="E88" s="289"/>
      <c r="F88" s="312" t="s">
        <v>543</v>
      </c>
      <c r="G88" s="313"/>
      <c r="H88" s="289" t="s">
        <v>559</v>
      </c>
      <c r="I88" s="289" t="s">
        <v>539</v>
      </c>
      <c r="J88" s="289">
        <v>20</v>
      </c>
      <c r="K88" s="303"/>
    </row>
    <row r="89" s="1" customFormat="1" ht="15" customHeight="1">
      <c r="B89" s="314"/>
      <c r="C89" s="289" t="s">
        <v>560</v>
      </c>
      <c r="D89" s="289"/>
      <c r="E89" s="289"/>
      <c r="F89" s="312" t="s">
        <v>543</v>
      </c>
      <c r="G89" s="313"/>
      <c r="H89" s="289" t="s">
        <v>561</v>
      </c>
      <c r="I89" s="289" t="s">
        <v>539</v>
      </c>
      <c r="J89" s="289">
        <v>20</v>
      </c>
      <c r="K89" s="303"/>
    </row>
    <row r="90" s="1" customFormat="1" ht="15" customHeight="1">
      <c r="B90" s="314"/>
      <c r="C90" s="289" t="s">
        <v>562</v>
      </c>
      <c r="D90" s="289"/>
      <c r="E90" s="289"/>
      <c r="F90" s="312" t="s">
        <v>543</v>
      </c>
      <c r="G90" s="313"/>
      <c r="H90" s="289" t="s">
        <v>563</v>
      </c>
      <c r="I90" s="289" t="s">
        <v>539</v>
      </c>
      <c r="J90" s="289">
        <v>50</v>
      </c>
      <c r="K90" s="303"/>
    </row>
    <row r="91" s="1" customFormat="1" ht="15" customHeight="1">
      <c r="B91" s="314"/>
      <c r="C91" s="289" t="s">
        <v>564</v>
      </c>
      <c r="D91" s="289"/>
      <c r="E91" s="289"/>
      <c r="F91" s="312" t="s">
        <v>543</v>
      </c>
      <c r="G91" s="313"/>
      <c r="H91" s="289" t="s">
        <v>564</v>
      </c>
      <c r="I91" s="289" t="s">
        <v>539</v>
      </c>
      <c r="J91" s="289">
        <v>50</v>
      </c>
      <c r="K91" s="303"/>
    </row>
    <row r="92" s="1" customFormat="1" ht="15" customHeight="1">
      <c r="B92" s="314"/>
      <c r="C92" s="289" t="s">
        <v>565</v>
      </c>
      <c r="D92" s="289"/>
      <c r="E92" s="289"/>
      <c r="F92" s="312" t="s">
        <v>543</v>
      </c>
      <c r="G92" s="313"/>
      <c r="H92" s="289" t="s">
        <v>566</v>
      </c>
      <c r="I92" s="289" t="s">
        <v>539</v>
      </c>
      <c r="J92" s="289">
        <v>255</v>
      </c>
      <c r="K92" s="303"/>
    </row>
    <row r="93" s="1" customFormat="1" ht="15" customHeight="1">
      <c r="B93" s="314"/>
      <c r="C93" s="289" t="s">
        <v>567</v>
      </c>
      <c r="D93" s="289"/>
      <c r="E93" s="289"/>
      <c r="F93" s="312" t="s">
        <v>537</v>
      </c>
      <c r="G93" s="313"/>
      <c r="H93" s="289" t="s">
        <v>568</v>
      </c>
      <c r="I93" s="289" t="s">
        <v>569</v>
      </c>
      <c r="J93" s="289"/>
      <c r="K93" s="303"/>
    </row>
    <row r="94" s="1" customFormat="1" ht="15" customHeight="1">
      <c r="B94" s="314"/>
      <c r="C94" s="289" t="s">
        <v>570</v>
      </c>
      <c r="D94" s="289"/>
      <c r="E94" s="289"/>
      <c r="F94" s="312" t="s">
        <v>537</v>
      </c>
      <c r="G94" s="313"/>
      <c r="H94" s="289" t="s">
        <v>571</v>
      </c>
      <c r="I94" s="289" t="s">
        <v>572</v>
      </c>
      <c r="J94" s="289"/>
      <c r="K94" s="303"/>
    </row>
    <row r="95" s="1" customFormat="1" ht="15" customHeight="1">
      <c r="B95" s="314"/>
      <c r="C95" s="289" t="s">
        <v>573</v>
      </c>
      <c r="D95" s="289"/>
      <c r="E95" s="289"/>
      <c r="F95" s="312" t="s">
        <v>537</v>
      </c>
      <c r="G95" s="313"/>
      <c r="H95" s="289" t="s">
        <v>573</v>
      </c>
      <c r="I95" s="289" t="s">
        <v>572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537</v>
      </c>
      <c r="G96" s="313"/>
      <c r="H96" s="289" t="s">
        <v>574</v>
      </c>
      <c r="I96" s="289" t="s">
        <v>572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537</v>
      </c>
      <c r="G97" s="313"/>
      <c r="H97" s="289" t="s">
        <v>575</v>
      </c>
      <c r="I97" s="289" t="s">
        <v>572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576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531</v>
      </c>
      <c r="D103" s="304"/>
      <c r="E103" s="304"/>
      <c r="F103" s="304" t="s">
        <v>532</v>
      </c>
      <c r="G103" s="305"/>
      <c r="H103" s="304" t="s">
        <v>54</v>
      </c>
      <c r="I103" s="304" t="s">
        <v>57</v>
      </c>
      <c r="J103" s="304" t="s">
        <v>533</v>
      </c>
      <c r="K103" s="303"/>
    </row>
    <row r="104" s="1" customFormat="1" ht="17.25" customHeight="1">
      <c r="B104" s="301"/>
      <c r="C104" s="306" t="s">
        <v>534</v>
      </c>
      <c r="D104" s="306"/>
      <c r="E104" s="306"/>
      <c r="F104" s="307" t="s">
        <v>535</v>
      </c>
      <c r="G104" s="308"/>
      <c r="H104" s="306"/>
      <c r="I104" s="306"/>
      <c r="J104" s="306" t="s">
        <v>536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537</v>
      </c>
      <c r="G106" s="289"/>
      <c r="H106" s="289" t="s">
        <v>577</v>
      </c>
      <c r="I106" s="289" t="s">
        <v>539</v>
      </c>
      <c r="J106" s="289">
        <v>20</v>
      </c>
      <c r="K106" s="303"/>
    </row>
    <row r="107" s="1" customFormat="1" ht="15" customHeight="1">
      <c r="B107" s="301"/>
      <c r="C107" s="289" t="s">
        <v>540</v>
      </c>
      <c r="D107" s="289"/>
      <c r="E107" s="289"/>
      <c r="F107" s="312" t="s">
        <v>537</v>
      </c>
      <c r="G107" s="289"/>
      <c r="H107" s="289" t="s">
        <v>577</v>
      </c>
      <c r="I107" s="289" t="s">
        <v>539</v>
      </c>
      <c r="J107" s="289">
        <v>120</v>
      </c>
      <c r="K107" s="303"/>
    </row>
    <row r="108" s="1" customFormat="1" ht="15" customHeight="1">
      <c r="B108" s="314"/>
      <c r="C108" s="289" t="s">
        <v>542</v>
      </c>
      <c r="D108" s="289"/>
      <c r="E108" s="289"/>
      <c r="F108" s="312" t="s">
        <v>543</v>
      </c>
      <c r="G108" s="289"/>
      <c r="H108" s="289" t="s">
        <v>577</v>
      </c>
      <c r="I108" s="289" t="s">
        <v>539</v>
      </c>
      <c r="J108" s="289">
        <v>50</v>
      </c>
      <c r="K108" s="303"/>
    </row>
    <row r="109" s="1" customFormat="1" ht="15" customHeight="1">
      <c r="B109" s="314"/>
      <c r="C109" s="289" t="s">
        <v>545</v>
      </c>
      <c r="D109" s="289"/>
      <c r="E109" s="289"/>
      <c r="F109" s="312" t="s">
        <v>537</v>
      </c>
      <c r="G109" s="289"/>
      <c r="H109" s="289" t="s">
        <v>577</v>
      </c>
      <c r="I109" s="289" t="s">
        <v>547</v>
      </c>
      <c r="J109" s="289"/>
      <c r="K109" s="303"/>
    </row>
    <row r="110" s="1" customFormat="1" ht="15" customHeight="1">
      <c r="B110" s="314"/>
      <c r="C110" s="289" t="s">
        <v>556</v>
      </c>
      <c r="D110" s="289"/>
      <c r="E110" s="289"/>
      <c r="F110" s="312" t="s">
        <v>543</v>
      </c>
      <c r="G110" s="289"/>
      <c r="H110" s="289" t="s">
        <v>577</v>
      </c>
      <c r="I110" s="289" t="s">
        <v>539</v>
      </c>
      <c r="J110" s="289">
        <v>50</v>
      </c>
      <c r="K110" s="303"/>
    </row>
    <row r="111" s="1" customFormat="1" ht="15" customHeight="1">
      <c r="B111" s="314"/>
      <c r="C111" s="289" t="s">
        <v>564</v>
      </c>
      <c r="D111" s="289"/>
      <c r="E111" s="289"/>
      <c r="F111" s="312" t="s">
        <v>543</v>
      </c>
      <c r="G111" s="289"/>
      <c r="H111" s="289" t="s">
        <v>577</v>
      </c>
      <c r="I111" s="289" t="s">
        <v>539</v>
      </c>
      <c r="J111" s="289">
        <v>50</v>
      </c>
      <c r="K111" s="303"/>
    </row>
    <row r="112" s="1" customFormat="1" ht="15" customHeight="1">
      <c r="B112" s="314"/>
      <c r="C112" s="289" t="s">
        <v>562</v>
      </c>
      <c r="D112" s="289"/>
      <c r="E112" s="289"/>
      <c r="F112" s="312" t="s">
        <v>543</v>
      </c>
      <c r="G112" s="289"/>
      <c r="H112" s="289" t="s">
        <v>577</v>
      </c>
      <c r="I112" s="289" t="s">
        <v>539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537</v>
      </c>
      <c r="G113" s="289"/>
      <c r="H113" s="289" t="s">
        <v>578</v>
      </c>
      <c r="I113" s="289" t="s">
        <v>539</v>
      </c>
      <c r="J113" s="289">
        <v>20</v>
      </c>
      <c r="K113" s="303"/>
    </row>
    <row r="114" s="1" customFormat="1" ht="15" customHeight="1">
      <c r="B114" s="314"/>
      <c r="C114" s="289" t="s">
        <v>579</v>
      </c>
      <c r="D114" s="289"/>
      <c r="E114" s="289"/>
      <c r="F114" s="312" t="s">
        <v>537</v>
      </c>
      <c r="G114" s="289"/>
      <c r="H114" s="289" t="s">
        <v>580</v>
      </c>
      <c r="I114" s="289" t="s">
        <v>539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537</v>
      </c>
      <c r="G115" s="289"/>
      <c r="H115" s="289" t="s">
        <v>581</v>
      </c>
      <c r="I115" s="289" t="s">
        <v>572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537</v>
      </c>
      <c r="G116" s="289"/>
      <c r="H116" s="289" t="s">
        <v>582</v>
      </c>
      <c r="I116" s="289" t="s">
        <v>572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537</v>
      </c>
      <c r="G117" s="289"/>
      <c r="H117" s="289" t="s">
        <v>583</v>
      </c>
      <c r="I117" s="289" t="s">
        <v>584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585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531</v>
      </c>
      <c r="D123" s="304"/>
      <c r="E123" s="304"/>
      <c r="F123" s="304" t="s">
        <v>532</v>
      </c>
      <c r="G123" s="305"/>
      <c r="H123" s="304" t="s">
        <v>54</v>
      </c>
      <c r="I123" s="304" t="s">
        <v>57</v>
      </c>
      <c r="J123" s="304" t="s">
        <v>533</v>
      </c>
      <c r="K123" s="333"/>
    </row>
    <row r="124" s="1" customFormat="1" ht="17.25" customHeight="1">
      <c r="B124" s="332"/>
      <c r="C124" s="306" t="s">
        <v>534</v>
      </c>
      <c r="D124" s="306"/>
      <c r="E124" s="306"/>
      <c r="F124" s="307" t="s">
        <v>535</v>
      </c>
      <c r="G124" s="308"/>
      <c r="H124" s="306"/>
      <c r="I124" s="306"/>
      <c r="J124" s="306" t="s">
        <v>536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540</v>
      </c>
      <c r="D126" s="311"/>
      <c r="E126" s="311"/>
      <c r="F126" s="312" t="s">
        <v>537</v>
      </c>
      <c r="G126" s="289"/>
      <c r="H126" s="289" t="s">
        <v>577</v>
      </c>
      <c r="I126" s="289" t="s">
        <v>539</v>
      </c>
      <c r="J126" s="289">
        <v>120</v>
      </c>
      <c r="K126" s="337"/>
    </row>
    <row r="127" s="1" customFormat="1" ht="15" customHeight="1">
      <c r="B127" s="334"/>
      <c r="C127" s="289" t="s">
        <v>586</v>
      </c>
      <c r="D127" s="289"/>
      <c r="E127" s="289"/>
      <c r="F127" s="312" t="s">
        <v>537</v>
      </c>
      <c r="G127" s="289"/>
      <c r="H127" s="289" t="s">
        <v>587</v>
      </c>
      <c r="I127" s="289" t="s">
        <v>539</v>
      </c>
      <c r="J127" s="289" t="s">
        <v>588</v>
      </c>
      <c r="K127" s="337"/>
    </row>
    <row r="128" s="1" customFormat="1" ht="15" customHeight="1">
      <c r="B128" s="334"/>
      <c r="C128" s="289" t="s">
        <v>485</v>
      </c>
      <c r="D128" s="289"/>
      <c r="E128" s="289"/>
      <c r="F128" s="312" t="s">
        <v>537</v>
      </c>
      <c r="G128" s="289"/>
      <c r="H128" s="289" t="s">
        <v>589</v>
      </c>
      <c r="I128" s="289" t="s">
        <v>539</v>
      </c>
      <c r="J128" s="289" t="s">
        <v>588</v>
      </c>
      <c r="K128" s="337"/>
    </row>
    <row r="129" s="1" customFormat="1" ht="15" customHeight="1">
      <c r="B129" s="334"/>
      <c r="C129" s="289" t="s">
        <v>548</v>
      </c>
      <c r="D129" s="289"/>
      <c r="E129" s="289"/>
      <c r="F129" s="312" t="s">
        <v>543</v>
      </c>
      <c r="G129" s="289"/>
      <c r="H129" s="289" t="s">
        <v>549</v>
      </c>
      <c r="I129" s="289" t="s">
        <v>539</v>
      </c>
      <c r="J129" s="289">
        <v>15</v>
      </c>
      <c r="K129" s="337"/>
    </row>
    <row r="130" s="1" customFormat="1" ht="15" customHeight="1">
      <c r="B130" s="334"/>
      <c r="C130" s="315" t="s">
        <v>550</v>
      </c>
      <c r="D130" s="315"/>
      <c r="E130" s="315"/>
      <c r="F130" s="316" t="s">
        <v>543</v>
      </c>
      <c r="G130" s="315"/>
      <c r="H130" s="315" t="s">
        <v>551</v>
      </c>
      <c r="I130" s="315" t="s">
        <v>539</v>
      </c>
      <c r="J130" s="315">
        <v>15</v>
      </c>
      <c r="K130" s="337"/>
    </row>
    <row r="131" s="1" customFormat="1" ht="15" customHeight="1">
      <c r="B131" s="334"/>
      <c r="C131" s="315" t="s">
        <v>552</v>
      </c>
      <c r="D131" s="315"/>
      <c r="E131" s="315"/>
      <c r="F131" s="316" t="s">
        <v>543</v>
      </c>
      <c r="G131" s="315"/>
      <c r="H131" s="315" t="s">
        <v>553</v>
      </c>
      <c r="I131" s="315" t="s">
        <v>539</v>
      </c>
      <c r="J131" s="315">
        <v>20</v>
      </c>
      <c r="K131" s="337"/>
    </row>
    <row r="132" s="1" customFormat="1" ht="15" customHeight="1">
      <c r="B132" s="334"/>
      <c r="C132" s="315" t="s">
        <v>554</v>
      </c>
      <c r="D132" s="315"/>
      <c r="E132" s="315"/>
      <c r="F132" s="316" t="s">
        <v>543</v>
      </c>
      <c r="G132" s="315"/>
      <c r="H132" s="315" t="s">
        <v>555</v>
      </c>
      <c r="I132" s="315" t="s">
        <v>539</v>
      </c>
      <c r="J132" s="315">
        <v>20</v>
      </c>
      <c r="K132" s="337"/>
    </row>
    <row r="133" s="1" customFormat="1" ht="15" customHeight="1">
      <c r="B133" s="334"/>
      <c r="C133" s="289" t="s">
        <v>542</v>
      </c>
      <c r="D133" s="289"/>
      <c r="E133" s="289"/>
      <c r="F133" s="312" t="s">
        <v>543</v>
      </c>
      <c r="G133" s="289"/>
      <c r="H133" s="289" t="s">
        <v>577</v>
      </c>
      <c r="I133" s="289" t="s">
        <v>539</v>
      </c>
      <c r="J133" s="289">
        <v>50</v>
      </c>
      <c r="K133" s="337"/>
    </row>
    <row r="134" s="1" customFormat="1" ht="15" customHeight="1">
      <c r="B134" s="334"/>
      <c r="C134" s="289" t="s">
        <v>556</v>
      </c>
      <c r="D134" s="289"/>
      <c r="E134" s="289"/>
      <c r="F134" s="312" t="s">
        <v>543</v>
      </c>
      <c r="G134" s="289"/>
      <c r="H134" s="289" t="s">
        <v>577</v>
      </c>
      <c r="I134" s="289" t="s">
        <v>539</v>
      </c>
      <c r="J134" s="289">
        <v>50</v>
      </c>
      <c r="K134" s="337"/>
    </row>
    <row r="135" s="1" customFormat="1" ht="15" customHeight="1">
      <c r="B135" s="334"/>
      <c r="C135" s="289" t="s">
        <v>562</v>
      </c>
      <c r="D135" s="289"/>
      <c r="E135" s="289"/>
      <c r="F135" s="312" t="s">
        <v>543</v>
      </c>
      <c r="G135" s="289"/>
      <c r="H135" s="289" t="s">
        <v>577</v>
      </c>
      <c r="I135" s="289" t="s">
        <v>539</v>
      </c>
      <c r="J135" s="289">
        <v>50</v>
      </c>
      <c r="K135" s="337"/>
    </row>
    <row r="136" s="1" customFormat="1" ht="15" customHeight="1">
      <c r="B136" s="334"/>
      <c r="C136" s="289" t="s">
        <v>564</v>
      </c>
      <c r="D136" s="289"/>
      <c r="E136" s="289"/>
      <c r="F136" s="312" t="s">
        <v>543</v>
      </c>
      <c r="G136" s="289"/>
      <c r="H136" s="289" t="s">
        <v>577</v>
      </c>
      <c r="I136" s="289" t="s">
        <v>539</v>
      </c>
      <c r="J136" s="289">
        <v>50</v>
      </c>
      <c r="K136" s="337"/>
    </row>
    <row r="137" s="1" customFormat="1" ht="15" customHeight="1">
      <c r="B137" s="334"/>
      <c r="C137" s="289" t="s">
        <v>565</v>
      </c>
      <c r="D137" s="289"/>
      <c r="E137" s="289"/>
      <c r="F137" s="312" t="s">
        <v>543</v>
      </c>
      <c r="G137" s="289"/>
      <c r="H137" s="289" t="s">
        <v>590</v>
      </c>
      <c r="I137" s="289" t="s">
        <v>539</v>
      </c>
      <c r="J137" s="289">
        <v>255</v>
      </c>
      <c r="K137" s="337"/>
    </row>
    <row r="138" s="1" customFormat="1" ht="15" customHeight="1">
      <c r="B138" s="334"/>
      <c r="C138" s="289" t="s">
        <v>567</v>
      </c>
      <c r="D138" s="289"/>
      <c r="E138" s="289"/>
      <c r="F138" s="312" t="s">
        <v>537</v>
      </c>
      <c r="G138" s="289"/>
      <c r="H138" s="289" t="s">
        <v>591</v>
      </c>
      <c r="I138" s="289" t="s">
        <v>569</v>
      </c>
      <c r="J138" s="289"/>
      <c r="K138" s="337"/>
    </row>
    <row r="139" s="1" customFormat="1" ht="15" customHeight="1">
      <c r="B139" s="334"/>
      <c r="C139" s="289" t="s">
        <v>570</v>
      </c>
      <c r="D139" s="289"/>
      <c r="E139" s="289"/>
      <c r="F139" s="312" t="s">
        <v>537</v>
      </c>
      <c r="G139" s="289"/>
      <c r="H139" s="289" t="s">
        <v>592</v>
      </c>
      <c r="I139" s="289" t="s">
        <v>572</v>
      </c>
      <c r="J139" s="289"/>
      <c r="K139" s="337"/>
    </row>
    <row r="140" s="1" customFormat="1" ht="15" customHeight="1">
      <c r="B140" s="334"/>
      <c r="C140" s="289" t="s">
        <v>573</v>
      </c>
      <c r="D140" s="289"/>
      <c r="E140" s="289"/>
      <c r="F140" s="312" t="s">
        <v>537</v>
      </c>
      <c r="G140" s="289"/>
      <c r="H140" s="289" t="s">
        <v>573</v>
      </c>
      <c r="I140" s="289" t="s">
        <v>572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537</v>
      </c>
      <c r="G141" s="289"/>
      <c r="H141" s="289" t="s">
        <v>593</v>
      </c>
      <c r="I141" s="289" t="s">
        <v>572</v>
      </c>
      <c r="J141" s="289"/>
      <c r="K141" s="337"/>
    </row>
    <row r="142" s="1" customFormat="1" ht="15" customHeight="1">
      <c r="B142" s="334"/>
      <c r="C142" s="289" t="s">
        <v>594</v>
      </c>
      <c r="D142" s="289"/>
      <c r="E142" s="289"/>
      <c r="F142" s="312" t="s">
        <v>537</v>
      </c>
      <c r="G142" s="289"/>
      <c r="H142" s="289" t="s">
        <v>595</v>
      </c>
      <c r="I142" s="289" t="s">
        <v>572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596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531</v>
      </c>
      <c r="D148" s="304"/>
      <c r="E148" s="304"/>
      <c r="F148" s="304" t="s">
        <v>532</v>
      </c>
      <c r="G148" s="305"/>
      <c r="H148" s="304" t="s">
        <v>54</v>
      </c>
      <c r="I148" s="304" t="s">
        <v>57</v>
      </c>
      <c r="J148" s="304" t="s">
        <v>533</v>
      </c>
      <c r="K148" s="303"/>
    </row>
    <row r="149" s="1" customFormat="1" ht="17.25" customHeight="1">
      <c r="B149" s="301"/>
      <c r="C149" s="306" t="s">
        <v>534</v>
      </c>
      <c r="D149" s="306"/>
      <c r="E149" s="306"/>
      <c r="F149" s="307" t="s">
        <v>535</v>
      </c>
      <c r="G149" s="308"/>
      <c r="H149" s="306"/>
      <c r="I149" s="306"/>
      <c r="J149" s="306" t="s">
        <v>536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540</v>
      </c>
      <c r="D151" s="289"/>
      <c r="E151" s="289"/>
      <c r="F151" s="342" t="s">
        <v>537</v>
      </c>
      <c r="G151" s="289"/>
      <c r="H151" s="341" t="s">
        <v>577</v>
      </c>
      <c r="I151" s="341" t="s">
        <v>539</v>
      </c>
      <c r="J151" s="341">
        <v>120</v>
      </c>
      <c r="K151" s="337"/>
    </row>
    <row r="152" s="1" customFormat="1" ht="15" customHeight="1">
      <c r="B152" s="314"/>
      <c r="C152" s="341" t="s">
        <v>586</v>
      </c>
      <c r="D152" s="289"/>
      <c r="E152" s="289"/>
      <c r="F152" s="342" t="s">
        <v>537</v>
      </c>
      <c r="G152" s="289"/>
      <c r="H152" s="341" t="s">
        <v>597</v>
      </c>
      <c r="I152" s="341" t="s">
        <v>539</v>
      </c>
      <c r="J152" s="341" t="s">
        <v>588</v>
      </c>
      <c r="K152" s="337"/>
    </row>
    <row r="153" s="1" customFormat="1" ht="15" customHeight="1">
      <c r="B153" s="314"/>
      <c r="C153" s="341" t="s">
        <v>485</v>
      </c>
      <c r="D153" s="289"/>
      <c r="E153" s="289"/>
      <c r="F153" s="342" t="s">
        <v>537</v>
      </c>
      <c r="G153" s="289"/>
      <c r="H153" s="341" t="s">
        <v>598</v>
      </c>
      <c r="I153" s="341" t="s">
        <v>539</v>
      </c>
      <c r="J153" s="341" t="s">
        <v>588</v>
      </c>
      <c r="K153" s="337"/>
    </row>
    <row r="154" s="1" customFormat="1" ht="15" customHeight="1">
      <c r="B154" s="314"/>
      <c r="C154" s="341" t="s">
        <v>542</v>
      </c>
      <c r="D154" s="289"/>
      <c r="E154" s="289"/>
      <c r="F154" s="342" t="s">
        <v>543</v>
      </c>
      <c r="G154" s="289"/>
      <c r="H154" s="341" t="s">
        <v>577</v>
      </c>
      <c r="I154" s="341" t="s">
        <v>539</v>
      </c>
      <c r="J154" s="341">
        <v>50</v>
      </c>
      <c r="K154" s="337"/>
    </row>
    <row r="155" s="1" customFormat="1" ht="15" customHeight="1">
      <c r="B155" s="314"/>
      <c r="C155" s="341" t="s">
        <v>545</v>
      </c>
      <c r="D155" s="289"/>
      <c r="E155" s="289"/>
      <c r="F155" s="342" t="s">
        <v>537</v>
      </c>
      <c r="G155" s="289"/>
      <c r="H155" s="341" t="s">
        <v>577</v>
      </c>
      <c r="I155" s="341" t="s">
        <v>547</v>
      </c>
      <c r="J155" s="341"/>
      <c r="K155" s="337"/>
    </row>
    <row r="156" s="1" customFormat="1" ht="15" customHeight="1">
      <c r="B156" s="314"/>
      <c r="C156" s="341" t="s">
        <v>556</v>
      </c>
      <c r="D156" s="289"/>
      <c r="E156" s="289"/>
      <c r="F156" s="342" t="s">
        <v>543</v>
      </c>
      <c r="G156" s="289"/>
      <c r="H156" s="341" t="s">
        <v>577</v>
      </c>
      <c r="I156" s="341" t="s">
        <v>539</v>
      </c>
      <c r="J156" s="341">
        <v>50</v>
      </c>
      <c r="K156" s="337"/>
    </row>
    <row r="157" s="1" customFormat="1" ht="15" customHeight="1">
      <c r="B157" s="314"/>
      <c r="C157" s="341" t="s">
        <v>564</v>
      </c>
      <c r="D157" s="289"/>
      <c r="E157" s="289"/>
      <c r="F157" s="342" t="s">
        <v>543</v>
      </c>
      <c r="G157" s="289"/>
      <c r="H157" s="341" t="s">
        <v>577</v>
      </c>
      <c r="I157" s="341" t="s">
        <v>539</v>
      </c>
      <c r="J157" s="341">
        <v>50</v>
      </c>
      <c r="K157" s="337"/>
    </row>
    <row r="158" s="1" customFormat="1" ht="15" customHeight="1">
      <c r="B158" s="314"/>
      <c r="C158" s="341" t="s">
        <v>562</v>
      </c>
      <c r="D158" s="289"/>
      <c r="E158" s="289"/>
      <c r="F158" s="342" t="s">
        <v>543</v>
      </c>
      <c r="G158" s="289"/>
      <c r="H158" s="341" t="s">
        <v>577</v>
      </c>
      <c r="I158" s="341" t="s">
        <v>539</v>
      </c>
      <c r="J158" s="341">
        <v>50</v>
      </c>
      <c r="K158" s="337"/>
    </row>
    <row r="159" s="1" customFormat="1" ht="15" customHeight="1">
      <c r="B159" s="314"/>
      <c r="C159" s="341" t="s">
        <v>90</v>
      </c>
      <c r="D159" s="289"/>
      <c r="E159" s="289"/>
      <c r="F159" s="342" t="s">
        <v>537</v>
      </c>
      <c r="G159" s="289"/>
      <c r="H159" s="341" t="s">
        <v>599</v>
      </c>
      <c r="I159" s="341" t="s">
        <v>539</v>
      </c>
      <c r="J159" s="341" t="s">
        <v>600</v>
      </c>
      <c r="K159" s="337"/>
    </row>
    <row r="160" s="1" customFormat="1" ht="15" customHeight="1">
      <c r="B160" s="314"/>
      <c r="C160" s="341" t="s">
        <v>601</v>
      </c>
      <c r="D160" s="289"/>
      <c r="E160" s="289"/>
      <c r="F160" s="342" t="s">
        <v>537</v>
      </c>
      <c r="G160" s="289"/>
      <c r="H160" s="341" t="s">
        <v>602</v>
      </c>
      <c r="I160" s="341" t="s">
        <v>572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603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531</v>
      </c>
      <c r="D166" s="304"/>
      <c r="E166" s="304"/>
      <c r="F166" s="304" t="s">
        <v>532</v>
      </c>
      <c r="G166" s="346"/>
      <c r="H166" s="347" t="s">
        <v>54</v>
      </c>
      <c r="I166" s="347" t="s">
        <v>57</v>
      </c>
      <c r="J166" s="304" t="s">
        <v>533</v>
      </c>
      <c r="K166" s="281"/>
    </row>
    <row r="167" s="1" customFormat="1" ht="17.25" customHeight="1">
      <c r="B167" s="282"/>
      <c r="C167" s="306" t="s">
        <v>534</v>
      </c>
      <c r="D167" s="306"/>
      <c r="E167" s="306"/>
      <c r="F167" s="307" t="s">
        <v>535</v>
      </c>
      <c r="G167" s="348"/>
      <c r="H167" s="349"/>
      <c r="I167" s="349"/>
      <c r="J167" s="306" t="s">
        <v>536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540</v>
      </c>
      <c r="D169" s="289"/>
      <c r="E169" s="289"/>
      <c r="F169" s="312" t="s">
        <v>537</v>
      </c>
      <c r="G169" s="289"/>
      <c r="H169" s="289" t="s">
        <v>577</v>
      </c>
      <c r="I169" s="289" t="s">
        <v>539</v>
      </c>
      <c r="J169" s="289">
        <v>120</v>
      </c>
      <c r="K169" s="337"/>
    </row>
    <row r="170" s="1" customFormat="1" ht="15" customHeight="1">
      <c r="B170" s="314"/>
      <c r="C170" s="289" t="s">
        <v>586</v>
      </c>
      <c r="D170" s="289"/>
      <c r="E170" s="289"/>
      <c r="F170" s="312" t="s">
        <v>537</v>
      </c>
      <c r="G170" s="289"/>
      <c r="H170" s="289" t="s">
        <v>587</v>
      </c>
      <c r="I170" s="289" t="s">
        <v>539</v>
      </c>
      <c r="J170" s="289" t="s">
        <v>588</v>
      </c>
      <c r="K170" s="337"/>
    </row>
    <row r="171" s="1" customFormat="1" ht="15" customHeight="1">
      <c r="B171" s="314"/>
      <c r="C171" s="289" t="s">
        <v>485</v>
      </c>
      <c r="D171" s="289"/>
      <c r="E171" s="289"/>
      <c r="F171" s="312" t="s">
        <v>537</v>
      </c>
      <c r="G171" s="289"/>
      <c r="H171" s="289" t="s">
        <v>604</v>
      </c>
      <c r="I171" s="289" t="s">
        <v>539</v>
      </c>
      <c r="J171" s="289" t="s">
        <v>588</v>
      </c>
      <c r="K171" s="337"/>
    </row>
    <row r="172" s="1" customFormat="1" ht="15" customHeight="1">
      <c r="B172" s="314"/>
      <c r="C172" s="289" t="s">
        <v>542</v>
      </c>
      <c r="D172" s="289"/>
      <c r="E172" s="289"/>
      <c r="F172" s="312" t="s">
        <v>543</v>
      </c>
      <c r="G172" s="289"/>
      <c r="H172" s="289" t="s">
        <v>604</v>
      </c>
      <c r="I172" s="289" t="s">
        <v>539</v>
      </c>
      <c r="J172" s="289">
        <v>50</v>
      </c>
      <c r="K172" s="337"/>
    </row>
    <row r="173" s="1" customFormat="1" ht="15" customHeight="1">
      <c r="B173" s="314"/>
      <c r="C173" s="289" t="s">
        <v>545</v>
      </c>
      <c r="D173" s="289"/>
      <c r="E173" s="289"/>
      <c r="F173" s="312" t="s">
        <v>537</v>
      </c>
      <c r="G173" s="289"/>
      <c r="H173" s="289" t="s">
        <v>604</v>
      </c>
      <c r="I173" s="289" t="s">
        <v>547</v>
      </c>
      <c r="J173" s="289"/>
      <c r="K173" s="337"/>
    </row>
    <row r="174" s="1" customFormat="1" ht="15" customHeight="1">
      <c r="B174" s="314"/>
      <c r="C174" s="289" t="s">
        <v>556</v>
      </c>
      <c r="D174" s="289"/>
      <c r="E174" s="289"/>
      <c r="F174" s="312" t="s">
        <v>543</v>
      </c>
      <c r="G174" s="289"/>
      <c r="H174" s="289" t="s">
        <v>604</v>
      </c>
      <c r="I174" s="289" t="s">
        <v>539</v>
      </c>
      <c r="J174" s="289">
        <v>50</v>
      </c>
      <c r="K174" s="337"/>
    </row>
    <row r="175" s="1" customFormat="1" ht="15" customHeight="1">
      <c r="B175" s="314"/>
      <c r="C175" s="289" t="s">
        <v>564</v>
      </c>
      <c r="D175" s="289"/>
      <c r="E175" s="289"/>
      <c r="F175" s="312" t="s">
        <v>543</v>
      </c>
      <c r="G175" s="289"/>
      <c r="H175" s="289" t="s">
        <v>604</v>
      </c>
      <c r="I175" s="289" t="s">
        <v>539</v>
      </c>
      <c r="J175" s="289">
        <v>50</v>
      </c>
      <c r="K175" s="337"/>
    </row>
    <row r="176" s="1" customFormat="1" ht="15" customHeight="1">
      <c r="B176" s="314"/>
      <c r="C176" s="289" t="s">
        <v>562</v>
      </c>
      <c r="D176" s="289"/>
      <c r="E176" s="289"/>
      <c r="F176" s="312" t="s">
        <v>543</v>
      </c>
      <c r="G176" s="289"/>
      <c r="H176" s="289" t="s">
        <v>604</v>
      </c>
      <c r="I176" s="289" t="s">
        <v>539</v>
      </c>
      <c r="J176" s="289">
        <v>50</v>
      </c>
      <c r="K176" s="337"/>
    </row>
    <row r="177" s="1" customFormat="1" ht="15" customHeight="1">
      <c r="B177" s="314"/>
      <c r="C177" s="289" t="s">
        <v>107</v>
      </c>
      <c r="D177" s="289"/>
      <c r="E177" s="289"/>
      <c r="F177" s="312" t="s">
        <v>537</v>
      </c>
      <c r="G177" s="289"/>
      <c r="H177" s="289" t="s">
        <v>605</v>
      </c>
      <c r="I177" s="289" t="s">
        <v>606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537</v>
      </c>
      <c r="G178" s="289"/>
      <c r="H178" s="289" t="s">
        <v>607</v>
      </c>
      <c r="I178" s="289" t="s">
        <v>608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537</v>
      </c>
      <c r="G179" s="289"/>
      <c r="H179" s="289" t="s">
        <v>609</v>
      </c>
      <c r="I179" s="289" t="s">
        <v>539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537</v>
      </c>
      <c r="G180" s="289"/>
      <c r="H180" s="289" t="s">
        <v>610</v>
      </c>
      <c r="I180" s="289" t="s">
        <v>539</v>
      </c>
      <c r="J180" s="289">
        <v>255</v>
      </c>
      <c r="K180" s="337"/>
    </row>
    <row r="181" s="1" customFormat="1" ht="15" customHeight="1">
      <c r="B181" s="314"/>
      <c r="C181" s="289" t="s">
        <v>108</v>
      </c>
      <c r="D181" s="289"/>
      <c r="E181" s="289"/>
      <c r="F181" s="312" t="s">
        <v>537</v>
      </c>
      <c r="G181" s="289"/>
      <c r="H181" s="289" t="s">
        <v>501</v>
      </c>
      <c r="I181" s="289" t="s">
        <v>539</v>
      </c>
      <c r="J181" s="289">
        <v>10</v>
      </c>
      <c r="K181" s="337"/>
    </row>
    <row r="182" s="1" customFormat="1" ht="15" customHeight="1">
      <c r="B182" s="314"/>
      <c r="C182" s="289" t="s">
        <v>109</v>
      </c>
      <c r="D182" s="289"/>
      <c r="E182" s="289"/>
      <c r="F182" s="312" t="s">
        <v>537</v>
      </c>
      <c r="G182" s="289"/>
      <c r="H182" s="289" t="s">
        <v>611</v>
      </c>
      <c r="I182" s="289" t="s">
        <v>572</v>
      </c>
      <c r="J182" s="289"/>
      <c r="K182" s="337"/>
    </row>
    <row r="183" s="1" customFormat="1" ht="15" customHeight="1">
      <c r="B183" s="314"/>
      <c r="C183" s="289" t="s">
        <v>612</v>
      </c>
      <c r="D183" s="289"/>
      <c r="E183" s="289"/>
      <c r="F183" s="312" t="s">
        <v>537</v>
      </c>
      <c r="G183" s="289"/>
      <c r="H183" s="289" t="s">
        <v>613</v>
      </c>
      <c r="I183" s="289" t="s">
        <v>572</v>
      </c>
      <c r="J183" s="289"/>
      <c r="K183" s="337"/>
    </row>
    <row r="184" s="1" customFormat="1" ht="15" customHeight="1">
      <c r="B184" s="314"/>
      <c r="C184" s="289" t="s">
        <v>601</v>
      </c>
      <c r="D184" s="289"/>
      <c r="E184" s="289"/>
      <c r="F184" s="312" t="s">
        <v>537</v>
      </c>
      <c r="G184" s="289"/>
      <c r="H184" s="289" t="s">
        <v>614</v>
      </c>
      <c r="I184" s="289" t="s">
        <v>572</v>
      </c>
      <c r="J184" s="289"/>
      <c r="K184" s="337"/>
    </row>
    <row r="185" s="1" customFormat="1" ht="15" customHeight="1">
      <c r="B185" s="314"/>
      <c r="C185" s="289" t="s">
        <v>111</v>
      </c>
      <c r="D185" s="289"/>
      <c r="E185" s="289"/>
      <c r="F185" s="312" t="s">
        <v>543</v>
      </c>
      <c r="G185" s="289"/>
      <c r="H185" s="289" t="s">
        <v>615</v>
      </c>
      <c r="I185" s="289" t="s">
        <v>539</v>
      </c>
      <c r="J185" s="289">
        <v>50</v>
      </c>
      <c r="K185" s="337"/>
    </row>
    <row r="186" s="1" customFormat="1" ht="15" customHeight="1">
      <c r="B186" s="314"/>
      <c r="C186" s="289" t="s">
        <v>616</v>
      </c>
      <c r="D186" s="289"/>
      <c r="E186" s="289"/>
      <c r="F186" s="312" t="s">
        <v>543</v>
      </c>
      <c r="G186" s="289"/>
      <c r="H186" s="289" t="s">
        <v>617</v>
      </c>
      <c r="I186" s="289" t="s">
        <v>618</v>
      </c>
      <c r="J186" s="289"/>
      <c r="K186" s="337"/>
    </row>
    <row r="187" s="1" customFormat="1" ht="15" customHeight="1">
      <c r="B187" s="314"/>
      <c r="C187" s="289" t="s">
        <v>619</v>
      </c>
      <c r="D187" s="289"/>
      <c r="E187" s="289"/>
      <c r="F187" s="312" t="s">
        <v>543</v>
      </c>
      <c r="G187" s="289"/>
      <c r="H187" s="289" t="s">
        <v>620</v>
      </c>
      <c r="I187" s="289" t="s">
        <v>618</v>
      </c>
      <c r="J187" s="289"/>
      <c r="K187" s="337"/>
    </row>
    <row r="188" s="1" customFormat="1" ht="15" customHeight="1">
      <c r="B188" s="314"/>
      <c r="C188" s="289" t="s">
        <v>621</v>
      </c>
      <c r="D188" s="289"/>
      <c r="E188" s="289"/>
      <c r="F188" s="312" t="s">
        <v>543</v>
      </c>
      <c r="G188" s="289"/>
      <c r="H188" s="289" t="s">
        <v>622</v>
      </c>
      <c r="I188" s="289" t="s">
        <v>618</v>
      </c>
      <c r="J188" s="289"/>
      <c r="K188" s="337"/>
    </row>
    <row r="189" s="1" customFormat="1" ht="15" customHeight="1">
      <c r="B189" s="314"/>
      <c r="C189" s="350" t="s">
        <v>623</v>
      </c>
      <c r="D189" s="289"/>
      <c r="E189" s="289"/>
      <c r="F189" s="312" t="s">
        <v>543</v>
      </c>
      <c r="G189" s="289"/>
      <c r="H189" s="289" t="s">
        <v>624</v>
      </c>
      <c r="I189" s="289" t="s">
        <v>625</v>
      </c>
      <c r="J189" s="351" t="s">
        <v>626</v>
      </c>
      <c r="K189" s="337"/>
    </row>
    <row r="190" s="1" customFormat="1" ht="15" customHeight="1">
      <c r="B190" s="314"/>
      <c r="C190" s="350" t="s">
        <v>42</v>
      </c>
      <c r="D190" s="289"/>
      <c r="E190" s="289"/>
      <c r="F190" s="312" t="s">
        <v>537</v>
      </c>
      <c r="G190" s="289"/>
      <c r="H190" s="286" t="s">
        <v>627</v>
      </c>
      <c r="I190" s="289" t="s">
        <v>628</v>
      </c>
      <c r="J190" s="289"/>
      <c r="K190" s="337"/>
    </row>
    <row r="191" s="1" customFormat="1" ht="15" customHeight="1">
      <c r="B191" s="314"/>
      <c r="C191" s="350" t="s">
        <v>629</v>
      </c>
      <c r="D191" s="289"/>
      <c r="E191" s="289"/>
      <c r="F191" s="312" t="s">
        <v>537</v>
      </c>
      <c r="G191" s="289"/>
      <c r="H191" s="289" t="s">
        <v>630</v>
      </c>
      <c r="I191" s="289" t="s">
        <v>572</v>
      </c>
      <c r="J191" s="289"/>
      <c r="K191" s="337"/>
    </row>
    <row r="192" s="1" customFormat="1" ht="15" customHeight="1">
      <c r="B192" s="314"/>
      <c r="C192" s="350" t="s">
        <v>631</v>
      </c>
      <c r="D192" s="289"/>
      <c r="E192" s="289"/>
      <c r="F192" s="312" t="s">
        <v>537</v>
      </c>
      <c r="G192" s="289"/>
      <c r="H192" s="289" t="s">
        <v>632</v>
      </c>
      <c r="I192" s="289" t="s">
        <v>572</v>
      </c>
      <c r="J192" s="289"/>
      <c r="K192" s="337"/>
    </row>
    <row r="193" s="1" customFormat="1" ht="15" customHeight="1">
      <c r="B193" s="314"/>
      <c r="C193" s="350" t="s">
        <v>633</v>
      </c>
      <c r="D193" s="289"/>
      <c r="E193" s="289"/>
      <c r="F193" s="312" t="s">
        <v>543</v>
      </c>
      <c r="G193" s="289"/>
      <c r="H193" s="289" t="s">
        <v>634</v>
      </c>
      <c r="I193" s="289" t="s">
        <v>572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635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636</v>
      </c>
      <c r="D200" s="353"/>
      <c r="E200" s="353"/>
      <c r="F200" s="353" t="s">
        <v>637</v>
      </c>
      <c r="G200" s="354"/>
      <c r="H200" s="353" t="s">
        <v>638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628</v>
      </c>
      <c r="D202" s="289"/>
      <c r="E202" s="289"/>
      <c r="F202" s="312" t="s">
        <v>43</v>
      </c>
      <c r="G202" s="289"/>
      <c r="H202" s="289" t="s">
        <v>639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44</v>
      </c>
      <c r="G203" s="289"/>
      <c r="H203" s="289" t="s">
        <v>640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47</v>
      </c>
      <c r="G204" s="289"/>
      <c r="H204" s="289" t="s">
        <v>641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45</v>
      </c>
      <c r="G205" s="289"/>
      <c r="H205" s="289" t="s">
        <v>642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643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584</v>
      </c>
      <c r="D208" s="289"/>
      <c r="E208" s="289"/>
      <c r="F208" s="312" t="s">
        <v>79</v>
      </c>
      <c r="G208" s="289"/>
      <c r="H208" s="289" t="s">
        <v>644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480</v>
      </c>
      <c r="G209" s="289"/>
      <c r="H209" s="289" t="s">
        <v>481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478</v>
      </c>
      <c r="G210" s="289"/>
      <c r="H210" s="289" t="s">
        <v>645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482</v>
      </c>
      <c r="G211" s="350"/>
      <c r="H211" s="341" t="s">
        <v>84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483</v>
      </c>
      <c r="G212" s="350"/>
      <c r="H212" s="341" t="s">
        <v>646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608</v>
      </c>
      <c r="D214" s="289"/>
      <c r="E214" s="289"/>
      <c r="F214" s="312">
        <v>1</v>
      </c>
      <c r="G214" s="350"/>
      <c r="H214" s="341" t="s">
        <v>647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648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649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650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2024-01-02T22:04:51Z</dcterms:created>
  <dcterms:modified xsi:type="dcterms:W3CDTF">2024-01-02T22:04:53Z</dcterms:modified>
</cp:coreProperties>
</file>