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G:\Martin\Zakazky\2021\KSI_Slovenska_KV_Zpevneni_Svahu\úsek č. 9\"/>
    </mc:Choice>
  </mc:AlternateContent>
  <bookViews>
    <workbookView xWindow="0" yWindow="0" windowWidth="0" windowHeight="0"/>
  </bookViews>
  <sheets>
    <sheet name="Rekapitulace stavby" sheetId="1" r:id="rId1"/>
    <sheet name="01 - Stavební část" sheetId="2" r:id="rId2"/>
    <sheet name="02 - Vedlejší a ostatní n..." sheetId="3" r:id="rId3"/>
    <sheet name="Pokyny pro vyplnění" sheetId="4" r:id="rId4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'01 - Stavební část'!$C$82:$K$198</definedName>
    <definedName name="_xlnm.Print_Area" localSheetId="1">'01 - Stavební část'!$C$4:$J$39,'01 - Stavební část'!$C$45:$J$64,'01 - Stavební část'!$C$70:$K$198</definedName>
    <definedName name="_xlnm.Print_Titles" localSheetId="1">'01 - Stavební část'!$82:$82</definedName>
    <definedName name="_xlnm._FilterDatabase" localSheetId="2" hidden="1">'02 - Vedlejší a ostatní n...'!$C$83:$K$113</definedName>
    <definedName name="_xlnm.Print_Area" localSheetId="2">'02 - Vedlejší a ostatní n...'!$C$4:$J$39,'02 - Vedlejší a ostatní n...'!$C$45:$J$65,'02 - Vedlejší a ostatní n...'!$C$71:$K$113</definedName>
    <definedName name="_xlnm.Print_Titles" localSheetId="2">'02 - Vedlejší a ostatní n...'!$83:$83</definedName>
    <definedName name="_xlnm.Print_Area" localSheetId="3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3" l="1" r="J37"/>
  <c r="J36"/>
  <c i="1" r="AY56"/>
  <c i="3" r="J35"/>
  <c i="1" r="AX56"/>
  <c i="3" r="BI108"/>
  <c r="BH108"/>
  <c r="BG108"/>
  <c r="BF108"/>
  <c r="T108"/>
  <c r="T107"/>
  <c r="R108"/>
  <c r="R107"/>
  <c r="P108"/>
  <c r="P107"/>
  <c r="BI104"/>
  <c r="BH104"/>
  <c r="BG104"/>
  <c r="BF104"/>
  <c r="T104"/>
  <c r="R104"/>
  <c r="P104"/>
  <c r="BI99"/>
  <c r="BH99"/>
  <c r="BG99"/>
  <c r="BF99"/>
  <c r="T99"/>
  <c r="R99"/>
  <c r="P99"/>
  <c r="BI93"/>
  <c r="BH93"/>
  <c r="BG93"/>
  <c r="BF93"/>
  <c r="T93"/>
  <c r="T92"/>
  <c r="R93"/>
  <c r="R92"/>
  <c r="P93"/>
  <c r="P92"/>
  <c r="BI87"/>
  <c r="BH87"/>
  <c r="BG87"/>
  <c r="BF87"/>
  <c r="T87"/>
  <c r="T86"/>
  <c r="R87"/>
  <c r="R86"/>
  <c r="P87"/>
  <c r="P86"/>
  <c r="J80"/>
  <c r="F80"/>
  <c r="F78"/>
  <c r="E76"/>
  <c r="J54"/>
  <c r="F54"/>
  <c r="F52"/>
  <c r="E50"/>
  <c r="J24"/>
  <c r="E24"/>
  <c r="J81"/>
  <c r="J23"/>
  <c r="J18"/>
  <c r="E18"/>
  <c r="F55"/>
  <c r="J17"/>
  <c r="J12"/>
  <c r="J52"/>
  <c r="E7"/>
  <c r="E48"/>
  <c i="2" r="J37"/>
  <c r="J36"/>
  <c i="1" r="AY55"/>
  <c i="2" r="J35"/>
  <c i="1" r="AX55"/>
  <c i="2" r="BI196"/>
  <c r="BH196"/>
  <c r="BG196"/>
  <c r="BF196"/>
  <c r="T196"/>
  <c r="R196"/>
  <c r="P196"/>
  <c r="BI193"/>
  <c r="BH193"/>
  <c r="BG193"/>
  <c r="BF193"/>
  <c r="T193"/>
  <c r="R193"/>
  <c r="P193"/>
  <c r="BI182"/>
  <c r="BH182"/>
  <c r="BG182"/>
  <c r="BF182"/>
  <c r="T182"/>
  <c r="T181"/>
  <c r="R182"/>
  <c r="R181"/>
  <c r="P182"/>
  <c r="P181"/>
  <c r="BI177"/>
  <c r="BH177"/>
  <c r="BG177"/>
  <c r="BF177"/>
  <c r="T177"/>
  <c r="R177"/>
  <c r="P177"/>
  <c r="BI174"/>
  <c r="BH174"/>
  <c r="BG174"/>
  <c r="BF174"/>
  <c r="T174"/>
  <c r="R174"/>
  <c r="P174"/>
  <c r="BI170"/>
  <c r="BH170"/>
  <c r="BG170"/>
  <c r="BF170"/>
  <c r="T170"/>
  <c r="R170"/>
  <c r="P170"/>
  <c r="BI166"/>
  <c r="BH166"/>
  <c r="BG166"/>
  <c r="BF166"/>
  <c r="T166"/>
  <c r="R166"/>
  <c r="P166"/>
  <c r="BI161"/>
  <c r="BH161"/>
  <c r="BG161"/>
  <c r="BF161"/>
  <c r="T161"/>
  <c r="R161"/>
  <c r="P161"/>
  <c r="BI156"/>
  <c r="BH156"/>
  <c r="BG156"/>
  <c r="BF156"/>
  <c r="T156"/>
  <c r="R156"/>
  <c r="P156"/>
  <c r="BI152"/>
  <c r="BH152"/>
  <c r="BG152"/>
  <c r="BF152"/>
  <c r="T152"/>
  <c r="R152"/>
  <c r="P152"/>
  <c r="BI144"/>
  <c r="BH144"/>
  <c r="BG144"/>
  <c r="BF144"/>
  <c r="T144"/>
  <c r="R144"/>
  <c r="P144"/>
  <c r="BI134"/>
  <c r="BH134"/>
  <c r="BG134"/>
  <c r="BF134"/>
  <c r="T134"/>
  <c r="R134"/>
  <c r="P134"/>
  <c r="BI126"/>
  <c r="BH126"/>
  <c r="BG126"/>
  <c r="BF126"/>
  <c r="T126"/>
  <c r="R126"/>
  <c r="P126"/>
  <c r="BI116"/>
  <c r="BH116"/>
  <c r="BG116"/>
  <c r="BF116"/>
  <c r="T116"/>
  <c r="R116"/>
  <c r="P116"/>
  <c r="BI106"/>
  <c r="BH106"/>
  <c r="BG106"/>
  <c r="BF106"/>
  <c r="T106"/>
  <c r="R106"/>
  <c r="P106"/>
  <c r="BI101"/>
  <c r="BH101"/>
  <c r="BG101"/>
  <c r="BF101"/>
  <c r="T101"/>
  <c r="R101"/>
  <c r="P101"/>
  <c r="BI91"/>
  <c r="BH91"/>
  <c r="BG91"/>
  <c r="BF91"/>
  <c r="T91"/>
  <c r="R91"/>
  <c r="P91"/>
  <c r="BI86"/>
  <c r="BH86"/>
  <c r="BG86"/>
  <c r="BF86"/>
  <c r="T86"/>
  <c r="R86"/>
  <c r="P86"/>
  <c r="J79"/>
  <c r="F79"/>
  <c r="F77"/>
  <c r="E75"/>
  <c r="J54"/>
  <c r="F54"/>
  <c r="F52"/>
  <c r="E50"/>
  <c r="J24"/>
  <c r="E24"/>
  <c r="J80"/>
  <c r="J23"/>
  <c r="J18"/>
  <c r="E18"/>
  <c r="F80"/>
  <c r="J17"/>
  <c r="J12"/>
  <c r="J77"/>
  <c r="E7"/>
  <c r="E73"/>
  <c i="1" r="L50"/>
  <c r="AM50"/>
  <c r="AM49"/>
  <c r="L49"/>
  <c r="AM47"/>
  <c r="L47"/>
  <c r="L45"/>
  <c r="L44"/>
  <c i="2" r="J134"/>
  <c i="1" r="AS54"/>
  <c i="3" r="BK93"/>
  <c r="J108"/>
  <c r="J87"/>
  <c r="BK87"/>
  <c r="J104"/>
  <c i="2" r="BK166"/>
  <c r="J106"/>
  <c r="BK156"/>
  <c r="J126"/>
  <c r="J170"/>
  <c r="J177"/>
  <c r="BK196"/>
  <c r="J174"/>
  <c r="J91"/>
  <c r="BK126"/>
  <c r="J182"/>
  <c i="3" r="BK108"/>
  <c i="2" r="BK170"/>
  <c r="BK177"/>
  <c r="J152"/>
  <c i="3" r="J93"/>
  <c i="2" r="J86"/>
  <c r="J193"/>
  <c r="BK144"/>
  <c r="J101"/>
  <c r="BK86"/>
  <c r="BK91"/>
  <c r="BK161"/>
  <c r="BK152"/>
  <c r="BK106"/>
  <c r="BK182"/>
  <c r="BK134"/>
  <c i="3" r="BK104"/>
  <c i="2" r="J161"/>
  <c i="3" r="BK99"/>
  <c i="2" r="BK174"/>
  <c r="J144"/>
  <c r="J156"/>
  <c r="J166"/>
  <c r="BK116"/>
  <c r="J196"/>
  <c r="J116"/>
  <c r="BK193"/>
  <c i="3" r="J99"/>
  <c i="2" r="BK101"/>
  <c l="1" r="P85"/>
  <c r="BK192"/>
  <c r="J192"/>
  <c r="J63"/>
  <c r="BK85"/>
  <c r="R85"/>
  <c r="R84"/>
  <c r="R83"/>
  <c r="R192"/>
  <c i="3" r="P98"/>
  <c r="P85"/>
  <c r="P84"/>
  <c i="1" r="AU56"/>
  <c i="2" r="T85"/>
  <c r="T84"/>
  <c r="T83"/>
  <c r="T192"/>
  <c i="3" r="BK98"/>
  <c r="J98"/>
  <c r="J63"/>
  <c i="2" r="P192"/>
  <c i="3" r="R98"/>
  <c r="R85"/>
  <c r="R84"/>
  <c r="T98"/>
  <c r="T85"/>
  <c r="T84"/>
  <c i="2" r="BK181"/>
  <c r="J181"/>
  <c r="J62"/>
  <c i="3" r="BK92"/>
  <c r="J92"/>
  <c r="J62"/>
  <c r="BK107"/>
  <c r="J107"/>
  <c r="J64"/>
  <c r="BK86"/>
  <c r="J86"/>
  <c r="J61"/>
  <c r="J78"/>
  <c r="BE87"/>
  <c r="BE99"/>
  <c r="E74"/>
  <c r="BE93"/>
  <c r="BE108"/>
  <c i="2" r="J85"/>
  <c r="J61"/>
  <c i="3" r="J55"/>
  <c r="F81"/>
  <c r="BE104"/>
  <c i="2" r="J52"/>
  <c r="BE86"/>
  <c r="E48"/>
  <c r="F55"/>
  <c r="BE106"/>
  <c r="J55"/>
  <c r="BE126"/>
  <c r="BE134"/>
  <c r="BE156"/>
  <c r="BE161"/>
  <c r="BE116"/>
  <c r="BE166"/>
  <c r="BE170"/>
  <c r="BE182"/>
  <c r="BE193"/>
  <c r="BE91"/>
  <c r="BE101"/>
  <c r="BE144"/>
  <c r="BE152"/>
  <c r="BE174"/>
  <c r="BE177"/>
  <c r="BE196"/>
  <c i="3" r="J34"/>
  <c i="1" r="AW56"/>
  <c i="2" r="J34"/>
  <c i="1" r="AW55"/>
  <c i="2" r="F37"/>
  <c i="1" r="BD55"/>
  <c i="3" r="F37"/>
  <c i="1" r="BD56"/>
  <c i="3" r="F34"/>
  <c i="1" r="BA56"/>
  <c i="2" r="F36"/>
  <c i="1" r="BC55"/>
  <c i="3" r="F36"/>
  <c i="1" r="BC56"/>
  <c i="2" r="F34"/>
  <c i="1" r="BA55"/>
  <c i="2" r="F35"/>
  <c i="1" r="BB55"/>
  <c i="3" r="F35"/>
  <c i="1" r="BB56"/>
  <c i="2" l="1" r="P84"/>
  <c r="P83"/>
  <c i="1" r="AU55"/>
  <c i="2" r="BK84"/>
  <c r="J84"/>
  <c r="J60"/>
  <c i="3" r="BK85"/>
  <c r="J85"/>
  <c r="J60"/>
  <c r="J33"/>
  <c i="1" r="AV56"/>
  <c r="AT56"/>
  <c r="BB54"/>
  <c r="AX54"/>
  <c r="BC54"/>
  <c r="AY54"/>
  <c i="2" r="J33"/>
  <c i="1" r="AV55"/>
  <c r="AT55"/>
  <c r="AU54"/>
  <c i="2" r="F33"/>
  <c i="1" r="AZ55"/>
  <c i="3" r="F33"/>
  <c i="1" r="AZ56"/>
  <c r="BD54"/>
  <c r="W33"/>
  <c r="BA54"/>
  <c r="W30"/>
  <c i="2" l="1" r="BK83"/>
  <c r="J83"/>
  <c r="J59"/>
  <c i="3" r="BK84"/>
  <c r="J84"/>
  <c r="J59"/>
  <c i="1" r="W32"/>
  <c r="AZ54"/>
  <c r="AV54"/>
  <c r="AK29"/>
  <c r="W31"/>
  <c r="AW54"/>
  <c r="AK30"/>
  <c i="3" l="1" r="J30"/>
  <c i="1" r="AG56"/>
  <c i="2" r="J30"/>
  <c i="1" r="AG55"/>
  <c r="AG54"/>
  <c r="AK26"/>
  <c r="AK35"/>
  <c r="AT54"/>
  <c r="AN54"/>
  <c r="W29"/>
  <c l="1" r="AN55"/>
  <c i="2" r="J39"/>
  <c i="3" r="J39"/>
  <c i="1" r="AN56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<sst xmlns="http://schemas.openxmlformats.org/spreadsheetml/2006/main">
  <si>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</si>
  <si>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</si>
  <si>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</si>
  <si>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</si>
  <si>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</si>
  <si>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{b22edfbd-f952-48e0-9567-df0234d8f54f}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</si>
  <si>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</si>
  <si>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</si>
  <si>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</si>
  <si>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</si>
  <si>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</si>
  <si>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</si>
  <si>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</si>
  <si>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</si>
  <si>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20210904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</si>
  <si>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</si>
  <si>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</si>
  <si>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Karlovy Vary, ulice Slovenská - sanace svahů - úsek č.9</t>
  </si>
  <si>
    <t>KSO:</t>
  </si>
  <si>
    <t/>
  </si>
  <si>
    <t>CC-CZ:</t>
  </si>
  <si>
    <t>Místo:</t>
  </si>
  <si>
    <t>ul. Slovenská, Karlovy Vary</t>
  </si>
  <si>
    <t>Datum:</t>
  </si>
  <si>
    <t>4. 9. 2021</t>
  </si>
  <si>
    <t>Zadavatel:</t>
  </si>
  <si>
    <t>IČ:</t>
  </si>
  <si>
    <t>Statutární město Karlovy Vary</t>
  </si>
  <si>
    <t>DIČ:</t>
  </si>
  <si>
    <t>Uchazeč:</t>
  </si>
  <si>
    <t>Vyplň údaj</t>
  </si>
  <si>
    <t>Projektant:</t>
  </si>
  <si>
    <t>Kancelář stavebního inženýrství s.r.o.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</si>
  <si>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</si>
  <si>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</si>
  <si>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</si>
  <si>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</si>
  <si>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</si>
  <si>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</si>
  <si>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</si>
  <si>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</si>
  <si>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</si>
  <si>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</si>
  <si>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</si>
  <si>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</si>
  <si>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</si>
  <si>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</si>
  <si>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</si>
  <si>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</si>
  <si>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</si>
  <si>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</si>
  <si>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</si>
  <si>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</si>
  <si>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</si>
  <si>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</si>
  <si>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</si>
  <si>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</si>
  <si>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</si>
  <si>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</si>
  <si>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</si>
  <si>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</si>
  <si>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</si>
  <si>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</si>
  <si>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</si>
  <si>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</si>
  <si>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</si>
  <si>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</si>
  <si>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</si>
  <si>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</si>
  <si>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</si>
  <si>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</si>
  <si>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</si>
  <si>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</si>
  <si>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</si>
  <si>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</si>
  <si>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</si>
  <si>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</si>
  <si>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</si>
  <si>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Stavební část</t>
  </si>
  <si>
    <t>STA</t>
  </si>
  <si>
    <t>1</t>
  </si>
  <si>
    <t>{7ce24153-d18c-48e3-9731-1b6b9eec75ab}</t>
  </si>
  <si>
    <t>2</t>
  </si>
  <si>
    <t>02</t>
  </si>
  <si>
    <t>Vedlejší a ostatní náklady</t>
  </si>
  <si>
    <t>{36119fad-1b89-4320-818e-0141b42d8700}</t>
  </si>
  <si>
    <t>KRYCÍ LIST SOUPISU PRACÍ</t>
  </si>
  <si>
    <t>Objekt:</t>
  </si>
  <si>
    <t>01 - Stavební část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</si>
  <si>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</si>
  <si>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</si>
  <si>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</si>
  <si>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</si>
  <si>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</si>
  <si>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</si>
  <si>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</si>
  <si>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</si>
  <si>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</si>
  <si>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</si>
  <si>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</si>
  <si>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</si>
  <si>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</si>
  <si>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</si>
  <si>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</si>
  <si>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</si>
  <si>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</si>
  <si>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</si>
  <si>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</si>
  <si>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</si>
  <si>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</si>
  <si>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</si>
  <si>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</si>
  <si>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</si>
  <si>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</si>
  <si>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</si>
  <si>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112151351</t>
  </si>
  <si>
    <t>Kácení stromu s postupným spouštěním koruny a kmene D přes 0,1 do 0,2 m</t>
  </si>
  <si>
    <t>kus</t>
  </si>
  <si>
    <t>CS ÚRS 2021 02</t>
  </si>
  <si>
    <t>4</t>
  </si>
  <si>
    <t>-2114669603</t>
  </si>
  <si>
    <t>PP</t>
  </si>
  <si>
    <t>Pokácení stromu postupné se spouštěním částí kmene a koruny o průměru na řezné ploše pařezu přes 100 do 200 mm</t>
  </si>
  <si>
    <t>Online PSC</t>
  </si>
  <si>
    <t>https://podminky.urs.cz/item/CS_URS_2021_02/112151351</t>
  </si>
  <si>
    <t>VV</t>
  </si>
  <si>
    <t>podúsek A</t>
  </si>
  <si>
    <t>112155215</t>
  </si>
  <si>
    <t>Štěpkování solitérních stromků a větví průměru kmene do 300 mm s naložením</t>
  </si>
  <si>
    <t>1202183843</t>
  </si>
  <si>
    <t>Štěpkování s naložením na dopravní prostředek a odvozem do 20 km stromků a větví solitérů, průměru kmene do 300 mm</t>
  </si>
  <si>
    <t>https://podminky.urs.cz/item/CS_URS_2021_02/112155215</t>
  </si>
  <si>
    <t>10</t>
  </si>
  <si>
    <t>podúsek B</t>
  </si>
  <si>
    <t>50</t>
  </si>
  <si>
    <t>podúsek C</t>
  </si>
  <si>
    <t>Součet</t>
  </si>
  <si>
    <t>3</t>
  </si>
  <si>
    <t>112211271</t>
  </si>
  <si>
    <t>Odstranění pařezů ručně D přes 0,1 do 0,2 m ve svahu přes 1:1 s odklizením a zasypáním</t>
  </si>
  <si>
    <t>1554149703</t>
  </si>
  <si>
    <t>Odstranění pařezu ručně na svahu přes 1:1 o průměru pařezu na řezné ploše přes 100 do 200 mm</t>
  </si>
  <si>
    <t>https://podminky.urs.cz/item/CS_URS_2021_02/112211271</t>
  </si>
  <si>
    <t>155211112</t>
  </si>
  <si>
    <t>Odstranění vegetace ze skalních ploch horolezeckou technikou včetně stažení k zemi</t>
  </si>
  <si>
    <t>m2</t>
  </si>
  <si>
    <t>-219478350</t>
  </si>
  <si>
    <t>Očištění skalních ploch horolezeckou technikou odstranění vegetace včetně stažení k zemi, odklizení na hromady na vzdálenost do 50 m nebo na naložení na dopravní prostředek keřů a stromů do průměru 10 cm</t>
  </si>
  <si>
    <t>https://podminky.urs.cz/item/CS_URS_2021_02/155211112</t>
  </si>
  <si>
    <t>60</t>
  </si>
  <si>
    <t>47</t>
  </si>
  <si>
    <t>5</t>
  </si>
  <si>
    <t>155211122</t>
  </si>
  <si>
    <t>Očištění skalních ploch ručními nástroji (motykami, páčidly) horolezeckou technikou</t>
  </si>
  <si>
    <t>m3</t>
  </si>
  <si>
    <t>-308916719</t>
  </si>
  <si>
    <t>Očištění skalních ploch horolezeckou technikou očištění ručními nástroji motykami, páčidly</t>
  </si>
  <si>
    <t>https://podminky.urs.cz/item/CS_URS_2021_02/155211122</t>
  </si>
  <si>
    <t>60*0,05</t>
  </si>
  <si>
    <t>47*0,05</t>
  </si>
  <si>
    <t>6</t>
  </si>
  <si>
    <t>155211241</t>
  </si>
  <si>
    <t>Vyčištění trhlin a dutin ve skalní stěně š do 200 mm hl od 0 do 1000 mm prováděné horolecky</t>
  </si>
  <si>
    <t>2123180883</t>
  </si>
  <si>
    <t>Vyčištění trhlin nebo dutin ve skalní stěně prováděné horolezeckou technikou při šířce dutin do 200 mm, hloubky do 1000 mm</t>
  </si>
  <si>
    <t>https://podminky.urs.cz/item/CS_URS_2021_02/155211241</t>
  </si>
  <si>
    <t>40*0,2*0,5</t>
  </si>
  <si>
    <t>120*0,2*0,5</t>
  </si>
  <si>
    <t>7</t>
  </si>
  <si>
    <t>155211311</t>
  </si>
  <si>
    <t>Odtěžení nestabilních hornin ze skalních stěn horolezeckou technikou sbíječkou</t>
  </si>
  <si>
    <t>972234234</t>
  </si>
  <si>
    <t>Odtěžení nestabilních hornin ze skalních stěn horolezeckou technikou s přehozením na vzdálenost do 3 m nebo s naložením na dopravní prostředek s použitím pneumatického nářadí</t>
  </si>
  <si>
    <t>https://podminky.urs.cz/item/CS_URS_2021_02/155211311</t>
  </si>
  <si>
    <t>147*0,1</t>
  </si>
  <si>
    <t>156*0,1</t>
  </si>
  <si>
    <t>584*0,1</t>
  </si>
  <si>
    <t>8</t>
  </si>
  <si>
    <t>155211533</t>
  </si>
  <si>
    <t>Sanace dutin skalních stěn D nad 50 mm do 1 m beztlakovým zalitím prováděná horolezecky</t>
  </si>
  <si>
    <t>-1623413733</t>
  </si>
  <si>
    <t>Sanace trhlin a dutin skalní stěny prováděná horolezeckou technikou aktivovanou cementovou maltou nebo suspensí zazděním dutin průměru přes 50 mm do 1 m beztlakovým zalitím</t>
  </si>
  <si>
    <t>https://podminky.urs.cz/item/CS_URS_2021_02/155211533</t>
  </si>
  <si>
    <t>9</t>
  </si>
  <si>
    <t>15521361R</t>
  </si>
  <si>
    <t>Trn z injekčních zavrtávacích tyčí D 32 mm l přes 6 do 7 m včetně vrtu D 51 mm prováděný horolezecky</t>
  </si>
  <si>
    <t>90179417</t>
  </si>
  <si>
    <t>Trny z injekčních zavrtávacích tyčí prováděné horolezeckou technikou zainjektované cementovou maltou průměru 32 mm včetně vrtů přenosnými vrtacími kladivy na ztracenou korunku průměru 51 mm, délky přes 6 do 7 m</t>
  </si>
  <si>
    <t>96</t>
  </si>
  <si>
    <t>155214111</t>
  </si>
  <si>
    <t>Montáž ocelové sítě na skalní stěnu prováděná horolezeckou technikou</t>
  </si>
  <si>
    <t>-1299645452</t>
  </si>
  <si>
    <t>Síťování skalních stěn prováděné horolezeckou technikou montáž pásů ocelové sítě</t>
  </si>
  <si>
    <t>https://podminky.urs.cz/item/CS_URS_2021_02/155214111</t>
  </si>
  <si>
    <t>584</t>
  </si>
  <si>
    <t>11</t>
  </si>
  <si>
    <t>M</t>
  </si>
  <si>
    <t>31319111</t>
  </si>
  <si>
    <t>síť na skálu s oky 80x100mm drát D 2,7mm povrch galfan 50x2m</t>
  </si>
  <si>
    <t>-1916807446</t>
  </si>
  <si>
    <t>https://podminky.urs.cz/item/CS_URS_2021_02/31319111</t>
  </si>
  <si>
    <t>584*1,2 'Přepočtené koeficientem množství</t>
  </si>
  <si>
    <t>12</t>
  </si>
  <si>
    <t>162751157</t>
  </si>
  <si>
    <t>Vodorovné přemístění přes 9 000 do 10000 m výkopku/sypaniny z horniny třídy těžitelnosti III skupiny 6 a 7</t>
  </si>
  <si>
    <t>113660033</t>
  </si>
  <si>
    <t>Vodorovné přemístění výkopku nebo sypaniny po suchu na obvyklém dopravním prostředku, bez naložení výkopku, avšak se složením bez rozhrnutí z horniny třídy těžitelnosti III skupiny 6 a 7 na vzdálenost přes 9 000 do 10 000 m</t>
  </si>
  <si>
    <t>https://podminky.urs.cz/item/CS_URS_2021_02/162751157</t>
  </si>
  <si>
    <t>8,35+16+88,7</t>
  </si>
  <si>
    <t>13</t>
  </si>
  <si>
    <t>162751159</t>
  </si>
  <si>
    <t>Příplatek k vodorovnému přemístění výkopku/sypaniny z horniny třídy těžitelnosti III skupiny 6 a 7 ZKD 1000 m přes 10000 m</t>
  </si>
  <si>
    <t>1892965493</t>
  </si>
  <si>
    <t>Vodorovné přemístění výkopku nebo sypaniny po suchu na obvyklém dopravním prostředku, bez naložení výkopku, avšak se složením bez rozhrnutí z horniny třídy těžitelnosti III skupiny 6 a 7 na vzdálenost Příplatek k ceně za každých dalších i započatých 1 000 m</t>
  </si>
  <si>
    <t>https://podminky.urs.cz/item/CS_URS_2021_02/162751159</t>
  </si>
  <si>
    <t>113,05*16</t>
  </si>
  <si>
    <t>14</t>
  </si>
  <si>
    <t>167111103</t>
  </si>
  <si>
    <t>Nakládání výkopku z hornin třídy těžitelnosti III skupiny 6 a 7 ručně</t>
  </si>
  <si>
    <t>583961255</t>
  </si>
  <si>
    <t>Nakládání, skládání a překládání neulehlého výkopku nebo sypaniny ručně nakládání, z hornin třídy těžitelnosti III, skupiny 6 a 7</t>
  </si>
  <si>
    <t>https://podminky.urs.cz/item/CS_URS_2021_02/167111103</t>
  </si>
  <si>
    <t>171201231</t>
  </si>
  <si>
    <t>Poplatek za uložení zeminy a kamení na recyklační skládce (skládkovné) kód odpadu 17 05 04</t>
  </si>
  <si>
    <t>t</t>
  </si>
  <si>
    <t>96004148</t>
  </si>
  <si>
    <t>Poplatek za uložení stavebního odpadu na recyklační skládce (skládkovné) zeminy a kamení zatříděného do Katalogu odpadů pod kódem 17 05 04</t>
  </si>
  <si>
    <t>https://podminky.urs.cz/item/CS_URS_2021_02/171201231</t>
  </si>
  <si>
    <t>113,05*1,8</t>
  </si>
  <si>
    <t>Ostatní konstrukce a práce, bourání</t>
  </si>
  <si>
    <t>16</t>
  </si>
  <si>
    <t>911381114</t>
  </si>
  <si>
    <t>Silniční svodidlo betonové jednostranné průběžné délky 2 m výšky 0,8 m</t>
  </si>
  <si>
    <t>m</t>
  </si>
  <si>
    <t>-1552469422</t>
  </si>
  <si>
    <t>Silniční svodidlo betonové jednostranné průběžné délky 2 m, výšky 0,8 m</t>
  </si>
  <si>
    <t>https://podminky.urs.cz/item/CS_URS_2021_02/911381114</t>
  </si>
  <si>
    <t>998</t>
  </si>
  <si>
    <t>Přesun hmot</t>
  </si>
  <si>
    <t>17</t>
  </si>
  <si>
    <t>998004011</t>
  </si>
  <si>
    <t>Přesun hmot pro injektování, kotvy a mikropiloty</t>
  </si>
  <si>
    <t>-702967719</t>
  </si>
  <si>
    <t>Přesun hmot pro injektování, mikropiloty nebo kotvy</t>
  </si>
  <si>
    <t>https://podminky.urs.cz/item/CS_URS_2021_02/998004011</t>
  </si>
  <si>
    <t>18</t>
  </si>
  <si>
    <t>998225111</t>
  </si>
  <si>
    <t>Přesun hmot pro pozemní komunikace s krytem z kamene, monolitickým betonovým nebo živičným</t>
  </si>
  <si>
    <t>-1876991939</t>
  </si>
  <si>
    <t>Přesun hmot pro komunikace s krytem z kameniva, monolitickým betonovým nebo živičným dopravní vzdálenost do 200 m jakékoliv délky objektu</t>
  </si>
  <si>
    <t>https://podminky.urs.cz/item/CS_URS_2021_02/998225111</t>
  </si>
  <si>
    <t>02 - Vedlejší a ostatní náklady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</si>
  <si>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</si>
  <si>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</si>
  <si>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</si>
  <si>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</si>
  <si>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</si>
  <si>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VRN</t>
  </si>
  <si>
    <t>Vedlejší rozpočtové náklady</t>
  </si>
  <si>
    <t>VRN3</t>
  </si>
  <si>
    <t>Zařízení staveniště</t>
  </si>
  <si>
    <t>030001000</t>
  </si>
  <si>
    <t>Kč</t>
  </si>
  <si>
    <t>1024</t>
  </si>
  <si>
    <t>-1182658734</t>
  </si>
  <si>
    <t>https://podminky.urs.cz/item/CS_URS_2021_02/030001000</t>
  </si>
  <si>
    <t>buňka (kancelář, sklad), WC, oplocení</t>
  </si>
  <si>
    <t>VRN4</t>
  </si>
  <si>
    <t>Inženýrská činnost</t>
  </si>
  <si>
    <t>045002000</t>
  </si>
  <si>
    <t>Kompletační a koordinační činnost</t>
  </si>
  <si>
    <t>445969329</t>
  </si>
  <si>
    <t>https://podminky.urs.cz/item/CS_URS_2021_02/045002000</t>
  </si>
  <si>
    <t>konzultace s projektantem, zadavatelem, průběžná dokumentace, dokumentace k předání stavby</t>
  </si>
  <si>
    <t>VRN6</t>
  </si>
  <si>
    <t>Územní vlivy</t>
  </si>
  <si>
    <t>062002000</t>
  </si>
  <si>
    <t>Ztížené dopravní podmínky</t>
  </si>
  <si>
    <t>133639775</t>
  </si>
  <si>
    <t>https://podminky.urs.cz/item/CS_URS_2021_02/062002000</t>
  </si>
  <si>
    <t>ztížené dopravní podmínky v místě stavby</t>
  </si>
  <si>
    <t>065002000</t>
  </si>
  <si>
    <t>Mimostaveništní doprava materiálů a výrobků</t>
  </si>
  <si>
    <t>-200400940</t>
  </si>
  <si>
    <t>https://podminky.urs.cz/item/CS_URS_2021_02/065002000</t>
  </si>
  <si>
    <t>VRN7</t>
  </si>
  <si>
    <t>Provozní vlivy</t>
  </si>
  <si>
    <t>072002000</t>
  </si>
  <si>
    <t>Silniční provoz</t>
  </si>
  <si>
    <t>162160527</t>
  </si>
  <si>
    <t>https://podminky.urs.cz/item/CS_URS_2021_02/072002000</t>
  </si>
  <si>
    <t>zajištění bezpečnosti a organizace silničního provozu</t>
  </si>
  <si>
    <t>zajištění DIO (dopravní značení)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</si>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</sst>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5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1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7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12151351" TargetMode="External" /><Relationship Id="rId2" Type="http://schemas.openxmlformats.org/officeDocument/2006/relationships/hyperlink" Target="https://podminky.urs.cz/item/CS_URS_2021_02/112155215" TargetMode="External" /><Relationship Id="rId3" Type="http://schemas.openxmlformats.org/officeDocument/2006/relationships/hyperlink" Target="https://podminky.urs.cz/item/CS_URS_2021_02/112211271" TargetMode="External" /><Relationship Id="rId4" Type="http://schemas.openxmlformats.org/officeDocument/2006/relationships/hyperlink" Target="https://podminky.urs.cz/item/CS_URS_2021_02/155211112" TargetMode="External" /><Relationship Id="rId5" Type="http://schemas.openxmlformats.org/officeDocument/2006/relationships/hyperlink" Target="https://podminky.urs.cz/item/CS_URS_2021_02/155211122" TargetMode="External" /><Relationship Id="rId6" Type="http://schemas.openxmlformats.org/officeDocument/2006/relationships/hyperlink" Target="https://podminky.urs.cz/item/CS_URS_2021_02/155211241" TargetMode="External" /><Relationship Id="rId7" Type="http://schemas.openxmlformats.org/officeDocument/2006/relationships/hyperlink" Target="https://podminky.urs.cz/item/CS_URS_2021_02/155211311" TargetMode="External" /><Relationship Id="rId8" Type="http://schemas.openxmlformats.org/officeDocument/2006/relationships/hyperlink" Target="https://podminky.urs.cz/item/CS_URS_2021_02/155211533" TargetMode="External" /><Relationship Id="rId9" Type="http://schemas.openxmlformats.org/officeDocument/2006/relationships/hyperlink" Target="https://podminky.urs.cz/item/CS_URS_2021_02/155214111" TargetMode="External" /><Relationship Id="rId10" Type="http://schemas.openxmlformats.org/officeDocument/2006/relationships/hyperlink" Target="https://podminky.urs.cz/item/CS_URS_2021_02/31319111" TargetMode="External" /><Relationship Id="rId11" Type="http://schemas.openxmlformats.org/officeDocument/2006/relationships/hyperlink" Target="https://podminky.urs.cz/item/CS_URS_2021_02/162751157" TargetMode="External" /><Relationship Id="rId12" Type="http://schemas.openxmlformats.org/officeDocument/2006/relationships/hyperlink" Target="https://podminky.urs.cz/item/CS_URS_2021_02/162751159" TargetMode="External" /><Relationship Id="rId13" Type="http://schemas.openxmlformats.org/officeDocument/2006/relationships/hyperlink" Target="https://podminky.urs.cz/item/CS_URS_2021_02/167111103" TargetMode="External" /><Relationship Id="rId14" Type="http://schemas.openxmlformats.org/officeDocument/2006/relationships/hyperlink" Target="https://podminky.urs.cz/item/CS_URS_2021_02/171201231" TargetMode="External" /><Relationship Id="rId15" Type="http://schemas.openxmlformats.org/officeDocument/2006/relationships/hyperlink" Target="https://podminky.urs.cz/item/CS_URS_2021_02/911381114" TargetMode="External" /><Relationship Id="rId16" Type="http://schemas.openxmlformats.org/officeDocument/2006/relationships/hyperlink" Target="https://podminky.urs.cz/item/CS_URS_2021_02/998004011" TargetMode="External" /><Relationship Id="rId17" Type="http://schemas.openxmlformats.org/officeDocument/2006/relationships/hyperlink" Target="https://podminky.urs.cz/item/CS_URS_2021_02/998225111" TargetMode="External" /><Relationship Id="rId18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030001000" TargetMode="External" /><Relationship Id="rId2" Type="http://schemas.openxmlformats.org/officeDocument/2006/relationships/hyperlink" Target="https://podminky.urs.cz/item/CS_URS_2021_02/045002000" TargetMode="External" /><Relationship Id="rId3" Type="http://schemas.openxmlformats.org/officeDocument/2006/relationships/hyperlink" Target="https://podminky.urs.cz/item/CS_URS_2021_02/062002000" TargetMode="External" /><Relationship Id="rId4" Type="http://schemas.openxmlformats.org/officeDocument/2006/relationships/hyperlink" Target="https://podminky.urs.cz/item/CS_URS_2021_02/065002000" TargetMode="External" /><Relationship Id="rId5" Type="http://schemas.openxmlformats.org/officeDocument/2006/relationships/hyperlink" Target="https://podminky.urs.cz/item/CS_URS_2021_02/072002000" TargetMode="External" /><Relationship Id="rId6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33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37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38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39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40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41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42</v>
      </c>
      <c r="E29" s="48"/>
      <c r="F29" s="33" t="s">
        <v>43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44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45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46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47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48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49</v>
      </c>
      <c r="U35" s="55"/>
      <c r="V35" s="55"/>
      <c r="W35" s="55"/>
      <c r="X35" s="57" t="s">
        <v>50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51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20210904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Karlovy Vary, ulice Slovenská - sanace svahů - úsek č.9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ul. Slovenská, Karlovy Vary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4. 9. 2021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25.6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Statutární město Karlovy Vary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>Kancelář stavebního inženýrství s.r.o.</v>
      </c>
      <c r="AN49" s="65"/>
      <c r="AO49" s="65"/>
      <c r="AP49" s="65"/>
      <c r="AQ49" s="41"/>
      <c r="AR49" s="45"/>
      <c r="AS49" s="75" t="s">
        <v>52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34</v>
      </c>
      <c r="AJ50" s="41"/>
      <c r="AK50" s="41"/>
      <c r="AL50" s="41"/>
      <c r="AM50" s="74" t="str">
        <f>IF(E20="","",E20)</f>
        <v xml:space="preserve"> 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53</v>
      </c>
      <c r="D52" s="88"/>
      <c r="E52" s="88"/>
      <c r="F52" s="88"/>
      <c r="G52" s="88"/>
      <c r="H52" s="89"/>
      <c r="I52" s="90" t="s">
        <v>54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55</v>
      </c>
      <c r="AH52" s="88"/>
      <c r="AI52" s="88"/>
      <c r="AJ52" s="88"/>
      <c r="AK52" s="88"/>
      <c r="AL52" s="88"/>
      <c r="AM52" s="88"/>
      <c r="AN52" s="90" t="s">
        <v>56</v>
      </c>
      <c r="AO52" s="88"/>
      <c r="AP52" s="88"/>
      <c r="AQ52" s="92" t="s">
        <v>57</v>
      </c>
      <c r="AR52" s="45"/>
      <c r="AS52" s="93" t="s">
        <v>58</v>
      </c>
      <c r="AT52" s="94" t="s">
        <v>59</v>
      </c>
      <c r="AU52" s="94" t="s">
        <v>60</v>
      </c>
      <c r="AV52" s="94" t="s">
        <v>61</v>
      </c>
      <c r="AW52" s="94" t="s">
        <v>62</v>
      </c>
      <c r="AX52" s="94" t="s">
        <v>63</v>
      </c>
      <c r="AY52" s="94" t="s">
        <v>64</v>
      </c>
      <c r="AZ52" s="94" t="s">
        <v>65</v>
      </c>
      <c r="BA52" s="94" t="s">
        <v>66</v>
      </c>
      <c r="BB52" s="94" t="s">
        <v>67</v>
      </c>
      <c r="BC52" s="94" t="s">
        <v>68</v>
      </c>
      <c r="BD52" s="95" t="s">
        <v>69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70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ROUND(SUM(AG55:AG56),2)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ROUND(SUM(AS55:AS56),2)</f>
        <v>0</v>
      </c>
      <c r="AT54" s="107">
        <f>ROUND(SUM(AV54:AW54),2)</f>
        <v>0</v>
      </c>
      <c r="AU54" s="108">
        <f>ROUND(SUM(AU55:AU56),5)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ROUND(SUM(AZ55:AZ56),2)</f>
        <v>0</v>
      </c>
      <c r="BA54" s="107">
        <f>ROUND(SUM(BA55:BA56),2)</f>
        <v>0</v>
      </c>
      <c r="BB54" s="107">
        <f>ROUND(SUM(BB55:BB56),2)</f>
        <v>0</v>
      </c>
      <c r="BC54" s="107">
        <f>ROUND(SUM(BC55:BC56),2)</f>
        <v>0</v>
      </c>
      <c r="BD54" s="109">
        <f>ROUND(SUM(BD55:BD56),2)</f>
        <v>0</v>
      </c>
      <c r="BE54" s="6"/>
      <c r="BS54" s="110" t="s">
        <v>71</v>
      </c>
      <c r="BT54" s="110" t="s">
        <v>72</v>
      </c>
      <c r="BU54" s="111" t="s">
        <v>73</v>
      </c>
      <c r="BV54" s="110" t="s">
        <v>74</v>
      </c>
      <c r="BW54" s="110" t="s">
        <v>5</v>
      </c>
      <c r="BX54" s="110" t="s">
        <v>75</v>
      </c>
      <c r="CL54" s="110" t="s">
        <v>19</v>
      </c>
    </row>
    <row r="55" s="7" customFormat="1" ht="16.5" customHeight="1">
      <c r="A55" s="112" t="s">
        <v>76</v>
      </c>
      <c r="B55" s="113"/>
      <c r="C55" s="114"/>
      <c r="D55" s="115" t="s">
        <v>77</v>
      </c>
      <c r="E55" s="115"/>
      <c r="F55" s="115"/>
      <c r="G55" s="115"/>
      <c r="H55" s="115"/>
      <c r="I55" s="116"/>
      <c r="J55" s="115" t="s">
        <v>78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'01 - Stavební část'!J30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79</v>
      </c>
      <c r="AR55" s="119"/>
      <c r="AS55" s="120">
        <v>0</v>
      </c>
      <c r="AT55" s="121">
        <f>ROUND(SUM(AV55:AW55),2)</f>
        <v>0</v>
      </c>
      <c r="AU55" s="122">
        <f>'01 - Stavební část'!P83</f>
        <v>0</v>
      </c>
      <c r="AV55" s="121">
        <f>'01 - Stavební část'!J33</f>
        <v>0</v>
      </c>
      <c r="AW55" s="121">
        <f>'01 - Stavební část'!J34</f>
        <v>0</v>
      </c>
      <c r="AX55" s="121">
        <f>'01 - Stavební část'!J35</f>
        <v>0</v>
      </c>
      <c r="AY55" s="121">
        <f>'01 - Stavební část'!J36</f>
        <v>0</v>
      </c>
      <c r="AZ55" s="121">
        <f>'01 - Stavební část'!F33</f>
        <v>0</v>
      </c>
      <c r="BA55" s="121">
        <f>'01 - Stavební část'!F34</f>
        <v>0</v>
      </c>
      <c r="BB55" s="121">
        <f>'01 - Stavební část'!F35</f>
        <v>0</v>
      </c>
      <c r="BC55" s="121">
        <f>'01 - Stavební část'!F36</f>
        <v>0</v>
      </c>
      <c r="BD55" s="123">
        <f>'01 - Stavební část'!F37</f>
        <v>0</v>
      </c>
      <c r="BE55" s="7"/>
      <c r="BT55" s="124" t="s">
        <v>80</v>
      </c>
      <c r="BV55" s="124" t="s">
        <v>74</v>
      </c>
      <c r="BW55" s="124" t="s">
        <v>81</v>
      </c>
      <c r="BX55" s="124" t="s">
        <v>5</v>
      </c>
      <c r="CL55" s="124" t="s">
        <v>19</v>
      </c>
      <c r="CM55" s="124" t="s">
        <v>82</v>
      </c>
    </row>
    <row r="56" s="7" customFormat="1" ht="16.5" customHeight="1">
      <c r="A56" s="112" t="s">
        <v>76</v>
      </c>
      <c r="B56" s="113"/>
      <c r="C56" s="114"/>
      <c r="D56" s="115" t="s">
        <v>83</v>
      </c>
      <c r="E56" s="115"/>
      <c r="F56" s="115"/>
      <c r="G56" s="115"/>
      <c r="H56" s="115"/>
      <c r="I56" s="116"/>
      <c r="J56" s="115" t="s">
        <v>84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'02 - Vedlejší a ostatní n...'!J30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79</v>
      </c>
      <c r="AR56" s="119"/>
      <c r="AS56" s="125">
        <v>0</v>
      </c>
      <c r="AT56" s="126">
        <f>ROUND(SUM(AV56:AW56),2)</f>
        <v>0</v>
      </c>
      <c r="AU56" s="127">
        <f>'02 - Vedlejší a ostatní n...'!P84</f>
        <v>0</v>
      </c>
      <c r="AV56" s="126">
        <f>'02 - Vedlejší a ostatní n...'!J33</f>
        <v>0</v>
      </c>
      <c r="AW56" s="126">
        <f>'02 - Vedlejší a ostatní n...'!J34</f>
        <v>0</v>
      </c>
      <c r="AX56" s="126">
        <f>'02 - Vedlejší a ostatní n...'!J35</f>
        <v>0</v>
      </c>
      <c r="AY56" s="126">
        <f>'02 - Vedlejší a ostatní n...'!J36</f>
        <v>0</v>
      </c>
      <c r="AZ56" s="126">
        <f>'02 - Vedlejší a ostatní n...'!F33</f>
        <v>0</v>
      </c>
      <c r="BA56" s="126">
        <f>'02 - Vedlejší a ostatní n...'!F34</f>
        <v>0</v>
      </c>
      <c r="BB56" s="126">
        <f>'02 - Vedlejší a ostatní n...'!F35</f>
        <v>0</v>
      </c>
      <c r="BC56" s="126">
        <f>'02 - Vedlejší a ostatní n...'!F36</f>
        <v>0</v>
      </c>
      <c r="BD56" s="128">
        <f>'02 - Vedlejší a ostatní n...'!F37</f>
        <v>0</v>
      </c>
      <c r="BE56" s="7"/>
      <c r="BT56" s="124" t="s">
        <v>80</v>
      </c>
      <c r="BV56" s="124" t="s">
        <v>74</v>
      </c>
      <c r="BW56" s="124" t="s">
        <v>85</v>
      </c>
      <c r="BX56" s="124" t="s">
        <v>5</v>
      </c>
      <c r="CL56" s="124" t="s">
        <v>19</v>
      </c>
      <c r="CM56" s="124" t="s">
        <v>82</v>
      </c>
    </row>
    <row r="57" s="2" customFormat="1" ht="30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5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="2" customFormat="1" ht="6.96" customHeight="1">
      <c r="A58" s="39"/>
      <c r="B58" s="60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45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</sheetData>
  <sheetProtection sheet="1" formatColumns="0" formatRows="0" objects="1" scenarios="1" spinCount="100000" saltValue="Xz0438xERVVPP1H3lr5J8lB1T0uzznYWdc0cixP8CYdAYFhlXpDxGU00t1wXFbBVmOsqVT6yJEMjXTFS1P9Q6A==" hashValue="H/H5h65gO9MDsIe/WP54v0aU0TvQo+5PLwTVzcICFAUPYFMwWVZ6e8SFSz8ED/hrrQeLxtWpm0a6gcMKPagGHA==" algorithmName="SHA-512" password="CC35"/>
  <mergeCells count="46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4:AM54"/>
    <mergeCell ref="AN54:AP54"/>
    <mergeCell ref="AR2:BE2"/>
  </mergeCells>
  <hyperlinks>
    <hyperlink ref="A55" location="'01 - Stavební část'!C2" display="/"/>
    <hyperlink ref="A56" location="'02 - Vedlejší a ostatní n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81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82</v>
      </c>
    </row>
    <row r="4" s="1" customFormat="1" ht="24.96" customHeight="1">
      <c r="B4" s="21"/>
      <c r="D4" s="131" t="s">
        <v>86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Karlovy Vary, ulice Slovenská - sanace svahů - úsek č.9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87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88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4. 9. 2021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36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38</v>
      </c>
      <c r="E30" s="39"/>
      <c r="F30" s="39"/>
      <c r="G30" s="39"/>
      <c r="H30" s="39"/>
      <c r="I30" s="39"/>
      <c r="J30" s="145">
        <f>ROUND(J83,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40</v>
      </c>
      <c r="G32" s="39"/>
      <c r="H32" s="39"/>
      <c r="I32" s="146" t="s">
        <v>39</v>
      </c>
      <c r="J32" s="146" t="s">
        <v>41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42</v>
      </c>
      <c r="E33" s="133" t="s">
        <v>43</v>
      </c>
      <c r="F33" s="148">
        <f>ROUND((SUM(BE83:BE198)),  2)</f>
        <v>0</v>
      </c>
      <c r="G33" s="39"/>
      <c r="H33" s="39"/>
      <c r="I33" s="149">
        <v>0.20999999999999999</v>
      </c>
      <c r="J33" s="148">
        <f>ROUND(((SUM(BE83:BE198))*I33),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44</v>
      </c>
      <c r="F34" s="148">
        <f>ROUND((SUM(BF83:BF198)),  2)</f>
        <v>0</v>
      </c>
      <c r="G34" s="39"/>
      <c r="H34" s="39"/>
      <c r="I34" s="149">
        <v>0.14999999999999999</v>
      </c>
      <c r="J34" s="148">
        <f>ROUND(((SUM(BF83:BF198))*I34),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45</v>
      </c>
      <c r="F35" s="148">
        <f>ROUND((SUM(BG83:BG198)),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46</v>
      </c>
      <c r="F36" s="148">
        <f>ROUND((SUM(BH83:BH198)),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47</v>
      </c>
      <c r="F37" s="148">
        <f>ROUND((SUM(BI83:BI198)),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48</v>
      </c>
      <c r="E39" s="152"/>
      <c r="F39" s="152"/>
      <c r="G39" s="153" t="s">
        <v>49</v>
      </c>
      <c r="H39" s="154" t="s">
        <v>50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89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Karlovy Vary, ulice Slovenská - sanace svahů - úsek č.9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01 - Stavební část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ul. Slovenská, Karlovy Vary</v>
      </c>
      <c r="G52" s="41"/>
      <c r="H52" s="41"/>
      <c r="I52" s="33" t="s">
        <v>23</v>
      </c>
      <c r="J52" s="73" t="str">
        <f>IF(J12="","",J12)</f>
        <v>4. 9. 2021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Statutární město Karlovy Vary</v>
      </c>
      <c r="G54" s="41"/>
      <c r="H54" s="41"/>
      <c r="I54" s="33" t="s">
        <v>31</v>
      </c>
      <c r="J54" s="37" t="str">
        <f>E21</f>
        <v>Kancelář stavebního inženýrství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90</v>
      </c>
      <c r="D57" s="163"/>
      <c r="E57" s="163"/>
      <c r="F57" s="163"/>
      <c r="G57" s="163"/>
      <c r="H57" s="163"/>
      <c r="I57" s="163"/>
      <c r="J57" s="164" t="s">
        <v>91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70</v>
      </c>
      <c r="D59" s="41"/>
      <c r="E59" s="41"/>
      <c r="F59" s="41"/>
      <c r="G59" s="41"/>
      <c r="H59" s="41"/>
      <c r="I59" s="41"/>
      <c r="J59" s="103">
        <f>J83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92</v>
      </c>
    </row>
    <row r="60" s="9" customFormat="1" ht="24.96" customHeight="1">
      <c r="A60" s="9"/>
      <c r="B60" s="166"/>
      <c r="C60" s="167"/>
      <c r="D60" s="168" t="s">
        <v>93</v>
      </c>
      <c r="E60" s="169"/>
      <c r="F60" s="169"/>
      <c r="G60" s="169"/>
      <c r="H60" s="169"/>
      <c r="I60" s="169"/>
      <c r="J60" s="170">
        <f>J84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94</v>
      </c>
      <c r="E61" s="175"/>
      <c r="F61" s="175"/>
      <c r="G61" s="175"/>
      <c r="H61" s="175"/>
      <c r="I61" s="175"/>
      <c r="J61" s="176">
        <f>J85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95</v>
      </c>
      <c r="E62" s="175"/>
      <c r="F62" s="175"/>
      <c r="G62" s="175"/>
      <c r="H62" s="175"/>
      <c r="I62" s="175"/>
      <c r="J62" s="176">
        <f>J181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96</v>
      </c>
      <c r="E63" s="175"/>
      <c r="F63" s="175"/>
      <c r="G63" s="175"/>
      <c r="H63" s="175"/>
      <c r="I63" s="175"/>
      <c r="J63" s="176">
        <f>J192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9"/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135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="2" customFormat="1" ht="6.96" customHeight="1">
      <c r="A65" s="39"/>
      <c r="B65" s="60"/>
      <c r="C65" s="61"/>
      <c r="D65" s="61"/>
      <c r="E65" s="61"/>
      <c r="F65" s="61"/>
      <c r="G65" s="61"/>
      <c r="H65" s="61"/>
      <c r="I65" s="61"/>
      <c r="J65" s="61"/>
      <c r="K65" s="6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9" s="2" customFormat="1" ht="6.96" customHeight="1">
      <c r="A69" s="39"/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24.96" customHeight="1">
      <c r="A70" s="39"/>
      <c r="B70" s="40"/>
      <c r="C70" s="24" t="s">
        <v>97</v>
      </c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6.96" customHeight="1">
      <c r="A71" s="39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2" customHeight="1">
      <c r="A72" s="39"/>
      <c r="B72" s="40"/>
      <c r="C72" s="33" t="s">
        <v>16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6.5" customHeight="1">
      <c r="A73" s="39"/>
      <c r="B73" s="40"/>
      <c r="C73" s="41"/>
      <c r="D73" s="41"/>
      <c r="E73" s="161" t="str">
        <f>E7</f>
        <v>Karlovy Vary, ulice Slovenská - sanace svahů - úsek č.9</v>
      </c>
      <c r="F73" s="33"/>
      <c r="G73" s="33"/>
      <c r="H73" s="33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87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70" t="str">
        <f>E9</f>
        <v>01 - Stavební část</v>
      </c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21</v>
      </c>
      <c r="D77" s="41"/>
      <c r="E77" s="41"/>
      <c r="F77" s="28" t="str">
        <f>F12</f>
        <v>ul. Slovenská, Karlovy Vary</v>
      </c>
      <c r="G77" s="41"/>
      <c r="H77" s="41"/>
      <c r="I77" s="33" t="s">
        <v>23</v>
      </c>
      <c r="J77" s="73" t="str">
        <f>IF(J12="","",J12)</f>
        <v>4. 9. 2021</v>
      </c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25.65" customHeight="1">
      <c r="A79" s="39"/>
      <c r="B79" s="40"/>
      <c r="C79" s="33" t="s">
        <v>25</v>
      </c>
      <c r="D79" s="41"/>
      <c r="E79" s="41"/>
      <c r="F79" s="28" t="str">
        <f>E15</f>
        <v>Statutární město Karlovy Vary</v>
      </c>
      <c r="G79" s="41"/>
      <c r="H79" s="41"/>
      <c r="I79" s="33" t="s">
        <v>31</v>
      </c>
      <c r="J79" s="37" t="str">
        <f>E21</f>
        <v>Kancelář stavebního inženýrství s.r.o.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29</v>
      </c>
      <c r="D80" s="41"/>
      <c r="E80" s="41"/>
      <c r="F80" s="28" t="str">
        <f>IF(E18="","",E18)</f>
        <v>Vyplň údaj</v>
      </c>
      <c r="G80" s="41"/>
      <c r="H80" s="41"/>
      <c r="I80" s="33" t="s">
        <v>34</v>
      </c>
      <c r="J80" s="37" t="str">
        <f>E24</f>
        <v xml:space="preserve"> 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0.32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1" customFormat="1" ht="29.28" customHeight="1">
      <c r="A82" s="178"/>
      <c r="B82" s="179"/>
      <c r="C82" s="180" t="s">
        <v>98</v>
      </c>
      <c r="D82" s="181" t="s">
        <v>57</v>
      </c>
      <c r="E82" s="181" t="s">
        <v>53</v>
      </c>
      <c r="F82" s="181" t="s">
        <v>54</v>
      </c>
      <c r="G82" s="181" t="s">
        <v>99</v>
      </c>
      <c r="H82" s="181" t="s">
        <v>100</v>
      </c>
      <c r="I82" s="181" t="s">
        <v>101</v>
      </c>
      <c r="J82" s="181" t="s">
        <v>91</v>
      </c>
      <c r="K82" s="182" t="s">
        <v>102</v>
      </c>
      <c r="L82" s="183"/>
      <c r="M82" s="93" t="s">
        <v>19</v>
      </c>
      <c r="N82" s="94" t="s">
        <v>42</v>
      </c>
      <c r="O82" s="94" t="s">
        <v>103</v>
      </c>
      <c r="P82" s="94" t="s">
        <v>104</v>
      </c>
      <c r="Q82" s="94" t="s">
        <v>105</v>
      </c>
      <c r="R82" s="94" t="s">
        <v>106</v>
      </c>
      <c r="S82" s="94" t="s">
        <v>107</v>
      </c>
      <c r="T82" s="95" t="s">
        <v>108</v>
      </c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</row>
    <row r="83" s="2" customFormat="1" ht="22.8" customHeight="1">
      <c r="A83" s="39"/>
      <c r="B83" s="40"/>
      <c r="C83" s="100" t="s">
        <v>109</v>
      </c>
      <c r="D83" s="41"/>
      <c r="E83" s="41"/>
      <c r="F83" s="41"/>
      <c r="G83" s="41"/>
      <c r="H83" s="41"/>
      <c r="I83" s="41"/>
      <c r="J83" s="184">
        <f>BK83</f>
        <v>0</v>
      </c>
      <c r="K83" s="41"/>
      <c r="L83" s="45"/>
      <c r="M83" s="96"/>
      <c r="N83" s="185"/>
      <c r="O83" s="97"/>
      <c r="P83" s="186">
        <f>P84</f>
        <v>0</v>
      </c>
      <c r="Q83" s="97"/>
      <c r="R83" s="186">
        <f>R84</f>
        <v>76.520511999999997</v>
      </c>
      <c r="S83" s="97"/>
      <c r="T83" s="187">
        <f>T84</f>
        <v>0</v>
      </c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T83" s="18" t="s">
        <v>71</v>
      </c>
      <c r="AU83" s="18" t="s">
        <v>92</v>
      </c>
      <c r="BK83" s="188">
        <f>BK84</f>
        <v>0</v>
      </c>
    </row>
    <row r="84" s="12" customFormat="1" ht="25.92" customHeight="1">
      <c r="A84" s="12"/>
      <c r="B84" s="189"/>
      <c r="C84" s="190"/>
      <c r="D84" s="191" t="s">
        <v>71</v>
      </c>
      <c r="E84" s="192" t="s">
        <v>110</v>
      </c>
      <c r="F84" s="192" t="s">
        <v>111</v>
      </c>
      <c r="G84" s="190"/>
      <c r="H84" s="190"/>
      <c r="I84" s="193"/>
      <c r="J84" s="194">
        <f>BK84</f>
        <v>0</v>
      </c>
      <c r="K84" s="190"/>
      <c r="L84" s="195"/>
      <c r="M84" s="196"/>
      <c r="N84" s="197"/>
      <c r="O84" s="197"/>
      <c r="P84" s="198">
        <f>P85+P181+P192</f>
        <v>0</v>
      </c>
      <c r="Q84" s="197"/>
      <c r="R84" s="198">
        <f>R85+R181+R192</f>
        <v>76.520511999999997</v>
      </c>
      <c r="S84" s="197"/>
      <c r="T84" s="199">
        <f>T85+T181+T192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0" t="s">
        <v>80</v>
      </c>
      <c r="AT84" s="201" t="s">
        <v>71</v>
      </c>
      <c r="AU84" s="201" t="s">
        <v>72</v>
      </c>
      <c r="AY84" s="200" t="s">
        <v>112</v>
      </c>
      <c r="BK84" s="202">
        <f>BK85+BK181+BK192</f>
        <v>0</v>
      </c>
    </row>
    <row r="85" s="12" customFormat="1" ht="22.8" customHeight="1">
      <c r="A85" s="12"/>
      <c r="B85" s="189"/>
      <c r="C85" s="190"/>
      <c r="D85" s="191" t="s">
        <v>71</v>
      </c>
      <c r="E85" s="203" t="s">
        <v>80</v>
      </c>
      <c r="F85" s="203" t="s">
        <v>113</v>
      </c>
      <c r="G85" s="190"/>
      <c r="H85" s="190"/>
      <c r="I85" s="193"/>
      <c r="J85" s="204">
        <f>BK85</f>
        <v>0</v>
      </c>
      <c r="K85" s="190"/>
      <c r="L85" s="195"/>
      <c r="M85" s="196"/>
      <c r="N85" s="197"/>
      <c r="O85" s="197"/>
      <c r="P85" s="198">
        <f>SUM(P86:P180)</f>
        <v>0</v>
      </c>
      <c r="Q85" s="197"/>
      <c r="R85" s="198">
        <f>SUM(R86:R180)</f>
        <v>33.936191999999998</v>
      </c>
      <c r="S85" s="197"/>
      <c r="T85" s="199">
        <f>SUM(T86:T180)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80</v>
      </c>
      <c r="AT85" s="201" t="s">
        <v>71</v>
      </c>
      <c r="AU85" s="201" t="s">
        <v>80</v>
      </c>
      <c r="AY85" s="200" t="s">
        <v>112</v>
      </c>
      <c r="BK85" s="202">
        <f>SUM(BK86:BK180)</f>
        <v>0</v>
      </c>
    </row>
    <row r="86" s="2" customFormat="1" ht="24.15" customHeight="1">
      <c r="A86" s="39"/>
      <c r="B86" s="40"/>
      <c r="C86" s="205" t="s">
        <v>80</v>
      </c>
      <c r="D86" s="205" t="s">
        <v>114</v>
      </c>
      <c r="E86" s="206" t="s">
        <v>115</v>
      </c>
      <c r="F86" s="207" t="s">
        <v>116</v>
      </c>
      <c r="G86" s="208" t="s">
        <v>117</v>
      </c>
      <c r="H86" s="209">
        <v>1</v>
      </c>
      <c r="I86" s="210"/>
      <c r="J86" s="211">
        <f>ROUND(I86*H86,2)</f>
        <v>0</v>
      </c>
      <c r="K86" s="207" t="s">
        <v>118</v>
      </c>
      <c r="L86" s="45"/>
      <c r="M86" s="212" t="s">
        <v>19</v>
      </c>
      <c r="N86" s="213" t="s">
        <v>43</v>
      </c>
      <c r="O86" s="85"/>
      <c r="P86" s="214">
        <f>O86*H86</f>
        <v>0</v>
      </c>
      <c r="Q86" s="214">
        <v>0</v>
      </c>
      <c r="R86" s="214">
        <f>Q86*H86</f>
        <v>0</v>
      </c>
      <c r="S86" s="214">
        <v>0</v>
      </c>
      <c r="T86" s="215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16" t="s">
        <v>119</v>
      </c>
      <c r="AT86" s="216" t="s">
        <v>114</v>
      </c>
      <c r="AU86" s="216" t="s">
        <v>82</v>
      </c>
      <c r="AY86" s="18" t="s">
        <v>112</v>
      </c>
      <c r="BE86" s="217">
        <f>IF(N86="základní",J86,0)</f>
        <v>0</v>
      </c>
      <c r="BF86" s="217">
        <f>IF(N86="snížená",J86,0)</f>
        <v>0</v>
      </c>
      <c r="BG86" s="217">
        <f>IF(N86="zákl. přenesená",J86,0)</f>
        <v>0</v>
      </c>
      <c r="BH86" s="217">
        <f>IF(N86="sníž. přenesená",J86,0)</f>
        <v>0</v>
      </c>
      <c r="BI86" s="217">
        <f>IF(N86="nulová",J86,0)</f>
        <v>0</v>
      </c>
      <c r="BJ86" s="18" t="s">
        <v>80</v>
      </c>
      <c r="BK86" s="217">
        <f>ROUND(I86*H86,2)</f>
        <v>0</v>
      </c>
      <c r="BL86" s="18" t="s">
        <v>119</v>
      </c>
      <c r="BM86" s="216" t="s">
        <v>120</v>
      </c>
    </row>
    <row r="87" s="2" customFormat="1">
      <c r="A87" s="39"/>
      <c r="B87" s="40"/>
      <c r="C87" s="41"/>
      <c r="D87" s="218" t="s">
        <v>121</v>
      </c>
      <c r="E87" s="41"/>
      <c r="F87" s="219" t="s">
        <v>122</v>
      </c>
      <c r="G87" s="41"/>
      <c r="H87" s="41"/>
      <c r="I87" s="220"/>
      <c r="J87" s="41"/>
      <c r="K87" s="41"/>
      <c r="L87" s="45"/>
      <c r="M87" s="221"/>
      <c r="N87" s="222"/>
      <c r="O87" s="85"/>
      <c r="P87" s="85"/>
      <c r="Q87" s="85"/>
      <c r="R87" s="85"/>
      <c r="S87" s="85"/>
      <c r="T87" s="86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121</v>
      </c>
      <c r="AU87" s="18" t="s">
        <v>82</v>
      </c>
    </row>
    <row r="88" s="2" customFormat="1">
      <c r="A88" s="39"/>
      <c r="B88" s="40"/>
      <c r="C88" s="41"/>
      <c r="D88" s="223" t="s">
        <v>123</v>
      </c>
      <c r="E88" s="41"/>
      <c r="F88" s="224" t="s">
        <v>124</v>
      </c>
      <c r="G88" s="41"/>
      <c r="H88" s="41"/>
      <c r="I88" s="220"/>
      <c r="J88" s="41"/>
      <c r="K88" s="41"/>
      <c r="L88" s="45"/>
      <c r="M88" s="221"/>
      <c r="N88" s="222"/>
      <c r="O88" s="85"/>
      <c r="P88" s="85"/>
      <c r="Q88" s="85"/>
      <c r="R88" s="85"/>
      <c r="S88" s="85"/>
      <c r="T88" s="86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123</v>
      </c>
      <c r="AU88" s="18" t="s">
        <v>82</v>
      </c>
    </row>
    <row r="89" s="13" customFormat="1">
      <c r="A89" s="13"/>
      <c r="B89" s="225"/>
      <c r="C89" s="226"/>
      <c r="D89" s="218" t="s">
        <v>125</v>
      </c>
      <c r="E89" s="227" t="s">
        <v>19</v>
      </c>
      <c r="F89" s="228" t="s">
        <v>126</v>
      </c>
      <c r="G89" s="226"/>
      <c r="H89" s="227" t="s">
        <v>19</v>
      </c>
      <c r="I89" s="229"/>
      <c r="J89" s="226"/>
      <c r="K89" s="226"/>
      <c r="L89" s="230"/>
      <c r="M89" s="231"/>
      <c r="N89" s="232"/>
      <c r="O89" s="232"/>
      <c r="P89" s="232"/>
      <c r="Q89" s="232"/>
      <c r="R89" s="232"/>
      <c r="S89" s="232"/>
      <c r="T89" s="23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34" t="s">
        <v>125</v>
      </c>
      <c r="AU89" s="234" t="s">
        <v>82</v>
      </c>
      <c r="AV89" s="13" t="s">
        <v>80</v>
      </c>
      <c r="AW89" s="13" t="s">
        <v>33</v>
      </c>
      <c r="AX89" s="13" t="s">
        <v>72</v>
      </c>
      <c r="AY89" s="234" t="s">
        <v>112</v>
      </c>
    </row>
    <row r="90" s="14" customFormat="1">
      <c r="A90" s="14"/>
      <c r="B90" s="235"/>
      <c r="C90" s="236"/>
      <c r="D90" s="218" t="s">
        <v>125</v>
      </c>
      <c r="E90" s="237" t="s">
        <v>19</v>
      </c>
      <c r="F90" s="238" t="s">
        <v>80</v>
      </c>
      <c r="G90" s="236"/>
      <c r="H90" s="239">
        <v>1</v>
      </c>
      <c r="I90" s="240"/>
      <c r="J90" s="236"/>
      <c r="K90" s="236"/>
      <c r="L90" s="241"/>
      <c r="M90" s="242"/>
      <c r="N90" s="243"/>
      <c r="O90" s="243"/>
      <c r="P90" s="243"/>
      <c r="Q90" s="243"/>
      <c r="R90" s="243"/>
      <c r="S90" s="243"/>
      <c r="T90" s="24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T90" s="245" t="s">
        <v>125</v>
      </c>
      <c r="AU90" s="245" t="s">
        <v>82</v>
      </c>
      <c r="AV90" s="14" t="s">
        <v>82</v>
      </c>
      <c r="AW90" s="14" t="s">
        <v>33</v>
      </c>
      <c r="AX90" s="14" t="s">
        <v>80</v>
      </c>
      <c r="AY90" s="245" t="s">
        <v>112</v>
      </c>
    </row>
    <row r="91" s="2" customFormat="1" ht="24.15" customHeight="1">
      <c r="A91" s="39"/>
      <c r="B91" s="40"/>
      <c r="C91" s="205" t="s">
        <v>82</v>
      </c>
      <c r="D91" s="205" t="s">
        <v>114</v>
      </c>
      <c r="E91" s="206" t="s">
        <v>127</v>
      </c>
      <c r="F91" s="207" t="s">
        <v>128</v>
      </c>
      <c r="G91" s="208" t="s">
        <v>117</v>
      </c>
      <c r="H91" s="209">
        <v>75</v>
      </c>
      <c r="I91" s="210"/>
      <c r="J91" s="211">
        <f>ROUND(I91*H91,2)</f>
        <v>0</v>
      </c>
      <c r="K91" s="207" t="s">
        <v>118</v>
      </c>
      <c r="L91" s="45"/>
      <c r="M91" s="212" t="s">
        <v>19</v>
      </c>
      <c r="N91" s="213" t="s">
        <v>43</v>
      </c>
      <c r="O91" s="85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119</v>
      </c>
      <c r="AT91" s="216" t="s">
        <v>114</v>
      </c>
      <c r="AU91" s="216" t="s">
        <v>82</v>
      </c>
      <c r="AY91" s="18" t="s">
        <v>112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80</v>
      </c>
      <c r="BK91" s="217">
        <f>ROUND(I91*H91,2)</f>
        <v>0</v>
      </c>
      <c r="BL91" s="18" t="s">
        <v>119</v>
      </c>
      <c r="BM91" s="216" t="s">
        <v>129</v>
      </c>
    </row>
    <row r="92" s="2" customFormat="1">
      <c r="A92" s="39"/>
      <c r="B92" s="40"/>
      <c r="C92" s="41"/>
      <c r="D92" s="218" t="s">
        <v>121</v>
      </c>
      <c r="E92" s="41"/>
      <c r="F92" s="219" t="s">
        <v>130</v>
      </c>
      <c r="G92" s="41"/>
      <c r="H92" s="41"/>
      <c r="I92" s="220"/>
      <c r="J92" s="41"/>
      <c r="K92" s="41"/>
      <c r="L92" s="45"/>
      <c r="M92" s="221"/>
      <c r="N92" s="222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121</v>
      </c>
      <c r="AU92" s="18" t="s">
        <v>82</v>
      </c>
    </row>
    <row r="93" s="2" customFormat="1">
      <c r="A93" s="39"/>
      <c r="B93" s="40"/>
      <c r="C93" s="41"/>
      <c r="D93" s="223" t="s">
        <v>123</v>
      </c>
      <c r="E93" s="41"/>
      <c r="F93" s="224" t="s">
        <v>131</v>
      </c>
      <c r="G93" s="41"/>
      <c r="H93" s="41"/>
      <c r="I93" s="220"/>
      <c r="J93" s="41"/>
      <c r="K93" s="41"/>
      <c r="L93" s="45"/>
      <c r="M93" s="221"/>
      <c r="N93" s="222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123</v>
      </c>
      <c r="AU93" s="18" t="s">
        <v>82</v>
      </c>
    </row>
    <row r="94" s="13" customFormat="1">
      <c r="A94" s="13"/>
      <c r="B94" s="225"/>
      <c r="C94" s="226"/>
      <c r="D94" s="218" t="s">
        <v>125</v>
      </c>
      <c r="E94" s="227" t="s">
        <v>19</v>
      </c>
      <c r="F94" s="228" t="s">
        <v>126</v>
      </c>
      <c r="G94" s="226"/>
      <c r="H94" s="227" t="s">
        <v>19</v>
      </c>
      <c r="I94" s="229"/>
      <c r="J94" s="226"/>
      <c r="K94" s="226"/>
      <c r="L94" s="230"/>
      <c r="M94" s="231"/>
      <c r="N94" s="232"/>
      <c r="O94" s="232"/>
      <c r="P94" s="232"/>
      <c r="Q94" s="232"/>
      <c r="R94" s="232"/>
      <c r="S94" s="232"/>
      <c r="T94" s="23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34" t="s">
        <v>125</v>
      </c>
      <c r="AU94" s="234" t="s">
        <v>82</v>
      </c>
      <c r="AV94" s="13" t="s">
        <v>80</v>
      </c>
      <c r="AW94" s="13" t="s">
        <v>33</v>
      </c>
      <c r="AX94" s="13" t="s">
        <v>72</v>
      </c>
      <c r="AY94" s="234" t="s">
        <v>112</v>
      </c>
    </row>
    <row r="95" s="14" customFormat="1">
      <c r="A95" s="14"/>
      <c r="B95" s="235"/>
      <c r="C95" s="236"/>
      <c r="D95" s="218" t="s">
        <v>125</v>
      </c>
      <c r="E95" s="237" t="s">
        <v>19</v>
      </c>
      <c r="F95" s="238" t="s">
        <v>132</v>
      </c>
      <c r="G95" s="236"/>
      <c r="H95" s="239">
        <v>10</v>
      </c>
      <c r="I95" s="240"/>
      <c r="J95" s="236"/>
      <c r="K95" s="236"/>
      <c r="L95" s="241"/>
      <c r="M95" s="242"/>
      <c r="N95" s="243"/>
      <c r="O95" s="243"/>
      <c r="P95" s="243"/>
      <c r="Q95" s="243"/>
      <c r="R95" s="243"/>
      <c r="S95" s="243"/>
      <c r="T95" s="24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5" t="s">
        <v>125</v>
      </c>
      <c r="AU95" s="245" t="s">
        <v>82</v>
      </c>
      <c r="AV95" s="14" t="s">
        <v>82</v>
      </c>
      <c r="AW95" s="14" t="s">
        <v>33</v>
      </c>
      <c r="AX95" s="14" t="s">
        <v>72</v>
      </c>
      <c r="AY95" s="245" t="s">
        <v>112</v>
      </c>
    </row>
    <row r="96" s="13" customFormat="1">
      <c r="A96" s="13"/>
      <c r="B96" s="225"/>
      <c r="C96" s="226"/>
      <c r="D96" s="218" t="s">
        <v>125</v>
      </c>
      <c r="E96" s="227" t="s">
        <v>19</v>
      </c>
      <c r="F96" s="228" t="s">
        <v>133</v>
      </c>
      <c r="G96" s="226"/>
      <c r="H96" s="227" t="s">
        <v>19</v>
      </c>
      <c r="I96" s="229"/>
      <c r="J96" s="226"/>
      <c r="K96" s="226"/>
      <c r="L96" s="230"/>
      <c r="M96" s="231"/>
      <c r="N96" s="232"/>
      <c r="O96" s="232"/>
      <c r="P96" s="232"/>
      <c r="Q96" s="232"/>
      <c r="R96" s="232"/>
      <c r="S96" s="232"/>
      <c r="T96" s="23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4" t="s">
        <v>125</v>
      </c>
      <c r="AU96" s="234" t="s">
        <v>82</v>
      </c>
      <c r="AV96" s="13" t="s">
        <v>80</v>
      </c>
      <c r="AW96" s="13" t="s">
        <v>33</v>
      </c>
      <c r="AX96" s="13" t="s">
        <v>72</v>
      </c>
      <c r="AY96" s="234" t="s">
        <v>112</v>
      </c>
    </row>
    <row r="97" s="14" customFormat="1">
      <c r="A97" s="14"/>
      <c r="B97" s="235"/>
      <c r="C97" s="236"/>
      <c r="D97" s="218" t="s">
        <v>125</v>
      </c>
      <c r="E97" s="237" t="s">
        <v>19</v>
      </c>
      <c r="F97" s="238" t="s">
        <v>134</v>
      </c>
      <c r="G97" s="236"/>
      <c r="H97" s="239">
        <v>50</v>
      </c>
      <c r="I97" s="240"/>
      <c r="J97" s="236"/>
      <c r="K97" s="236"/>
      <c r="L97" s="241"/>
      <c r="M97" s="242"/>
      <c r="N97" s="243"/>
      <c r="O97" s="243"/>
      <c r="P97" s="243"/>
      <c r="Q97" s="243"/>
      <c r="R97" s="243"/>
      <c r="S97" s="243"/>
      <c r="T97" s="24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45" t="s">
        <v>125</v>
      </c>
      <c r="AU97" s="245" t="s">
        <v>82</v>
      </c>
      <c r="AV97" s="14" t="s">
        <v>82</v>
      </c>
      <c r="AW97" s="14" t="s">
        <v>33</v>
      </c>
      <c r="AX97" s="14" t="s">
        <v>72</v>
      </c>
      <c r="AY97" s="245" t="s">
        <v>112</v>
      </c>
    </row>
    <row r="98" s="13" customFormat="1">
      <c r="A98" s="13"/>
      <c r="B98" s="225"/>
      <c r="C98" s="226"/>
      <c r="D98" s="218" t="s">
        <v>125</v>
      </c>
      <c r="E98" s="227" t="s">
        <v>19</v>
      </c>
      <c r="F98" s="228" t="s">
        <v>135</v>
      </c>
      <c r="G98" s="226"/>
      <c r="H98" s="227" t="s">
        <v>19</v>
      </c>
      <c r="I98" s="229"/>
      <c r="J98" s="226"/>
      <c r="K98" s="226"/>
      <c r="L98" s="230"/>
      <c r="M98" s="231"/>
      <c r="N98" s="232"/>
      <c r="O98" s="232"/>
      <c r="P98" s="232"/>
      <c r="Q98" s="232"/>
      <c r="R98" s="232"/>
      <c r="S98" s="232"/>
      <c r="T98" s="23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4" t="s">
        <v>125</v>
      </c>
      <c r="AU98" s="234" t="s">
        <v>82</v>
      </c>
      <c r="AV98" s="13" t="s">
        <v>80</v>
      </c>
      <c r="AW98" s="13" t="s">
        <v>33</v>
      </c>
      <c r="AX98" s="13" t="s">
        <v>72</v>
      </c>
      <c r="AY98" s="234" t="s">
        <v>112</v>
      </c>
    </row>
    <row r="99" s="14" customFormat="1">
      <c r="A99" s="14"/>
      <c r="B99" s="235"/>
      <c r="C99" s="236"/>
      <c r="D99" s="218" t="s">
        <v>125</v>
      </c>
      <c r="E99" s="237" t="s">
        <v>19</v>
      </c>
      <c r="F99" s="238" t="s">
        <v>8</v>
      </c>
      <c r="G99" s="236"/>
      <c r="H99" s="239">
        <v>15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5" t="s">
        <v>125</v>
      </c>
      <c r="AU99" s="245" t="s">
        <v>82</v>
      </c>
      <c r="AV99" s="14" t="s">
        <v>82</v>
      </c>
      <c r="AW99" s="14" t="s">
        <v>33</v>
      </c>
      <c r="AX99" s="14" t="s">
        <v>72</v>
      </c>
      <c r="AY99" s="245" t="s">
        <v>112</v>
      </c>
    </row>
    <row r="100" s="15" customFormat="1">
      <c r="A100" s="15"/>
      <c r="B100" s="246"/>
      <c r="C100" s="247"/>
      <c r="D100" s="218" t="s">
        <v>125</v>
      </c>
      <c r="E100" s="248" t="s">
        <v>19</v>
      </c>
      <c r="F100" s="249" t="s">
        <v>136</v>
      </c>
      <c r="G100" s="247"/>
      <c r="H100" s="250">
        <v>75</v>
      </c>
      <c r="I100" s="251"/>
      <c r="J100" s="247"/>
      <c r="K100" s="247"/>
      <c r="L100" s="252"/>
      <c r="M100" s="253"/>
      <c r="N100" s="254"/>
      <c r="O100" s="254"/>
      <c r="P100" s="254"/>
      <c r="Q100" s="254"/>
      <c r="R100" s="254"/>
      <c r="S100" s="254"/>
      <c r="T100" s="25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T100" s="256" t="s">
        <v>125</v>
      </c>
      <c r="AU100" s="256" t="s">
        <v>82</v>
      </c>
      <c r="AV100" s="15" t="s">
        <v>119</v>
      </c>
      <c r="AW100" s="15" t="s">
        <v>33</v>
      </c>
      <c r="AX100" s="15" t="s">
        <v>80</v>
      </c>
      <c r="AY100" s="256" t="s">
        <v>112</v>
      </c>
    </row>
    <row r="101" s="2" customFormat="1" ht="24.15" customHeight="1">
      <c r="A101" s="39"/>
      <c r="B101" s="40"/>
      <c r="C101" s="205" t="s">
        <v>137</v>
      </c>
      <c r="D101" s="205" t="s">
        <v>114</v>
      </c>
      <c r="E101" s="206" t="s">
        <v>138</v>
      </c>
      <c r="F101" s="207" t="s">
        <v>139</v>
      </c>
      <c r="G101" s="208" t="s">
        <v>117</v>
      </c>
      <c r="H101" s="209">
        <v>1</v>
      </c>
      <c r="I101" s="210"/>
      <c r="J101" s="211">
        <f>ROUND(I101*H101,2)</f>
        <v>0</v>
      </c>
      <c r="K101" s="207" t="s">
        <v>118</v>
      </c>
      <c r="L101" s="45"/>
      <c r="M101" s="212" t="s">
        <v>19</v>
      </c>
      <c r="N101" s="213" t="s">
        <v>43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119</v>
      </c>
      <c r="AT101" s="216" t="s">
        <v>114</v>
      </c>
      <c r="AU101" s="216" t="s">
        <v>82</v>
      </c>
      <c r="AY101" s="18" t="s">
        <v>112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80</v>
      </c>
      <c r="BK101" s="217">
        <f>ROUND(I101*H101,2)</f>
        <v>0</v>
      </c>
      <c r="BL101" s="18" t="s">
        <v>119</v>
      </c>
      <c r="BM101" s="216" t="s">
        <v>140</v>
      </c>
    </row>
    <row r="102" s="2" customFormat="1">
      <c r="A102" s="39"/>
      <c r="B102" s="40"/>
      <c r="C102" s="41"/>
      <c r="D102" s="218" t="s">
        <v>121</v>
      </c>
      <c r="E102" s="41"/>
      <c r="F102" s="219" t="s">
        <v>141</v>
      </c>
      <c r="G102" s="41"/>
      <c r="H102" s="41"/>
      <c r="I102" s="220"/>
      <c r="J102" s="41"/>
      <c r="K102" s="41"/>
      <c r="L102" s="45"/>
      <c r="M102" s="221"/>
      <c r="N102" s="222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121</v>
      </c>
      <c r="AU102" s="18" t="s">
        <v>82</v>
      </c>
    </row>
    <row r="103" s="2" customFormat="1">
      <c r="A103" s="39"/>
      <c r="B103" s="40"/>
      <c r="C103" s="41"/>
      <c r="D103" s="223" t="s">
        <v>123</v>
      </c>
      <c r="E103" s="41"/>
      <c r="F103" s="224" t="s">
        <v>142</v>
      </c>
      <c r="G103" s="41"/>
      <c r="H103" s="41"/>
      <c r="I103" s="220"/>
      <c r="J103" s="41"/>
      <c r="K103" s="41"/>
      <c r="L103" s="45"/>
      <c r="M103" s="221"/>
      <c r="N103" s="222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123</v>
      </c>
      <c r="AU103" s="18" t="s">
        <v>82</v>
      </c>
    </row>
    <row r="104" s="13" customFormat="1">
      <c r="A104" s="13"/>
      <c r="B104" s="225"/>
      <c r="C104" s="226"/>
      <c r="D104" s="218" t="s">
        <v>125</v>
      </c>
      <c r="E104" s="227" t="s">
        <v>19</v>
      </c>
      <c r="F104" s="228" t="s">
        <v>126</v>
      </c>
      <c r="G104" s="226"/>
      <c r="H104" s="227" t="s">
        <v>19</v>
      </c>
      <c r="I104" s="229"/>
      <c r="J104" s="226"/>
      <c r="K104" s="226"/>
      <c r="L104" s="230"/>
      <c r="M104" s="231"/>
      <c r="N104" s="232"/>
      <c r="O104" s="232"/>
      <c r="P104" s="232"/>
      <c r="Q104" s="232"/>
      <c r="R104" s="232"/>
      <c r="S104" s="232"/>
      <c r="T104" s="23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34" t="s">
        <v>125</v>
      </c>
      <c r="AU104" s="234" t="s">
        <v>82</v>
      </c>
      <c r="AV104" s="13" t="s">
        <v>80</v>
      </c>
      <c r="AW104" s="13" t="s">
        <v>33</v>
      </c>
      <c r="AX104" s="13" t="s">
        <v>72</v>
      </c>
      <c r="AY104" s="234" t="s">
        <v>112</v>
      </c>
    </row>
    <row r="105" s="14" customFormat="1">
      <c r="A105" s="14"/>
      <c r="B105" s="235"/>
      <c r="C105" s="236"/>
      <c r="D105" s="218" t="s">
        <v>125</v>
      </c>
      <c r="E105" s="237" t="s">
        <v>19</v>
      </c>
      <c r="F105" s="238" t="s">
        <v>80</v>
      </c>
      <c r="G105" s="236"/>
      <c r="H105" s="239">
        <v>1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5" t="s">
        <v>125</v>
      </c>
      <c r="AU105" s="245" t="s">
        <v>82</v>
      </c>
      <c r="AV105" s="14" t="s">
        <v>82</v>
      </c>
      <c r="AW105" s="14" t="s">
        <v>33</v>
      </c>
      <c r="AX105" s="14" t="s">
        <v>80</v>
      </c>
      <c r="AY105" s="245" t="s">
        <v>112</v>
      </c>
    </row>
    <row r="106" s="2" customFormat="1" ht="24.15" customHeight="1">
      <c r="A106" s="39"/>
      <c r="B106" s="40"/>
      <c r="C106" s="205" t="s">
        <v>119</v>
      </c>
      <c r="D106" s="205" t="s">
        <v>114</v>
      </c>
      <c r="E106" s="206" t="s">
        <v>143</v>
      </c>
      <c r="F106" s="207" t="s">
        <v>144</v>
      </c>
      <c r="G106" s="208" t="s">
        <v>145</v>
      </c>
      <c r="H106" s="209">
        <v>167</v>
      </c>
      <c r="I106" s="210"/>
      <c r="J106" s="211">
        <f>ROUND(I106*H106,2)</f>
        <v>0</v>
      </c>
      <c r="K106" s="207" t="s">
        <v>118</v>
      </c>
      <c r="L106" s="45"/>
      <c r="M106" s="212" t="s">
        <v>19</v>
      </c>
      <c r="N106" s="213" t="s">
        <v>43</v>
      </c>
      <c r="O106" s="85"/>
      <c r="P106" s="214">
        <f>O106*H106</f>
        <v>0</v>
      </c>
      <c r="Q106" s="214">
        <v>0</v>
      </c>
      <c r="R106" s="214">
        <f>Q106*H106</f>
        <v>0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119</v>
      </c>
      <c r="AT106" s="216" t="s">
        <v>114</v>
      </c>
      <c r="AU106" s="216" t="s">
        <v>82</v>
      </c>
      <c r="AY106" s="18" t="s">
        <v>112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80</v>
      </c>
      <c r="BK106" s="217">
        <f>ROUND(I106*H106,2)</f>
        <v>0</v>
      </c>
      <c r="BL106" s="18" t="s">
        <v>119</v>
      </c>
      <c r="BM106" s="216" t="s">
        <v>146</v>
      </c>
    </row>
    <row r="107" s="2" customFormat="1">
      <c r="A107" s="39"/>
      <c r="B107" s="40"/>
      <c r="C107" s="41"/>
      <c r="D107" s="218" t="s">
        <v>121</v>
      </c>
      <c r="E107" s="41"/>
      <c r="F107" s="219" t="s">
        <v>147</v>
      </c>
      <c r="G107" s="41"/>
      <c r="H107" s="41"/>
      <c r="I107" s="220"/>
      <c r="J107" s="41"/>
      <c r="K107" s="41"/>
      <c r="L107" s="45"/>
      <c r="M107" s="221"/>
      <c r="N107" s="222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121</v>
      </c>
      <c r="AU107" s="18" t="s">
        <v>82</v>
      </c>
    </row>
    <row r="108" s="2" customFormat="1">
      <c r="A108" s="39"/>
      <c r="B108" s="40"/>
      <c r="C108" s="41"/>
      <c r="D108" s="223" t="s">
        <v>123</v>
      </c>
      <c r="E108" s="41"/>
      <c r="F108" s="224" t="s">
        <v>148</v>
      </c>
      <c r="G108" s="41"/>
      <c r="H108" s="41"/>
      <c r="I108" s="220"/>
      <c r="J108" s="41"/>
      <c r="K108" s="41"/>
      <c r="L108" s="45"/>
      <c r="M108" s="221"/>
      <c r="N108" s="222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123</v>
      </c>
      <c r="AU108" s="18" t="s">
        <v>82</v>
      </c>
    </row>
    <row r="109" s="13" customFormat="1">
      <c r="A109" s="13"/>
      <c r="B109" s="225"/>
      <c r="C109" s="226"/>
      <c r="D109" s="218" t="s">
        <v>125</v>
      </c>
      <c r="E109" s="227" t="s">
        <v>19</v>
      </c>
      <c r="F109" s="228" t="s">
        <v>126</v>
      </c>
      <c r="G109" s="226"/>
      <c r="H109" s="227" t="s">
        <v>19</v>
      </c>
      <c r="I109" s="229"/>
      <c r="J109" s="226"/>
      <c r="K109" s="226"/>
      <c r="L109" s="230"/>
      <c r="M109" s="231"/>
      <c r="N109" s="232"/>
      <c r="O109" s="232"/>
      <c r="P109" s="232"/>
      <c r="Q109" s="232"/>
      <c r="R109" s="232"/>
      <c r="S109" s="232"/>
      <c r="T109" s="23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4" t="s">
        <v>125</v>
      </c>
      <c r="AU109" s="234" t="s">
        <v>82</v>
      </c>
      <c r="AV109" s="13" t="s">
        <v>80</v>
      </c>
      <c r="AW109" s="13" t="s">
        <v>33</v>
      </c>
      <c r="AX109" s="13" t="s">
        <v>72</v>
      </c>
      <c r="AY109" s="234" t="s">
        <v>112</v>
      </c>
    </row>
    <row r="110" s="14" customFormat="1">
      <c r="A110" s="14"/>
      <c r="B110" s="235"/>
      <c r="C110" s="236"/>
      <c r="D110" s="218" t="s">
        <v>125</v>
      </c>
      <c r="E110" s="237" t="s">
        <v>19</v>
      </c>
      <c r="F110" s="238" t="s">
        <v>149</v>
      </c>
      <c r="G110" s="236"/>
      <c r="H110" s="239">
        <v>60</v>
      </c>
      <c r="I110" s="240"/>
      <c r="J110" s="236"/>
      <c r="K110" s="236"/>
      <c r="L110" s="241"/>
      <c r="M110" s="242"/>
      <c r="N110" s="243"/>
      <c r="O110" s="243"/>
      <c r="P110" s="243"/>
      <c r="Q110" s="243"/>
      <c r="R110" s="243"/>
      <c r="S110" s="243"/>
      <c r="T110" s="24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45" t="s">
        <v>125</v>
      </c>
      <c r="AU110" s="245" t="s">
        <v>82</v>
      </c>
      <c r="AV110" s="14" t="s">
        <v>82</v>
      </c>
      <c r="AW110" s="14" t="s">
        <v>33</v>
      </c>
      <c r="AX110" s="14" t="s">
        <v>72</v>
      </c>
      <c r="AY110" s="245" t="s">
        <v>112</v>
      </c>
    </row>
    <row r="111" s="13" customFormat="1">
      <c r="A111" s="13"/>
      <c r="B111" s="225"/>
      <c r="C111" s="226"/>
      <c r="D111" s="218" t="s">
        <v>125</v>
      </c>
      <c r="E111" s="227" t="s">
        <v>19</v>
      </c>
      <c r="F111" s="228" t="s">
        <v>133</v>
      </c>
      <c r="G111" s="226"/>
      <c r="H111" s="227" t="s">
        <v>19</v>
      </c>
      <c r="I111" s="229"/>
      <c r="J111" s="226"/>
      <c r="K111" s="226"/>
      <c r="L111" s="230"/>
      <c r="M111" s="231"/>
      <c r="N111" s="232"/>
      <c r="O111" s="232"/>
      <c r="P111" s="232"/>
      <c r="Q111" s="232"/>
      <c r="R111" s="232"/>
      <c r="S111" s="232"/>
      <c r="T111" s="23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4" t="s">
        <v>125</v>
      </c>
      <c r="AU111" s="234" t="s">
        <v>82</v>
      </c>
      <c r="AV111" s="13" t="s">
        <v>80</v>
      </c>
      <c r="AW111" s="13" t="s">
        <v>33</v>
      </c>
      <c r="AX111" s="13" t="s">
        <v>72</v>
      </c>
      <c r="AY111" s="234" t="s">
        <v>112</v>
      </c>
    </row>
    <row r="112" s="14" customFormat="1">
      <c r="A112" s="14"/>
      <c r="B112" s="235"/>
      <c r="C112" s="236"/>
      <c r="D112" s="218" t="s">
        <v>125</v>
      </c>
      <c r="E112" s="237" t="s">
        <v>19</v>
      </c>
      <c r="F112" s="238" t="s">
        <v>150</v>
      </c>
      <c r="G112" s="236"/>
      <c r="H112" s="239">
        <v>47</v>
      </c>
      <c r="I112" s="240"/>
      <c r="J112" s="236"/>
      <c r="K112" s="236"/>
      <c r="L112" s="241"/>
      <c r="M112" s="242"/>
      <c r="N112" s="243"/>
      <c r="O112" s="243"/>
      <c r="P112" s="243"/>
      <c r="Q112" s="243"/>
      <c r="R112" s="243"/>
      <c r="S112" s="243"/>
      <c r="T112" s="24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5" t="s">
        <v>125</v>
      </c>
      <c r="AU112" s="245" t="s">
        <v>82</v>
      </c>
      <c r="AV112" s="14" t="s">
        <v>82</v>
      </c>
      <c r="AW112" s="14" t="s">
        <v>33</v>
      </c>
      <c r="AX112" s="14" t="s">
        <v>72</v>
      </c>
      <c r="AY112" s="245" t="s">
        <v>112</v>
      </c>
    </row>
    <row r="113" s="13" customFormat="1">
      <c r="A113" s="13"/>
      <c r="B113" s="225"/>
      <c r="C113" s="226"/>
      <c r="D113" s="218" t="s">
        <v>125</v>
      </c>
      <c r="E113" s="227" t="s">
        <v>19</v>
      </c>
      <c r="F113" s="228" t="s">
        <v>135</v>
      </c>
      <c r="G113" s="226"/>
      <c r="H113" s="227" t="s">
        <v>19</v>
      </c>
      <c r="I113" s="229"/>
      <c r="J113" s="226"/>
      <c r="K113" s="226"/>
      <c r="L113" s="230"/>
      <c r="M113" s="231"/>
      <c r="N113" s="232"/>
      <c r="O113" s="232"/>
      <c r="P113" s="232"/>
      <c r="Q113" s="232"/>
      <c r="R113" s="232"/>
      <c r="S113" s="232"/>
      <c r="T113" s="23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4" t="s">
        <v>125</v>
      </c>
      <c r="AU113" s="234" t="s">
        <v>82</v>
      </c>
      <c r="AV113" s="13" t="s">
        <v>80</v>
      </c>
      <c r="AW113" s="13" t="s">
        <v>33</v>
      </c>
      <c r="AX113" s="13" t="s">
        <v>72</v>
      </c>
      <c r="AY113" s="234" t="s">
        <v>112</v>
      </c>
    </row>
    <row r="114" s="14" customFormat="1">
      <c r="A114" s="14"/>
      <c r="B114" s="235"/>
      <c r="C114" s="236"/>
      <c r="D114" s="218" t="s">
        <v>125</v>
      </c>
      <c r="E114" s="237" t="s">
        <v>19</v>
      </c>
      <c r="F114" s="238" t="s">
        <v>149</v>
      </c>
      <c r="G114" s="236"/>
      <c r="H114" s="239">
        <v>60</v>
      </c>
      <c r="I114" s="240"/>
      <c r="J114" s="236"/>
      <c r="K114" s="236"/>
      <c r="L114" s="241"/>
      <c r="M114" s="242"/>
      <c r="N114" s="243"/>
      <c r="O114" s="243"/>
      <c r="P114" s="243"/>
      <c r="Q114" s="243"/>
      <c r="R114" s="243"/>
      <c r="S114" s="243"/>
      <c r="T114" s="24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5" t="s">
        <v>125</v>
      </c>
      <c r="AU114" s="245" t="s">
        <v>82</v>
      </c>
      <c r="AV114" s="14" t="s">
        <v>82</v>
      </c>
      <c r="AW114" s="14" t="s">
        <v>33</v>
      </c>
      <c r="AX114" s="14" t="s">
        <v>72</v>
      </c>
      <c r="AY114" s="245" t="s">
        <v>112</v>
      </c>
    </row>
    <row r="115" s="15" customFormat="1">
      <c r="A115" s="15"/>
      <c r="B115" s="246"/>
      <c r="C115" s="247"/>
      <c r="D115" s="218" t="s">
        <v>125</v>
      </c>
      <c r="E115" s="248" t="s">
        <v>19</v>
      </c>
      <c r="F115" s="249" t="s">
        <v>136</v>
      </c>
      <c r="G115" s="247"/>
      <c r="H115" s="250">
        <v>167</v>
      </c>
      <c r="I115" s="251"/>
      <c r="J115" s="247"/>
      <c r="K115" s="247"/>
      <c r="L115" s="252"/>
      <c r="M115" s="253"/>
      <c r="N115" s="254"/>
      <c r="O115" s="254"/>
      <c r="P115" s="254"/>
      <c r="Q115" s="254"/>
      <c r="R115" s="254"/>
      <c r="S115" s="254"/>
      <c r="T115" s="25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T115" s="256" t="s">
        <v>125</v>
      </c>
      <c r="AU115" s="256" t="s">
        <v>82</v>
      </c>
      <c r="AV115" s="15" t="s">
        <v>119</v>
      </c>
      <c r="AW115" s="15" t="s">
        <v>33</v>
      </c>
      <c r="AX115" s="15" t="s">
        <v>80</v>
      </c>
      <c r="AY115" s="256" t="s">
        <v>112</v>
      </c>
    </row>
    <row r="116" s="2" customFormat="1" ht="24.15" customHeight="1">
      <c r="A116" s="39"/>
      <c r="B116" s="40"/>
      <c r="C116" s="205" t="s">
        <v>151</v>
      </c>
      <c r="D116" s="205" t="s">
        <v>114</v>
      </c>
      <c r="E116" s="206" t="s">
        <v>152</v>
      </c>
      <c r="F116" s="207" t="s">
        <v>153</v>
      </c>
      <c r="G116" s="208" t="s">
        <v>154</v>
      </c>
      <c r="H116" s="209">
        <v>8.3499999999999996</v>
      </c>
      <c r="I116" s="210"/>
      <c r="J116" s="211">
        <f>ROUND(I116*H116,2)</f>
        <v>0</v>
      </c>
      <c r="K116" s="207" t="s">
        <v>118</v>
      </c>
      <c r="L116" s="45"/>
      <c r="M116" s="212" t="s">
        <v>19</v>
      </c>
      <c r="N116" s="213" t="s">
        <v>43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119</v>
      </c>
      <c r="AT116" s="216" t="s">
        <v>114</v>
      </c>
      <c r="AU116" s="216" t="s">
        <v>82</v>
      </c>
      <c r="AY116" s="18" t="s">
        <v>112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80</v>
      </c>
      <c r="BK116" s="217">
        <f>ROUND(I116*H116,2)</f>
        <v>0</v>
      </c>
      <c r="BL116" s="18" t="s">
        <v>119</v>
      </c>
      <c r="BM116" s="216" t="s">
        <v>155</v>
      </c>
    </row>
    <row r="117" s="2" customFormat="1">
      <c r="A117" s="39"/>
      <c r="B117" s="40"/>
      <c r="C117" s="41"/>
      <c r="D117" s="218" t="s">
        <v>121</v>
      </c>
      <c r="E117" s="41"/>
      <c r="F117" s="219" t="s">
        <v>156</v>
      </c>
      <c r="G117" s="41"/>
      <c r="H117" s="41"/>
      <c r="I117" s="220"/>
      <c r="J117" s="41"/>
      <c r="K117" s="41"/>
      <c r="L117" s="45"/>
      <c r="M117" s="221"/>
      <c r="N117" s="222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121</v>
      </c>
      <c r="AU117" s="18" t="s">
        <v>82</v>
      </c>
    </row>
    <row r="118" s="2" customFormat="1">
      <c r="A118" s="39"/>
      <c r="B118" s="40"/>
      <c r="C118" s="41"/>
      <c r="D118" s="223" t="s">
        <v>123</v>
      </c>
      <c r="E118" s="41"/>
      <c r="F118" s="224" t="s">
        <v>157</v>
      </c>
      <c r="G118" s="41"/>
      <c r="H118" s="41"/>
      <c r="I118" s="220"/>
      <c r="J118" s="41"/>
      <c r="K118" s="41"/>
      <c r="L118" s="45"/>
      <c r="M118" s="221"/>
      <c r="N118" s="222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123</v>
      </c>
      <c r="AU118" s="18" t="s">
        <v>82</v>
      </c>
    </row>
    <row r="119" s="13" customFormat="1">
      <c r="A119" s="13"/>
      <c r="B119" s="225"/>
      <c r="C119" s="226"/>
      <c r="D119" s="218" t="s">
        <v>125</v>
      </c>
      <c r="E119" s="227" t="s">
        <v>19</v>
      </c>
      <c r="F119" s="228" t="s">
        <v>126</v>
      </c>
      <c r="G119" s="226"/>
      <c r="H119" s="227" t="s">
        <v>19</v>
      </c>
      <c r="I119" s="229"/>
      <c r="J119" s="226"/>
      <c r="K119" s="226"/>
      <c r="L119" s="230"/>
      <c r="M119" s="231"/>
      <c r="N119" s="232"/>
      <c r="O119" s="232"/>
      <c r="P119" s="232"/>
      <c r="Q119" s="232"/>
      <c r="R119" s="232"/>
      <c r="S119" s="232"/>
      <c r="T119" s="23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4" t="s">
        <v>125</v>
      </c>
      <c r="AU119" s="234" t="s">
        <v>82</v>
      </c>
      <c r="AV119" s="13" t="s">
        <v>80</v>
      </c>
      <c r="AW119" s="13" t="s">
        <v>33</v>
      </c>
      <c r="AX119" s="13" t="s">
        <v>72</v>
      </c>
      <c r="AY119" s="234" t="s">
        <v>112</v>
      </c>
    </row>
    <row r="120" s="14" customFormat="1">
      <c r="A120" s="14"/>
      <c r="B120" s="235"/>
      <c r="C120" s="236"/>
      <c r="D120" s="218" t="s">
        <v>125</v>
      </c>
      <c r="E120" s="237" t="s">
        <v>19</v>
      </c>
      <c r="F120" s="238" t="s">
        <v>158</v>
      </c>
      <c r="G120" s="236"/>
      <c r="H120" s="239">
        <v>3</v>
      </c>
      <c r="I120" s="240"/>
      <c r="J120" s="236"/>
      <c r="K120" s="236"/>
      <c r="L120" s="241"/>
      <c r="M120" s="242"/>
      <c r="N120" s="243"/>
      <c r="O120" s="243"/>
      <c r="P120" s="243"/>
      <c r="Q120" s="243"/>
      <c r="R120" s="243"/>
      <c r="S120" s="243"/>
      <c r="T120" s="24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45" t="s">
        <v>125</v>
      </c>
      <c r="AU120" s="245" t="s">
        <v>82</v>
      </c>
      <c r="AV120" s="14" t="s">
        <v>82</v>
      </c>
      <c r="AW120" s="14" t="s">
        <v>33</v>
      </c>
      <c r="AX120" s="14" t="s">
        <v>72</v>
      </c>
      <c r="AY120" s="245" t="s">
        <v>112</v>
      </c>
    </row>
    <row r="121" s="13" customFormat="1">
      <c r="A121" s="13"/>
      <c r="B121" s="225"/>
      <c r="C121" s="226"/>
      <c r="D121" s="218" t="s">
        <v>125</v>
      </c>
      <c r="E121" s="227" t="s">
        <v>19</v>
      </c>
      <c r="F121" s="228" t="s">
        <v>133</v>
      </c>
      <c r="G121" s="226"/>
      <c r="H121" s="227" t="s">
        <v>19</v>
      </c>
      <c r="I121" s="229"/>
      <c r="J121" s="226"/>
      <c r="K121" s="226"/>
      <c r="L121" s="230"/>
      <c r="M121" s="231"/>
      <c r="N121" s="232"/>
      <c r="O121" s="232"/>
      <c r="P121" s="232"/>
      <c r="Q121" s="232"/>
      <c r="R121" s="232"/>
      <c r="S121" s="232"/>
      <c r="T121" s="23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4" t="s">
        <v>125</v>
      </c>
      <c r="AU121" s="234" t="s">
        <v>82</v>
      </c>
      <c r="AV121" s="13" t="s">
        <v>80</v>
      </c>
      <c r="AW121" s="13" t="s">
        <v>33</v>
      </c>
      <c r="AX121" s="13" t="s">
        <v>72</v>
      </c>
      <c r="AY121" s="234" t="s">
        <v>112</v>
      </c>
    </row>
    <row r="122" s="14" customFormat="1">
      <c r="A122" s="14"/>
      <c r="B122" s="235"/>
      <c r="C122" s="236"/>
      <c r="D122" s="218" t="s">
        <v>125</v>
      </c>
      <c r="E122" s="237" t="s">
        <v>19</v>
      </c>
      <c r="F122" s="238" t="s">
        <v>159</v>
      </c>
      <c r="G122" s="236"/>
      <c r="H122" s="239">
        <v>2.3500000000000001</v>
      </c>
      <c r="I122" s="240"/>
      <c r="J122" s="236"/>
      <c r="K122" s="236"/>
      <c r="L122" s="241"/>
      <c r="M122" s="242"/>
      <c r="N122" s="243"/>
      <c r="O122" s="243"/>
      <c r="P122" s="243"/>
      <c r="Q122" s="243"/>
      <c r="R122" s="243"/>
      <c r="S122" s="243"/>
      <c r="T122" s="24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5" t="s">
        <v>125</v>
      </c>
      <c r="AU122" s="245" t="s">
        <v>82</v>
      </c>
      <c r="AV122" s="14" t="s">
        <v>82</v>
      </c>
      <c r="AW122" s="14" t="s">
        <v>33</v>
      </c>
      <c r="AX122" s="14" t="s">
        <v>72</v>
      </c>
      <c r="AY122" s="245" t="s">
        <v>112</v>
      </c>
    </row>
    <row r="123" s="13" customFormat="1">
      <c r="A123" s="13"/>
      <c r="B123" s="225"/>
      <c r="C123" s="226"/>
      <c r="D123" s="218" t="s">
        <v>125</v>
      </c>
      <c r="E123" s="227" t="s">
        <v>19</v>
      </c>
      <c r="F123" s="228" t="s">
        <v>135</v>
      </c>
      <c r="G123" s="226"/>
      <c r="H123" s="227" t="s">
        <v>19</v>
      </c>
      <c r="I123" s="229"/>
      <c r="J123" s="226"/>
      <c r="K123" s="226"/>
      <c r="L123" s="230"/>
      <c r="M123" s="231"/>
      <c r="N123" s="232"/>
      <c r="O123" s="232"/>
      <c r="P123" s="232"/>
      <c r="Q123" s="232"/>
      <c r="R123" s="232"/>
      <c r="S123" s="232"/>
      <c r="T123" s="23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4" t="s">
        <v>125</v>
      </c>
      <c r="AU123" s="234" t="s">
        <v>82</v>
      </c>
      <c r="AV123" s="13" t="s">
        <v>80</v>
      </c>
      <c r="AW123" s="13" t="s">
        <v>33</v>
      </c>
      <c r="AX123" s="13" t="s">
        <v>72</v>
      </c>
      <c r="AY123" s="234" t="s">
        <v>112</v>
      </c>
    </row>
    <row r="124" s="14" customFormat="1">
      <c r="A124" s="14"/>
      <c r="B124" s="235"/>
      <c r="C124" s="236"/>
      <c r="D124" s="218" t="s">
        <v>125</v>
      </c>
      <c r="E124" s="237" t="s">
        <v>19</v>
      </c>
      <c r="F124" s="238" t="s">
        <v>158</v>
      </c>
      <c r="G124" s="236"/>
      <c r="H124" s="239">
        <v>3</v>
      </c>
      <c r="I124" s="240"/>
      <c r="J124" s="236"/>
      <c r="K124" s="236"/>
      <c r="L124" s="241"/>
      <c r="M124" s="242"/>
      <c r="N124" s="243"/>
      <c r="O124" s="243"/>
      <c r="P124" s="243"/>
      <c r="Q124" s="243"/>
      <c r="R124" s="243"/>
      <c r="S124" s="243"/>
      <c r="T124" s="24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5" t="s">
        <v>125</v>
      </c>
      <c r="AU124" s="245" t="s">
        <v>82</v>
      </c>
      <c r="AV124" s="14" t="s">
        <v>82</v>
      </c>
      <c r="AW124" s="14" t="s">
        <v>33</v>
      </c>
      <c r="AX124" s="14" t="s">
        <v>72</v>
      </c>
      <c r="AY124" s="245" t="s">
        <v>112</v>
      </c>
    </row>
    <row r="125" s="15" customFormat="1">
      <c r="A125" s="15"/>
      <c r="B125" s="246"/>
      <c r="C125" s="247"/>
      <c r="D125" s="218" t="s">
        <v>125</v>
      </c>
      <c r="E125" s="248" t="s">
        <v>19</v>
      </c>
      <c r="F125" s="249" t="s">
        <v>136</v>
      </c>
      <c r="G125" s="247"/>
      <c r="H125" s="250">
        <v>8.3499999999999996</v>
      </c>
      <c r="I125" s="251"/>
      <c r="J125" s="247"/>
      <c r="K125" s="247"/>
      <c r="L125" s="252"/>
      <c r="M125" s="253"/>
      <c r="N125" s="254"/>
      <c r="O125" s="254"/>
      <c r="P125" s="254"/>
      <c r="Q125" s="254"/>
      <c r="R125" s="254"/>
      <c r="S125" s="254"/>
      <c r="T125" s="25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T125" s="256" t="s">
        <v>125</v>
      </c>
      <c r="AU125" s="256" t="s">
        <v>82</v>
      </c>
      <c r="AV125" s="15" t="s">
        <v>119</v>
      </c>
      <c r="AW125" s="15" t="s">
        <v>33</v>
      </c>
      <c r="AX125" s="15" t="s">
        <v>80</v>
      </c>
      <c r="AY125" s="256" t="s">
        <v>112</v>
      </c>
    </row>
    <row r="126" s="2" customFormat="1" ht="33" customHeight="1">
      <c r="A126" s="39"/>
      <c r="B126" s="40"/>
      <c r="C126" s="205" t="s">
        <v>160</v>
      </c>
      <c r="D126" s="205" t="s">
        <v>114</v>
      </c>
      <c r="E126" s="206" t="s">
        <v>161</v>
      </c>
      <c r="F126" s="207" t="s">
        <v>162</v>
      </c>
      <c r="G126" s="208" t="s">
        <v>154</v>
      </c>
      <c r="H126" s="209">
        <v>16</v>
      </c>
      <c r="I126" s="210"/>
      <c r="J126" s="211">
        <f>ROUND(I126*H126,2)</f>
        <v>0</v>
      </c>
      <c r="K126" s="207" t="s">
        <v>118</v>
      </c>
      <c r="L126" s="45"/>
      <c r="M126" s="212" t="s">
        <v>19</v>
      </c>
      <c r="N126" s="213" t="s">
        <v>43</v>
      </c>
      <c r="O126" s="85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6" t="s">
        <v>119</v>
      </c>
      <c r="AT126" s="216" t="s">
        <v>114</v>
      </c>
      <c r="AU126" s="216" t="s">
        <v>82</v>
      </c>
      <c r="AY126" s="18" t="s">
        <v>112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8" t="s">
        <v>80</v>
      </c>
      <c r="BK126" s="217">
        <f>ROUND(I126*H126,2)</f>
        <v>0</v>
      </c>
      <c r="BL126" s="18" t="s">
        <v>119</v>
      </c>
      <c r="BM126" s="216" t="s">
        <v>163</v>
      </c>
    </row>
    <row r="127" s="2" customFormat="1">
      <c r="A127" s="39"/>
      <c r="B127" s="40"/>
      <c r="C127" s="41"/>
      <c r="D127" s="218" t="s">
        <v>121</v>
      </c>
      <c r="E127" s="41"/>
      <c r="F127" s="219" t="s">
        <v>164</v>
      </c>
      <c r="G127" s="41"/>
      <c r="H127" s="41"/>
      <c r="I127" s="220"/>
      <c r="J127" s="41"/>
      <c r="K127" s="41"/>
      <c r="L127" s="45"/>
      <c r="M127" s="221"/>
      <c r="N127" s="222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121</v>
      </c>
      <c r="AU127" s="18" t="s">
        <v>82</v>
      </c>
    </row>
    <row r="128" s="2" customFormat="1">
      <c r="A128" s="39"/>
      <c r="B128" s="40"/>
      <c r="C128" s="41"/>
      <c r="D128" s="223" t="s">
        <v>123</v>
      </c>
      <c r="E128" s="41"/>
      <c r="F128" s="224" t="s">
        <v>165</v>
      </c>
      <c r="G128" s="41"/>
      <c r="H128" s="41"/>
      <c r="I128" s="220"/>
      <c r="J128" s="41"/>
      <c r="K128" s="41"/>
      <c r="L128" s="45"/>
      <c r="M128" s="221"/>
      <c r="N128" s="222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123</v>
      </c>
      <c r="AU128" s="18" t="s">
        <v>82</v>
      </c>
    </row>
    <row r="129" s="13" customFormat="1">
      <c r="A129" s="13"/>
      <c r="B129" s="225"/>
      <c r="C129" s="226"/>
      <c r="D129" s="218" t="s">
        <v>125</v>
      </c>
      <c r="E129" s="227" t="s">
        <v>19</v>
      </c>
      <c r="F129" s="228" t="s">
        <v>133</v>
      </c>
      <c r="G129" s="226"/>
      <c r="H129" s="227" t="s">
        <v>19</v>
      </c>
      <c r="I129" s="229"/>
      <c r="J129" s="226"/>
      <c r="K129" s="226"/>
      <c r="L129" s="230"/>
      <c r="M129" s="231"/>
      <c r="N129" s="232"/>
      <c r="O129" s="232"/>
      <c r="P129" s="232"/>
      <c r="Q129" s="232"/>
      <c r="R129" s="232"/>
      <c r="S129" s="232"/>
      <c r="T129" s="23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4" t="s">
        <v>125</v>
      </c>
      <c r="AU129" s="234" t="s">
        <v>82</v>
      </c>
      <c r="AV129" s="13" t="s">
        <v>80</v>
      </c>
      <c r="AW129" s="13" t="s">
        <v>33</v>
      </c>
      <c r="AX129" s="13" t="s">
        <v>72</v>
      </c>
      <c r="AY129" s="234" t="s">
        <v>112</v>
      </c>
    </row>
    <row r="130" s="14" customFormat="1">
      <c r="A130" s="14"/>
      <c r="B130" s="235"/>
      <c r="C130" s="236"/>
      <c r="D130" s="218" t="s">
        <v>125</v>
      </c>
      <c r="E130" s="237" t="s">
        <v>19</v>
      </c>
      <c r="F130" s="238" t="s">
        <v>166</v>
      </c>
      <c r="G130" s="236"/>
      <c r="H130" s="239">
        <v>4</v>
      </c>
      <c r="I130" s="240"/>
      <c r="J130" s="236"/>
      <c r="K130" s="236"/>
      <c r="L130" s="241"/>
      <c r="M130" s="242"/>
      <c r="N130" s="243"/>
      <c r="O130" s="243"/>
      <c r="P130" s="243"/>
      <c r="Q130" s="243"/>
      <c r="R130" s="243"/>
      <c r="S130" s="243"/>
      <c r="T130" s="24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45" t="s">
        <v>125</v>
      </c>
      <c r="AU130" s="245" t="s">
        <v>82</v>
      </c>
      <c r="AV130" s="14" t="s">
        <v>82</v>
      </c>
      <c r="AW130" s="14" t="s">
        <v>33</v>
      </c>
      <c r="AX130" s="14" t="s">
        <v>72</v>
      </c>
      <c r="AY130" s="245" t="s">
        <v>112</v>
      </c>
    </row>
    <row r="131" s="13" customFormat="1">
      <c r="A131" s="13"/>
      <c r="B131" s="225"/>
      <c r="C131" s="226"/>
      <c r="D131" s="218" t="s">
        <v>125</v>
      </c>
      <c r="E131" s="227" t="s">
        <v>19</v>
      </c>
      <c r="F131" s="228" t="s">
        <v>135</v>
      </c>
      <c r="G131" s="226"/>
      <c r="H131" s="227" t="s">
        <v>19</v>
      </c>
      <c r="I131" s="229"/>
      <c r="J131" s="226"/>
      <c r="K131" s="226"/>
      <c r="L131" s="230"/>
      <c r="M131" s="231"/>
      <c r="N131" s="232"/>
      <c r="O131" s="232"/>
      <c r="P131" s="232"/>
      <c r="Q131" s="232"/>
      <c r="R131" s="232"/>
      <c r="S131" s="232"/>
      <c r="T131" s="23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4" t="s">
        <v>125</v>
      </c>
      <c r="AU131" s="234" t="s">
        <v>82</v>
      </c>
      <c r="AV131" s="13" t="s">
        <v>80</v>
      </c>
      <c r="AW131" s="13" t="s">
        <v>33</v>
      </c>
      <c r="AX131" s="13" t="s">
        <v>72</v>
      </c>
      <c r="AY131" s="234" t="s">
        <v>112</v>
      </c>
    </row>
    <row r="132" s="14" customFormat="1">
      <c r="A132" s="14"/>
      <c r="B132" s="235"/>
      <c r="C132" s="236"/>
      <c r="D132" s="218" t="s">
        <v>125</v>
      </c>
      <c r="E132" s="237" t="s">
        <v>19</v>
      </c>
      <c r="F132" s="238" t="s">
        <v>167</v>
      </c>
      <c r="G132" s="236"/>
      <c r="H132" s="239">
        <v>12</v>
      </c>
      <c r="I132" s="240"/>
      <c r="J132" s="236"/>
      <c r="K132" s="236"/>
      <c r="L132" s="241"/>
      <c r="M132" s="242"/>
      <c r="N132" s="243"/>
      <c r="O132" s="243"/>
      <c r="P132" s="243"/>
      <c r="Q132" s="243"/>
      <c r="R132" s="243"/>
      <c r="S132" s="243"/>
      <c r="T132" s="24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5" t="s">
        <v>125</v>
      </c>
      <c r="AU132" s="245" t="s">
        <v>82</v>
      </c>
      <c r="AV132" s="14" t="s">
        <v>82</v>
      </c>
      <c r="AW132" s="14" t="s">
        <v>33</v>
      </c>
      <c r="AX132" s="14" t="s">
        <v>72</v>
      </c>
      <c r="AY132" s="245" t="s">
        <v>112</v>
      </c>
    </row>
    <row r="133" s="15" customFormat="1">
      <c r="A133" s="15"/>
      <c r="B133" s="246"/>
      <c r="C133" s="247"/>
      <c r="D133" s="218" t="s">
        <v>125</v>
      </c>
      <c r="E133" s="248" t="s">
        <v>19</v>
      </c>
      <c r="F133" s="249" t="s">
        <v>136</v>
      </c>
      <c r="G133" s="247"/>
      <c r="H133" s="250">
        <v>16</v>
      </c>
      <c r="I133" s="251"/>
      <c r="J133" s="247"/>
      <c r="K133" s="247"/>
      <c r="L133" s="252"/>
      <c r="M133" s="253"/>
      <c r="N133" s="254"/>
      <c r="O133" s="254"/>
      <c r="P133" s="254"/>
      <c r="Q133" s="254"/>
      <c r="R133" s="254"/>
      <c r="S133" s="254"/>
      <c r="T133" s="25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56" t="s">
        <v>125</v>
      </c>
      <c r="AU133" s="256" t="s">
        <v>82</v>
      </c>
      <c r="AV133" s="15" t="s">
        <v>119</v>
      </c>
      <c r="AW133" s="15" t="s">
        <v>33</v>
      </c>
      <c r="AX133" s="15" t="s">
        <v>80</v>
      </c>
      <c r="AY133" s="256" t="s">
        <v>112</v>
      </c>
    </row>
    <row r="134" s="2" customFormat="1" ht="24.15" customHeight="1">
      <c r="A134" s="39"/>
      <c r="B134" s="40"/>
      <c r="C134" s="205" t="s">
        <v>168</v>
      </c>
      <c r="D134" s="205" t="s">
        <v>114</v>
      </c>
      <c r="E134" s="206" t="s">
        <v>169</v>
      </c>
      <c r="F134" s="207" t="s">
        <v>170</v>
      </c>
      <c r="G134" s="208" t="s">
        <v>154</v>
      </c>
      <c r="H134" s="209">
        <v>88.700000000000003</v>
      </c>
      <c r="I134" s="210"/>
      <c r="J134" s="211">
        <f>ROUND(I134*H134,2)</f>
        <v>0</v>
      </c>
      <c r="K134" s="207" t="s">
        <v>118</v>
      </c>
      <c r="L134" s="45"/>
      <c r="M134" s="212" t="s">
        <v>19</v>
      </c>
      <c r="N134" s="213" t="s">
        <v>43</v>
      </c>
      <c r="O134" s="85"/>
      <c r="P134" s="214">
        <f>O134*H134</f>
        <v>0</v>
      </c>
      <c r="Q134" s="214">
        <v>0</v>
      </c>
      <c r="R134" s="214">
        <f>Q134*H134</f>
        <v>0</v>
      </c>
      <c r="S134" s="214">
        <v>0</v>
      </c>
      <c r="T134" s="215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6" t="s">
        <v>119</v>
      </c>
      <c r="AT134" s="216" t="s">
        <v>114</v>
      </c>
      <c r="AU134" s="216" t="s">
        <v>82</v>
      </c>
      <c r="AY134" s="18" t="s">
        <v>112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18" t="s">
        <v>80</v>
      </c>
      <c r="BK134" s="217">
        <f>ROUND(I134*H134,2)</f>
        <v>0</v>
      </c>
      <c r="BL134" s="18" t="s">
        <v>119</v>
      </c>
      <c r="BM134" s="216" t="s">
        <v>171</v>
      </c>
    </row>
    <row r="135" s="2" customFormat="1">
      <c r="A135" s="39"/>
      <c r="B135" s="40"/>
      <c r="C135" s="41"/>
      <c r="D135" s="218" t="s">
        <v>121</v>
      </c>
      <c r="E135" s="41"/>
      <c r="F135" s="219" t="s">
        <v>172</v>
      </c>
      <c r="G135" s="41"/>
      <c r="H135" s="41"/>
      <c r="I135" s="220"/>
      <c r="J135" s="41"/>
      <c r="K135" s="41"/>
      <c r="L135" s="45"/>
      <c r="M135" s="221"/>
      <c r="N135" s="222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121</v>
      </c>
      <c r="AU135" s="18" t="s">
        <v>82</v>
      </c>
    </row>
    <row r="136" s="2" customFormat="1">
      <c r="A136" s="39"/>
      <c r="B136" s="40"/>
      <c r="C136" s="41"/>
      <c r="D136" s="223" t="s">
        <v>123</v>
      </c>
      <c r="E136" s="41"/>
      <c r="F136" s="224" t="s">
        <v>173</v>
      </c>
      <c r="G136" s="41"/>
      <c r="H136" s="41"/>
      <c r="I136" s="220"/>
      <c r="J136" s="41"/>
      <c r="K136" s="41"/>
      <c r="L136" s="45"/>
      <c r="M136" s="221"/>
      <c r="N136" s="222"/>
      <c r="O136" s="85"/>
      <c r="P136" s="85"/>
      <c r="Q136" s="85"/>
      <c r="R136" s="85"/>
      <c r="S136" s="85"/>
      <c r="T136" s="8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123</v>
      </c>
      <c r="AU136" s="18" t="s">
        <v>82</v>
      </c>
    </row>
    <row r="137" s="13" customFormat="1">
      <c r="A137" s="13"/>
      <c r="B137" s="225"/>
      <c r="C137" s="226"/>
      <c r="D137" s="218" t="s">
        <v>125</v>
      </c>
      <c r="E137" s="227" t="s">
        <v>19</v>
      </c>
      <c r="F137" s="228" t="s">
        <v>126</v>
      </c>
      <c r="G137" s="226"/>
      <c r="H137" s="227" t="s">
        <v>19</v>
      </c>
      <c r="I137" s="229"/>
      <c r="J137" s="226"/>
      <c r="K137" s="226"/>
      <c r="L137" s="230"/>
      <c r="M137" s="231"/>
      <c r="N137" s="232"/>
      <c r="O137" s="232"/>
      <c r="P137" s="232"/>
      <c r="Q137" s="232"/>
      <c r="R137" s="232"/>
      <c r="S137" s="232"/>
      <c r="T137" s="23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4" t="s">
        <v>125</v>
      </c>
      <c r="AU137" s="234" t="s">
        <v>82</v>
      </c>
      <c r="AV137" s="13" t="s">
        <v>80</v>
      </c>
      <c r="AW137" s="13" t="s">
        <v>33</v>
      </c>
      <c r="AX137" s="13" t="s">
        <v>72</v>
      </c>
      <c r="AY137" s="234" t="s">
        <v>112</v>
      </c>
    </row>
    <row r="138" s="14" customFormat="1">
      <c r="A138" s="14"/>
      <c r="B138" s="235"/>
      <c r="C138" s="236"/>
      <c r="D138" s="218" t="s">
        <v>125</v>
      </c>
      <c r="E138" s="237" t="s">
        <v>19</v>
      </c>
      <c r="F138" s="238" t="s">
        <v>174</v>
      </c>
      <c r="G138" s="236"/>
      <c r="H138" s="239">
        <v>14.699999999999999</v>
      </c>
      <c r="I138" s="240"/>
      <c r="J138" s="236"/>
      <c r="K138" s="236"/>
      <c r="L138" s="241"/>
      <c r="M138" s="242"/>
      <c r="N138" s="243"/>
      <c r="O138" s="243"/>
      <c r="P138" s="243"/>
      <c r="Q138" s="243"/>
      <c r="R138" s="243"/>
      <c r="S138" s="243"/>
      <c r="T138" s="24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45" t="s">
        <v>125</v>
      </c>
      <c r="AU138" s="245" t="s">
        <v>82</v>
      </c>
      <c r="AV138" s="14" t="s">
        <v>82</v>
      </c>
      <c r="AW138" s="14" t="s">
        <v>33</v>
      </c>
      <c r="AX138" s="14" t="s">
        <v>72</v>
      </c>
      <c r="AY138" s="245" t="s">
        <v>112</v>
      </c>
    </row>
    <row r="139" s="13" customFormat="1">
      <c r="A139" s="13"/>
      <c r="B139" s="225"/>
      <c r="C139" s="226"/>
      <c r="D139" s="218" t="s">
        <v>125</v>
      </c>
      <c r="E139" s="227" t="s">
        <v>19</v>
      </c>
      <c r="F139" s="228" t="s">
        <v>133</v>
      </c>
      <c r="G139" s="226"/>
      <c r="H139" s="227" t="s">
        <v>19</v>
      </c>
      <c r="I139" s="229"/>
      <c r="J139" s="226"/>
      <c r="K139" s="226"/>
      <c r="L139" s="230"/>
      <c r="M139" s="231"/>
      <c r="N139" s="232"/>
      <c r="O139" s="232"/>
      <c r="P139" s="232"/>
      <c r="Q139" s="232"/>
      <c r="R139" s="232"/>
      <c r="S139" s="232"/>
      <c r="T139" s="23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4" t="s">
        <v>125</v>
      </c>
      <c r="AU139" s="234" t="s">
        <v>82</v>
      </c>
      <c r="AV139" s="13" t="s">
        <v>80</v>
      </c>
      <c r="AW139" s="13" t="s">
        <v>33</v>
      </c>
      <c r="AX139" s="13" t="s">
        <v>72</v>
      </c>
      <c r="AY139" s="234" t="s">
        <v>112</v>
      </c>
    </row>
    <row r="140" s="14" customFormat="1">
      <c r="A140" s="14"/>
      <c r="B140" s="235"/>
      <c r="C140" s="236"/>
      <c r="D140" s="218" t="s">
        <v>125</v>
      </c>
      <c r="E140" s="237" t="s">
        <v>19</v>
      </c>
      <c r="F140" s="238" t="s">
        <v>175</v>
      </c>
      <c r="G140" s="236"/>
      <c r="H140" s="239">
        <v>15.6</v>
      </c>
      <c r="I140" s="240"/>
      <c r="J140" s="236"/>
      <c r="K140" s="236"/>
      <c r="L140" s="241"/>
      <c r="M140" s="242"/>
      <c r="N140" s="243"/>
      <c r="O140" s="243"/>
      <c r="P140" s="243"/>
      <c r="Q140" s="243"/>
      <c r="R140" s="243"/>
      <c r="S140" s="243"/>
      <c r="T140" s="24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45" t="s">
        <v>125</v>
      </c>
      <c r="AU140" s="245" t="s">
        <v>82</v>
      </c>
      <c r="AV140" s="14" t="s">
        <v>82</v>
      </c>
      <c r="AW140" s="14" t="s">
        <v>33</v>
      </c>
      <c r="AX140" s="14" t="s">
        <v>72</v>
      </c>
      <c r="AY140" s="245" t="s">
        <v>112</v>
      </c>
    </row>
    <row r="141" s="13" customFormat="1">
      <c r="A141" s="13"/>
      <c r="B141" s="225"/>
      <c r="C141" s="226"/>
      <c r="D141" s="218" t="s">
        <v>125</v>
      </c>
      <c r="E141" s="227" t="s">
        <v>19</v>
      </c>
      <c r="F141" s="228" t="s">
        <v>135</v>
      </c>
      <c r="G141" s="226"/>
      <c r="H141" s="227" t="s">
        <v>19</v>
      </c>
      <c r="I141" s="229"/>
      <c r="J141" s="226"/>
      <c r="K141" s="226"/>
      <c r="L141" s="230"/>
      <c r="M141" s="231"/>
      <c r="N141" s="232"/>
      <c r="O141" s="232"/>
      <c r="P141" s="232"/>
      <c r="Q141" s="232"/>
      <c r="R141" s="232"/>
      <c r="S141" s="232"/>
      <c r="T141" s="23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4" t="s">
        <v>125</v>
      </c>
      <c r="AU141" s="234" t="s">
        <v>82</v>
      </c>
      <c r="AV141" s="13" t="s">
        <v>80</v>
      </c>
      <c r="AW141" s="13" t="s">
        <v>33</v>
      </c>
      <c r="AX141" s="13" t="s">
        <v>72</v>
      </c>
      <c r="AY141" s="234" t="s">
        <v>112</v>
      </c>
    </row>
    <row r="142" s="14" customFormat="1">
      <c r="A142" s="14"/>
      <c r="B142" s="235"/>
      <c r="C142" s="236"/>
      <c r="D142" s="218" t="s">
        <v>125</v>
      </c>
      <c r="E142" s="237" t="s">
        <v>19</v>
      </c>
      <c r="F142" s="238" t="s">
        <v>176</v>
      </c>
      <c r="G142" s="236"/>
      <c r="H142" s="239">
        <v>58.399999999999999</v>
      </c>
      <c r="I142" s="240"/>
      <c r="J142" s="236"/>
      <c r="K142" s="236"/>
      <c r="L142" s="241"/>
      <c r="M142" s="242"/>
      <c r="N142" s="243"/>
      <c r="O142" s="243"/>
      <c r="P142" s="243"/>
      <c r="Q142" s="243"/>
      <c r="R142" s="243"/>
      <c r="S142" s="243"/>
      <c r="T142" s="24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5" t="s">
        <v>125</v>
      </c>
      <c r="AU142" s="245" t="s">
        <v>82</v>
      </c>
      <c r="AV142" s="14" t="s">
        <v>82</v>
      </c>
      <c r="AW142" s="14" t="s">
        <v>33</v>
      </c>
      <c r="AX142" s="14" t="s">
        <v>72</v>
      </c>
      <c r="AY142" s="245" t="s">
        <v>112</v>
      </c>
    </row>
    <row r="143" s="15" customFormat="1">
      <c r="A143" s="15"/>
      <c r="B143" s="246"/>
      <c r="C143" s="247"/>
      <c r="D143" s="218" t="s">
        <v>125</v>
      </c>
      <c r="E143" s="248" t="s">
        <v>19</v>
      </c>
      <c r="F143" s="249" t="s">
        <v>136</v>
      </c>
      <c r="G143" s="247"/>
      <c r="H143" s="250">
        <v>88.699999999999989</v>
      </c>
      <c r="I143" s="251"/>
      <c r="J143" s="247"/>
      <c r="K143" s="247"/>
      <c r="L143" s="252"/>
      <c r="M143" s="253"/>
      <c r="N143" s="254"/>
      <c r="O143" s="254"/>
      <c r="P143" s="254"/>
      <c r="Q143" s="254"/>
      <c r="R143" s="254"/>
      <c r="S143" s="254"/>
      <c r="T143" s="25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56" t="s">
        <v>125</v>
      </c>
      <c r="AU143" s="256" t="s">
        <v>82</v>
      </c>
      <c r="AV143" s="15" t="s">
        <v>119</v>
      </c>
      <c r="AW143" s="15" t="s">
        <v>33</v>
      </c>
      <c r="AX143" s="15" t="s">
        <v>80</v>
      </c>
      <c r="AY143" s="256" t="s">
        <v>112</v>
      </c>
    </row>
    <row r="144" s="2" customFormat="1" ht="24.15" customHeight="1">
      <c r="A144" s="39"/>
      <c r="B144" s="40"/>
      <c r="C144" s="205" t="s">
        <v>177</v>
      </c>
      <c r="D144" s="205" t="s">
        <v>114</v>
      </c>
      <c r="E144" s="206" t="s">
        <v>178</v>
      </c>
      <c r="F144" s="207" t="s">
        <v>179</v>
      </c>
      <c r="G144" s="208" t="s">
        <v>154</v>
      </c>
      <c r="H144" s="209">
        <v>16</v>
      </c>
      <c r="I144" s="210"/>
      <c r="J144" s="211">
        <f>ROUND(I144*H144,2)</f>
        <v>0</v>
      </c>
      <c r="K144" s="207" t="s">
        <v>118</v>
      </c>
      <c r="L144" s="45"/>
      <c r="M144" s="212" t="s">
        <v>19</v>
      </c>
      <c r="N144" s="213" t="s">
        <v>43</v>
      </c>
      <c r="O144" s="85"/>
      <c r="P144" s="214">
        <f>O144*H144</f>
        <v>0</v>
      </c>
      <c r="Q144" s="214">
        <v>1.6104000000000001</v>
      </c>
      <c r="R144" s="214">
        <f>Q144*H144</f>
        <v>25.766400000000001</v>
      </c>
      <c r="S144" s="214">
        <v>0</v>
      </c>
      <c r="T144" s="215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6" t="s">
        <v>119</v>
      </c>
      <c r="AT144" s="216" t="s">
        <v>114</v>
      </c>
      <c r="AU144" s="216" t="s">
        <v>82</v>
      </c>
      <c r="AY144" s="18" t="s">
        <v>112</v>
      </c>
      <c r="BE144" s="217">
        <f>IF(N144="základní",J144,0)</f>
        <v>0</v>
      </c>
      <c r="BF144" s="217">
        <f>IF(N144="snížená",J144,0)</f>
        <v>0</v>
      </c>
      <c r="BG144" s="217">
        <f>IF(N144="zákl. přenesená",J144,0)</f>
        <v>0</v>
      </c>
      <c r="BH144" s="217">
        <f>IF(N144="sníž. přenesená",J144,0)</f>
        <v>0</v>
      </c>
      <c r="BI144" s="217">
        <f>IF(N144="nulová",J144,0)</f>
        <v>0</v>
      </c>
      <c r="BJ144" s="18" t="s">
        <v>80</v>
      </c>
      <c r="BK144" s="217">
        <f>ROUND(I144*H144,2)</f>
        <v>0</v>
      </c>
      <c r="BL144" s="18" t="s">
        <v>119</v>
      </c>
      <c r="BM144" s="216" t="s">
        <v>180</v>
      </c>
    </row>
    <row r="145" s="2" customFormat="1">
      <c r="A145" s="39"/>
      <c r="B145" s="40"/>
      <c r="C145" s="41"/>
      <c r="D145" s="218" t="s">
        <v>121</v>
      </c>
      <c r="E145" s="41"/>
      <c r="F145" s="219" t="s">
        <v>181</v>
      </c>
      <c r="G145" s="41"/>
      <c r="H145" s="41"/>
      <c r="I145" s="220"/>
      <c r="J145" s="41"/>
      <c r="K145" s="41"/>
      <c r="L145" s="45"/>
      <c r="M145" s="221"/>
      <c r="N145" s="222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121</v>
      </c>
      <c r="AU145" s="18" t="s">
        <v>82</v>
      </c>
    </row>
    <row r="146" s="2" customFormat="1">
      <c r="A146" s="39"/>
      <c r="B146" s="40"/>
      <c r="C146" s="41"/>
      <c r="D146" s="223" t="s">
        <v>123</v>
      </c>
      <c r="E146" s="41"/>
      <c r="F146" s="224" t="s">
        <v>182</v>
      </c>
      <c r="G146" s="41"/>
      <c r="H146" s="41"/>
      <c r="I146" s="220"/>
      <c r="J146" s="41"/>
      <c r="K146" s="41"/>
      <c r="L146" s="45"/>
      <c r="M146" s="221"/>
      <c r="N146" s="222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123</v>
      </c>
      <c r="AU146" s="18" t="s">
        <v>82</v>
      </c>
    </row>
    <row r="147" s="13" customFormat="1">
      <c r="A147" s="13"/>
      <c r="B147" s="225"/>
      <c r="C147" s="226"/>
      <c r="D147" s="218" t="s">
        <v>125</v>
      </c>
      <c r="E147" s="227" t="s">
        <v>19</v>
      </c>
      <c r="F147" s="228" t="s">
        <v>133</v>
      </c>
      <c r="G147" s="226"/>
      <c r="H147" s="227" t="s">
        <v>19</v>
      </c>
      <c r="I147" s="229"/>
      <c r="J147" s="226"/>
      <c r="K147" s="226"/>
      <c r="L147" s="230"/>
      <c r="M147" s="231"/>
      <c r="N147" s="232"/>
      <c r="O147" s="232"/>
      <c r="P147" s="232"/>
      <c r="Q147" s="232"/>
      <c r="R147" s="232"/>
      <c r="S147" s="232"/>
      <c r="T147" s="23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4" t="s">
        <v>125</v>
      </c>
      <c r="AU147" s="234" t="s">
        <v>82</v>
      </c>
      <c r="AV147" s="13" t="s">
        <v>80</v>
      </c>
      <c r="AW147" s="13" t="s">
        <v>33</v>
      </c>
      <c r="AX147" s="13" t="s">
        <v>72</v>
      </c>
      <c r="AY147" s="234" t="s">
        <v>112</v>
      </c>
    </row>
    <row r="148" s="14" customFormat="1">
      <c r="A148" s="14"/>
      <c r="B148" s="235"/>
      <c r="C148" s="236"/>
      <c r="D148" s="218" t="s">
        <v>125</v>
      </c>
      <c r="E148" s="237" t="s">
        <v>19</v>
      </c>
      <c r="F148" s="238" t="s">
        <v>166</v>
      </c>
      <c r="G148" s="236"/>
      <c r="H148" s="239">
        <v>4</v>
      </c>
      <c r="I148" s="240"/>
      <c r="J148" s="236"/>
      <c r="K148" s="236"/>
      <c r="L148" s="241"/>
      <c r="M148" s="242"/>
      <c r="N148" s="243"/>
      <c r="O148" s="243"/>
      <c r="P148" s="243"/>
      <c r="Q148" s="243"/>
      <c r="R148" s="243"/>
      <c r="S148" s="243"/>
      <c r="T148" s="24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5" t="s">
        <v>125</v>
      </c>
      <c r="AU148" s="245" t="s">
        <v>82</v>
      </c>
      <c r="AV148" s="14" t="s">
        <v>82</v>
      </c>
      <c r="AW148" s="14" t="s">
        <v>33</v>
      </c>
      <c r="AX148" s="14" t="s">
        <v>72</v>
      </c>
      <c r="AY148" s="245" t="s">
        <v>112</v>
      </c>
    </row>
    <row r="149" s="13" customFormat="1">
      <c r="A149" s="13"/>
      <c r="B149" s="225"/>
      <c r="C149" s="226"/>
      <c r="D149" s="218" t="s">
        <v>125</v>
      </c>
      <c r="E149" s="227" t="s">
        <v>19</v>
      </c>
      <c r="F149" s="228" t="s">
        <v>135</v>
      </c>
      <c r="G149" s="226"/>
      <c r="H149" s="227" t="s">
        <v>19</v>
      </c>
      <c r="I149" s="229"/>
      <c r="J149" s="226"/>
      <c r="K149" s="226"/>
      <c r="L149" s="230"/>
      <c r="M149" s="231"/>
      <c r="N149" s="232"/>
      <c r="O149" s="232"/>
      <c r="P149" s="232"/>
      <c r="Q149" s="232"/>
      <c r="R149" s="232"/>
      <c r="S149" s="232"/>
      <c r="T149" s="23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4" t="s">
        <v>125</v>
      </c>
      <c r="AU149" s="234" t="s">
        <v>82</v>
      </c>
      <c r="AV149" s="13" t="s">
        <v>80</v>
      </c>
      <c r="AW149" s="13" t="s">
        <v>33</v>
      </c>
      <c r="AX149" s="13" t="s">
        <v>72</v>
      </c>
      <c r="AY149" s="234" t="s">
        <v>112</v>
      </c>
    </row>
    <row r="150" s="14" customFormat="1">
      <c r="A150" s="14"/>
      <c r="B150" s="235"/>
      <c r="C150" s="236"/>
      <c r="D150" s="218" t="s">
        <v>125</v>
      </c>
      <c r="E150" s="237" t="s">
        <v>19</v>
      </c>
      <c r="F150" s="238" t="s">
        <v>167</v>
      </c>
      <c r="G150" s="236"/>
      <c r="H150" s="239">
        <v>12</v>
      </c>
      <c r="I150" s="240"/>
      <c r="J150" s="236"/>
      <c r="K150" s="236"/>
      <c r="L150" s="241"/>
      <c r="M150" s="242"/>
      <c r="N150" s="243"/>
      <c r="O150" s="243"/>
      <c r="P150" s="243"/>
      <c r="Q150" s="243"/>
      <c r="R150" s="243"/>
      <c r="S150" s="243"/>
      <c r="T150" s="24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5" t="s">
        <v>125</v>
      </c>
      <c r="AU150" s="245" t="s">
        <v>82</v>
      </c>
      <c r="AV150" s="14" t="s">
        <v>82</v>
      </c>
      <c r="AW150" s="14" t="s">
        <v>33</v>
      </c>
      <c r="AX150" s="14" t="s">
        <v>72</v>
      </c>
      <c r="AY150" s="245" t="s">
        <v>112</v>
      </c>
    </row>
    <row r="151" s="15" customFormat="1">
      <c r="A151" s="15"/>
      <c r="B151" s="246"/>
      <c r="C151" s="247"/>
      <c r="D151" s="218" t="s">
        <v>125</v>
      </c>
      <c r="E151" s="248" t="s">
        <v>19</v>
      </c>
      <c r="F151" s="249" t="s">
        <v>136</v>
      </c>
      <c r="G151" s="247"/>
      <c r="H151" s="250">
        <v>16</v>
      </c>
      <c r="I151" s="251"/>
      <c r="J151" s="247"/>
      <c r="K151" s="247"/>
      <c r="L151" s="252"/>
      <c r="M151" s="253"/>
      <c r="N151" s="254"/>
      <c r="O151" s="254"/>
      <c r="P151" s="254"/>
      <c r="Q151" s="254"/>
      <c r="R151" s="254"/>
      <c r="S151" s="254"/>
      <c r="T151" s="25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56" t="s">
        <v>125</v>
      </c>
      <c r="AU151" s="256" t="s">
        <v>82</v>
      </c>
      <c r="AV151" s="15" t="s">
        <v>119</v>
      </c>
      <c r="AW151" s="15" t="s">
        <v>33</v>
      </c>
      <c r="AX151" s="15" t="s">
        <v>80</v>
      </c>
      <c r="AY151" s="256" t="s">
        <v>112</v>
      </c>
    </row>
    <row r="152" s="2" customFormat="1" ht="33" customHeight="1">
      <c r="A152" s="39"/>
      <c r="B152" s="40"/>
      <c r="C152" s="205" t="s">
        <v>183</v>
      </c>
      <c r="D152" s="205" t="s">
        <v>114</v>
      </c>
      <c r="E152" s="206" t="s">
        <v>184</v>
      </c>
      <c r="F152" s="207" t="s">
        <v>185</v>
      </c>
      <c r="G152" s="208" t="s">
        <v>117</v>
      </c>
      <c r="H152" s="209">
        <v>96</v>
      </c>
      <c r="I152" s="210"/>
      <c r="J152" s="211">
        <f>ROUND(I152*H152,2)</f>
        <v>0</v>
      </c>
      <c r="K152" s="207" t="s">
        <v>19</v>
      </c>
      <c r="L152" s="45"/>
      <c r="M152" s="212" t="s">
        <v>19</v>
      </c>
      <c r="N152" s="213" t="s">
        <v>43</v>
      </c>
      <c r="O152" s="85"/>
      <c r="P152" s="214">
        <f>O152*H152</f>
        <v>0</v>
      </c>
      <c r="Q152" s="214">
        <v>0.072400000000000006</v>
      </c>
      <c r="R152" s="214">
        <f>Q152*H152</f>
        <v>6.9504000000000001</v>
      </c>
      <c r="S152" s="214">
        <v>0</v>
      </c>
      <c r="T152" s="215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6" t="s">
        <v>119</v>
      </c>
      <c r="AT152" s="216" t="s">
        <v>114</v>
      </c>
      <c r="AU152" s="216" t="s">
        <v>82</v>
      </c>
      <c r="AY152" s="18" t="s">
        <v>112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18" t="s">
        <v>80</v>
      </c>
      <c r="BK152" s="217">
        <f>ROUND(I152*H152,2)</f>
        <v>0</v>
      </c>
      <c r="BL152" s="18" t="s">
        <v>119</v>
      </c>
      <c r="BM152" s="216" t="s">
        <v>186</v>
      </c>
    </row>
    <row r="153" s="2" customFormat="1">
      <c r="A153" s="39"/>
      <c r="B153" s="40"/>
      <c r="C153" s="41"/>
      <c r="D153" s="218" t="s">
        <v>121</v>
      </c>
      <c r="E153" s="41"/>
      <c r="F153" s="219" t="s">
        <v>187</v>
      </c>
      <c r="G153" s="41"/>
      <c r="H153" s="41"/>
      <c r="I153" s="220"/>
      <c r="J153" s="41"/>
      <c r="K153" s="41"/>
      <c r="L153" s="45"/>
      <c r="M153" s="221"/>
      <c r="N153" s="222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121</v>
      </c>
      <c r="AU153" s="18" t="s">
        <v>82</v>
      </c>
    </row>
    <row r="154" s="13" customFormat="1">
      <c r="A154" s="13"/>
      <c r="B154" s="225"/>
      <c r="C154" s="226"/>
      <c r="D154" s="218" t="s">
        <v>125</v>
      </c>
      <c r="E154" s="227" t="s">
        <v>19</v>
      </c>
      <c r="F154" s="228" t="s">
        <v>135</v>
      </c>
      <c r="G154" s="226"/>
      <c r="H154" s="227" t="s">
        <v>19</v>
      </c>
      <c r="I154" s="229"/>
      <c r="J154" s="226"/>
      <c r="K154" s="226"/>
      <c r="L154" s="230"/>
      <c r="M154" s="231"/>
      <c r="N154" s="232"/>
      <c r="O154" s="232"/>
      <c r="P154" s="232"/>
      <c r="Q154" s="232"/>
      <c r="R154" s="232"/>
      <c r="S154" s="232"/>
      <c r="T154" s="23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4" t="s">
        <v>125</v>
      </c>
      <c r="AU154" s="234" t="s">
        <v>82</v>
      </c>
      <c r="AV154" s="13" t="s">
        <v>80</v>
      </c>
      <c r="AW154" s="13" t="s">
        <v>33</v>
      </c>
      <c r="AX154" s="13" t="s">
        <v>72</v>
      </c>
      <c r="AY154" s="234" t="s">
        <v>112</v>
      </c>
    </row>
    <row r="155" s="14" customFormat="1">
      <c r="A155" s="14"/>
      <c r="B155" s="235"/>
      <c r="C155" s="236"/>
      <c r="D155" s="218" t="s">
        <v>125</v>
      </c>
      <c r="E155" s="237" t="s">
        <v>19</v>
      </c>
      <c r="F155" s="238" t="s">
        <v>188</v>
      </c>
      <c r="G155" s="236"/>
      <c r="H155" s="239">
        <v>96</v>
      </c>
      <c r="I155" s="240"/>
      <c r="J155" s="236"/>
      <c r="K155" s="236"/>
      <c r="L155" s="241"/>
      <c r="M155" s="242"/>
      <c r="N155" s="243"/>
      <c r="O155" s="243"/>
      <c r="P155" s="243"/>
      <c r="Q155" s="243"/>
      <c r="R155" s="243"/>
      <c r="S155" s="243"/>
      <c r="T155" s="24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5" t="s">
        <v>125</v>
      </c>
      <c r="AU155" s="245" t="s">
        <v>82</v>
      </c>
      <c r="AV155" s="14" t="s">
        <v>82</v>
      </c>
      <c r="AW155" s="14" t="s">
        <v>33</v>
      </c>
      <c r="AX155" s="14" t="s">
        <v>80</v>
      </c>
      <c r="AY155" s="245" t="s">
        <v>112</v>
      </c>
    </row>
    <row r="156" s="2" customFormat="1" ht="24.15" customHeight="1">
      <c r="A156" s="39"/>
      <c r="B156" s="40"/>
      <c r="C156" s="205" t="s">
        <v>132</v>
      </c>
      <c r="D156" s="205" t="s">
        <v>114</v>
      </c>
      <c r="E156" s="206" t="s">
        <v>189</v>
      </c>
      <c r="F156" s="207" t="s">
        <v>190</v>
      </c>
      <c r="G156" s="208" t="s">
        <v>145</v>
      </c>
      <c r="H156" s="209">
        <v>584</v>
      </c>
      <c r="I156" s="210"/>
      <c r="J156" s="211">
        <f>ROUND(I156*H156,2)</f>
        <v>0</v>
      </c>
      <c r="K156" s="207" t="s">
        <v>118</v>
      </c>
      <c r="L156" s="45"/>
      <c r="M156" s="212" t="s">
        <v>19</v>
      </c>
      <c r="N156" s="213" t="s">
        <v>43</v>
      </c>
      <c r="O156" s="85"/>
      <c r="P156" s="214">
        <f>O156*H156</f>
        <v>0</v>
      </c>
      <c r="Q156" s="214">
        <v>0</v>
      </c>
      <c r="R156" s="214">
        <f>Q156*H156</f>
        <v>0</v>
      </c>
      <c r="S156" s="214">
        <v>0</v>
      </c>
      <c r="T156" s="215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16" t="s">
        <v>119</v>
      </c>
      <c r="AT156" s="216" t="s">
        <v>114</v>
      </c>
      <c r="AU156" s="216" t="s">
        <v>82</v>
      </c>
      <c r="AY156" s="18" t="s">
        <v>112</v>
      </c>
      <c r="BE156" s="217">
        <f>IF(N156="základní",J156,0)</f>
        <v>0</v>
      </c>
      <c r="BF156" s="217">
        <f>IF(N156="snížená",J156,0)</f>
        <v>0</v>
      </c>
      <c r="BG156" s="217">
        <f>IF(N156="zákl. přenesená",J156,0)</f>
        <v>0</v>
      </c>
      <c r="BH156" s="217">
        <f>IF(N156="sníž. přenesená",J156,0)</f>
        <v>0</v>
      </c>
      <c r="BI156" s="217">
        <f>IF(N156="nulová",J156,0)</f>
        <v>0</v>
      </c>
      <c r="BJ156" s="18" t="s">
        <v>80</v>
      </c>
      <c r="BK156" s="217">
        <f>ROUND(I156*H156,2)</f>
        <v>0</v>
      </c>
      <c r="BL156" s="18" t="s">
        <v>119</v>
      </c>
      <c r="BM156" s="216" t="s">
        <v>191</v>
      </c>
    </row>
    <row r="157" s="2" customFormat="1">
      <c r="A157" s="39"/>
      <c r="B157" s="40"/>
      <c r="C157" s="41"/>
      <c r="D157" s="218" t="s">
        <v>121</v>
      </c>
      <c r="E157" s="41"/>
      <c r="F157" s="219" t="s">
        <v>192</v>
      </c>
      <c r="G157" s="41"/>
      <c r="H157" s="41"/>
      <c r="I157" s="220"/>
      <c r="J157" s="41"/>
      <c r="K157" s="41"/>
      <c r="L157" s="45"/>
      <c r="M157" s="221"/>
      <c r="N157" s="222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121</v>
      </c>
      <c r="AU157" s="18" t="s">
        <v>82</v>
      </c>
    </row>
    <row r="158" s="2" customFormat="1">
      <c r="A158" s="39"/>
      <c r="B158" s="40"/>
      <c r="C158" s="41"/>
      <c r="D158" s="223" t="s">
        <v>123</v>
      </c>
      <c r="E158" s="41"/>
      <c r="F158" s="224" t="s">
        <v>193</v>
      </c>
      <c r="G158" s="41"/>
      <c r="H158" s="41"/>
      <c r="I158" s="220"/>
      <c r="J158" s="41"/>
      <c r="K158" s="41"/>
      <c r="L158" s="45"/>
      <c r="M158" s="221"/>
      <c r="N158" s="222"/>
      <c r="O158" s="85"/>
      <c r="P158" s="85"/>
      <c r="Q158" s="85"/>
      <c r="R158" s="85"/>
      <c r="S158" s="85"/>
      <c r="T158" s="86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123</v>
      </c>
      <c r="AU158" s="18" t="s">
        <v>82</v>
      </c>
    </row>
    <row r="159" s="13" customFormat="1">
      <c r="A159" s="13"/>
      <c r="B159" s="225"/>
      <c r="C159" s="226"/>
      <c r="D159" s="218" t="s">
        <v>125</v>
      </c>
      <c r="E159" s="227" t="s">
        <v>19</v>
      </c>
      <c r="F159" s="228" t="s">
        <v>135</v>
      </c>
      <c r="G159" s="226"/>
      <c r="H159" s="227" t="s">
        <v>19</v>
      </c>
      <c r="I159" s="229"/>
      <c r="J159" s="226"/>
      <c r="K159" s="226"/>
      <c r="L159" s="230"/>
      <c r="M159" s="231"/>
      <c r="N159" s="232"/>
      <c r="O159" s="232"/>
      <c r="P159" s="232"/>
      <c r="Q159" s="232"/>
      <c r="R159" s="232"/>
      <c r="S159" s="232"/>
      <c r="T159" s="23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4" t="s">
        <v>125</v>
      </c>
      <c r="AU159" s="234" t="s">
        <v>82</v>
      </c>
      <c r="AV159" s="13" t="s">
        <v>80</v>
      </c>
      <c r="AW159" s="13" t="s">
        <v>33</v>
      </c>
      <c r="AX159" s="13" t="s">
        <v>72</v>
      </c>
      <c r="AY159" s="234" t="s">
        <v>112</v>
      </c>
    </row>
    <row r="160" s="14" customFormat="1">
      <c r="A160" s="14"/>
      <c r="B160" s="235"/>
      <c r="C160" s="236"/>
      <c r="D160" s="218" t="s">
        <v>125</v>
      </c>
      <c r="E160" s="237" t="s">
        <v>19</v>
      </c>
      <c r="F160" s="238" t="s">
        <v>194</v>
      </c>
      <c r="G160" s="236"/>
      <c r="H160" s="239">
        <v>584</v>
      </c>
      <c r="I160" s="240"/>
      <c r="J160" s="236"/>
      <c r="K160" s="236"/>
      <c r="L160" s="241"/>
      <c r="M160" s="242"/>
      <c r="N160" s="243"/>
      <c r="O160" s="243"/>
      <c r="P160" s="243"/>
      <c r="Q160" s="243"/>
      <c r="R160" s="243"/>
      <c r="S160" s="243"/>
      <c r="T160" s="24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5" t="s">
        <v>125</v>
      </c>
      <c r="AU160" s="245" t="s">
        <v>82</v>
      </c>
      <c r="AV160" s="14" t="s">
        <v>82</v>
      </c>
      <c r="AW160" s="14" t="s">
        <v>33</v>
      </c>
      <c r="AX160" s="14" t="s">
        <v>80</v>
      </c>
      <c r="AY160" s="245" t="s">
        <v>112</v>
      </c>
    </row>
    <row r="161" s="2" customFormat="1" ht="24.15" customHeight="1">
      <c r="A161" s="39"/>
      <c r="B161" s="40"/>
      <c r="C161" s="257" t="s">
        <v>195</v>
      </c>
      <c r="D161" s="257" t="s">
        <v>196</v>
      </c>
      <c r="E161" s="258" t="s">
        <v>197</v>
      </c>
      <c r="F161" s="259" t="s">
        <v>198</v>
      </c>
      <c r="G161" s="260" t="s">
        <v>145</v>
      </c>
      <c r="H161" s="261">
        <v>700.79999999999995</v>
      </c>
      <c r="I161" s="262"/>
      <c r="J161" s="263">
        <f>ROUND(I161*H161,2)</f>
        <v>0</v>
      </c>
      <c r="K161" s="259" t="s">
        <v>118</v>
      </c>
      <c r="L161" s="264"/>
      <c r="M161" s="265" t="s">
        <v>19</v>
      </c>
      <c r="N161" s="266" t="s">
        <v>43</v>
      </c>
      <c r="O161" s="85"/>
      <c r="P161" s="214">
        <f>O161*H161</f>
        <v>0</v>
      </c>
      <c r="Q161" s="214">
        <v>0.00174</v>
      </c>
      <c r="R161" s="214">
        <f>Q161*H161</f>
        <v>1.219392</v>
      </c>
      <c r="S161" s="214">
        <v>0</v>
      </c>
      <c r="T161" s="215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16" t="s">
        <v>177</v>
      </c>
      <c r="AT161" s="216" t="s">
        <v>196</v>
      </c>
      <c r="AU161" s="216" t="s">
        <v>82</v>
      </c>
      <c r="AY161" s="18" t="s">
        <v>112</v>
      </c>
      <c r="BE161" s="217">
        <f>IF(N161="základní",J161,0)</f>
        <v>0</v>
      </c>
      <c r="BF161" s="217">
        <f>IF(N161="snížená",J161,0)</f>
        <v>0</v>
      </c>
      <c r="BG161" s="217">
        <f>IF(N161="zákl. přenesená",J161,0)</f>
        <v>0</v>
      </c>
      <c r="BH161" s="217">
        <f>IF(N161="sníž. přenesená",J161,0)</f>
        <v>0</v>
      </c>
      <c r="BI161" s="217">
        <f>IF(N161="nulová",J161,0)</f>
        <v>0</v>
      </c>
      <c r="BJ161" s="18" t="s">
        <v>80</v>
      </c>
      <c r="BK161" s="217">
        <f>ROUND(I161*H161,2)</f>
        <v>0</v>
      </c>
      <c r="BL161" s="18" t="s">
        <v>119</v>
      </c>
      <c r="BM161" s="216" t="s">
        <v>199</v>
      </c>
    </row>
    <row r="162" s="2" customFormat="1">
      <c r="A162" s="39"/>
      <c r="B162" s="40"/>
      <c r="C162" s="41"/>
      <c r="D162" s="218" t="s">
        <v>121</v>
      </c>
      <c r="E162" s="41"/>
      <c r="F162" s="219" t="s">
        <v>198</v>
      </c>
      <c r="G162" s="41"/>
      <c r="H162" s="41"/>
      <c r="I162" s="220"/>
      <c r="J162" s="41"/>
      <c r="K162" s="41"/>
      <c r="L162" s="45"/>
      <c r="M162" s="221"/>
      <c r="N162" s="222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121</v>
      </c>
      <c r="AU162" s="18" t="s">
        <v>82</v>
      </c>
    </row>
    <row r="163" s="2" customFormat="1">
      <c r="A163" s="39"/>
      <c r="B163" s="40"/>
      <c r="C163" s="41"/>
      <c r="D163" s="223" t="s">
        <v>123</v>
      </c>
      <c r="E163" s="41"/>
      <c r="F163" s="224" t="s">
        <v>200</v>
      </c>
      <c r="G163" s="41"/>
      <c r="H163" s="41"/>
      <c r="I163" s="220"/>
      <c r="J163" s="41"/>
      <c r="K163" s="41"/>
      <c r="L163" s="45"/>
      <c r="M163" s="221"/>
      <c r="N163" s="222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123</v>
      </c>
      <c r="AU163" s="18" t="s">
        <v>82</v>
      </c>
    </row>
    <row r="164" s="14" customFormat="1">
      <c r="A164" s="14"/>
      <c r="B164" s="235"/>
      <c r="C164" s="236"/>
      <c r="D164" s="218" t="s">
        <v>125</v>
      </c>
      <c r="E164" s="237" t="s">
        <v>19</v>
      </c>
      <c r="F164" s="238" t="s">
        <v>194</v>
      </c>
      <c r="G164" s="236"/>
      <c r="H164" s="239">
        <v>584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5" t="s">
        <v>125</v>
      </c>
      <c r="AU164" s="245" t="s">
        <v>82</v>
      </c>
      <c r="AV164" s="14" t="s">
        <v>82</v>
      </c>
      <c r="AW164" s="14" t="s">
        <v>33</v>
      </c>
      <c r="AX164" s="14" t="s">
        <v>80</v>
      </c>
      <c r="AY164" s="245" t="s">
        <v>112</v>
      </c>
    </row>
    <row r="165" s="14" customFormat="1">
      <c r="A165" s="14"/>
      <c r="B165" s="235"/>
      <c r="C165" s="236"/>
      <c r="D165" s="218" t="s">
        <v>125</v>
      </c>
      <c r="E165" s="236"/>
      <c r="F165" s="238" t="s">
        <v>201</v>
      </c>
      <c r="G165" s="236"/>
      <c r="H165" s="239">
        <v>700.79999999999995</v>
      </c>
      <c r="I165" s="240"/>
      <c r="J165" s="236"/>
      <c r="K165" s="236"/>
      <c r="L165" s="241"/>
      <c r="M165" s="242"/>
      <c r="N165" s="243"/>
      <c r="O165" s="243"/>
      <c r="P165" s="243"/>
      <c r="Q165" s="243"/>
      <c r="R165" s="243"/>
      <c r="S165" s="243"/>
      <c r="T165" s="24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5" t="s">
        <v>125</v>
      </c>
      <c r="AU165" s="245" t="s">
        <v>82</v>
      </c>
      <c r="AV165" s="14" t="s">
        <v>82</v>
      </c>
      <c r="AW165" s="14" t="s">
        <v>4</v>
      </c>
      <c r="AX165" s="14" t="s">
        <v>80</v>
      </c>
      <c r="AY165" s="245" t="s">
        <v>112</v>
      </c>
    </row>
    <row r="166" s="2" customFormat="1" ht="37.8" customHeight="1">
      <c r="A166" s="39"/>
      <c r="B166" s="40"/>
      <c r="C166" s="205" t="s">
        <v>202</v>
      </c>
      <c r="D166" s="205" t="s">
        <v>114</v>
      </c>
      <c r="E166" s="206" t="s">
        <v>203</v>
      </c>
      <c r="F166" s="207" t="s">
        <v>204</v>
      </c>
      <c r="G166" s="208" t="s">
        <v>154</v>
      </c>
      <c r="H166" s="209">
        <v>113.05</v>
      </c>
      <c r="I166" s="210"/>
      <c r="J166" s="211">
        <f>ROUND(I166*H166,2)</f>
        <v>0</v>
      </c>
      <c r="K166" s="207" t="s">
        <v>118</v>
      </c>
      <c r="L166" s="45"/>
      <c r="M166" s="212" t="s">
        <v>19</v>
      </c>
      <c r="N166" s="213" t="s">
        <v>43</v>
      </c>
      <c r="O166" s="85"/>
      <c r="P166" s="214">
        <f>O166*H166</f>
        <v>0</v>
      </c>
      <c r="Q166" s="214">
        <v>0</v>
      </c>
      <c r="R166" s="214">
        <f>Q166*H166</f>
        <v>0</v>
      </c>
      <c r="S166" s="214">
        <v>0</v>
      </c>
      <c r="T166" s="215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16" t="s">
        <v>119</v>
      </c>
      <c r="AT166" s="216" t="s">
        <v>114</v>
      </c>
      <c r="AU166" s="216" t="s">
        <v>82</v>
      </c>
      <c r="AY166" s="18" t="s">
        <v>112</v>
      </c>
      <c r="BE166" s="217">
        <f>IF(N166="základní",J166,0)</f>
        <v>0</v>
      </c>
      <c r="BF166" s="217">
        <f>IF(N166="snížená",J166,0)</f>
        <v>0</v>
      </c>
      <c r="BG166" s="217">
        <f>IF(N166="zákl. přenesená",J166,0)</f>
        <v>0</v>
      </c>
      <c r="BH166" s="217">
        <f>IF(N166="sníž. přenesená",J166,0)</f>
        <v>0</v>
      </c>
      <c r="BI166" s="217">
        <f>IF(N166="nulová",J166,0)</f>
        <v>0</v>
      </c>
      <c r="BJ166" s="18" t="s">
        <v>80</v>
      </c>
      <c r="BK166" s="217">
        <f>ROUND(I166*H166,2)</f>
        <v>0</v>
      </c>
      <c r="BL166" s="18" t="s">
        <v>119</v>
      </c>
      <c r="BM166" s="216" t="s">
        <v>205</v>
      </c>
    </row>
    <row r="167" s="2" customFormat="1">
      <c r="A167" s="39"/>
      <c r="B167" s="40"/>
      <c r="C167" s="41"/>
      <c r="D167" s="218" t="s">
        <v>121</v>
      </c>
      <c r="E167" s="41"/>
      <c r="F167" s="219" t="s">
        <v>206</v>
      </c>
      <c r="G167" s="41"/>
      <c r="H167" s="41"/>
      <c r="I167" s="220"/>
      <c r="J167" s="41"/>
      <c r="K167" s="41"/>
      <c r="L167" s="45"/>
      <c r="M167" s="221"/>
      <c r="N167" s="222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121</v>
      </c>
      <c r="AU167" s="18" t="s">
        <v>82</v>
      </c>
    </row>
    <row r="168" s="2" customFormat="1">
      <c r="A168" s="39"/>
      <c r="B168" s="40"/>
      <c r="C168" s="41"/>
      <c r="D168" s="223" t="s">
        <v>123</v>
      </c>
      <c r="E168" s="41"/>
      <c r="F168" s="224" t="s">
        <v>207</v>
      </c>
      <c r="G168" s="41"/>
      <c r="H168" s="41"/>
      <c r="I168" s="220"/>
      <c r="J168" s="41"/>
      <c r="K168" s="41"/>
      <c r="L168" s="45"/>
      <c r="M168" s="221"/>
      <c r="N168" s="222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123</v>
      </c>
      <c r="AU168" s="18" t="s">
        <v>82</v>
      </c>
    </row>
    <row r="169" s="14" customFormat="1">
      <c r="A169" s="14"/>
      <c r="B169" s="235"/>
      <c r="C169" s="236"/>
      <c r="D169" s="218" t="s">
        <v>125</v>
      </c>
      <c r="E169" s="237" t="s">
        <v>19</v>
      </c>
      <c r="F169" s="238" t="s">
        <v>208</v>
      </c>
      <c r="G169" s="236"/>
      <c r="H169" s="239">
        <v>113.05</v>
      </c>
      <c r="I169" s="240"/>
      <c r="J169" s="236"/>
      <c r="K169" s="236"/>
      <c r="L169" s="241"/>
      <c r="M169" s="242"/>
      <c r="N169" s="243"/>
      <c r="O169" s="243"/>
      <c r="P169" s="243"/>
      <c r="Q169" s="243"/>
      <c r="R169" s="243"/>
      <c r="S169" s="243"/>
      <c r="T169" s="24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5" t="s">
        <v>125</v>
      </c>
      <c r="AU169" s="245" t="s">
        <v>82</v>
      </c>
      <c r="AV169" s="14" t="s">
        <v>82</v>
      </c>
      <c r="AW169" s="14" t="s">
        <v>33</v>
      </c>
      <c r="AX169" s="14" t="s">
        <v>80</v>
      </c>
      <c r="AY169" s="245" t="s">
        <v>112</v>
      </c>
    </row>
    <row r="170" s="2" customFormat="1" ht="37.8" customHeight="1">
      <c r="A170" s="39"/>
      <c r="B170" s="40"/>
      <c r="C170" s="205" t="s">
        <v>209</v>
      </c>
      <c r="D170" s="205" t="s">
        <v>114</v>
      </c>
      <c r="E170" s="206" t="s">
        <v>210</v>
      </c>
      <c r="F170" s="207" t="s">
        <v>211</v>
      </c>
      <c r="G170" s="208" t="s">
        <v>154</v>
      </c>
      <c r="H170" s="209">
        <v>1808.8</v>
      </c>
      <c r="I170" s="210"/>
      <c r="J170" s="211">
        <f>ROUND(I170*H170,2)</f>
        <v>0</v>
      </c>
      <c r="K170" s="207" t="s">
        <v>118</v>
      </c>
      <c r="L170" s="45"/>
      <c r="M170" s="212" t="s">
        <v>19</v>
      </c>
      <c r="N170" s="213" t="s">
        <v>43</v>
      </c>
      <c r="O170" s="85"/>
      <c r="P170" s="214">
        <f>O170*H170</f>
        <v>0</v>
      </c>
      <c r="Q170" s="214">
        <v>0</v>
      </c>
      <c r="R170" s="214">
        <f>Q170*H170</f>
        <v>0</v>
      </c>
      <c r="S170" s="214">
        <v>0</v>
      </c>
      <c r="T170" s="215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16" t="s">
        <v>119</v>
      </c>
      <c r="AT170" s="216" t="s">
        <v>114</v>
      </c>
      <c r="AU170" s="216" t="s">
        <v>82</v>
      </c>
      <c r="AY170" s="18" t="s">
        <v>112</v>
      </c>
      <c r="BE170" s="217">
        <f>IF(N170="základní",J170,0)</f>
        <v>0</v>
      </c>
      <c r="BF170" s="217">
        <f>IF(N170="snížená",J170,0)</f>
        <v>0</v>
      </c>
      <c r="BG170" s="217">
        <f>IF(N170="zákl. přenesená",J170,0)</f>
        <v>0</v>
      </c>
      <c r="BH170" s="217">
        <f>IF(N170="sníž. přenesená",J170,0)</f>
        <v>0</v>
      </c>
      <c r="BI170" s="217">
        <f>IF(N170="nulová",J170,0)</f>
        <v>0</v>
      </c>
      <c r="BJ170" s="18" t="s">
        <v>80</v>
      </c>
      <c r="BK170" s="217">
        <f>ROUND(I170*H170,2)</f>
        <v>0</v>
      </c>
      <c r="BL170" s="18" t="s">
        <v>119</v>
      </c>
      <c r="BM170" s="216" t="s">
        <v>212</v>
      </c>
    </row>
    <row r="171" s="2" customFormat="1">
      <c r="A171" s="39"/>
      <c r="B171" s="40"/>
      <c r="C171" s="41"/>
      <c r="D171" s="218" t="s">
        <v>121</v>
      </c>
      <c r="E171" s="41"/>
      <c r="F171" s="219" t="s">
        <v>213</v>
      </c>
      <c r="G171" s="41"/>
      <c r="H171" s="41"/>
      <c r="I171" s="220"/>
      <c r="J171" s="41"/>
      <c r="K171" s="41"/>
      <c r="L171" s="45"/>
      <c r="M171" s="221"/>
      <c r="N171" s="222"/>
      <c r="O171" s="85"/>
      <c r="P171" s="85"/>
      <c r="Q171" s="85"/>
      <c r="R171" s="85"/>
      <c r="S171" s="85"/>
      <c r="T171" s="86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121</v>
      </c>
      <c r="AU171" s="18" t="s">
        <v>82</v>
      </c>
    </row>
    <row r="172" s="2" customFormat="1">
      <c r="A172" s="39"/>
      <c r="B172" s="40"/>
      <c r="C172" s="41"/>
      <c r="D172" s="223" t="s">
        <v>123</v>
      </c>
      <c r="E172" s="41"/>
      <c r="F172" s="224" t="s">
        <v>214</v>
      </c>
      <c r="G172" s="41"/>
      <c r="H172" s="41"/>
      <c r="I172" s="220"/>
      <c r="J172" s="41"/>
      <c r="K172" s="41"/>
      <c r="L172" s="45"/>
      <c r="M172" s="221"/>
      <c r="N172" s="222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123</v>
      </c>
      <c r="AU172" s="18" t="s">
        <v>82</v>
      </c>
    </row>
    <row r="173" s="14" customFormat="1">
      <c r="A173" s="14"/>
      <c r="B173" s="235"/>
      <c r="C173" s="236"/>
      <c r="D173" s="218" t="s">
        <v>125</v>
      </c>
      <c r="E173" s="237" t="s">
        <v>19</v>
      </c>
      <c r="F173" s="238" t="s">
        <v>215</v>
      </c>
      <c r="G173" s="236"/>
      <c r="H173" s="239">
        <v>1808.8</v>
      </c>
      <c r="I173" s="240"/>
      <c r="J173" s="236"/>
      <c r="K173" s="236"/>
      <c r="L173" s="241"/>
      <c r="M173" s="242"/>
      <c r="N173" s="243"/>
      <c r="O173" s="243"/>
      <c r="P173" s="243"/>
      <c r="Q173" s="243"/>
      <c r="R173" s="243"/>
      <c r="S173" s="243"/>
      <c r="T173" s="24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45" t="s">
        <v>125</v>
      </c>
      <c r="AU173" s="245" t="s">
        <v>82</v>
      </c>
      <c r="AV173" s="14" t="s">
        <v>82</v>
      </c>
      <c r="AW173" s="14" t="s">
        <v>33</v>
      </c>
      <c r="AX173" s="14" t="s">
        <v>80</v>
      </c>
      <c r="AY173" s="245" t="s">
        <v>112</v>
      </c>
    </row>
    <row r="174" s="2" customFormat="1" ht="24.15" customHeight="1">
      <c r="A174" s="39"/>
      <c r="B174" s="40"/>
      <c r="C174" s="205" t="s">
        <v>216</v>
      </c>
      <c r="D174" s="205" t="s">
        <v>114</v>
      </c>
      <c r="E174" s="206" t="s">
        <v>217</v>
      </c>
      <c r="F174" s="207" t="s">
        <v>218</v>
      </c>
      <c r="G174" s="208" t="s">
        <v>154</v>
      </c>
      <c r="H174" s="209">
        <v>113.05</v>
      </c>
      <c r="I174" s="210"/>
      <c r="J174" s="211">
        <f>ROUND(I174*H174,2)</f>
        <v>0</v>
      </c>
      <c r="K174" s="207" t="s">
        <v>118</v>
      </c>
      <c r="L174" s="45"/>
      <c r="M174" s="212" t="s">
        <v>19</v>
      </c>
      <c r="N174" s="213" t="s">
        <v>43</v>
      </c>
      <c r="O174" s="85"/>
      <c r="P174" s="214">
        <f>O174*H174</f>
        <v>0</v>
      </c>
      <c r="Q174" s="214">
        <v>0</v>
      </c>
      <c r="R174" s="214">
        <f>Q174*H174</f>
        <v>0</v>
      </c>
      <c r="S174" s="214">
        <v>0</v>
      </c>
      <c r="T174" s="215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16" t="s">
        <v>119</v>
      </c>
      <c r="AT174" s="216" t="s">
        <v>114</v>
      </c>
      <c r="AU174" s="216" t="s">
        <v>82</v>
      </c>
      <c r="AY174" s="18" t="s">
        <v>112</v>
      </c>
      <c r="BE174" s="217">
        <f>IF(N174="základní",J174,0)</f>
        <v>0</v>
      </c>
      <c r="BF174" s="217">
        <f>IF(N174="snížená",J174,0)</f>
        <v>0</v>
      </c>
      <c r="BG174" s="217">
        <f>IF(N174="zákl. přenesená",J174,0)</f>
        <v>0</v>
      </c>
      <c r="BH174" s="217">
        <f>IF(N174="sníž. přenesená",J174,0)</f>
        <v>0</v>
      </c>
      <c r="BI174" s="217">
        <f>IF(N174="nulová",J174,0)</f>
        <v>0</v>
      </c>
      <c r="BJ174" s="18" t="s">
        <v>80</v>
      </c>
      <c r="BK174" s="217">
        <f>ROUND(I174*H174,2)</f>
        <v>0</v>
      </c>
      <c r="BL174" s="18" t="s">
        <v>119</v>
      </c>
      <c r="BM174" s="216" t="s">
        <v>219</v>
      </c>
    </row>
    <row r="175" s="2" customFormat="1">
      <c r="A175" s="39"/>
      <c r="B175" s="40"/>
      <c r="C175" s="41"/>
      <c r="D175" s="218" t="s">
        <v>121</v>
      </c>
      <c r="E175" s="41"/>
      <c r="F175" s="219" t="s">
        <v>220</v>
      </c>
      <c r="G175" s="41"/>
      <c r="H175" s="41"/>
      <c r="I175" s="220"/>
      <c r="J175" s="41"/>
      <c r="K175" s="41"/>
      <c r="L175" s="45"/>
      <c r="M175" s="221"/>
      <c r="N175" s="222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121</v>
      </c>
      <c r="AU175" s="18" t="s">
        <v>82</v>
      </c>
    </row>
    <row r="176" s="2" customFormat="1">
      <c r="A176" s="39"/>
      <c r="B176" s="40"/>
      <c r="C176" s="41"/>
      <c r="D176" s="223" t="s">
        <v>123</v>
      </c>
      <c r="E176" s="41"/>
      <c r="F176" s="224" t="s">
        <v>221</v>
      </c>
      <c r="G176" s="41"/>
      <c r="H176" s="41"/>
      <c r="I176" s="220"/>
      <c r="J176" s="41"/>
      <c r="K176" s="41"/>
      <c r="L176" s="45"/>
      <c r="M176" s="221"/>
      <c r="N176" s="222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123</v>
      </c>
      <c r="AU176" s="18" t="s">
        <v>82</v>
      </c>
    </row>
    <row r="177" s="2" customFormat="1" ht="33" customHeight="1">
      <c r="A177" s="39"/>
      <c r="B177" s="40"/>
      <c r="C177" s="205" t="s">
        <v>8</v>
      </c>
      <c r="D177" s="205" t="s">
        <v>114</v>
      </c>
      <c r="E177" s="206" t="s">
        <v>222</v>
      </c>
      <c r="F177" s="207" t="s">
        <v>223</v>
      </c>
      <c r="G177" s="208" t="s">
        <v>224</v>
      </c>
      <c r="H177" s="209">
        <v>203.49000000000001</v>
      </c>
      <c r="I177" s="210"/>
      <c r="J177" s="211">
        <f>ROUND(I177*H177,2)</f>
        <v>0</v>
      </c>
      <c r="K177" s="207" t="s">
        <v>118</v>
      </c>
      <c r="L177" s="45"/>
      <c r="M177" s="212" t="s">
        <v>19</v>
      </c>
      <c r="N177" s="213" t="s">
        <v>43</v>
      </c>
      <c r="O177" s="85"/>
      <c r="P177" s="214">
        <f>O177*H177</f>
        <v>0</v>
      </c>
      <c r="Q177" s="214">
        <v>0</v>
      </c>
      <c r="R177" s="214">
        <f>Q177*H177</f>
        <v>0</v>
      </c>
      <c r="S177" s="214">
        <v>0</v>
      </c>
      <c r="T177" s="215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16" t="s">
        <v>119</v>
      </c>
      <c r="AT177" s="216" t="s">
        <v>114</v>
      </c>
      <c r="AU177" s="216" t="s">
        <v>82</v>
      </c>
      <c r="AY177" s="18" t="s">
        <v>112</v>
      </c>
      <c r="BE177" s="217">
        <f>IF(N177="základní",J177,0)</f>
        <v>0</v>
      </c>
      <c r="BF177" s="217">
        <f>IF(N177="snížená",J177,0)</f>
        <v>0</v>
      </c>
      <c r="BG177" s="217">
        <f>IF(N177="zákl. přenesená",J177,0)</f>
        <v>0</v>
      </c>
      <c r="BH177" s="217">
        <f>IF(N177="sníž. přenesená",J177,0)</f>
        <v>0</v>
      </c>
      <c r="BI177" s="217">
        <f>IF(N177="nulová",J177,0)</f>
        <v>0</v>
      </c>
      <c r="BJ177" s="18" t="s">
        <v>80</v>
      </c>
      <c r="BK177" s="217">
        <f>ROUND(I177*H177,2)</f>
        <v>0</v>
      </c>
      <c r="BL177" s="18" t="s">
        <v>119</v>
      </c>
      <c r="BM177" s="216" t="s">
        <v>225</v>
      </c>
    </row>
    <row r="178" s="2" customFormat="1">
      <c r="A178" s="39"/>
      <c r="B178" s="40"/>
      <c r="C178" s="41"/>
      <c r="D178" s="218" t="s">
        <v>121</v>
      </c>
      <c r="E178" s="41"/>
      <c r="F178" s="219" t="s">
        <v>226</v>
      </c>
      <c r="G178" s="41"/>
      <c r="H178" s="41"/>
      <c r="I178" s="220"/>
      <c r="J178" s="41"/>
      <c r="K178" s="41"/>
      <c r="L178" s="45"/>
      <c r="M178" s="221"/>
      <c r="N178" s="222"/>
      <c r="O178" s="85"/>
      <c r="P178" s="85"/>
      <c r="Q178" s="85"/>
      <c r="R178" s="85"/>
      <c r="S178" s="85"/>
      <c r="T178" s="86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121</v>
      </c>
      <c r="AU178" s="18" t="s">
        <v>82</v>
      </c>
    </row>
    <row r="179" s="2" customFormat="1">
      <c r="A179" s="39"/>
      <c r="B179" s="40"/>
      <c r="C179" s="41"/>
      <c r="D179" s="223" t="s">
        <v>123</v>
      </c>
      <c r="E179" s="41"/>
      <c r="F179" s="224" t="s">
        <v>227</v>
      </c>
      <c r="G179" s="41"/>
      <c r="H179" s="41"/>
      <c r="I179" s="220"/>
      <c r="J179" s="41"/>
      <c r="K179" s="41"/>
      <c r="L179" s="45"/>
      <c r="M179" s="221"/>
      <c r="N179" s="222"/>
      <c r="O179" s="85"/>
      <c r="P179" s="85"/>
      <c r="Q179" s="85"/>
      <c r="R179" s="85"/>
      <c r="S179" s="85"/>
      <c r="T179" s="86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123</v>
      </c>
      <c r="AU179" s="18" t="s">
        <v>82</v>
      </c>
    </row>
    <row r="180" s="14" customFormat="1">
      <c r="A180" s="14"/>
      <c r="B180" s="235"/>
      <c r="C180" s="236"/>
      <c r="D180" s="218" t="s">
        <v>125</v>
      </c>
      <c r="E180" s="237" t="s">
        <v>19</v>
      </c>
      <c r="F180" s="238" t="s">
        <v>228</v>
      </c>
      <c r="G180" s="236"/>
      <c r="H180" s="239">
        <v>203.49000000000001</v>
      </c>
      <c r="I180" s="240"/>
      <c r="J180" s="236"/>
      <c r="K180" s="236"/>
      <c r="L180" s="241"/>
      <c r="M180" s="242"/>
      <c r="N180" s="243"/>
      <c r="O180" s="243"/>
      <c r="P180" s="243"/>
      <c r="Q180" s="243"/>
      <c r="R180" s="243"/>
      <c r="S180" s="243"/>
      <c r="T180" s="24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5" t="s">
        <v>125</v>
      </c>
      <c r="AU180" s="245" t="s">
        <v>82</v>
      </c>
      <c r="AV180" s="14" t="s">
        <v>82</v>
      </c>
      <c r="AW180" s="14" t="s">
        <v>33</v>
      </c>
      <c r="AX180" s="14" t="s">
        <v>80</v>
      </c>
      <c r="AY180" s="245" t="s">
        <v>112</v>
      </c>
    </row>
    <row r="181" s="12" customFormat="1" ht="22.8" customHeight="1">
      <c r="A181" s="12"/>
      <c r="B181" s="189"/>
      <c r="C181" s="190"/>
      <c r="D181" s="191" t="s">
        <v>71</v>
      </c>
      <c r="E181" s="203" t="s">
        <v>183</v>
      </c>
      <c r="F181" s="203" t="s">
        <v>229</v>
      </c>
      <c r="G181" s="190"/>
      <c r="H181" s="190"/>
      <c r="I181" s="193"/>
      <c r="J181" s="204">
        <f>BK181</f>
        <v>0</v>
      </c>
      <c r="K181" s="190"/>
      <c r="L181" s="195"/>
      <c r="M181" s="196"/>
      <c r="N181" s="197"/>
      <c r="O181" s="197"/>
      <c r="P181" s="198">
        <f>SUM(P182:P191)</f>
        <v>0</v>
      </c>
      <c r="Q181" s="197"/>
      <c r="R181" s="198">
        <f>SUM(R182:R191)</f>
        <v>42.584320000000005</v>
      </c>
      <c r="S181" s="197"/>
      <c r="T181" s="199">
        <f>SUM(T182:T191)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00" t="s">
        <v>80</v>
      </c>
      <c r="AT181" s="201" t="s">
        <v>71</v>
      </c>
      <c r="AU181" s="201" t="s">
        <v>80</v>
      </c>
      <c r="AY181" s="200" t="s">
        <v>112</v>
      </c>
      <c r="BK181" s="202">
        <f>SUM(BK182:BK191)</f>
        <v>0</v>
      </c>
    </row>
    <row r="182" s="2" customFormat="1" ht="24.15" customHeight="1">
      <c r="A182" s="39"/>
      <c r="B182" s="40"/>
      <c r="C182" s="205" t="s">
        <v>230</v>
      </c>
      <c r="D182" s="205" t="s">
        <v>114</v>
      </c>
      <c r="E182" s="206" t="s">
        <v>231</v>
      </c>
      <c r="F182" s="207" t="s">
        <v>232</v>
      </c>
      <c r="G182" s="208" t="s">
        <v>233</v>
      </c>
      <c r="H182" s="209">
        <v>76</v>
      </c>
      <c r="I182" s="210"/>
      <c r="J182" s="211">
        <f>ROUND(I182*H182,2)</f>
        <v>0</v>
      </c>
      <c r="K182" s="207" t="s">
        <v>118</v>
      </c>
      <c r="L182" s="45"/>
      <c r="M182" s="212" t="s">
        <v>19</v>
      </c>
      <c r="N182" s="213" t="s">
        <v>43</v>
      </c>
      <c r="O182" s="85"/>
      <c r="P182" s="214">
        <f>O182*H182</f>
        <v>0</v>
      </c>
      <c r="Q182" s="214">
        <v>0.56032000000000004</v>
      </c>
      <c r="R182" s="214">
        <f>Q182*H182</f>
        <v>42.584320000000005</v>
      </c>
      <c r="S182" s="214">
        <v>0</v>
      </c>
      <c r="T182" s="215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16" t="s">
        <v>119</v>
      </c>
      <c r="AT182" s="216" t="s">
        <v>114</v>
      </c>
      <c r="AU182" s="216" t="s">
        <v>82</v>
      </c>
      <c r="AY182" s="18" t="s">
        <v>112</v>
      </c>
      <c r="BE182" s="217">
        <f>IF(N182="základní",J182,0)</f>
        <v>0</v>
      </c>
      <c r="BF182" s="217">
        <f>IF(N182="snížená",J182,0)</f>
        <v>0</v>
      </c>
      <c r="BG182" s="217">
        <f>IF(N182="zákl. přenesená",J182,0)</f>
        <v>0</v>
      </c>
      <c r="BH182" s="217">
        <f>IF(N182="sníž. přenesená",J182,0)</f>
        <v>0</v>
      </c>
      <c r="BI182" s="217">
        <f>IF(N182="nulová",J182,0)</f>
        <v>0</v>
      </c>
      <c r="BJ182" s="18" t="s">
        <v>80</v>
      </c>
      <c r="BK182" s="217">
        <f>ROUND(I182*H182,2)</f>
        <v>0</v>
      </c>
      <c r="BL182" s="18" t="s">
        <v>119</v>
      </c>
      <c r="BM182" s="216" t="s">
        <v>234</v>
      </c>
    </row>
    <row r="183" s="2" customFormat="1">
      <c r="A183" s="39"/>
      <c r="B183" s="40"/>
      <c r="C183" s="41"/>
      <c r="D183" s="218" t="s">
        <v>121</v>
      </c>
      <c r="E183" s="41"/>
      <c r="F183" s="219" t="s">
        <v>235</v>
      </c>
      <c r="G183" s="41"/>
      <c r="H183" s="41"/>
      <c r="I183" s="220"/>
      <c r="J183" s="41"/>
      <c r="K183" s="41"/>
      <c r="L183" s="45"/>
      <c r="M183" s="221"/>
      <c r="N183" s="222"/>
      <c r="O183" s="85"/>
      <c r="P183" s="85"/>
      <c r="Q183" s="85"/>
      <c r="R183" s="85"/>
      <c r="S183" s="85"/>
      <c r="T183" s="86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T183" s="18" t="s">
        <v>121</v>
      </c>
      <c r="AU183" s="18" t="s">
        <v>82</v>
      </c>
    </row>
    <row r="184" s="2" customFormat="1">
      <c r="A184" s="39"/>
      <c r="B184" s="40"/>
      <c r="C184" s="41"/>
      <c r="D184" s="223" t="s">
        <v>123</v>
      </c>
      <c r="E184" s="41"/>
      <c r="F184" s="224" t="s">
        <v>236</v>
      </c>
      <c r="G184" s="41"/>
      <c r="H184" s="41"/>
      <c r="I184" s="220"/>
      <c r="J184" s="41"/>
      <c r="K184" s="41"/>
      <c r="L184" s="45"/>
      <c r="M184" s="221"/>
      <c r="N184" s="222"/>
      <c r="O184" s="85"/>
      <c r="P184" s="85"/>
      <c r="Q184" s="85"/>
      <c r="R184" s="85"/>
      <c r="S184" s="85"/>
      <c r="T184" s="86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18" t="s">
        <v>123</v>
      </c>
      <c r="AU184" s="18" t="s">
        <v>82</v>
      </c>
    </row>
    <row r="185" s="13" customFormat="1">
      <c r="A185" s="13"/>
      <c r="B185" s="225"/>
      <c r="C185" s="226"/>
      <c r="D185" s="218" t="s">
        <v>125</v>
      </c>
      <c r="E185" s="227" t="s">
        <v>19</v>
      </c>
      <c r="F185" s="228" t="s">
        <v>126</v>
      </c>
      <c r="G185" s="226"/>
      <c r="H185" s="227" t="s">
        <v>19</v>
      </c>
      <c r="I185" s="229"/>
      <c r="J185" s="226"/>
      <c r="K185" s="226"/>
      <c r="L185" s="230"/>
      <c r="M185" s="231"/>
      <c r="N185" s="232"/>
      <c r="O185" s="232"/>
      <c r="P185" s="232"/>
      <c r="Q185" s="232"/>
      <c r="R185" s="232"/>
      <c r="S185" s="232"/>
      <c r="T185" s="23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4" t="s">
        <v>125</v>
      </c>
      <c r="AU185" s="234" t="s">
        <v>82</v>
      </c>
      <c r="AV185" s="13" t="s">
        <v>80</v>
      </c>
      <c r="AW185" s="13" t="s">
        <v>33</v>
      </c>
      <c r="AX185" s="13" t="s">
        <v>72</v>
      </c>
      <c r="AY185" s="234" t="s">
        <v>112</v>
      </c>
    </row>
    <row r="186" s="14" customFormat="1">
      <c r="A186" s="14"/>
      <c r="B186" s="235"/>
      <c r="C186" s="236"/>
      <c r="D186" s="218" t="s">
        <v>125</v>
      </c>
      <c r="E186" s="237" t="s">
        <v>19</v>
      </c>
      <c r="F186" s="238" t="s">
        <v>216</v>
      </c>
      <c r="G186" s="236"/>
      <c r="H186" s="239">
        <v>14</v>
      </c>
      <c r="I186" s="240"/>
      <c r="J186" s="236"/>
      <c r="K186" s="236"/>
      <c r="L186" s="241"/>
      <c r="M186" s="242"/>
      <c r="N186" s="243"/>
      <c r="O186" s="243"/>
      <c r="P186" s="243"/>
      <c r="Q186" s="243"/>
      <c r="R186" s="243"/>
      <c r="S186" s="243"/>
      <c r="T186" s="24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45" t="s">
        <v>125</v>
      </c>
      <c r="AU186" s="245" t="s">
        <v>82</v>
      </c>
      <c r="AV186" s="14" t="s">
        <v>82</v>
      </c>
      <c r="AW186" s="14" t="s">
        <v>33</v>
      </c>
      <c r="AX186" s="14" t="s">
        <v>72</v>
      </c>
      <c r="AY186" s="245" t="s">
        <v>112</v>
      </c>
    </row>
    <row r="187" s="13" customFormat="1">
      <c r="A187" s="13"/>
      <c r="B187" s="225"/>
      <c r="C187" s="226"/>
      <c r="D187" s="218" t="s">
        <v>125</v>
      </c>
      <c r="E187" s="227" t="s">
        <v>19</v>
      </c>
      <c r="F187" s="228" t="s">
        <v>133</v>
      </c>
      <c r="G187" s="226"/>
      <c r="H187" s="227" t="s">
        <v>19</v>
      </c>
      <c r="I187" s="229"/>
      <c r="J187" s="226"/>
      <c r="K187" s="226"/>
      <c r="L187" s="230"/>
      <c r="M187" s="231"/>
      <c r="N187" s="232"/>
      <c r="O187" s="232"/>
      <c r="P187" s="232"/>
      <c r="Q187" s="232"/>
      <c r="R187" s="232"/>
      <c r="S187" s="232"/>
      <c r="T187" s="23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4" t="s">
        <v>125</v>
      </c>
      <c r="AU187" s="234" t="s">
        <v>82</v>
      </c>
      <c r="AV187" s="13" t="s">
        <v>80</v>
      </c>
      <c r="AW187" s="13" t="s">
        <v>33</v>
      </c>
      <c r="AX187" s="13" t="s">
        <v>72</v>
      </c>
      <c r="AY187" s="234" t="s">
        <v>112</v>
      </c>
    </row>
    <row r="188" s="14" customFormat="1">
      <c r="A188" s="14"/>
      <c r="B188" s="235"/>
      <c r="C188" s="236"/>
      <c r="D188" s="218" t="s">
        <v>125</v>
      </c>
      <c r="E188" s="237" t="s">
        <v>19</v>
      </c>
      <c r="F188" s="238" t="s">
        <v>202</v>
      </c>
      <c r="G188" s="236"/>
      <c r="H188" s="239">
        <v>12</v>
      </c>
      <c r="I188" s="240"/>
      <c r="J188" s="236"/>
      <c r="K188" s="236"/>
      <c r="L188" s="241"/>
      <c r="M188" s="242"/>
      <c r="N188" s="243"/>
      <c r="O188" s="243"/>
      <c r="P188" s="243"/>
      <c r="Q188" s="243"/>
      <c r="R188" s="243"/>
      <c r="S188" s="243"/>
      <c r="T188" s="24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45" t="s">
        <v>125</v>
      </c>
      <c r="AU188" s="245" t="s">
        <v>82</v>
      </c>
      <c r="AV188" s="14" t="s">
        <v>82</v>
      </c>
      <c r="AW188" s="14" t="s">
        <v>33</v>
      </c>
      <c r="AX188" s="14" t="s">
        <v>72</v>
      </c>
      <c r="AY188" s="245" t="s">
        <v>112</v>
      </c>
    </row>
    <row r="189" s="13" customFormat="1">
      <c r="A189" s="13"/>
      <c r="B189" s="225"/>
      <c r="C189" s="226"/>
      <c r="D189" s="218" t="s">
        <v>125</v>
      </c>
      <c r="E189" s="227" t="s">
        <v>19</v>
      </c>
      <c r="F189" s="228" t="s">
        <v>135</v>
      </c>
      <c r="G189" s="226"/>
      <c r="H189" s="227" t="s">
        <v>19</v>
      </c>
      <c r="I189" s="229"/>
      <c r="J189" s="226"/>
      <c r="K189" s="226"/>
      <c r="L189" s="230"/>
      <c r="M189" s="231"/>
      <c r="N189" s="232"/>
      <c r="O189" s="232"/>
      <c r="P189" s="232"/>
      <c r="Q189" s="232"/>
      <c r="R189" s="232"/>
      <c r="S189" s="232"/>
      <c r="T189" s="23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4" t="s">
        <v>125</v>
      </c>
      <c r="AU189" s="234" t="s">
        <v>82</v>
      </c>
      <c r="AV189" s="13" t="s">
        <v>80</v>
      </c>
      <c r="AW189" s="13" t="s">
        <v>33</v>
      </c>
      <c r="AX189" s="13" t="s">
        <v>72</v>
      </c>
      <c r="AY189" s="234" t="s">
        <v>112</v>
      </c>
    </row>
    <row r="190" s="14" customFormat="1">
      <c r="A190" s="14"/>
      <c r="B190" s="235"/>
      <c r="C190" s="236"/>
      <c r="D190" s="218" t="s">
        <v>125</v>
      </c>
      <c r="E190" s="237" t="s">
        <v>19</v>
      </c>
      <c r="F190" s="238" t="s">
        <v>134</v>
      </c>
      <c r="G190" s="236"/>
      <c r="H190" s="239">
        <v>50</v>
      </c>
      <c r="I190" s="240"/>
      <c r="J190" s="236"/>
      <c r="K190" s="236"/>
      <c r="L190" s="241"/>
      <c r="M190" s="242"/>
      <c r="N190" s="243"/>
      <c r="O190" s="243"/>
      <c r="P190" s="243"/>
      <c r="Q190" s="243"/>
      <c r="R190" s="243"/>
      <c r="S190" s="243"/>
      <c r="T190" s="24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5" t="s">
        <v>125</v>
      </c>
      <c r="AU190" s="245" t="s">
        <v>82</v>
      </c>
      <c r="AV190" s="14" t="s">
        <v>82</v>
      </c>
      <c r="AW190" s="14" t="s">
        <v>33</v>
      </c>
      <c r="AX190" s="14" t="s">
        <v>72</v>
      </c>
      <c r="AY190" s="245" t="s">
        <v>112</v>
      </c>
    </row>
    <row r="191" s="15" customFormat="1">
      <c r="A191" s="15"/>
      <c r="B191" s="246"/>
      <c r="C191" s="247"/>
      <c r="D191" s="218" t="s">
        <v>125</v>
      </c>
      <c r="E191" s="248" t="s">
        <v>19</v>
      </c>
      <c r="F191" s="249" t="s">
        <v>136</v>
      </c>
      <c r="G191" s="247"/>
      <c r="H191" s="250">
        <v>76</v>
      </c>
      <c r="I191" s="251"/>
      <c r="J191" s="247"/>
      <c r="K191" s="247"/>
      <c r="L191" s="252"/>
      <c r="M191" s="253"/>
      <c r="N191" s="254"/>
      <c r="O191" s="254"/>
      <c r="P191" s="254"/>
      <c r="Q191" s="254"/>
      <c r="R191" s="254"/>
      <c r="S191" s="254"/>
      <c r="T191" s="25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56" t="s">
        <v>125</v>
      </c>
      <c r="AU191" s="256" t="s">
        <v>82</v>
      </c>
      <c r="AV191" s="15" t="s">
        <v>119</v>
      </c>
      <c r="AW191" s="15" t="s">
        <v>33</v>
      </c>
      <c r="AX191" s="15" t="s">
        <v>80</v>
      </c>
      <c r="AY191" s="256" t="s">
        <v>112</v>
      </c>
    </row>
    <row r="192" s="12" customFormat="1" ht="22.8" customHeight="1">
      <c r="A192" s="12"/>
      <c r="B192" s="189"/>
      <c r="C192" s="190"/>
      <c r="D192" s="191" t="s">
        <v>71</v>
      </c>
      <c r="E192" s="203" t="s">
        <v>237</v>
      </c>
      <c r="F192" s="203" t="s">
        <v>238</v>
      </c>
      <c r="G192" s="190"/>
      <c r="H192" s="190"/>
      <c r="I192" s="193"/>
      <c r="J192" s="204">
        <f>BK192</f>
        <v>0</v>
      </c>
      <c r="K192" s="190"/>
      <c r="L192" s="195"/>
      <c r="M192" s="196"/>
      <c r="N192" s="197"/>
      <c r="O192" s="197"/>
      <c r="P192" s="198">
        <f>SUM(P193:P198)</f>
        <v>0</v>
      </c>
      <c r="Q192" s="197"/>
      <c r="R192" s="198">
        <f>SUM(R193:R198)</f>
        <v>0</v>
      </c>
      <c r="S192" s="197"/>
      <c r="T192" s="199">
        <f>SUM(T193:T198)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00" t="s">
        <v>80</v>
      </c>
      <c r="AT192" s="201" t="s">
        <v>71</v>
      </c>
      <c r="AU192" s="201" t="s">
        <v>80</v>
      </c>
      <c r="AY192" s="200" t="s">
        <v>112</v>
      </c>
      <c r="BK192" s="202">
        <f>SUM(BK193:BK198)</f>
        <v>0</v>
      </c>
    </row>
    <row r="193" s="2" customFormat="1" ht="16.5" customHeight="1">
      <c r="A193" s="39"/>
      <c r="B193" s="40"/>
      <c r="C193" s="205" t="s">
        <v>239</v>
      </c>
      <c r="D193" s="205" t="s">
        <v>114</v>
      </c>
      <c r="E193" s="206" t="s">
        <v>240</v>
      </c>
      <c r="F193" s="207" t="s">
        <v>241</v>
      </c>
      <c r="G193" s="208" t="s">
        <v>224</v>
      </c>
      <c r="H193" s="209">
        <v>33.936999999999998</v>
      </c>
      <c r="I193" s="210"/>
      <c r="J193" s="211">
        <f>ROUND(I193*H193,2)</f>
        <v>0</v>
      </c>
      <c r="K193" s="207" t="s">
        <v>118</v>
      </c>
      <c r="L193" s="45"/>
      <c r="M193" s="212" t="s">
        <v>19</v>
      </c>
      <c r="N193" s="213" t="s">
        <v>43</v>
      </c>
      <c r="O193" s="85"/>
      <c r="P193" s="214">
        <f>O193*H193</f>
        <v>0</v>
      </c>
      <c r="Q193" s="214">
        <v>0</v>
      </c>
      <c r="R193" s="214">
        <f>Q193*H193</f>
        <v>0</v>
      </c>
      <c r="S193" s="214">
        <v>0</v>
      </c>
      <c r="T193" s="215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16" t="s">
        <v>119</v>
      </c>
      <c r="AT193" s="216" t="s">
        <v>114</v>
      </c>
      <c r="AU193" s="216" t="s">
        <v>82</v>
      </c>
      <c r="AY193" s="18" t="s">
        <v>112</v>
      </c>
      <c r="BE193" s="217">
        <f>IF(N193="základní",J193,0)</f>
        <v>0</v>
      </c>
      <c r="BF193" s="217">
        <f>IF(N193="snížená",J193,0)</f>
        <v>0</v>
      </c>
      <c r="BG193" s="217">
        <f>IF(N193="zákl. přenesená",J193,0)</f>
        <v>0</v>
      </c>
      <c r="BH193" s="217">
        <f>IF(N193="sníž. přenesená",J193,0)</f>
        <v>0</v>
      </c>
      <c r="BI193" s="217">
        <f>IF(N193="nulová",J193,0)</f>
        <v>0</v>
      </c>
      <c r="BJ193" s="18" t="s">
        <v>80</v>
      </c>
      <c r="BK193" s="217">
        <f>ROUND(I193*H193,2)</f>
        <v>0</v>
      </c>
      <c r="BL193" s="18" t="s">
        <v>119</v>
      </c>
      <c r="BM193" s="216" t="s">
        <v>242</v>
      </c>
    </row>
    <row r="194" s="2" customFormat="1">
      <c r="A194" s="39"/>
      <c r="B194" s="40"/>
      <c r="C194" s="41"/>
      <c r="D194" s="218" t="s">
        <v>121</v>
      </c>
      <c r="E194" s="41"/>
      <c r="F194" s="219" t="s">
        <v>243</v>
      </c>
      <c r="G194" s="41"/>
      <c r="H194" s="41"/>
      <c r="I194" s="220"/>
      <c r="J194" s="41"/>
      <c r="K194" s="41"/>
      <c r="L194" s="45"/>
      <c r="M194" s="221"/>
      <c r="N194" s="222"/>
      <c r="O194" s="85"/>
      <c r="P194" s="85"/>
      <c r="Q194" s="85"/>
      <c r="R194" s="85"/>
      <c r="S194" s="85"/>
      <c r="T194" s="86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121</v>
      </c>
      <c r="AU194" s="18" t="s">
        <v>82</v>
      </c>
    </row>
    <row r="195" s="2" customFormat="1">
      <c r="A195" s="39"/>
      <c r="B195" s="40"/>
      <c r="C195" s="41"/>
      <c r="D195" s="223" t="s">
        <v>123</v>
      </c>
      <c r="E195" s="41"/>
      <c r="F195" s="224" t="s">
        <v>244</v>
      </c>
      <c r="G195" s="41"/>
      <c r="H195" s="41"/>
      <c r="I195" s="220"/>
      <c r="J195" s="41"/>
      <c r="K195" s="41"/>
      <c r="L195" s="45"/>
      <c r="M195" s="221"/>
      <c r="N195" s="222"/>
      <c r="O195" s="85"/>
      <c r="P195" s="85"/>
      <c r="Q195" s="85"/>
      <c r="R195" s="85"/>
      <c r="S195" s="85"/>
      <c r="T195" s="86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123</v>
      </c>
      <c r="AU195" s="18" t="s">
        <v>82</v>
      </c>
    </row>
    <row r="196" s="2" customFormat="1" ht="33" customHeight="1">
      <c r="A196" s="39"/>
      <c r="B196" s="40"/>
      <c r="C196" s="205" t="s">
        <v>245</v>
      </c>
      <c r="D196" s="205" t="s">
        <v>114</v>
      </c>
      <c r="E196" s="206" t="s">
        <v>246</v>
      </c>
      <c r="F196" s="207" t="s">
        <v>247</v>
      </c>
      <c r="G196" s="208" t="s">
        <v>224</v>
      </c>
      <c r="H196" s="209">
        <v>42.584000000000003</v>
      </c>
      <c r="I196" s="210"/>
      <c r="J196" s="211">
        <f>ROUND(I196*H196,2)</f>
        <v>0</v>
      </c>
      <c r="K196" s="207" t="s">
        <v>118</v>
      </c>
      <c r="L196" s="45"/>
      <c r="M196" s="212" t="s">
        <v>19</v>
      </c>
      <c r="N196" s="213" t="s">
        <v>43</v>
      </c>
      <c r="O196" s="85"/>
      <c r="P196" s="214">
        <f>O196*H196</f>
        <v>0</v>
      </c>
      <c r="Q196" s="214">
        <v>0</v>
      </c>
      <c r="R196" s="214">
        <f>Q196*H196</f>
        <v>0</v>
      </c>
      <c r="S196" s="214">
        <v>0</v>
      </c>
      <c r="T196" s="215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16" t="s">
        <v>119</v>
      </c>
      <c r="AT196" s="216" t="s">
        <v>114</v>
      </c>
      <c r="AU196" s="216" t="s">
        <v>82</v>
      </c>
      <c r="AY196" s="18" t="s">
        <v>112</v>
      </c>
      <c r="BE196" s="217">
        <f>IF(N196="základní",J196,0)</f>
        <v>0</v>
      </c>
      <c r="BF196" s="217">
        <f>IF(N196="snížená",J196,0)</f>
        <v>0</v>
      </c>
      <c r="BG196" s="217">
        <f>IF(N196="zákl. přenesená",J196,0)</f>
        <v>0</v>
      </c>
      <c r="BH196" s="217">
        <f>IF(N196="sníž. přenesená",J196,0)</f>
        <v>0</v>
      </c>
      <c r="BI196" s="217">
        <f>IF(N196="nulová",J196,0)</f>
        <v>0</v>
      </c>
      <c r="BJ196" s="18" t="s">
        <v>80</v>
      </c>
      <c r="BK196" s="217">
        <f>ROUND(I196*H196,2)</f>
        <v>0</v>
      </c>
      <c r="BL196" s="18" t="s">
        <v>119</v>
      </c>
      <c r="BM196" s="216" t="s">
        <v>248</v>
      </c>
    </row>
    <row r="197" s="2" customFormat="1">
      <c r="A197" s="39"/>
      <c r="B197" s="40"/>
      <c r="C197" s="41"/>
      <c r="D197" s="218" t="s">
        <v>121</v>
      </c>
      <c r="E197" s="41"/>
      <c r="F197" s="219" t="s">
        <v>249</v>
      </c>
      <c r="G197" s="41"/>
      <c r="H197" s="41"/>
      <c r="I197" s="220"/>
      <c r="J197" s="41"/>
      <c r="K197" s="41"/>
      <c r="L197" s="45"/>
      <c r="M197" s="221"/>
      <c r="N197" s="222"/>
      <c r="O197" s="85"/>
      <c r="P197" s="85"/>
      <c r="Q197" s="85"/>
      <c r="R197" s="85"/>
      <c r="S197" s="85"/>
      <c r="T197" s="86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T197" s="18" t="s">
        <v>121</v>
      </c>
      <c r="AU197" s="18" t="s">
        <v>82</v>
      </c>
    </row>
    <row r="198" s="2" customFormat="1">
      <c r="A198" s="39"/>
      <c r="B198" s="40"/>
      <c r="C198" s="41"/>
      <c r="D198" s="223" t="s">
        <v>123</v>
      </c>
      <c r="E198" s="41"/>
      <c r="F198" s="224" t="s">
        <v>250</v>
      </c>
      <c r="G198" s="41"/>
      <c r="H198" s="41"/>
      <c r="I198" s="220"/>
      <c r="J198" s="41"/>
      <c r="K198" s="41"/>
      <c r="L198" s="45"/>
      <c r="M198" s="267"/>
      <c r="N198" s="268"/>
      <c r="O198" s="269"/>
      <c r="P198" s="269"/>
      <c r="Q198" s="269"/>
      <c r="R198" s="269"/>
      <c r="S198" s="269"/>
      <c r="T198" s="270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18" t="s">
        <v>123</v>
      </c>
      <c r="AU198" s="18" t="s">
        <v>82</v>
      </c>
    </row>
    <row r="199" s="2" customFormat="1" ht="6.96" customHeight="1">
      <c r="A199" s="39"/>
      <c r="B199" s="60"/>
      <c r="C199" s="61"/>
      <c r="D199" s="61"/>
      <c r="E199" s="61"/>
      <c r="F199" s="61"/>
      <c r="G199" s="61"/>
      <c r="H199" s="61"/>
      <c r="I199" s="61"/>
      <c r="J199" s="61"/>
      <c r="K199" s="61"/>
      <c r="L199" s="45"/>
      <c r="M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</row>
  </sheetData>
  <sheetProtection sheet="1" autoFilter="0" formatColumns="0" formatRows="0" objects="1" scenarios="1" spinCount="100000" saltValue="wjqKd4HEk8/Swejj9TJIBj+DxqHM5UFCsHiuWduouYR1f48RNyl2eBGyuIVng4KyBHd4NwNYIVUGdU7STjzYpg==" hashValue="tSlT0FvQtGA3PNWJw67YhM0CDT4fa88phQ4VebPjMgCZE7T8Kkacwp1XZRaUex35MPuwep8aKJcra0T48gPDhQ==" algorithmName="SHA-512" password="CC35"/>
  <autoFilter ref="C82:K198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hyperlinks>
    <hyperlink ref="F88" r:id="rId1" display="https://podminky.urs.cz/item/CS_URS_2021_02/112151351"/>
    <hyperlink ref="F93" r:id="rId2" display="https://podminky.urs.cz/item/CS_URS_2021_02/112155215"/>
    <hyperlink ref="F103" r:id="rId3" display="https://podminky.urs.cz/item/CS_URS_2021_02/112211271"/>
    <hyperlink ref="F108" r:id="rId4" display="https://podminky.urs.cz/item/CS_URS_2021_02/155211112"/>
    <hyperlink ref="F118" r:id="rId5" display="https://podminky.urs.cz/item/CS_URS_2021_02/155211122"/>
    <hyperlink ref="F128" r:id="rId6" display="https://podminky.urs.cz/item/CS_URS_2021_02/155211241"/>
    <hyperlink ref="F136" r:id="rId7" display="https://podminky.urs.cz/item/CS_URS_2021_02/155211311"/>
    <hyperlink ref="F146" r:id="rId8" display="https://podminky.urs.cz/item/CS_URS_2021_02/155211533"/>
    <hyperlink ref="F158" r:id="rId9" display="https://podminky.urs.cz/item/CS_URS_2021_02/155214111"/>
    <hyperlink ref="F163" r:id="rId10" display="https://podminky.urs.cz/item/CS_URS_2021_02/31319111"/>
    <hyperlink ref="F168" r:id="rId11" display="https://podminky.urs.cz/item/CS_URS_2021_02/162751157"/>
    <hyperlink ref="F172" r:id="rId12" display="https://podminky.urs.cz/item/CS_URS_2021_02/162751159"/>
    <hyperlink ref="F176" r:id="rId13" display="https://podminky.urs.cz/item/CS_URS_2021_02/167111103"/>
    <hyperlink ref="F179" r:id="rId14" display="https://podminky.urs.cz/item/CS_URS_2021_02/171201231"/>
    <hyperlink ref="F184" r:id="rId15" display="https://podminky.urs.cz/item/CS_URS_2021_02/911381114"/>
    <hyperlink ref="F195" r:id="rId16" display="https://podminky.urs.cz/item/CS_URS_2021_02/998004011"/>
    <hyperlink ref="F198" r:id="rId17" display="https://podminky.urs.cz/item/CS_URS_2021_02/998225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8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82</v>
      </c>
    </row>
    <row r="4" s="1" customFormat="1" ht="24.96" customHeight="1">
      <c r="B4" s="21"/>
      <c r="D4" s="131" t="s">
        <v>86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Karlovy Vary, ulice Slovenská - sanace svahů - úsek č.9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87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251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4. 9. 2021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36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38</v>
      </c>
      <c r="E30" s="39"/>
      <c r="F30" s="39"/>
      <c r="G30" s="39"/>
      <c r="H30" s="39"/>
      <c r="I30" s="39"/>
      <c r="J30" s="145">
        <f>ROUND(J84,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40</v>
      </c>
      <c r="G32" s="39"/>
      <c r="H32" s="39"/>
      <c r="I32" s="146" t="s">
        <v>39</v>
      </c>
      <c r="J32" s="146" t="s">
        <v>41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42</v>
      </c>
      <c r="E33" s="133" t="s">
        <v>43</v>
      </c>
      <c r="F33" s="148">
        <f>ROUND((SUM(BE84:BE113)),  2)</f>
        <v>0</v>
      </c>
      <c r="G33" s="39"/>
      <c r="H33" s="39"/>
      <c r="I33" s="149">
        <v>0.20999999999999999</v>
      </c>
      <c r="J33" s="148">
        <f>ROUND(((SUM(BE84:BE113))*I33),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44</v>
      </c>
      <c r="F34" s="148">
        <f>ROUND((SUM(BF84:BF113)),  2)</f>
        <v>0</v>
      </c>
      <c r="G34" s="39"/>
      <c r="H34" s="39"/>
      <c r="I34" s="149">
        <v>0.14999999999999999</v>
      </c>
      <c r="J34" s="148">
        <f>ROUND(((SUM(BF84:BF113))*I34),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45</v>
      </c>
      <c r="F35" s="148">
        <f>ROUND((SUM(BG84:BG113)),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46</v>
      </c>
      <c r="F36" s="148">
        <f>ROUND((SUM(BH84:BH113)),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47</v>
      </c>
      <c r="F37" s="148">
        <f>ROUND((SUM(BI84:BI113)),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48</v>
      </c>
      <c r="E39" s="152"/>
      <c r="F39" s="152"/>
      <c r="G39" s="153" t="s">
        <v>49</v>
      </c>
      <c r="H39" s="154" t="s">
        <v>50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89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Karlovy Vary, ulice Slovenská - sanace svahů - úsek č.9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02 - Vedlejší a ostatní náklady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ul. Slovenská, Karlovy Vary</v>
      </c>
      <c r="G52" s="41"/>
      <c r="H52" s="41"/>
      <c r="I52" s="33" t="s">
        <v>23</v>
      </c>
      <c r="J52" s="73" t="str">
        <f>IF(J12="","",J12)</f>
        <v>4. 9. 2021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Statutární město Karlovy Vary</v>
      </c>
      <c r="G54" s="41"/>
      <c r="H54" s="41"/>
      <c r="I54" s="33" t="s">
        <v>31</v>
      </c>
      <c r="J54" s="37" t="str">
        <f>E21</f>
        <v>Kancelář stavebního inženýrství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90</v>
      </c>
      <c r="D57" s="163"/>
      <c r="E57" s="163"/>
      <c r="F57" s="163"/>
      <c r="G57" s="163"/>
      <c r="H57" s="163"/>
      <c r="I57" s="163"/>
      <c r="J57" s="164" t="s">
        <v>91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70</v>
      </c>
      <c r="D59" s="41"/>
      <c r="E59" s="41"/>
      <c r="F59" s="41"/>
      <c r="G59" s="41"/>
      <c r="H59" s="41"/>
      <c r="I59" s="41"/>
      <c r="J59" s="103">
        <f>J84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92</v>
      </c>
    </row>
    <row r="60" s="9" customFormat="1" ht="24.96" customHeight="1">
      <c r="A60" s="9"/>
      <c r="B60" s="166"/>
      <c r="C60" s="167"/>
      <c r="D60" s="168" t="s">
        <v>252</v>
      </c>
      <c r="E60" s="169"/>
      <c r="F60" s="169"/>
      <c r="G60" s="169"/>
      <c r="H60" s="169"/>
      <c r="I60" s="169"/>
      <c r="J60" s="170">
        <f>J85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253</v>
      </c>
      <c r="E61" s="175"/>
      <c r="F61" s="175"/>
      <c r="G61" s="175"/>
      <c r="H61" s="175"/>
      <c r="I61" s="175"/>
      <c r="J61" s="176">
        <f>J86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254</v>
      </c>
      <c r="E62" s="175"/>
      <c r="F62" s="175"/>
      <c r="G62" s="175"/>
      <c r="H62" s="175"/>
      <c r="I62" s="175"/>
      <c r="J62" s="176">
        <f>J92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255</v>
      </c>
      <c r="E63" s="175"/>
      <c r="F63" s="175"/>
      <c r="G63" s="175"/>
      <c r="H63" s="175"/>
      <c r="I63" s="175"/>
      <c r="J63" s="176">
        <f>J98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256</v>
      </c>
      <c r="E64" s="175"/>
      <c r="F64" s="175"/>
      <c r="G64" s="175"/>
      <c r="H64" s="175"/>
      <c r="I64" s="175"/>
      <c r="J64" s="176">
        <f>J107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97</v>
      </c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161" t="str">
        <f>E7</f>
        <v>Karlovy Vary, ulice Slovenská - sanace svahů - úsek č.9</v>
      </c>
      <c r="F74" s="33"/>
      <c r="G74" s="33"/>
      <c r="H74" s="33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87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70" t="str">
        <f>E9</f>
        <v>02 - Vedlejší a ostatní náklady</v>
      </c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21</v>
      </c>
      <c r="D78" s="41"/>
      <c r="E78" s="41"/>
      <c r="F78" s="28" t="str">
        <f>F12</f>
        <v>ul. Slovenská, Karlovy Vary</v>
      </c>
      <c r="G78" s="41"/>
      <c r="H78" s="41"/>
      <c r="I78" s="33" t="s">
        <v>23</v>
      </c>
      <c r="J78" s="73" t="str">
        <f>IF(J12="","",J12)</f>
        <v>4. 9. 2021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25.65" customHeight="1">
      <c r="A80" s="39"/>
      <c r="B80" s="40"/>
      <c r="C80" s="33" t="s">
        <v>25</v>
      </c>
      <c r="D80" s="41"/>
      <c r="E80" s="41"/>
      <c r="F80" s="28" t="str">
        <f>E15</f>
        <v>Statutární město Karlovy Vary</v>
      </c>
      <c r="G80" s="41"/>
      <c r="H80" s="41"/>
      <c r="I80" s="33" t="s">
        <v>31</v>
      </c>
      <c r="J80" s="37" t="str">
        <f>E21</f>
        <v>Kancelář stavebního inženýrství s.r.o.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29</v>
      </c>
      <c r="D81" s="41"/>
      <c r="E81" s="41"/>
      <c r="F81" s="28" t="str">
        <f>IF(E18="","",E18)</f>
        <v>Vyplň údaj</v>
      </c>
      <c r="G81" s="41"/>
      <c r="H81" s="41"/>
      <c r="I81" s="33" t="s">
        <v>34</v>
      </c>
      <c r="J81" s="37" t="str">
        <f>E24</f>
        <v xml:space="preserve"> 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78"/>
      <c r="B83" s="179"/>
      <c r="C83" s="180" t="s">
        <v>98</v>
      </c>
      <c r="D83" s="181" t="s">
        <v>57</v>
      </c>
      <c r="E83" s="181" t="s">
        <v>53</v>
      </c>
      <c r="F83" s="181" t="s">
        <v>54</v>
      </c>
      <c r="G83" s="181" t="s">
        <v>99</v>
      </c>
      <c r="H83" s="181" t="s">
        <v>100</v>
      </c>
      <c r="I83" s="181" t="s">
        <v>101</v>
      </c>
      <c r="J83" s="181" t="s">
        <v>91</v>
      </c>
      <c r="K83" s="182" t="s">
        <v>102</v>
      </c>
      <c r="L83" s="183"/>
      <c r="M83" s="93" t="s">
        <v>19</v>
      </c>
      <c r="N83" s="94" t="s">
        <v>42</v>
      </c>
      <c r="O83" s="94" t="s">
        <v>103</v>
      </c>
      <c r="P83" s="94" t="s">
        <v>104</v>
      </c>
      <c r="Q83" s="94" t="s">
        <v>105</v>
      </c>
      <c r="R83" s="94" t="s">
        <v>106</v>
      </c>
      <c r="S83" s="94" t="s">
        <v>107</v>
      </c>
      <c r="T83" s="95" t="s">
        <v>108</v>
      </c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</row>
    <row r="84" s="2" customFormat="1" ht="22.8" customHeight="1">
      <c r="A84" s="39"/>
      <c r="B84" s="40"/>
      <c r="C84" s="100" t="s">
        <v>109</v>
      </c>
      <c r="D84" s="41"/>
      <c r="E84" s="41"/>
      <c r="F84" s="41"/>
      <c r="G84" s="41"/>
      <c r="H84" s="41"/>
      <c r="I84" s="41"/>
      <c r="J84" s="184">
        <f>BK84</f>
        <v>0</v>
      </c>
      <c r="K84" s="41"/>
      <c r="L84" s="45"/>
      <c r="M84" s="96"/>
      <c r="N84" s="185"/>
      <c r="O84" s="97"/>
      <c r="P84" s="186">
        <f>P85</f>
        <v>0</v>
      </c>
      <c r="Q84" s="97"/>
      <c r="R84" s="186">
        <f>R85</f>
        <v>0</v>
      </c>
      <c r="S84" s="97"/>
      <c r="T84" s="187">
        <f>T85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71</v>
      </c>
      <c r="AU84" s="18" t="s">
        <v>92</v>
      </c>
      <c r="BK84" s="188">
        <f>BK85</f>
        <v>0</v>
      </c>
    </row>
    <row r="85" s="12" customFormat="1" ht="25.92" customHeight="1">
      <c r="A85" s="12"/>
      <c r="B85" s="189"/>
      <c r="C85" s="190"/>
      <c r="D85" s="191" t="s">
        <v>71</v>
      </c>
      <c r="E85" s="192" t="s">
        <v>257</v>
      </c>
      <c r="F85" s="192" t="s">
        <v>258</v>
      </c>
      <c r="G85" s="190"/>
      <c r="H85" s="190"/>
      <c r="I85" s="193"/>
      <c r="J85" s="194">
        <f>BK85</f>
        <v>0</v>
      </c>
      <c r="K85" s="190"/>
      <c r="L85" s="195"/>
      <c r="M85" s="196"/>
      <c r="N85" s="197"/>
      <c r="O85" s="197"/>
      <c r="P85" s="198">
        <f>P86+P92+P98+P107</f>
        <v>0</v>
      </c>
      <c r="Q85" s="197"/>
      <c r="R85" s="198">
        <f>R86+R92+R98+R107</f>
        <v>0</v>
      </c>
      <c r="S85" s="197"/>
      <c r="T85" s="199">
        <f>T86+T92+T98+T107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151</v>
      </c>
      <c r="AT85" s="201" t="s">
        <v>71</v>
      </c>
      <c r="AU85" s="201" t="s">
        <v>72</v>
      </c>
      <c r="AY85" s="200" t="s">
        <v>112</v>
      </c>
      <c r="BK85" s="202">
        <f>BK86+BK92+BK98+BK107</f>
        <v>0</v>
      </c>
    </row>
    <row r="86" s="12" customFormat="1" ht="22.8" customHeight="1">
      <c r="A86" s="12"/>
      <c r="B86" s="189"/>
      <c r="C86" s="190"/>
      <c r="D86" s="191" t="s">
        <v>71</v>
      </c>
      <c r="E86" s="203" t="s">
        <v>259</v>
      </c>
      <c r="F86" s="203" t="s">
        <v>260</v>
      </c>
      <c r="G86" s="190"/>
      <c r="H86" s="190"/>
      <c r="I86" s="193"/>
      <c r="J86" s="204">
        <f>BK86</f>
        <v>0</v>
      </c>
      <c r="K86" s="190"/>
      <c r="L86" s="195"/>
      <c r="M86" s="196"/>
      <c r="N86" s="197"/>
      <c r="O86" s="197"/>
      <c r="P86" s="198">
        <f>SUM(P87:P91)</f>
        <v>0</v>
      </c>
      <c r="Q86" s="197"/>
      <c r="R86" s="198">
        <f>SUM(R87:R91)</f>
        <v>0</v>
      </c>
      <c r="S86" s="197"/>
      <c r="T86" s="199">
        <f>SUM(T87:T91)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151</v>
      </c>
      <c r="AT86" s="201" t="s">
        <v>71</v>
      </c>
      <c r="AU86" s="201" t="s">
        <v>80</v>
      </c>
      <c r="AY86" s="200" t="s">
        <v>112</v>
      </c>
      <c r="BK86" s="202">
        <f>SUM(BK87:BK91)</f>
        <v>0</v>
      </c>
    </row>
    <row r="87" s="2" customFormat="1" ht="16.5" customHeight="1">
      <c r="A87" s="39"/>
      <c r="B87" s="40"/>
      <c r="C87" s="205" t="s">
        <v>80</v>
      </c>
      <c r="D87" s="205" t="s">
        <v>114</v>
      </c>
      <c r="E87" s="206" t="s">
        <v>261</v>
      </c>
      <c r="F87" s="207" t="s">
        <v>260</v>
      </c>
      <c r="G87" s="208" t="s">
        <v>262</v>
      </c>
      <c r="H87" s="209">
        <v>1</v>
      </c>
      <c r="I87" s="210"/>
      <c r="J87" s="211">
        <f>ROUND(I87*H87,2)</f>
        <v>0</v>
      </c>
      <c r="K87" s="207" t="s">
        <v>118</v>
      </c>
      <c r="L87" s="45"/>
      <c r="M87" s="212" t="s">
        <v>19</v>
      </c>
      <c r="N87" s="213" t="s">
        <v>43</v>
      </c>
      <c r="O87" s="85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6" t="s">
        <v>263</v>
      </c>
      <c r="AT87" s="216" t="s">
        <v>114</v>
      </c>
      <c r="AU87" s="216" t="s">
        <v>82</v>
      </c>
      <c r="AY87" s="18" t="s">
        <v>112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18" t="s">
        <v>80</v>
      </c>
      <c r="BK87" s="217">
        <f>ROUND(I87*H87,2)</f>
        <v>0</v>
      </c>
      <c r="BL87" s="18" t="s">
        <v>263</v>
      </c>
      <c r="BM87" s="216" t="s">
        <v>264</v>
      </c>
    </row>
    <row r="88" s="2" customFormat="1">
      <c r="A88" s="39"/>
      <c r="B88" s="40"/>
      <c r="C88" s="41"/>
      <c r="D88" s="218" t="s">
        <v>121</v>
      </c>
      <c r="E88" s="41"/>
      <c r="F88" s="219" t="s">
        <v>260</v>
      </c>
      <c r="G88" s="41"/>
      <c r="H88" s="41"/>
      <c r="I88" s="220"/>
      <c r="J88" s="41"/>
      <c r="K88" s="41"/>
      <c r="L88" s="45"/>
      <c r="M88" s="221"/>
      <c r="N88" s="222"/>
      <c r="O88" s="85"/>
      <c r="P88" s="85"/>
      <c r="Q88" s="85"/>
      <c r="R88" s="85"/>
      <c r="S88" s="85"/>
      <c r="T88" s="86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121</v>
      </c>
      <c r="AU88" s="18" t="s">
        <v>82</v>
      </c>
    </row>
    <row r="89" s="2" customFormat="1">
      <c r="A89" s="39"/>
      <c r="B89" s="40"/>
      <c r="C89" s="41"/>
      <c r="D89" s="223" t="s">
        <v>123</v>
      </c>
      <c r="E89" s="41"/>
      <c r="F89" s="224" t="s">
        <v>265</v>
      </c>
      <c r="G89" s="41"/>
      <c r="H89" s="41"/>
      <c r="I89" s="220"/>
      <c r="J89" s="41"/>
      <c r="K89" s="41"/>
      <c r="L89" s="45"/>
      <c r="M89" s="221"/>
      <c r="N89" s="222"/>
      <c r="O89" s="85"/>
      <c r="P89" s="85"/>
      <c r="Q89" s="85"/>
      <c r="R89" s="85"/>
      <c r="S89" s="85"/>
      <c r="T89" s="86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123</v>
      </c>
      <c r="AU89" s="18" t="s">
        <v>82</v>
      </c>
    </row>
    <row r="90" s="13" customFormat="1">
      <c r="A90" s="13"/>
      <c r="B90" s="225"/>
      <c r="C90" s="226"/>
      <c r="D90" s="218" t="s">
        <v>125</v>
      </c>
      <c r="E90" s="227" t="s">
        <v>19</v>
      </c>
      <c r="F90" s="228" t="s">
        <v>266</v>
      </c>
      <c r="G90" s="226"/>
      <c r="H90" s="227" t="s">
        <v>19</v>
      </c>
      <c r="I90" s="229"/>
      <c r="J90" s="226"/>
      <c r="K90" s="226"/>
      <c r="L90" s="230"/>
      <c r="M90" s="231"/>
      <c r="N90" s="232"/>
      <c r="O90" s="232"/>
      <c r="P90" s="232"/>
      <c r="Q90" s="232"/>
      <c r="R90" s="232"/>
      <c r="S90" s="232"/>
      <c r="T90" s="23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34" t="s">
        <v>125</v>
      </c>
      <c r="AU90" s="234" t="s">
        <v>82</v>
      </c>
      <c r="AV90" s="13" t="s">
        <v>80</v>
      </c>
      <c r="AW90" s="13" t="s">
        <v>33</v>
      </c>
      <c r="AX90" s="13" t="s">
        <v>72</v>
      </c>
      <c r="AY90" s="234" t="s">
        <v>112</v>
      </c>
    </row>
    <row r="91" s="14" customFormat="1">
      <c r="A91" s="14"/>
      <c r="B91" s="235"/>
      <c r="C91" s="236"/>
      <c r="D91" s="218" t="s">
        <v>125</v>
      </c>
      <c r="E91" s="237" t="s">
        <v>19</v>
      </c>
      <c r="F91" s="238" t="s">
        <v>80</v>
      </c>
      <c r="G91" s="236"/>
      <c r="H91" s="239">
        <v>1</v>
      </c>
      <c r="I91" s="240"/>
      <c r="J91" s="236"/>
      <c r="K91" s="236"/>
      <c r="L91" s="241"/>
      <c r="M91" s="242"/>
      <c r="N91" s="243"/>
      <c r="O91" s="243"/>
      <c r="P91" s="243"/>
      <c r="Q91" s="243"/>
      <c r="R91" s="243"/>
      <c r="S91" s="243"/>
      <c r="T91" s="24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45" t="s">
        <v>125</v>
      </c>
      <c r="AU91" s="245" t="s">
        <v>82</v>
      </c>
      <c r="AV91" s="14" t="s">
        <v>82</v>
      </c>
      <c r="AW91" s="14" t="s">
        <v>33</v>
      </c>
      <c r="AX91" s="14" t="s">
        <v>80</v>
      </c>
      <c r="AY91" s="245" t="s">
        <v>112</v>
      </c>
    </row>
    <row r="92" s="12" customFormat="1" ht="22.8" customHeight="1">
      <c r="A92" s="12"/>
      <c r="B92" s="189"/>
      <c r="C92" s="190"/>
      <c r="D92" s="191" t="s">
        <v>71</v>
      </c>
      <c r="E92" s="203" t="s">
        <v>267</v>
      </c>
      <c r="F92" s="203" t="s">
        <v>268</v>
      </c>
      <c r="G92" s="190"/>
      <c r="H92" s="190"/>
      <c r="I92" s="193"/>
      <c r="J92" s="204">
        <f>BK92</f>
        <v>0</v>
      </c>
      <c r="K92" s="190"/>
      <c r="L92" s="195"/>
      <c r="M92" s="196"/>
      <c r="N92" s="197"/>
      <c r="O92" s="197"/>
      <c r="P92" s="198">
        <f>SUM(P93:P97)</f>
        <v>0</v>
      </c>
      <c r="Q92" s="197"/>
      <c r="R92" s="198">
        <f>SUM(R93:R97)</f>
        <v>0</v>
      </c>
      <c r="S92" s="197"/>
      <c r="T92" s="199">
        <f>SUM(T93:T97)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0" t="s">
        <v>151</v>
      </c>
      <c r="AT92" s="201" t="s">
        <v>71</v>
      </c>
      <c r="AU92" s="201" t="s">
        <v>80</v>
      </c>
      <c r="AY92" s="200" t="s">
        <v>112</v>
      </c>
      <c r="BK92" s="202">
        <f>SUM(BK93:BK97)</f>
        <v>0</v>
      </c>
    </row>
    <row r="93" s="2" customFormat="1" ht="16.5" customHeight="1">
      <c r="A93" s="39"/>
      <c r="B93" s="40"/>
      <c r="C93" s="205" t="s">
        <v>82</v>
      </c>
      <c r="D93" s="205" t="s">
        <v>114</v>
      </c>
      <c r="E93" s="206" t="s">
        <v>269</v>
      </c>
      <c r="F93" s="207" t="s">
        <v>270</v>
      </c>
      <c r="G93" s="208" t="s">
        <v>262</v>
      </c>
      <c r="H93" s="209">
        <v>1</v>
      </c>
      <c r="I93" s="210"/>
      <c r="J93" s="211">
        <f>ROUND(I93*H93,2)</f>
        <v>0</v>
      </c>
      <c r="K93" s="207" t="s">
        <v>118</v>
      </c>
      <c r="L93" s="45"/>
      <c r="M93" s="212" t="s">
        <v>19</v>
      </c>
      <c r="N93" s="213" t="s">
        <v>43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263</v>
      </c>
      <c r="AT93" s="216" t="s">
        <v>114</v>
      </c>
      <c r="AU93" s="216" t="s">
        <v>82</v>
      </c>
      <c r="AY93" s="18" t="s">
        <v>112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80</v>
      </c>
      <c r="BK93" s="217">
        <f>ROUND(I93*H93,2)</f>
        <v>0</v>
      </c>
      <c r="BL93" s="18" t="s">
        <v>263</v>
      </c>
      <c r="BM93" s="216" t="s">
        <v>271</v>
      </c>
    </row>
    <row r="94" s="2" customFormat="1">
      <c r="A94" s="39"/>
      <c r="B94" s="40"/>
      <c r="C94" s="41"/>
      <c r="D94" s="218" t="s">
        <v>121</v>
      </c>
      <c r="E94" s="41"/>
      <c r="F94" s="219" t="s">
        <v>270</v>
      </c>
      <c r="G94" s="41"/>
      <c r="H94" s="41"/>
      <c r="I94" s="220"/>
      <c r="J94" s="41"/>
      <c r="K94" s="41"/>
      <c r="L94" s="45"/>
      <c r="M94" s="221"/>
      <c r="N94" s="222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121</v>
      </c>
      <c r="AU94" s="18" t="s">
        <v>82</v>
      </c>
    </row>
    <row r="95" s="2" customFormat="1">
      <c r="A95" s="39"/>
      <c r="B95" s="40"/>
      <c r="C95" s="41"/>
      <c r="D95" s="223" t="s">
        <v>123</v>
      </c>
      <c r="E95" s="41"/>
      <c r="F95" s="224" t="s">
        <v>272</v>
      </c>
      <c r="G95" s="41"/>
      <c r="H95" s="41"/>
      <c r="I95" s="220"/>
      <c r="J95" s="41"/>
      <c r="K95" s="41"/>
      <c r="L95" s="45"/>
      <c r="M95" s="221"/>
      <c r="N95" s="222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123</v>
      </c>
      <c r="AU95" s="18" t="s">
        <v>82</v>
      </c>
    </row>
    <row r="96" s="13" customFormat="1">
      <c r="A96" s="13"/>
      <c r="B96" s="225"/>
      <c r="C96" s="226"/>
      <c r="D96" s="218" t="s">
        <v>125</v>
      </c>
      <c r="E96" s="227" t="s">
        <v>19</v>
      </c>
      <c r="F96" s="228" t="s">
        <v>273</v>
      </c>
      <c r="G96" s="226"/>
      <c r="H96" s="227" t="s">
        <v>19</v>
      </c>
      <c r="I96" s="229"/>
      <c r="J96" s="226"/>
      <c r="K96" s="226"/>
      <c r="L96" s="230"/>
      <c r="M96" s="231"/>
      <c r="N96" s="232"/>
      <c r="O96" s="232"/>
      <c r="P96" s="232"/>
      <c r="Q96" s="232"/>
      <c r="R96" s="232"/>
      <c r="S96" s="232"/>
      <c r="T96" s="23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4" t="s">
        <v>125</v>
      </c>
      <c r="AU96" s="234" t="s">
        <v>82</v>
      </c>
      <c r="AV96" s="13" t="s">
        <v>80</v>
      </c>
      <c r="AW96" s="13" t="s">
        <v>33</v>
      </c>
      <c r="AX96" s="13" t="s">
        <v>72</v>
      </c>
      <c r="AY96" s="234" t="s">
        <v>112</v>
      </c>
    </row>
    <row r="97" s="14" customFormat="1">
      <c r="A97" s="14"/>
      <c r="B97" s="235"/>
      <c r="C97" s="236"/>
      <c r="D97" s="218" t="s">
        <v>125</v>
      </c>
      <c r="E97" s="237" t="s">
        <v>19</v>
      </c>
      <c r="F97" s="238" t="s">
        <v>80</v>
      </c>
      <c r="G97" s="236"/>
      <c r="H97" s="239">
        <v>1</v>
      </c>
      <c r="I97" s="240"/>
      <c r="J97" s="236"/>
      <c r="K97" s="236"/>
      <c r="L97" s="241"/>
      <c r="M97" s="242"/>
      <c r="N97" s="243"/>
      <c r="O97" s="243"/>
      <c r="P97" s="243"/>
      <c r="Q97" s="243"/>
      <c r="R97" s="243"/>
      <c r="S97" s="243"/>
      <c r="T97" s="24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45" t="s">
        <v>125</v>
      </c>
      <c r="AU97" s="245" t="s">
        <v>82</v>
      </c>
      <c r="AV97" s="14" t="s">
        <v>82</v>
      </c>
      <c r="AW97" s="14" t="s">
        <v>33</v>
      </c>
      <c r="AX97" s="14" t="s">
        <v>80</v>
      </c>
      <c r="AY97" s="245" t="s">
        <v>112</v>
      </c>
    </row>
    <row r="98" s="12" customFormat="1" ht="22.8" customHeight="1">
      <c r="A98" s="12"/>
      <c r="B98" s="189"/>
      <c r="C98" s="190"/>
      <c r="D98" s="191" t="s">
        <v>71</v>
      </c>
      <c r="E98" s="203" t="s">
        <v>274</v>
      </c>
      <c r="F98" s="203" t="s">
        <v>275</v>
      </c>
      <c r="G98" s="190"/>
      <c r="H98" s="190"/>
      <c r="I98" s="193"/>
      <c r="J98" s="204">
        <f>BK98</f>
        <v>0</v>
      </c>
      <c r="K98" s="190"/>
      <c r="L98" s="195"/>
      <c r="M98" s="196"/>
      <c r="N98" s="197"/>
      <c r="O98" s="197"/>
      <c r="P98" s="198">
        <f>SUM(P99:P106)</f>
        <v>0</v>
      </c>
      <c r="Q98" s="197"/>
      <c r="R98" s="198">
        <f>SUM(R99:R106)</f>
        <v>0</v>
      </c>
      <c r="S98" s="197"/>
      <c r="T98" s="199">
        <f>SUM(T99:T106)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00" t="s">
        <v>151</v>
      </c>
      <c r="AT98" s="201" t="s">
        <v>71</v>
      </c>
      <c r="AU98" s="201" t="s">
        <v>80</v>
      </c>
      <c r="AY98" s="200" t="s">
        <v>112</v>
      </c>
      <c r="BK98" s="202">
        <f>SUM(BK99:BK106)</f>
        <v>0</v>
      </c>
    </row>
    <row r="99" s="2" customFormat="1" ht="16.5" customHeight="1">
      <c r="A99" s="39"/>
      <c r="B99" s="40"/>
      <c r="C99" s="205" t="s">
        <v>137</v>
      </c>
      <c r="D99" s="205" t="s">
        <v>114</v>
      </c>
      <c r="E99" s="206" t="s">
        <v>276</v>
      </c>
      <c r="F99" s="207" t="s">
        <v>277</v>
      </c>
      <c r="G99" s="208" t="s">
        <v>262</v>
      </c>
      <c r="H99" s="209">
        <v>1</v>
      </c>
      <c r="I99" s="210"/>
      <c r="J99" s="211">
        <f>ROUND(I99*H99,2)</f>
        <v>0</v>
      </c>
      <c r="K99" s="207" t="s">
        <v>118</v>
      </c>
      <c r="L99" s="45"/>
      <c r="M99" s="212" t="s">
        <v>19</v>
      </c>
      <c r="N99" s="213" t="s">
        <v>43</v>
      </c>
      <c r="O99" s="85"/>
      <c r="P99" s="214">
        <f>O99*H99</f>
        <v>0</v>
      </c>
      <c r="Q99" s="214">
        <v>0</v>
      </c>
      <c r="R99" s="214">
        <f>Q99*H99</f>
        <v>0</v>
      </c>
      <c r="S99" s="214">
        <v>0</v>
      </c>
      <c r="T99" s="215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6" t="s">
        <v>263</v>
      </c>
      <c r="AT99" s="216" t="s">
        <v>114</v>
      </c>
      <c r="AU99" s="216" t="s">
        <v>82</v>
      </c>
      <c r="AY99" s="18" t="s">
        <v>112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18" t="s">
        <v>80</v>
      </c>
      <c r="BK99" s="217">
        <f>ROUND(I99*H99,2)</f>
        <v>0</v>
      </c>
      <c r="BL99" s="18" t="s">
        <v>263</v>
      </c>
      <c r="BM99" s="216" t="s">
        <v>278</v>
      </c>
    </row>
    <row r="100" s="2" customFormat="1">
      <c r="A100" s="39"/>
      <c r="B100" s="40"/>
      <c r="C100" s="41"/>
      <c r="D100" s="218" t="s">
        <v>121</v>
      </c>
      <c r="E100" s="41"/>
      <c r="F100" s="219" t="s">
        <v>277</v>
      </c>
      <c r="G100" s="41"/>
      <c r="H100" s="41"/>
      <c r="I100" s="220"/>
      <c r="J100" s="41"/>
      <c r="K100" s="41"/>
      <c r="L100" s="45"/>
      <c r="M100" s="221"/>
      <c r="N100" s="222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121</v>
      </c>
      <c r="AU100" s="18" t="s">
        <v>82</v>
      </c>
    </row>
    <row r="101" s="2" customFormat="1">
      <c r="A101" s="39"/>
      <c r="B101" s="40"/>
      <c r="C101" s="41"/>
      <c r="D101" s="223" t="s">
        <v>123</v>
      </c>
      <c r="E101" s="41"/>
      <c r="F101" s="224" t="s">
        <v>279</v>
      </c>
      <c r="G101" s="41"/>
      <c r="H101" s="41"/>
      <c r="I101" s="220"/>
      <c r="J101" s="41"/>
      <c r="K101" s="41"/>
      <c r="L101" s="45"/>
      <c r="M101" s="221"/>
      <c r="N101" s="222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123</v>
      </c>
      <c r="AU101" s="18" t="s">
        <v>82</v>
      </c>
    </row>
    <row r="102" s="13" customFormat="1">
      <c r="A102" s="13"/>
      <c r="B102" s="225"/>
      <c r="C102" s="226"/>
      <c r="D102" s="218" t="s">
        <v>125</v>
      </c>
      <c r="E102" s="227" t="s">
        <v>19</v>
      </c>
      <c r="F102" s="228" t="s">
        <v>280</v>
      </c>
      <c r="G102" s="226"/>
      <c r="H102" s="227" t="s">
        <v>19</v>
      </c>
      <c r="I102" s="229"/>
      <c r="J102" s="226"/>
      <c r="K102" s="226"/>
      <c r="L102" s="230"/>
      <c r="M102" s="231"/>
      <c r="N102" s="232"/>
      <c r="O102" s="232"/>
      <c r="P102" s="232"/>
      <c r="Q102" s="232"/>
      <c r="R102" s="232"/>
      <c r="S102" s="232"/>
      <c r="T102" s="23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4" t="s">
        <v>125</v>
      </c>
      <c r="AU102" s="234" t="s">
        <v>82</v>
      </c>
      <c r="AV102" s="13" t="s">
        <v>80</v>
      </c>
      <c r="AW102" s="13" t="s">
        <v>33</v>
      </c>
      <c r="AX102" s="13" t="s">
        <v>72</v>
      </c>
      <c r="AY102" s="234" t="s">
        <v>112</v>
      </c>
    </row>
    <row r="103" s="14" customFormat="1">
      <c r="A103" s="14"/>
      <c r="B103" s="235"/>
      <c r="C103" s="236"/>
      <c r="D103" s="218" t="s">
        <v>125</v>
      </c>
      <c r="E103" s="237" t="s">
        <v>19</v>
      </c>
      <c r="F103" s="238" t="s">
        <v>80</v>
      </c>
      <c r="G103" s="236"/>
      <c r="H103" s="239">
        <v>1</v>
      </c>
      <c r="I103" s="240"/>
      <c r="J103" s="236"/>
      <c r="K103" s="236"/>
      <c r="L103" s="241"/>
      <c r="M103" s="242"/>
      <c r="N103" s="243"/>
      <c r="O103" s="243"/>
      <c r="P103" s="243"/>
      <c r="Q103" s="243"/>
      <c r="R103" s="243"/>
      <c r="S103" s="243"/>
      <c r="T103" s="24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5" t="s">
        <v>125</v>
      </c>
      <c r="AU103" s="245" t="s">
        <v>82</v>
      </c>
      <c r="AV103" s="14" t="s">
        <v>82</v>
      </c>
      <c r="AW103" s="14" t="s">
        <v>33</v>
      </c>
      <c r="AX103" s="14" t="s">
        <v>80</v>
      </c>
      <c r="AY103" s="245" t="s">
        <v>112</v>
      </c>
    </row>
    <row r="104" s="2" customFormat="1" ht="16.5" customHeight="1">
      <c r="A104" s="39"/>
      <c r="B104" s="40"/>
      <c r="C104" s="205" t="s">
        <v>119</v>
      </c>
      <c r="D104" s="205" t="s">
        <v>114</v>
      </c>
      <c r="E104" s="206" t="s">
        <v>281</v>
      </c>
      <c r="F104" s="207" t="s">
        <v>282</v>
      </c>
      <c r="G104" s="208" t="s">
        <v>262</v>
      </c>
      <c r="H104" s="209">
        <v>1</v>
      </c>
      <c r="I104" s="210"/>
      <c r="J104" s="211">
        <f>ROUND(I104*H104,2)</f>
        <v>0</v>
      </c>
      <c r="K104" s="207" t="s">
        <v>118</v>
      </c>
      <c r="L104" s="45"/>
      <c r="M104" s="212" t="s">
        <v>19</v>
      </c>
      <c r="N104" s="213" t="s">
        <v>43</v>
      </c>
      <c r="O104" s="85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263</v>
      </c>
      <c r="AT104" s="216" t="s">
        <v>114</v>
      </c>
      <c r="AU104" s="216" t="s">
        <v>82</v>
      </c>
      <c r="AY104" s="18" t="s">
        <v>112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80</v>
      </c>
      <c r="BK104" s="217">
        <f>ROUND(I104*H104,2)</f>
        <v>0</v>
      </c>
      <c r="BL104" s="18" t="s">
        <v>263</v>
      </c>
      <c r="BM104" s="216" t="s">
        <v>283</v>
      </c>
    </row>
    <row r="105" s="2" customFormat="1">
      <c r="A105" s="39"/>
      <c r="B105" s="40"/>
      <c r="C105" s="41"/>
      <c r="D105" s="218" t="s">
        <v>121</v>
      </c>
      <c r="E105" s="41"/>
      <c r="F105" s="219" t="s">
        <v>282</v>
      </c>
      <c r="G105" s="41"/>
      <c r="H105" s="41"/>
      <c r="I105" s="220"/>
      <c r="J105" s="41"/>
      <c r="K105" s="41"/>
      <c r="L105" s="45"/>
      <c r="M105" s="221"/>
      <c r="N105" s="222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121</v>
      </c>
      <c r="AU105" s="18" t="s">
        <v>82</v>
      </c>
    </row>
    <row r="106" s="2" customFormat="1">
      <c r="A106" s="39"/>
      <c r="B106" s="40"/>
      <c r="C106" s="41"/>
      <c r="D106" s="223" t="s">
        <v>123</v>
      </c>
      <c r="E106" s="41"/>
      <c r="F106" s="224" t="s">
        <v>284</v>
      </c>
      <c r="G106" s="41"/>
      <c r="H106" s="41"/>
      <c r="I106" s="220"/>
      <c r="J106" s="41"/>
      <c r="K106" s="41"/>
      <c r="L106" s="45"/>
      <c r="M106" s="221"/>
      <c r="N106" s="222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123</v>
      </c>
      <c r="AU106" s="18" t="s">
        <v>82</v>
      </c>
    </row>
    <row r="107" s="12" customFormat="1" ht="22.8" customHeight="1">
      <c r="A107" s="12"/>
      <c r="B107" s="189"/>
      <c r="C107" s="190"/>
      <c r="D107" s="191" t="s">
        <v>71</v>
      </c>
      <c r="E107" s="203" t="s">
        <v>285</v>
      </c>
      <c r="F107" s="203" t="s">
        <v>286</v>
      </c>
      <c r="G107" s="190"/>
      <c r="H107" s="190"/>
      <c r="I107" s="193"/>
      <c r="J107" s="204">
        <f>BK107</f>
        <v>0</v>
      </c>
      <c r="K107" s="190"/>
      <c r="L107" s="195"/>
      <c r="M107" s="196"/>
      <c r="N107" s="197"/>
      <c r="O107" s="197"/>
      <c r="P107" s="198">
        <f>SUM(P108:P113)</f>
        <v>0</v>
      </c>
      <c r="Q107" s="197"/>
      <c r="R107" s="198">
        <f>SUM(R108:R113)</f>
        <v>0</v>
      </c>
      <c r="S107" s="197"/>
      <c r="T107" s="199">
        <f>SUM(T108:T113)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200" t="s">
        <v>151</v>
      </c>
      <c r="AT107" s="201" t="s">
        <v>71</v>
      </c>
      <c r="AU107" s="201" t="s">
        <v>80</v>
      </c>
      <c r="AY107" s="200" t="s">
        <v>112</v>
      </c>
      <c r="BK107" s="202">
        <f>SUM(BK108:BK113)</f>
        <v>0</v>
      </c>
    </row>
    <row r="108" s="2" customFormat="1" ht="16.5" customHeight="1">
      <c r="A108" s="39"/>
      <c r="B108" s="40"/>
      <c r="C108" s="205" t="s">
        <v>151</v>
      </c>
      <c r="D108" s="205" t="s">
        <v>114</v>
      </c>
      <c r="E108" s="206" t="s">
        <v>287</v>
      </c>
      <c r="F108" s="207" t="s">
        <v>288</v>
      </c>
      <c r="G108" s="208" t="s">
        <v>262</v>
      </c>
      <c r="H108" s="209">
        <v>1</v>
      </c>
      <c r="I108" s="210"/>
      <c r="J108" s="211">
        <f>ROUND(I108*H108,2)</f>
        <v>0</v>
      </c>
      <c r="K108" s="207" t="s">
        <v>118</v>
      </c>
      <c r="L108" s="45"/>
      <c r="M108" s="212" t="s">
        <v>19</v>
      </c>
      <c r="N108" s="213" t="s">
        <v>43</v>
      </c>
      <c r="O108" s="85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263</v>
      </c>
      <c r="AT108" s="216" t="s">
        <v>114</v>
      </c>
      <c r="AU108" s="216" t="s">
        <v>82</v>
      </c>
      <c r="AY108" s="18" t="s">
        <v>112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80</v>
      </c>
      <c r="BK108" s="217">
        <f>ROUND(I108*H108,2)</f>
        <v>0</v>
      </c>
      <c r="BL108" s="18" t="s">
        <v>263</v>
      </c>
      <c r="BM108" s="216" t="s">
        <v>289</v>
      </c>
    </row>
    <row r="109" s="2" customFormat="1">
      <c r="A109" s="39"/>
      <c r="B109" s="40"/>
      <c r="C109" s="41"/>
      <c r="D109" s="218" t="s">
        <v>121</v>
      </c>
      <c r="E109" s="41"/>
      <c r="F109" s="219" t="s">
        <v>288</v>
      </c>
      <c r="G109" s="41"/>
      <c r="H109" s="41"/>
      <c r="I109" s="220"/>
      <c r="J109" s="41"/>
      <c r="K109" s="41"/>
      <c r="L109" s="45"/>
      <c r="M109" s="221"/>
      <c r="N109" s="222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121</v>
      </c>
      <c r="AU109" s="18" t="s">
        <v>82</v>
      </c>
    </row>
    <row r="110" s="2" customFormat="1">
      <c r="A110" s="39"/>
      <c r="B110" s="40"/>
      <c r="C110" s="41"/>
      <c r="D110" s="223" t="s">
        <v>123</v>
      </c>
      <c r="E110" s="41"/>
      <c r="F110" s="224" t="s">
        <v>290</v>
      </c>
      <c r="G110" s="41"/>
      <c r="H110" s="41"/>
      <c r="I110" s="220"/>
      <c r="J110" s="41"/>
      <c r="K110" s="41"/>
      <c r="L110" s="45"/>
      <c r="M110" s="221"/>
      <c r="N110" s="222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123</v>
      </c>
      <c r="AU110" s="18" t="s">
        <v>82</v>
      </c>
    </row>
    <row r="111" s="13" customFormat="1">
      <c r="A111" s="13"/>
      <c r="B111" s="225"/>
      <c r="C111" s="226"/>
      <c r="D111" s="218" t="s">
        <v>125</v>
      </c>
      <c r="E111" s="227" t="s">
        <v>19</v>
      </c>
      <c r="F111" s="228" t="s">
        <v>291</v>
      </c>
      <c r="G111" s="226"/>
      <c r="H111" s="227" t="s">
        <v>19</v>
      </c>
      <c r="I111" s="229"/>
      <c r="J111" s="226"/>
      <c r="K111" s="226"/>
      <c r="L111" s="230"/>
      <c r="M111" s="231"/>
      <c r="N111" s="232"/>
      <c r="O111" s="232"/>
      <c r="P111" s="232"/>
      <c r="Q111" s="232"/>
      <c r="R111" s="232"/>
      <c r="S111" s="232"/>
      <c r="T111" s="23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4" t="s">
        <v>125</v>
      </c>
      <c r="AU111" s="234" t="s">
        <v>82</v>
      </c>
      <c r="AV111" s="13" t="s">
        <v>80</v>
      </c>
      <c r="AW111" s="13" t="s">
        <v>33</v>
      </c>
      <c r="AX111" s="13" t="s">
        <v>72</v>
      </c>
      <c r="AY111" s="234" t="s">
        <v>112</v>
      </c>
    </row>
    <row r="112" s="13" customFormat="1">
      <c r="A112" s="13"/>
      <c r="B112" s="225"/>
      <c r="C112" s="226"/>
      <c r="D112" s="218" t="s">
        <v>125</v>
      </c>
      <c r="E112" s="227" t="s">
        <v>19</v>
      </c>
      <c r="F112" s="228" t="s">
        <v>292</v>
      </c>
      <c r="G112" s="226"/>
      <c r="H112" s="227" t="s">
        <v>19</v>
      </c>
      <c r="I112" s="229"/>
      <c r="J112" s="226"/>
      <c r="K112" s="226"/>
      <c r="L112" s="230"/>
      <c r="M112" s="231"/>
      <c r="N112" s="232"/>
      <c r="O112" s="232"/>
      <c r="P112" s="232"/>
      <c r="Q112" s="232"/>
      <c r="R112" s="232"/>
      <c r="S112" s="232"/>
      <c r="T112" s="23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4" t="s">
        <v>125</v>
      </c>
      <c r="AU112" s="234" t="s">
        <v>82</v>
      </c>
      <c r="AV112" s="13" t="s">
        <v>80</v>
      </c>
      <c r="AW112" s="13" t="s">
        <v>33</v>
      </c>
      <c r="AX112" s="13" t="s">
        <v>72</v>
      </c>
      <c r="AY112" s="234" t="s">
        <v>112</v>
      </c>
    </row>
    <row r="113" s="14" customFormat="1">
      <c r="A113" s="14"/>
      <c r="B113" s="235"/>
      <c r="C113" s="236"/>
      <c r="D113" s="218" t="s">
        <v>125</v>
      </c>
      <c r="E113" s="237" t="s">
        <v>19</v>
      </c>
      <c r="F113" s="238" t="s">
        <v>80</v>
      </c>
      <c r="G113" s="236"/>
      <c r="H113" s="239">
        <v>1</v>
      </c>
      <c r="I113" s="240"/>
      <c r="J113" s="236"/>
      <c r="K113" s="236"/>
      <c r="L113" s="241"/>
      <c r="M113" s="271"/>
      <c r="N113" s="272"/>
      <c r="O113" s="272"/>
      <c r="P113" s="272"/>
      <c r="Q113" s="272"/>
      <c r="R113" s="272"/>
      <c r="S113" s="272"/>
      <c r="T113" s="273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5" t="s">
        <v>125</v>
      </c>
      <c r="AU113" s="245" t="s">
        <v>82</v>
      </c>
      <c r="AV113" s="14" t="s">
        <v>82</v>
      </c>
      <c r="AW113" s="14" t="s">
        <v>33</v>
      </c>
      <c r="AX113" s="14" t="s">
        <v>80</v>
      </c>
      <c r="AY113" s="245" t="s">
        <v>112</v>
      </c>
    </row>
    <row r="114" s="2" customFormat="1" ht="6.96" customHeight="1">
      <c r="A114" s="39"/>
      <c r="B114" s="60"/>
      <c r="C114" s="61"/>
      <c r="D114" s="61"/>
      <c r="E114" s="61"/>
      <c r="F114" s="61"/>
      <c r="G114" s="61"/>
      <c r="H114" s="61"/>
      <c r="I114" s="61"/>
      <c r="J114" s="61"/>
      <c r="K114" s="61"/>
      <c r="L114" s="45"/>
      <c r="M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</sheetData>
  <sheetProtection sheet="1" autoFilter="0" formatColumns="0" formatRows="0" objects="1" scenarios="1" spinCount="100000" saltValue="M2T4rV3mWFxFMVwUEmCk65/a/KpFvDoKfGnNPfAbuHNHgd/vNSz3Rfs/jF4hK3zG2SJD7agrZ5cvin5OlXRsUA==" hashValue="29+kL3z58TrXfmocg0kninVeLK/q2yGFlUV9zxfOvpjWOC+DySJhc8LiszeEtevlzl0an2t7FwNVqZQEkUXaFQ==" algorithmName="SHA-512" password="CC35"/>
  <autoFilter ref="C83:K113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hyperlinks>
    <hyperlink ref="F89" r:id="rId1" display="https://podminky.urs.cz/item/CS_URS_2021_02/030001000"/>
    <hyperlink ref="F95" r:id="rId2" display="https://podminky.urs.cz/item/CS_URS_2021_02/045002000"/>
    <hyperlink ref="F101" r:id="rId3" display="https://podminky.urs.cz/item/CS_URS_2021_02/062002000"/>
    <hyperlink ref="F106" r:id="rId4" display="https://podminky.urs.cz/item/CS_URS_2021_02/065002000"/>
    <hyperlink ref="F110" r:id="rId5" display="https://podminky.urs.cz/item/CS_URS_2021_02/072002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6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74" customWidth="1"/>
    <col min="2" max="2" width="1.667969" style="274" customWidth="1"/>
    <col min="3" max="4" width="5" style="274" customWidth="1"/>
    <col min="5" max="5" width="11.66016" style="274" customWidth="1"/>
    <col min="6" max="6" width="9.160156" style="274" customWidth="1"/>
    <col min="7" max="7" width="5" style="274" customWidth="1"/>
    <col min="8" max="8" width="77.83203" style="274" customWidth="1"/>
    <col min="9" max="10" width="20" style="274" customWidth="1"/>
    <col min="11" max="11" width="1.667969" style="274" customWidth="1"/>
  </cols>
  <sheetData>
    <row r="1" s="1" customFormat="1" ht="37.5" customHeight="1"/>
    <row r="2" s="1" customFormat="1" ht="7.5" customHeight="1">
      <c r="B2" s="275"/>
      <c r="C2" s="276"/>
      <c r="D2" s="276"/>
      <c r="E2" s="276"/>
      <c r="F2" s="276"/>
      <c r="G2" s="276"/>
      <c r="H2" s="276"/>
      <c r="I2" s="276"/>
      <c r="J2" s="276"/>
      <c r="K2" s="277"/>
    </row>
    <row r="3" s="16" customFormat="1" ht="45" customHeight="1">
      <c r="B3" s="278"/>
      <c r="C3" s="279" t="s">
        <v>293</v>
      </c>
      <c r="D3" s="279"/>
      <c r="E3" s="279"/>
      <c r="F3" s="279"/>
      <c r="G3" s="279"/>
      <c r="H3" s="279"/>
      <c r="I3" s="279"/>
      <c r="J3" s="279"/>
      <c r="K3" s="280"/>
    </row>
    <row r="4" s="1" customFormat="1" ht="25.5" customHeight="1">
      <c r="B4" s="281"/>
      <c r="C4" s="282" t="s">
        <v>294</v>
      </c>
      <c r="D4" s="282"/>
      <c r="E4" s="282"/>
      <c r="F4" s="282"/>
      <c r="G4" s="282"/>
      <c r="H4" s="282"/>
      <c r="I4" s="282"/>
      <c r="J4" s="282"/>
      <c r="K4" s="283"/>
    </row>
    <row r="5" s="1" customFormat="1" ht="5.25" customHeight="1">
      <c r="B5" s="281"/>
      <c r="C5" s="284"/>
      <c r="D5" s="284"/>
      <c r="E5" s="284"/>
      <c r="F5" s="284"/>
      <c r="G5" s="284"/>
      <c r="H5" s="284"/>
      <c r="I5" s="284"/>
      <c r="J5" s="284"/>
      <c r="K5" s="283"/>
    </row>
    <row r="6" s="1" customFormat="1" ht="15" customHeight="1">
      <c r="B6" s="281"/>
      <c r="C6" s="285" t="s">
        <v>295</v>
      </c>
      <c r="D6" s="285"/>
      <c r="E6" s="285"/>
      <c r="F6" s="285"/>
      <c r="G6" s="285"/>
      <c r="H6" s="285"/>
      <c r="I6" s="285"/>
      <c r="J6" s="285"/>
      <c r="K6" s="283"/>
    </row>
    <row r="7" s="1" customFormat="1" ht="15" customHeight="1">
      <c r="B7" s="286"/>
      <c r="C7" s="285" t="s">
        <v>296</v>
      </c>
      <c r="D7" s="285"/>
      <c r="E7" s="285"/>
      <c r="F7" s="285"/>
      <c r="G7" s="285"/>
      <c r="H7" s="285"/>
      <c r="I7" s="285"/>
      <c r="J7" s="285"/>
      <c r="K7" s="283"/>
    </row>
    <row r="8" s="1" customFormat="1" ht="12.75" customHeight="1">
      <c r="B8" s="286"/>
      <c r="C8" s="285"/>
      <c r="D8" s="285"/>
      <c r="E8" s="285"/>
      <c r="F8" s="285"/>
      <c r="G8" s="285"/>
      <c r="H8" s="285"/>
      <c r="I8" s="285"/>
      <c r="J8" s="285"/>
      <c r="K8" s="283"/>
    </row>
    <row r="9" s="1" customFormat="1" ht="15" customHeight="1">
      <c r="B9" s="286"/>
      <c r="C9" s="285" t="s">
        <v>297</v>
      </c>
      <c r="D9" s="285"/>
      <c r="E9" s="285"/>
      <c r="F9" s="285"/>
      <c r="G9" s="285"/>
      <c r="H9" s="285"/>
      <c r="I9" s="285"/>
      <c r="J9" s="285"/>
      <c r="K9" s="283"/>
    </row>
    <row r="10" s="1" customFormat="1" ht="15" customHeight="1">
      <c r="B10" s="286"/>
      <c r="C10" s="285"/>
      <c r="D10" s="285" t="s">
        <v>298</v>
      </c>
      <c r="E10" s="285"/>
      <c r="F10" s="285"/>
      <c r="G10" s="285"/>
      <c r="H10" s="285"/>
      <c r="I10" s="285"/>
      <c r="J10" s="285"/>
      <c r="K10" s="283"/>
    </row>
    <row r="11" s="1" customFormat="1" ht="15" customHeight="1">
      <c r="B11" s="286"/>
      <c r="C11" s="287"/>
      <c r="D11" s="285" t="s">
        <v>299</v>
      </c>
      <c r="E11" s="285"/>
      <c r="F11" s="285"/>
      <c r="G11" s="285"/>
      <c r="H11" s="285"/>
      <c r="I11" s="285"/>
      <c r="J11" s="285"/>
      <c r="K11" s="283"/>
    </row>
    <row r="12" s="1" customFormat="1" ht="15" customHeight="1">
      <c r="B12" s="286"/>
      <c r="C12" s="287"/>
      <c r="D12" s="285"/>
      <c r="E12" s="285"/>
      <c r="F12" s="285"/>
      <c r="G12" s="285"/>
      <c r="H12" s="285"/>
      <c r="I12" s="285"/>
      <c r="J12" s="285"/>
      <c r="K12" s="283"/>
    </row>
    <row r="13" s="1" customFormat="1" ht="15" customHeight="1">
      <c r="B13" s="286"/>
      <c r="C13" s="287"/>
      <c r="D13" s="288" t="s">
        <v>300</v>
      </c>
      <c r="E13" s="285"/>
      <c r="F13" s="285"/>
      <c r="G13" s="285"/>
      <c r="H13" s="285"/>
      <c r="I13" s="285"/>
      <c r="J13" s="285"/>
      <c r="K13" s="283"/>
    </row>
    <row r="14" s="1" customFormat="1" ht="12.75" customHeight="1">
      <c r="B14" s="286"/>
      <c r="C14" s="287"/>
      <c r="D14" s="287"/>
      <c r="E14" s="287"/>
      <c r="F14" s="287"/>
      <c r="G14" s="287"/>
      <c r="H14" s="287"/>
      <c r="I14" s="287"/>
      <c r="J14" s="287"/>
      <c r="K14" s="283"/>
    </row>
    <row r="15" s="1" customFormat="1" ht="15" customHeight="1">
      <c r="B15" s="286"/>
      <c r="C15" s="287"/>
      <c r="D15" s="285" t="s">
        <v>301</v>
      </c>
      <c r="E15" s="285"/>
      <c r="F15" s="285"/>
      <c r="G15" s="285"/>
      <c r="H15" s="285"/>
      <c r="I15" s="285"/>
      <c r="J15" s="285"/>
      <c r="K15" s="283"/>
    </row>
    <row r="16" s="1" customFormat="1" ht="15" customHeight="1">
      <c r="B16" s="286"/>
      <c r="C16" s="287"/>
      <c r="D16" s="285" t="s">
        <v>302</v>
      </c>
      <c r="E16" s="285"/>
      <c r="F16" s="285"/>
      <c r="G16" s="285"/>
      <c r="H16" s="285"/>
      <c r="I16" s="285"/>
      <c r="J16" s="285"/>
      <c r="K16" s="283"/>
    </row>
    <row r="17" s="1" customFormat="1" ht="15" customHeight="1">
      <c r="B17" s="286"/>
      <c r="C17" s="287"/>
      <c r="D17" s="285" t="s">
        <v>303</v>
      </c>
      <c r="E17" s="285"/>
      <c r="F17" s="285"/>
      <c r="G17" s="285"/>
      <c r="H17" s="285"/>
      <c r="I17" s="285"/>
      <c r="J17" s="285"/>
      <c r="K17" s="283"/>
    </row>
    <row r="18" s="1" customFormat="1" ht="15" customHeight="1">
      <c r="B18" s="286"/>
      <c r="C18" s="287"/>
      <c r="D18" s="287"/>
      <c r="E18" s="289" t="s">
        <v>79</v>
      </c>
      <c r="F18" s="285" t="s">
        <v>304</v>
      </c>
      <c r="G18" s="285"/>
      <c r="H18" s="285"/>
      <c r="I18" s="285"/>
      <c r="J18" s="285"/>
      <c r="K18" s="283"/>
    </row>
    <row r="19" s="1" customFormat="1" ht="15" customHeight="1">
      <c r="B19" s="286"/>
      <c r="C19" s="287"/>
      <c r="D19" s="287"/>
      <c r="E19" s="289" t="s">
        <v>305</v>
      </c>
      <c r="F19" s="285" t="s">
        <v>306</v>
      </c>
      <c r="G19" s="285"/>
      <c r="H19" s="285"/>
      <c r="I19" s="285"/>
      <c r="J19" s="285"/>
      <c r="K19" s="283"/>
    </row>
    <row r="20" s="1" customFormat="1" ht="15" customHeight="1">
      <c r="B20" s="286"/>
      <c r="C20" s="287"/>
      <c r="D20" s="287"/>
      <c r="E20" s="289" t="s">
        <v>307</v>
      </c>
      <c r="F20" s="285" t="s">
        <v>308</v>
      </c>
      <c r="G20" s="285"/>
      <c r="H20" s="285"/>
      <c r="I20" s="285"/>
      <c r="J20" s="285"/>
      <c r="K20" s="283"/>
    </row>
    <row r="21" s="1" customFormat="1" ht="15" customHeight="1">
      <c r="B21" s="286"/>
      <c r="C21" s="287"/>
      <c r="D21" s="287"/>
      <c r="E21" s="289" t="s">
        <v>309</v>
      </c>
      <c r="F21" s="285" t="s">
        <v>84</v>
      </c>
      <c r="G21" s="285"/>
      <c r="H21" s="285"/>
      <c r="I21" s="285"/>
      <c r="J21" s="285"/>
      <c r="K21" s="283"/>
    </row>
    <row r="22" s="1" customFormat="1" ht="15" customHeight="1">
      <c r="B22" s="286"/>
      <c r="C22" s="287"/>
      <c r="D22" s="287"/>
      <c r="E22" s="289" t="s">
        <v>310</v>
      </c>
      <c r="F22" s="285" t="s">
        <v>311</v>
      </c>
      <c r="G22" s="285"/>
      <c r="H22" s="285"/>
      <c r="I22" s="285"/>
      <c r="J22" s="285"/>
      <c r="K22" s="283"/>
    </row>
    <row r="23" s="1" customFormat="1" ht="15" customHeight="1">
      <c r="B23" s="286"/>
      <c r="C23" s="287"/>
      <c r="D23" s="287"/>
      <c r="E23" s="289" t="s">
        <v>312</v>
      </c>
      <c r="F23" s="285" t="s">
        <v>313</v>
      </c>
      <c r="G23" s="285"/>
      <c r="H23" s="285"/>
      <c r="I23" s="285"/>
      <c r="J23" s="285"/>
      <c r="K23" s="283"/>
    </row>
    <row r="24" s="1" customFormat="1" ht="12.75" customHeight="1">
      <c r="B24" s="286"/>
      <c r="C24" s="287"/>
      <c r="D24" s="287"/>
      <c r="E24" s="287"/>
      <c r="F24" s="287"/>
      <c r="G24" s="287"/>
      <c r="H24" s="287"/>
      <c r="I24" s="287"/>
      <c r="J24" s="287"/>
      <c r="K24" s="283"/>
    </row>
    <row r="25" s="1" customFormat="1" ht="15" customHeight="1">
      <c r="B25" s="286"/>
      <c r="C25" s="285" t="s">
        <v>314</v>
      </c>
      <c r="D25" s="285"/>
      <c r="E25" s="285"/>
      <c r="F25" s="285"/>
      <c r="G25" s="285"/>
      <c r="H25" s="285"/>
      <c r="I25" s="285"/>
      <c r="J25" s="285"/>
      <c r="K25" s="283"/>
    </row>
    <row r="26" s="1" customFormat="1" ht="15" customHeight="1">
      <c r="B26" s="286"/>
      <c r="C26" s="285" t="s">
        <v>315</v>
      </c>
      <c r="D26" s="285"/>
      <c r="E26" s="285"/>
      <c r="F26" s="285"/>
      <c r="G26" s="285"/>
      <c r="H26" s="285"/>
      <c r="I26" s="285"/>
      <c r="J26" s="285"/>
      <c r="K26" s="283"/>
    </row>
    <row r="27" s="1" customFormat="1" ht="15" customHeight="1">
      <c r="B27" s="286"/>
      <c r="C27" s="285"/>
      <c r="D27" s="285" t="s">
        <v>316</v>
      </c>
      <c r="E27" s="285"/>
      <c r="F27" s="285"/>
      <c r="G27" s="285"/>
      <c r="H27" s="285"/>
      <c r="I27" s="285"/>
      <c r="J27" s="285"/>
      <c r="K27" s="283"/>
    </row>
    <row r="28" s="1" customFormat="1" ht="15" customHeight="1">
      <c r="B28" s="286"/>
      <c r="C28" s="287"/>
      <c r="D28" s="285" t="s">
        <v>317</v>
      </c>
      <c r="E28" s="285"/>
      <c r="F28" s="285"/>
      <c r="G28" s="285"/>
      <c r="H28" s="285"/>
      <c r="I28" s="285"/>
      <c r="J28" s="285"/>
      <c r="K28" s="283"/>
    </row>
    <row r="29" s="1" customFormat="1" ht="12.75" customHeight="1">
      <c r="B29" s="286"/>
      <c r="C29" s="287"/>
      <c r="D29" s="287"/>
      <c r="E29" s="287"/>
      <c r="F29" s="287"/>
      <c r="G29" s="287"/>
      <c r="H29" s="287"/>
      <c r="I29" s="287"/>
      <c r="J29" s="287"/>
      <c r="K29" s="283"/>
    </row>
    <row r="30" s="1" customFormat="1" ht="15" customHeight="1">
      <c r="B30" s="286"/>
      <c r="C30" s="287"/>
      <c r="D30" s="285" t="s">
        <v>318</v>
      </c>
      <c r="E30" s="285"/>
      <c r="F30" s="285"/>
      <c r="G30" s="285"/>
      <c r="H30" s="285"/>
      <c r="I30" s="285"/>
      <c r="J30" s="285"/>
      <c r="K30" s="283"/>
    </row>
    <row r="31" s="1" customFormat="1" ht="15" customHeight="1">
      <c r="B31" s="286"/>
      <c r="C31" s="287"/>
      <c r="D31" s="285" t="s">
        <v>319</v>
      </c>
      <c r="E31" s="285"/>
      <c r="F31" s="285"/>
      <c r="G31" s="285"/>
      <c r="H31" s="285"/>
      <c r="I31" s="285"/>
      <c r="J31" s="285"/>
      <c r="K31" s="283"/>
    </row>
    <row r="32" s="1" customFormat="1" ht="12.75" customHeight="1">
      <c r="B32" s="286"/>
      <c r="C32" s="287"/>
      <c r="D32" s="287"/>
      <c r="E32" s="287"/>
      <c r="F32" s="287"/>
      <c r="G32" s="287"/>
      <c r="H32" s="287"/>
      <c r="I32" s="287"/>
      <c r="J32" s="287"/>
      <c r="K32" s="283"/>
    </row>
    <row r="33" s="1" customFormat="1" ht="15" customHeight="1">
      <c r="B33" s="286"/>
      <c r="C33" s="287"/>
      <c r="D33" s="285" t="s">
        <v>320</v>
      </c>
      <c r="E33" s="285"/>
      <c r="F33" s="285"/>
      <c r="G33" s="285"/>
      <c r="H33" s="285"/>
      <c r="I33" s="285"/>
      <c r="J33" s="285"/>
      <c r="K33" s="283"/>
    </row>
    <row r="34" s="1" customFormat="1" ht="15" customHeight="1">
      <c r="B34" s="286"/>
      <c r="C34" s="287"/>
      <c r="D34" s="285" t="s">
        <v>321</v>
      </c>
      <c r="E34" s="285"/>
      <c r="F34" s="285"/>
      <c r="G34" s="285"/>
      <c r="H34" s="285"/>
      <c r="I34" s="285"/>
      <c r="J34" s="285"/>
      <c r="K34" s="283"/>
    </row>
    <row r="35" s="1" customFormat="1" ht="15" customHeight="1">
      <c r="B35" s="286"/>
      <c r="C35" s="287"/>
      <c r="D35" s="285" t="s">
        <v>322</v>
      </c>
      <c r="E35" s="285"/>
      <c r="F35" s="285"/>
      <c r="G35" s="285"/>
      <c r="H35" s="285"/>
      <c r="I35" s="285"/>
      <c r="J35" s="285"/>
      <c r="K35" s="283"/>
    </row>
    <row r="36" s="1" customFormat="1" ht="15" customHeight="1">
      <c r="B36" s="286"/>
      <c r="C36" s="287"/>
      <c r="D36" s="285"/>
      <c r="E36" s="288" t="s">
        <v>98</v>
      </c>
      <c r="F36" s="285"/>
      <c r="G36" s="285" t="s">
        <v>323</v>
      </c>
      <c r="H36" s="285"/>
      <c r="I36" s="285"/>
      <c r="J36" s="285"/>
      <c r="K36" s="283"/>
    </row>
    <row r="37" s="1" customFormat="1" ht="30.75" customHeight="1">
      <c r="B37" s="286"/>
      <c r="C37" s="287"/>
      <c r="D37" s="285"/>
      <c r="E37" s="288" t="s">
        <v>324</v>
      </c>
      <c r="F37" s="285"/>
      <c r="G37" s="285" t="s">
        <v>325</v>
      </c>
      <c r="H37" s="285"/>
      <c r="I37" s="285"/>
      <c r="J37" s="285"/>
      <c r="K37" s="283"/>
    </row>
    <row r="38" s="1" customFormat="1" ht="15" customHeight="1">
      <c r="B38" s="286"/>
      <c r="C38" s="287"/>
      <c r="D38" s="285"/>
      <c r="E38" s="288" t="s">
        <v>53</v>
      </c>
      <c r="F38" s="285"/>
      <c r="G38" s="285" t="s">
        <v>326</v>
      </c>
      <c r="H38" s="285"/>
      <c r="I38" s="285"/>
      <c r="J38" s="285"/>
      <c r="K38" s="283"/>
    </row>
    <row r="39" s="1" customFormat="1" ht="15" customHeight="1">
      <c r="B39" s="286"/>
      <c r="C39" s="287"/>
      <c r="D39" s="285"/>
      <c r="E39" s="288" t="s">
        <v>54</v>
      </c>
      <c r="F39" s="285"/>
      <c r="G39" s="285" t="s">
        <v>327</v>
      </c>
      <c r="H39" s="285"/>
      <c r="I39" s="285"/>
      <c r="J39" s="285"/>
      <c r="K39" s="283"/>
    </row>
    <row r="40" s="1" customFormat="1" ht="15" customHeight="1">
      <c r="B40" s="286"/>
      <c r="C40" s="287"/>
      <c r="D40" s="285"/>
      <c r="E40" s="288" t="s">
        <v>99</v>
      </c>
      <c r="F40" s="285"/>
      <c r="G40" s="285" t="s">
        <v>328</v>
      </c>
      <c r="H40" s="285"/>
      <c r="I40" s="285"/>
      <c r="J40" s="285"/>
      <c r="K40" s="283"/>
    </row>
    <row r="41" s="1" customFormat="1" ht="15" customHeight="1">
      <c r="B41" s="286"/>
      <c r="C41" s="287"/>
      <c r="D41" s="285"/>
      <c r="E41" s="288" t="s">
        <v>100</v>
      </c>
      <c r="F41" s="285"/>
      <c r="G41" s="285" t="s">
        <v>329</v>
      </c>
      <c r="H41" s="285"/>
      <c r="I41" s="285"/>
      <c r="J41" s="285"/>
      <c r="K41" s="283"/>
    </row>
    <row r="42" s="1" customFormat="1" ht="15" customHeight="1">
      <c r="B42" s="286"/>
      <c r="C42" s="287"/>
      <c r="D42" s="285"/>
      <c r="E42" s="288" t="s">
        <v>330</v>
      </c>
      <c r="F42" s="285"/>
      <c r="G42" s="285" t="s">
        <v>331</v>
      </c>
      <c r="H42" s="285"/>
      <c r="I42" s="285"/>
      <c r="J42" s="285"/>
      <c r="K42" s="283"/>
    </row>
    <row r="43" s="1" customFormat="1" ht="15" customHeight="1">
      <c r="B43" s="286"/>
      <c r="C43" s="287"/>
      <c r="D43" s="285"/>
      <c r="E43" s="288"/>
      <c r="F43" s="285"/>
      <c r="G43" s="285" t="s">
        <v>332</v>
      </c>
      <c r="H43" s="285"/>
      <c r="I43" s="285"/>
      <c r="J43" s="285"/>
      <c r="K43" s="283"/>
    </row>
    <row r="44" s="1" customFormat="1" ht="15" customHeight="1">
      <c r="B44" s="286"/>
      <c r="C44" s="287"/>
      <c r="D44" s="285"/>
      <c r="E44" s="288" t="s">
        <v>333</v>
      </c>
      <c r="F44" s="285"/>
      <c r="G44" s="285" t="s">
        <v>334</v>
      </c>
      <c r="H44" s="285"/>
      <c r="I44" s="285"/>
      <c r="J44" s="285"/>
      <c r="K44" s="283"/>
    </row>
    <row r="45" s="1" customFormat="1" ht="15" customHeight="1">
      <c r="B45" s="286"/>
      <c r="C45" s="287"/>
      <c r="D45" s="285"/>
      <c r="E45" s="288" t="s">
        <v>102</v>
      </c>
      <c r="F45" s="285"/>
      <c r="G45" s="285" t="s">
        <v>335</v>
      </c>
      <c r="H45" s="285"/>
      <c r="I45" s="285"/>
      <c r="J45" s="285"/>
      <c r="K45" s="283"/>
    </row>
    <row r="46" s="1" customFormat="1" ht="12.75" customHeight="1">
      <c r="B46" s="286"/>
      <c r="C46" s="287"/>
      <c r="D46" s="285"/>
      <c r="E46" s="285"/>
      <c r="F46" s="285"/>
      <c r="G46" s="285"/>
      <c r="H46" s="285"/>
      <c r="I46" s="285"/>
      <c r="J46" s="285"/>
      <c r="K46" s="283"/>
    </row>
    <row r="47" s="1" customFormat="1" ht="15" customHeight="1">
      <c r="B47" s="286"/>
      <c r="C47" s="287"/>
      <c r="D47" s="285" t="s">
        <v>336</v>
      </c>
      <c r="E47" s="285"/>
      <c r="F47" s="285"/>
      <c r="G47" s="285"/>
      <c r="H47" s="285"/>
      <c r="I47" s="285"/>
      <c r="J47" s="285"/>
      <c r="K47" s="283"/>
    </row>
    <row r="48" s="1" customFormat="1" ht="15" customHeight="1">
      <c r="B48" s="286"/>
      <c r="C48" s="287"/>
      <c r="D48" s="287"/>
      <c r="E48" s="285" t="s">
        <v>337</v>
      </c>
      <c r="F48" s="285"/>
      <c r="G48" s="285"/>
      <c r="H48" s="285"/>
      <c r="I48" s="285"/>
      <c r="J48" s="285"/>
      <c r="K48" s="283"/>
    </row>
    <row r="49" s="1" customFormat="1" ht="15" customHeight="1">
      <c r="B49" s="286"/>
      <c r="C49" s="287"/>
      <c r="D49" s="287"/>
      <c r="E49" s="285" t="s">
        <v>338</v>
      </c>
      <c r="F49" s="285"/>
      <c r="G49" s="285"/>
      <c r="H49" s="285"/>
      <c r="I49" s="285"/>
      <c r="J49" s="285"/>
      <c r="K49" s="283"/>
    </row>
    <row r="50" s="1" customFormat="1" ht="15" customHeight="1">
      <c r="B50" s="286"/>
      <c r="C50" s="287"/>
      <c r="D50" s="287"/>
      <c r="E50" s="285" t="s">
        <v>339</v>
      </c>
      <c r="F50" s="285"/>
      <c r="G50" s="285"/>
      <c r="H50" s="285"/>
      <c r="I50" s="285"/>
      <c r="J50" s="285"/>
      <c r="K50" s="283"/>
    </row>
    <row r="51" s="1" customFormat="1" ht="15" customHeight="1">
      <c r="B51" s="286"/>
      <c r="C51" s="287"/>
      <c r="D51" s="285" t="s">
        <v>340</v>
      </c>
      <c r="E51" s="285"/>
      <c r="F51" s="285"/>
      <c r="G51" s="285"/>
      <c r="H51" s="285"/>
      <c r="I51" s="285"/>
      <c r="J51" s="285"/>
      <c r="K51" s="283"/>
    </row>
    <row r="52" s="1" customFormat="1" ht="25.5" customHeight="1">
      <c r="B52" s="281"/>
      <c r="C52" s="282" t="s">
        <v>341</v>
      </c>
      <c r="D52" s="282"/>
      <c r="E52" s="282"/>
      <c r="F52" s="282"/>
      <c r="G52" s="282"/>
      <c r="H52" s="282"/>
      <c r="I52" s="282"/>
      <c r="J52" s="282"/>
      <c r="K52" s="283"/>
    </row>
    <row r="53" s="1" customFormat="1" ht="5.25" customHeight="1">
      <c r="B53" s="281"/>
      <c r="C53" s="284"/>
      <c r="D53" s="284"/>
      <c r="E53" s="284"/>
      <c r="F53" s="284"/>
      <c r="G53" s="284"/>
      <c r="H53" s="284"/>
      <c r="I53" s="284"/>
      <c r="J53" s="284"/>
      <c r="K53" s="283"/>
    </row>
    <row r="54" s="1" customFormat="1" ht="15" customHeight="1">
      <c r="B54" s="281"/>
      <c r="C54" s="285" t="s">
        <v>342</v>
      </c>
      <c r="D54" s="285"/>
      <c r="E54" s="285"/>
      <c r="F54" s="285"/>
      <c r="G54" s="285"/>
      <c r="H54" s="285"/>
      <c r="I54" s="285"/>
      <c r="J54" s="285"/>
      <c r="K54" s="283"/>
    </row>
    <row r="55" s="1" customFormat="1" ht="15" customHeight="1">
      <c r="B55" s="281"/>
      <c r="C55" s="285" t="s">
        <v>343</v>
      </c>
      <c r="D55" s="285"/>
      <c r="E55" s="285"/>
      <c r="F55" s="285"/>
      <c r="G55" s="285"/>
      <c r="H55" s="285"/>
      <c r="I55" s="285"/>
      <c r="J55" s="285"/>
      <c r="K55" s="283"/>
    </row>
    <row r="56" s="1" customFormat="1" ht="12.75" customHeight="1">
      <c r="B56" s="281"/>
      <c r="C56" s="285"/>
      <c r="D56" s="285"/>
      <c r="E56" s="285"/>
      <c r="F56" s="285"/>
      <c r="G56" s="285"/>
      <c r="H56" s="285"/>
      <c r="I56" s="285"/>
      <c r="J56" s="285"/>
      <c r="K56" s="283"/>
    </row>
    <row r="57" s="1" customFormat="1" ht="15" customHeight="1">
      <c r="B57" s="281"/>
      <c r="C57" s="285" t="s">
        <v>344</v>
      </c>
      <c r="D57" s="285"/>
      <c r="E57" s="285"/>
      <c r="F57" s="285"/>
      <c r="G57" s="285"/>
      <c r="H57" s="285"/>
      <c r="I57" s="285"/>
      <c r="J57" s="285"/>
      <c r="K57" s="283"/>
    </row>
    <row r="58" s="1" customFormat="1" ht="15" customHeight="1">
      <c r="B58" s="281"/>
      <c r="C58" s="287"/>
      <c r="D58" s="285" t="s">
        <v>345</v>
      </c>
      <c r="E58" s="285"/>
      <c r="F58" s="285"/>
      <c r="G58" s="285"/>
      <c r="H58" s="285"/>
      <c r="I58" s="285"/>
      <c r="J58" s="285"/>
      <c r="K58" s="283"/>
    </row>
    <row r="59" s="1" customFormat="1" ht="15" customHeight="1">
      <c r="B59" s="281"/>
      <c r="C59" s="287"/>
      <c r="D59" s="285" t="s">
        <v>346</v>
      </c>
      <c r="E59" s="285"/>
      <c r="F59" s="285"/>
      <c r="G59" s="285"/>
      <c r="H59" s="285"/>
      <c r="I59" s="285"/>
      <c r="J59" s="285"/>
      <c r="K59" s="283"/>
    </row>
    <row r="60" s="1" customFormat="1" ht="15" customHeight="1">
      <c r="B60" s="281"/>
      <c r="C60" s="287"/>
      <c r="D60" s="285" t="s">
        <v>347</v>
      </c>
      <c r="E60" s="285"/>
      <c r="F60" s="285"/>
      <c r="G60" s="285"/>
      <c r="H60" s="285"/>
      <c r="I60" s="285"/>
      <c r="J60" s="285"/>
      <c r="K60" s="283"/>
    </row>
    <row r="61" s="1" customFormat="1" ht="15" customHeight="1">
      <c r="B61" s="281"/>
      <c r="C61" s="287"/>
      <c r="D61" s="285" t="s">
        <v>348</v>
      </c>
      <c r="E61" s="285"/>
      <c r="F61" s="285"/>
      <c r="G61" s="285"/>
      <c r="H61" s="285"/>
      <c r="I61" s="285"/>
      <c r="J61" s="285"/>
      <c r="K61" s="283"/>
    </row>
    <row r="62" s="1" customFormat="1" ht="15" customHeight="1">
      <c r="B62" s="281"/>
      <c r="C62" s="287"/>
      <c r="D62" s="290" t="s">
        <v>349</v>
      </c>
      <c r="E62" s="290"/>
      <c r="F62" s="290"/>
      <c r="G62" s="290"/>
      <c r="H62" s="290"/>
      <c r="I62" s="290"/>
      <c r="J62" s="290"/>
      <c r="K62" s="283"/>
    </row>
    <row r="63" s="1" customFormat="1" ht="15" customHeight="1">
      <c r="B63" s="281"/>
      <c r="C63" s="287"/>
      <c r="D63" s="285" t="s">
        <v>350</v>
      </c>
      <c r="E63" s="285"/>
      <c r="F63" s="285"/>
      <c r="G63" s="285"/>
      <c r="H63" s="285"/>
      <c r="I63" s="285"/>
      <c r="J63" s="285"/>
      <c r="K63" s="283"/>
    </row>
    <row r="64" s="1" customFormat="1" ht="12.75" customHeight="1">
      <c r="B64" s="281"/>
      <c r="C64" s="287"/>
      <c r="D64" s="287"/>
      <c r="E64" s="291"/>
      <c r="F64" s="287"/>
      <c r="G64" s="287"/>
      <c r="H64" s="287"/>
      <c r="I64" s="287"/>
      <c r="J64" s="287"/>
      <c r="K64" s="283"/>
    </row>
    <row r="65" s="1" customFormat="1" ht="15" customHeight="1">
      <c r="B65" s="281"/>
      <c r="C65" s="287"/>
      <c r="D65" s="285" t="s">
        <v>351</v>
      </c>
      <c r="E65" s="285"/>
      <c r="F65" s="285"/>
      <c r="G65" s="285"/>
      <c r="H65" s="285"/>
      <c r="I65" s="285"/>
      <c r="J65" s="285"/>
      <c r="K65" s="283"/>
    </row>
    <row r="66" s="1" customFormat="1" ht="15" customHeight="1">
      <c r="B66" s="281"/>
      <c r="C66" s="287"/>
      <c r="D66" s="290" t="s">
        <v>352</v>
      </c>
      <c r="E66" s="290"/>
      <c r="F66" s="290"/>
      <c r="G66" s="290"/>
      <c r="H66" s="290"/>
      <c r="I66" s="290"/>
      <c r="J66" s="290"/>
      <c r="K66" s="283"/>
    </row>
    <row r="67" s="1" customFormat="1" ht="15" customHeight="1">
      <c r="B67" s="281"/>
      <c r="C67" s="287"/>
      <c r="D67" s="285" t="s">
        <v>353</v>
      </c>
      <c r="E67" s="285"/>
      <c r="F67" s="285"/>
      <c r="G67" s="285"/>
      <c r="H67" s="285"/>
      <c r="I67" s="285"/>
      <c r="J67" s="285"/>
      <c r="K67" s="283"/>
    </row>
    <row r="68" s="1" customFormat="1" ht="15" customHeight="1">
      <c r="B68" s="281"/>
      <c r="C68" s="287"/>
      <c r="D68" s="285" t="s">
        <v>354</v>
      </c>
      <c r="E68" s="285"/>
      <c r="F68" s="285"/>
      <c r="G68" s="285"/>
      <c r="H68" s="285"/>
      <c r="I68" s="285"/>
      <c r="J68" s="285"/>
      <c r="K68" s="283"/>
    </row>
    <row r="69" s="1" customFormat="1" ht="15" customHeight="1">
      <c r="B69" s="281"/>
      <c r="C69" s="287"/>
      <c r="D69" s="285" t="s">
        <v>355</v>
      </c>
      <c r="E69" s="285"/>
      <c r="F69" s="285"/>
      <c r="G69" s="285"/>
      <c r="H69" s="285"/>
      <c r="I69" s="285"/>
      <c r="J69" s="285"/>
      <c r="K69" s="283"/>
    </row>
    <row r="70" s="1" customFormat="1" ht="15" customHeight="1">
      <c r="B70" s="281"/>
      <c r="C70" s="287"/>
      <c r="D70" s="285" t="s">
        <v>356</v>
      </c>
      <c r="E70" s="285"/>
      <c r="F70" s="285"/>
      <c r="G70" s="285"/>
      <c r="H70" s="285"/>
      <c r="I70" s="285"/>
      <c r="J70" s="285"/>
      <c r="K70" s="283"/>
    </row>
    <row r="71" s="1" customFormat="1" ht="12.75" customHeight="1">
      <c r="B71" s="292"/>
      <c r="C71" s="293"/>
      <c r="D71" s="293"/>
      <c r="E71" s="293"/>
      <c r="F71" s="293"/>
      <c r="G71" s="293"/>
      <c r="H71" s="293"/>
      <c r="I71" s="293"/>
      <c r="J71" s="293"/>
      <c r="K71" s="294"/>
    </row>
    <row r="72" s="1" customFormat="1" ht="18.75" customHeight="1">
      <c r="B72" s="295"/>
      <c r="C72" s="295"/>
      <c r="D72" s="295"/>
      <c r="E72" s="295"/>
      <c r="F72" s="295"/>
      <c r="G72" s="295"/>
      <c r="H72" s="295"/>
      <c r="I72" s="295"/>
      <c r="J72" s="295"/>
      <c r="K72" s="296"/>
    </row>
    <row r="73" s="1" customFormat="1" ht="18.75" customHeight="1">
      <c r="B73" s="296"/>
      <c r="C73" s="296"/>
      <c r="D73" s="296"/>
      <c r="E73" s="296"/>
      <c r="F73" s="296"/>
      <c r="G73" s="296"/>
      <c r="H73" s="296"/>
      <c r="I73" s="296"/>
      <c r="J73" s="296"/>
      <c r="K73" s="296"/>
    </row>
    <row r="74" s="1" customFormat="1" ht="7.5" customHeight="1">
      <c r="B74" s="297"/>
      <c r="C74" s="298"/>
      <c r="D74" s="298"/>
      <c r="E74" s="298"/>
      <c r="F74" s="298"/>
      <c r="G74" s="298"/>
      <c r="H74" s="298"/>
      <c r="I74" s="298"/>
      <c r="J74" s="298"/>
      <c r="K74" s="299"/>
    </row>
    <row r="75" s="1" customFormat="1" ht="45" customHeight="1">
      <c r="B75" s="300"/>
      <c r="C75" s="301" t="s">
        <v>357</v>
      </c>
      <c r="D75" s="301"/>
      <c r="E75" s="301"/>
      <c r="F75" s="301"/>
      <c r="G75" s="301"/>
      <c r="H75" s="301"/>
      <c r="I75" s="301"/>
      <c r="J75" s="301"/>
      <c r="K75" s="302"/>
    </row>
    <row r="76" s="1" customFormat="1" ht="17.25" customHeight="1">
      <c r="B76" s="300"/>
      <c r="C76" s="303" t="s">
        <v>358</v>
      </c>
      <c r="D76" s="303"/>
      <c r="E76" s="303"/>
      <c r="F76" s="303" t="s">
        <v>359</v>
      </c>
      <c r="G76" s="304"/>
      <c r="H76" s="303" t="s">
        <v>54</v>
      </c>
      <c r="I76" s="303" t="s">
        <v>57</v>
      </c>
      <c r="J76" s="303" t="s">
        <v>360</v>
      </c>
      <c r="K76" s="302"/>
    </row>
    <row r="77" s="1" customFormat="1" ht="17.25" customHeight="1">
      <c r="B77" s="300"/>
      <c r="C77" s="305" t="s">
        <v>361</v>
      </c>
      <c r="D77" s="305"/>
      <c r="E77" s="305"/>
      <c r="F77" s="306" t="s">
        <v>362</v>
      </c>
      <c r="G77" s="307"/>
      <c r="H77" s="305"/>
      <c r="I77" s="305"/>
      <c r="J77" s="305" t="s">
        <v>363</v>
      </c>
      <c r="K77" s="302"/>
    </row>
    <row r="78" s="1" customFormat="1" ht="5.25" customHeight="1">
      <c r="B78" s="300"/>
      <c r="C78" s="308"/>
      <c r="D78" s="308"/>
      <c r="E78" s="308"/>
      <c r="F78" s="308"/>
      <c r="G78" s="309"/>
      <c r="H78" s="308"/>
      <c r="I78" s="308"/>
      <c r="J78" s="308"/>
      <c r="K78" s="302"/>
    </row>
    <row r="79" s="1" customFormat="1" ht="15" customHeight="1">
      <c r="B79" s="300"/>
      <c r="C79" s="288" t="s">
        <v>53</v>
      </c>
      <c r="D79" s="310"/>
      <c r="E79" s="310"/>
      <c r="F79" s="311" t="s">
        <v>364</v>
      </c>
      <c r="G79" s="312"/>
      <c r="H79" s="288" t="s">
        <v>365</v>
      </c>
      <c r="I79" s="288" t="s">
        <v>366</v>
      </c>
      <c r="J79" s="288">
        <v>20</v>
      </c>
      <c r="K79" s="302"/>
    </row>
    <row r="80" s="1" customFormat="1" ht="15" customHeight="1">
      <c r="B80" s="300"/>
      <c r="C80" s="288" t="s">
        <v>367</v>
      </c>
      <c r="D80" s="288"/>
      <c r="E80" s="288"/>
      <c r="F80" s="311" t="s">
        <v>364</v>
      </c>
      <c r="G80" s="312"/>
      <c r="H80" s="288" t="s">
        <v>368</v>
      </c>
      <c r="I80" s="288" t="s">
        <v>366</v>
      </c>
      <c r="J80" s="288">
        <v>120</v>
      </c>
      <c r="K80" s="302"/>
    </row>
    <row r="81" s="1" customFormat="1" ht="15" customHeight="1">
      <c r="B81" s="313"/>
      <c r="C81" s="288" t="s">
        <v>369</v>
      </c>
      <c r="D81" s="288"/>
      <c r="E81" s="288"/>
      <c r="F81" s="311" t="s">
        <v>370</v>
      </c>
      <c r="G81" s="312"/>
      <c r="H81" s="288" t="s">
        <v>371</v>
      </c>
      <c r="I81" s="288" t="s">
        <v>366</v>
      </c>
      <c r="J81" s="288">
        <v>50</v>
      </c>
      <c r="K81" s="302"/>
    </row>
    <row r="82" s="1" customFormat="1" ht="15" customHeight="1">
      <c r="B82" s="313"/>
      <c r="C82" s="288" t="s">
        <v>372</v>
      </c>
      <c r="D82" s="288"/>
      <c r="E82" s="288"/>
      <c r="F82" s="311" t="s">
        <v>364</v>
      </c>
      <c r="G82" s="312"/>
      <c r="H82" s="288" t="s">
        <v>373</v>
      </c>
      <c r="I82" s="288" t="s">
        <v>374</v>
      </c>
      <c r="J82" s="288"/>
      <c r="K82" s="302"/>
    </row>
    <row r="83" s="1" customFormat="1" ht="15" customHeight="1">
      <c r="B83" s="313"/>
      <c r="C83" s="314" t="s">
        <v>375</v>
      </c>
      <c r="D83" s="314"/>
      <c r="E83" s="314"/>
      <c r="F83" s="315" t="s">
        <v>370</v>
      </c>
      <c r="G83" s="314"/>
      <c r="H83" s="314" t="s">
        <v>376</v>
      </c>
      <c r="I83" s="314" t="s">
        <v>366</v>
      </c>
      <c r="J83" s="314">
        <v>15</v>
      </c>
      <c r="K83" s="302"/>
    </row>
    <row r="84" s="1" customFormat="1" ht="15" customHeight="1">
      <c r="B84" s="313"/>
      <c r="C84" s="314" t="s">
        <v>377</v>
      </c>
      <c r="D84" s="314"/>
      <c r="E84" s="314"/>
      <c r="F84" s="315" t="s">
        <v>370</v>
      </c>
      <c r="G84" s="314"/>
      <c r="H84" s="314" t="s">
        <v>378</v>
      </c>
      <c r="I84" s="314" t="s">
        <v>366</v>
      </c>
      <c r="J84" s="314">
        <v>15</v>
      </c>
      <c r="K84" s="302"/>
    </row>
    <row r="85" s="1" customFormat="1" ht="15" customHeight="1">
      <c r="B85" s="313"/>
      <c r="C85" s="314" t="s">
        <v>379</v>
      </c>
      <c r="D85" s="314"/>
      <c r="E85" s="314"/>
      <c r="F85" s="315" t="s">
        <v>370</v>
      </c>
      <c r="G85" s="314"/>
      <c r="H85" s="314" t="s">
        <v>380</v>
      </c>
      <c r="I85" s="314" t="s">
        <v>366</v>
      </c>
      <c r="J85" s="314">
        <v>20</v>
      </c>
      <c r="K85" s="302"/>
    </row>
    <row r="86" s="1" customFormat="1" ht="15" customHeight="1">
      <c r="B86" s="313"/>
      <c r="C86" s="314" t="s">
        <v>381</v>
      </c>
      <c r="D86" s="314"/>
      <c r="E86" s="314"/>
      <c r="F86" s="315" t="s">
        <v>370</v>
      </c>
      <c r="G86" s="314"/>
      <c r="H86" s="314" t="s">
        <v>382</v>
      </c>
      <c r="I86" s="314" t="s">
        <v>366</v>
      </c>
      <c r="J86" s="314">
        <v>20</v>
      </c>
      <c r="K86" s="302"/>
    </row>
    <row r="87" s="1" customFormat="1" ht="15" customHeight="1">
      <c r="B87" s="313"/>
      <c r="C87" s="288" t="s">
        <v>383</v>
      </c>
      <c r="D87" s="288"/>
      <c r="E87" s="288"/>
      <c r="F87" s="311" t="s">
        <v>370</v>
      </c>
      <c r="G87" s="312"/>
      <c r="H87" s="288" t="s">
        <v>384</v>
      </c>
      <c r="I87" s="288" t="s">
        <v>366</v>
      </c>
      <c r="J87" s="288">
        <v>50</v>
      </c>
      <c r="K87" s="302"/>
    </row>
    <row r="88" s="1" customFormat="1" ht="15" customHeight="1">
      <c r="B88" s="313"/>
      <c r="C88" s="288" t="s">
        <v>385</v>
      </c>
      <c r="D88" s="288"/>
      <c r="E88" s="288"/>
      <c r="F88" s="311" t="s">
        <v>370</v>
      </c>
      <c r="G88" s="312"/>
      <c r="H88" s="288" t="s">
        <v>386</v>
      </c>
      <c r="I88" s="288" t="s">
        <v>366</v>
      </c>
      <c r="J88" s="288">
        <v>20</v>
      </c>
      <c r="K88" s="302"/>
    </row>
    <row r="89" s="1" customFormat="1" ht="15" customHeight="1">
      <c r="B89" s="313"/>
      <c r="C89" s="288" t="s">
        <v>387</v>
      </c>
      <c r="D89" s="288"/>
      <c r="E89" s="288"/>
      <c r="F89" s="311" t="s">
        <v>370</v>
      </c>
      <c r="G89" s="312"/>
      <c r="H89" s="288" t="s">
        <v>388</v>
      </c>
      <c r="I89" s="288" t="s">
        <v>366</v>
      </c>
      <c r="J89" s="288">
        <v>20</v>
      </c>
      <c r="K89" s="302"/>
    </row>
    <row r="90" s="1" customFormat="1" ht="15" customHeight="1">
      <c r="B90" s="313"/>
      <c r="C90" s="288" t="s">
        <v>389</v>
      </c>
      <c r="D90" s="288"/>
      <c r="E90" s="288"/>
      <c r="F90" s="311" t="s">
        <v>370</v>
      </c>
      <c r="G90" s="312"/>
      <c r="H90" s="288" t="s">
        <v>390</v>
      </c>
      <c r="I90" s="288" t="s">
        <v>366</v>
      </c>
      <c r="J90" s="288">
        <v>50</v>
      </c>
      <c r="K90" s="302"/>
    </row>
    <row r="91" s="1" customFormat="1" ht="15" customHeight="1">
      <c r="B91" s="313"/>
      <c r="C91" s="288" t="s">
        <v>391</v>
      </c>
      <c r="D91" s="288"/>
      <c r="E91" s="288"/>
      <c r="F91" s="311" t="s">
        <v>370</v>
      </c>
      <c r="G91" s="312"/>
      <c r="H91" s="288" t="s">
        <v>391</v>
      </c>
      <c r="I91" s="288" t="s">
        <v>366</v>
      </c>
      <c r="J91" s="288">
        <v>50</v>
      </c>
      <c r="K91" s="302"/>
    </row>
    <row r="92" s="1" customFormat="1" ht="15" customHeight="1">
      <c r="B92" s="313"/>
      <c r="C92" s="288" t="s">
        <v>392</v>
      </c>
      <c r="D92" s="288"/>
      <c r="E92" s="288"/>
      <c r="F92" s="311" t="s">
        <v>370</v>
      </c>
      <c r="G92" s="312"/>
      <c r="H92" s="288" t="s">
        <v>393</v>
      </c>
      <c r="I92" s="288" t="s">
        <v>366</v>
      </c>
      <c r="J92" s="288">
        <v>255</v>
      </c>
      <c r="K92" s="302"/>
    </row>
    <row r="93" s="1" customFormat="1" ht="15" customHeight="1">
      <c r="B93" s="313"/>
      <c r="C93" s="288" t="s">
        <v>394</v>
      </c>
      <c r="D93" s="288"/>
      <c r="E93" s="288"/>
      <c r="F93" s="311" t="s">
        <v>364</v>
      </c>
      <c r="G93" s="312"/>
      <c r="H93" s="288" t="s">
        <v>395</v>
      </c>
      <c r="I93" s="288" t="s">
        <v>396</v>
      </c>
      <c r="J93" s="288"/>
      <c r="K93" s="302"/>
    </row>
    <row r="94" s="1" customFormat="1" ht="15" customHeight="1">
      <c r="B94" s="313"/>
      <c r="C94" s="288" t="s">
        <v>397</v>
      </c>
      <c r="D94" s="288"/>
      <c r="E94" s="288"/>
      <c r="F94" s="311" t="s">
        <v>364</v>
      </c>
      <c r="G94" s="312"/>
      <c r="H94" s="288" t="s">
        <v>398</v>
      </c>
      <c r="I94" s="288" t="s">
        <v>399</v>
      </c>
      <c r="J94" s="288"/>
      <c r="K94" s="302"/>
    </row>
    <row r="95" s="1" customFormat="1" ht="15" customHeight="1">
      <c r="B95" s="313"/>
      <c r="C95" s="288" t="s">
        <v>400</v>
      </c>
      <c r="D95" s="288"/>
      <c r="E95" s="288"/>
      <c r="F95" s="311" t="s">
        <v>364</v>
      </c>
      <c r="G95" s="312"/>
      <c r="H95" s="288" t="s">
        <v>400</v>
      </c>
      <c r="I95" s="288" t="s">
        <v>399</v>
      </c>
      <c r="J95" s="288"/>
      <c r="K95" s="302"/>
    </row>
    <row r="96" s="1" customFormat="1" ht="15" customHeight="1">
      <c r="B96" s="313"/>
      <c r="C96" s="288" t="s">
        <v>38</v>
      </c>
      <c r="D96" s="288"/>
      <c r="E96" s="288"/>
      <c r="F96" s="311" t="s">
        <v>364</v>
      </c>
      <c r="G96" s="312"/>
      <c r="H96" s="288" t="s">
        <v>401</v>
      </c>
      <c r="I96" s="288" t="s">
        <v>399</v>
      </c>
      <c r="J96" s="288"/>
      <c r="K96" s="302"/>
    </row>
    <row r="97" s="1" customFormat="1" ht="15" customHeight="1">
      <c r="B97" s="313"/>
      <c r="C97" s="288" t="s">
        <v>48</v>
      </c>
      <c r="D97" s="288"/>
      <c r="E97" s="288"/>
      <c r="F97" s="311" t="s">
        <v>364</v>
      </c>
      <c r="G97" s="312"/>
      <c r="H97" s="288" t="s">
        <v>402</v>
      </c>
      <c r="I97" s="288" t="s">
        <v>399</v>
      </c>
      <c r="J97" s="288"/>
      <c r="K97" s="302"/>
    </row>
    <row r="98" s="1" customFormat="1" ht="15" customHeight="1">
      <c r="B98" s="316"/>
      <c r="C98" s="317"/>
      <c r="D98" s="317"/>
      <c r="E98" s="317"/>
      <c r="F98" s="317"/>
      <c r="G98" s="317"/>
      <c r="H98" s="317"/>
      <c r="I98" s="317"/>
      <c r="J98" s="317"/>
      <c r="K98" s="318"/>
    </row>
    <row r="99" s="1" customFormat="1" ht="18.75" customHeight="1">
      <c r="B99" s="319"/>
      <c r="C99" s="320"/>
      <c r="D99" s="320"/>
      <c r="E99" s="320"/>
      <c r="F99" s="320"/>
      <c r="G99" s="320"/>
      <c r="H99" s="320"/>
      <c r="I99" s="320"/>
      <c r="J99" s="320"/>
      <c r="K99" s="319"/>
    </row>
    <row r="100" s="1" customFormat="1" ht="18.75" customHeight="1">
      <c r="B100" s="296"/>
      <c r="C100" s="296"/>
      <c r="D100" s="296"/>
      <c r="E100" s="296"/>
      <c r="F100" s="296"/>
      <c r="G100" s="296"/>
      <c r="H100" s="296"/>
      <c r="I100" s="296"/>
      <c r="J100" s="296"/>
      <c r="K100" s="296"/>
    </row>
    <row r="101" s="1" customFormat="1" ht="7.5" customHeight="1">
      <c r="B101" s="297"/>
      <c r="C101" s="298"/>
      <c r="D101" s="298"/>
      <c r="E101" s="298"/>
      <c r="F101" s="298"/>
      <c r="G101" s="298"/>
      <c r="H101" s="298"/>
      <c r="I101" s="298"/>
      <c r="J101" s="298"/>
      <c r="K101" s="299"/>
    </row>
    <row r="102" s="1" customFormat="1" ht="45" customHeight="1">
      <c r="B102" s="300"/>
      <c r="C102" s="301" t="s">
        <v>403</v>
      </c>
      <c r="D102" s="301"/>
      <c r="E102" s="301"/>
      <c r="F102" s="301"/>
      <c r="G102" s="301"/>
      <c r="H102" s="301"/>
      <c r="I102" s="301"/>
      <c r="J102" s="301"/>
      <c r="K102" s="302"/>
    </row>
    <row r="103" s="1" customFormat="1" ht="17.25" customHeight="1">
      <c r="B103" s="300"/>
      <c r="C103" s="303" t="s">
        <v>358</v>
      </c>
      <c r="D103" s="303"/>
      <c r="E103" s="303"/>
      <c r="F103" s="303" t="s">
        <v>359</v>
      </c>
      <c r="G103" s="304"/>
      <c r="H103" s="303" t="s">
        <v>54</v>
      </c>
      <c r="I103" s="303" t="s">
        <v>57</v>
      </c>
      <c r="J103" s="303" t="s">
        <v>360</v>
      </c>
      <c r="K103" s="302"/>
    </row>
    <row r="104" s="1" customFormat="1" ht="17.25" customHeight="1">
      <c r="B104" s="300"/>
      <c r="C104" s="305" t="s">
        <v>361</v>
      </c>
      <c r="D104" s="305"/>
      <c r="E104" s="305"/>
      <c r="F104" s="306" t="s">
        <v>362</v>
      </c>
      <c r="G104" s="307"/>
      <c r="H104" s="305"/>
      <c r="I104" s="305"/>
      <c r="J104" s="305" t="s">
        <v>363</v>
      </c>
      <c r="K104" s="302"/>
    </row>
    <row r="105" s="1" customFormat="1" ht="5.25" customHeight="1">
      <c r="B105" s="300"/>
      <c r="C105" s="303"/>
      <c r="D105" s="303"/>
      <c r="E105" s="303"/>
      <c r="F105" s="303"/>
      <c r="G105" s="321"/>
      <c r="H105" s="303"/>
      <c r="I105" s="303"/>
      <c r="J105" s="303"/>
      <c r="K105" s="302"/>
    </row>
    <row r="106" s="1" customFormat="1" ht="15" customHeight="1">
      <c r="B106" s="300"/>
      <c r="C106" s="288" t="s">
        <v>53</v>
      </c>
      <c r="D106" s="310"/>
      <c r="E106" s="310"/>
      <c r="F106" s="311" t="s">
        <v>364</v>
      </c>
      <c r="G106" s="288"/>
      <c r="H106" s="288" t="s">
        <v>404</v>
      </c>
      <c r="I106" s="288" t="s">
        <v>366</v>
      </c>
      <c r="J106" s="288">
        <v>20</v>
      </c>
      <c r="K106" s="302"/>
    </row>
    <row r="107" s="1" customFormat="1" ht="15" customHeight="1">
      <c r="B107" s="300"/>
      <c r="C107" s="288" t="s">
        <v>367</v>
      </c>
      <c r="D107" s="288"/>
      <c r="E107" s="288"/>
      <c r="F107" s="311" t="s">
        <v>364</v>
      </c>
      <c r="G107" s="288"/>
      <c r="H107" s="288" t="s">
        <v>404</v>
      </c>
      <c r="I107" s="288" t="s">
        <v>366</v>
      </c>
      <c r="J107" s="288">
        <v>120</v>
      </c>
      <c r="K107" s="302"/>
    </row>
    <row r="108" s="1" customFormat="1" ht="15" customHeight="1">
      <c r="B108" s="313"/>
      <c r="C108" s="288" t="s">
        <v>369</v>
      </c>
      <c r="D108" s="288"/>
      <c r="E108" s="288"/>
      <c r="F108" s="311" t="s">
        <v>370</v>
      </c>
      <c r="G108" s="288"/>
      <c r="H108" s="288" t="s">
        <v>404</v>
      </c>
      <c r="I108" s="288" t="s">
        <v>366</v>
      </c>
      <c r="J108" s="288">
        <v>50</v>
      </c>
      <c r="K108" s="302"/>
    </row>
    <row r="109" s="1" customFormat="1" ht="15" customHeight="1">
      <c r="B109" s="313"/>
      <c r="C109" s="288" t="s">
        <v>372</v>
      </c>
      <c r="D109" s="288"/>
      <c r="E109" s="288"/>
      <c r="F109" s="311" t="s">
        <v>364</v>
      </c>
      <c r="G109" s="288"/>
      <c r="H109" s="288" t="s">
        <v>404</v>
      </c>
      <c r="I109" s="288" t="s">
        <v>374</v>
      </c>
      <c r="J109" s="288"/>
      <c r="K109" s="302"/>
    </row>
    <row r="110" s="1" customFormat="1" ht="15" customHeight="1">
      <c r="B110" s="313"/>
      <c r="C110" s="288" t="s">
        <v>383</v>
      </c>
      <c r="D110" s="288"/>
      <c r="E110" s="288"/>
      <c r="F110" s="311" t="s">
        <v>370</v>
      </c>
      <c r="G110" s="288"/>
      <c r="H110" s="288" t="s">
        <v>404</v>
      </c>
      <c r="I110" s="288" t="s">
        <v>366</v>
      </c>
      <c r="J110" s="288">
        <v>50</v>
      </c>
      <c r="K110" s="302"/>
    </row>
    <row r="111" s="1" customFormat="1" ht="15" customHeight="1">
      <c r="B111" s="313"/>
      <c r="C111" s="288" t="s">
        <v>391</v>
      </c>
      <c r="D111" s="288"/>
      <c r="E111" s="288"/>
      <c r="F111" s="311" t="s">
        <v>370</v>
      </c>
      <c r="G111" s="288"/>
      <c r="H111" s="288" t="s">
        <v>404</v>
      </c>
      <c r="I111" s="288" t="s">
        <v>366</v>
      </c>
      <c r="J111" s="288">
        <v>50</v>
      </c>
      <c r="K111" s="302"/>
    </row>
    <row r="112" s="1" customFormat="1" ht="15" customHeight="1">
      <c r="B112" s="313"/>
      <c r="C112" s="288" t="s">
        <v>389</v>
      </c>
      <c r="D112" s="288"/>
      <c r="E112" s="288"/>
      <c r="F112" s="311" t="s">
        <v>370</v>
      </c>
      <c r="G112" s="288"/>
      <c r="H112" s="288" t="s">
        <v>404</v>
      </c>
      <c r="I112" s="288" t="s">
        <v>366</v>
      </c>
      <c r="J112" s="288">
        <v>50</v>
      </c>
      <c r="K112" s="302"/>
    </row>
    <row r="113" s="1" customFormat="1" ht="15" customHeight="1">
      <c r="B113" s="313"/>
      <c r="C113" s="288" t="s">
        <v>53</v>
      </c>
      <c r="D113" s="288"/>
      <c r="E113" s="288"/>
      <c r="F113" s="311" t="s">
        <v>364</v>
      </c>
      <c r="G113" s="288"/>
      <c r="H113" s="288" t="s">
        <v>405</v>
      </c>
      <c r="I113" s="288" t="s">
        <v>366</v>
      </c>
      <c r="J113" s="288">
        <v>20</v>
      </c>
      <c r="K113" s="302"/>
    </row>
    <row r="114" s="1" customFormat="1" ht="15" customHeight="1">
      <c r="B114" s="313"/>
      <c r="C114" s="288" t="s">
        <v>406</v>
      </c>
      <c r="D114" s="288"/>
      <c r="E114" s="288"/>
      <c r="F114" s="311" t="s">
        <v>364</v>
      </c>
      <c r="G114" s="288"/>
      <c r="H114" s="288" t="s">
        <v>407</v>
      </c>
      <c r="I114" s="288" t="s">
        <v>366</v>
      </c>
      <c r="J114" s="288">
        <v>120</v>
      </c>
      <c r="K114" s="302"/>
    </row>
    <row r="115" s="1" customFormat="1" ht="15" customHeight="1">
      <c r="B115" s="313"/>
      <c r="C115" s="288" t="s">
        <v>38</v>
      </c>
      <c r="D115" s="288"/>
      <c r="E115" s="288"/>
      <c r="F115" s="311" t="s">
        <v>364</v>
      </c>
      <c r="G115" s="288"/>
      <c r="H115" s="288" t="s">
        <v>408</v>
      </c>
      <c r="I115" s="288" t="s">
        <v>399</v>
      </c>
      <c r="J115" s="288"/>
      <c r="K115" s="302"/>
    </row>
    <row r="116" s="1" customFormat="1" ht="15" customHeight="1">
      <c r="B116" s="313"/>
      <c r="C116" s="288" t="s">
        <v>48</v>
      </c>
      <c r="D116" s="288"/>
      <c r="E116" s="288"/>
      <c r="F116" s="311" t="s">
        <v>364</v>
      </c>
      <c r="G116" s="288"/>
      <c r="H116" s="288" t="s">
        <v>409</v>
      </c>
      <c r="I116" s="288" t="s">
        <v>399</v>
      </c>
      <c r="J116" s="288"/>
      <c r="K116" s="302"/>
    </row>
    <row r="117" s="1" customFormat="1" ht="15" customHeight="1">
      <c r="B117" s="313"/>
      <c r="C117" s="288" t="s">
        <v>57</v>
      </c>
      <c r="D117" s="288"/>
      <c r="E117" s="288"/>
      <c r="F117" s="311" t="s">
        <v>364</v>
      </c>
      <c r="G117" s="288"/>
      <c r="H117" s="288" t="s">
        <v>410</v>
      </c>
      <c r="I117" s="288" t="s">
        <v>411</v>
      </c>
      <c r="J117" s="288"/>
      <c r="K117" s="302"/>
    </row>
    <row r="118" s="1" customFormat="1" ht="15" customHeight="1">
      <c r="B118" s="316"/>
      <c r="C118" s="322"/>
      <c r="D118" s="322"/>
      <c r="E118" s="322"/>
      <c r="F118" s="322"/>
      <c r="G118" s="322"/>
      <c r="H118" s="322"/>
      <c r="I118" s="322"/>
      <c r="J118" s="322"/>
      <c r="K118" s="318"/>
    </row>
    <row r="119" s="1" customFormat="1" ht="18.75" customHeight="1">
      <c r="B119" s="323"/>
      <c r="C119" s="324"/>
      <c r="D119" s="324"/>
      <c r="E119" s="324"/>
      <c r="F119" s="325"/>
      <c r="G119" s="324"/>
      <c r="H119" s="324"/>
      <c r="I119" s="324"/>
      <c r="J119" s="324"/>
      <c r="K119" s="323"/>
    </row>
    <row r="120" s="1" customFormat="1" ht="18.75" customHeight="1">
      <c r="B120" s="296"/>
      <c r="C120" s="296"/>
      <c r="D120" s="296"/>
      <c r="E120" s="296"/>
      <c r="F120" s="296"/>
      <c r="G120" s="296"/>
      <c r="H120" s="296"/>
      <c r="I120" s="296"/>
      <c r="J120" s="296"/>
      <c r="K120" s="296"/>
    </row>
    <row r="121" s="1" customFormat="1" ht="7.5" customHeight="1">
      <c r="B121" s="326"/>
      <c r="C121" s="327"/>
      <c r="D121" s="327"/>
      <c r="E121" s="327"/>
      <c r="F121" s="327"/>
      <c r="G121" s="327"/>
      <c r="H121" s="327"/>
      <c r="I121" s="327"/>
      <c r="J121" s="327"/>
      <c r="K121" s="328"/>
    </row>
    <row r="122" s="1" customFormat="1" ht="45" customHeight="1">
      <c r="B122" s="329"/>
      <c r="C122" s="279" t="s">
        <v>412</v>
      </c>
      <c r="D122" s="279"/>
      <c r="E122" s="279"/>
      <c r="F122" s="279"/>
      <c r="G122" s="279"/>
      <c r="H122" s="279"/>
      <c r="I122" s="279"/>
      <c r="J122" s="279"/>
      <c r="K122" s="330"/>
    </row>
    <row r="123" s="1" customFormat="1" ht="17.25" customHeight="1">
      <c r="B123" s="331"/>
      <c r="C123" s="303" t="s">
        <v>358</v>
      </c>
      <c r="D123" s="303"/>
      <c r="E123" s="303"/>
      <c r="F123" s="303" t="s">
        <v>359</v>
      </c>
      <c r="G123" s="304"/>
      <c r="H123" s="303" t="s">
        <v>54</v>
      </c>
      <c r="I123" s="303" t="s">
        <v>57</v>
      </c>
      <c r="J123" s="303" t="s">
        <v>360</v>
      </c>
      <c r="K123" s="332"/>
    </row>
    <row r="124" s="1" customFormat="1" ht="17.25" customHeight="1">
      <c r="B124" s="331"/>
      <c r="C124" s="305" t="s">
        <v>361</v>
      </c>
      <c r="D124" s="305"/>
      <c r="E124" s="305"/>
      <c r="F124" s="306" t="s">
        <v>362</v>
      </c>
      <c r="G124" s="307"/>
      <c r="H124" s="305"/>
      <c r="I124" s="305"/>
      <c r="J124" s="305" t="s">
        <v>363</v>
      </c>
      <c r="K124" s="332"/>
    </row>
    <row r="125" s="1" customFormat="1" ht="5.25" customHeight="1">
      <c r="B125" s="333"/>
      <c r="C125" s="308"/>
      <c r="D125" s="308"/>
      <c r="E125" s="308"/>
      <c r="F125" s="308"/>
      <c r="G125" s="334"/>
      <c r="H125" s="308"/>
      <c r="I125" s="308"/>
      <c r="J125" s="308"/>
      <c r="K125" s="335"/>
    </row>
    <row r="126" s="1" customFormat="1" ht="15" customHeight="1">
      <c r="B126" s="333"/>
      <c r="C126" s="288" t="s">
        <v>367</v>
      </c>
      <c r="D126" s="310"/>
      <c r="E126" s="310"/>
      <c r="F126" s="311" t="s">
        <v>364</v>
      </c>
      <c r="G126" s="288"/>
      <c r="H126" s="288" t="s">
        <v>404</v>
      </c>
      <c r="I126" s="288" t="s">
        <v>366</v>
      </c>
      <c r="J126" s="288">
        <v>120</v>
      </c>
      <c r="K126" s="336"/>
    </row>
    <row r="127" s="1" customFormat="1" ht="15" customHeight="1">
      <c r="B127" s="333"/>
      <c r="C127" s="288" t="s">
        <v>413</v>
      </c>
      <c r="D127" s="288"/>
      <c r="E127" s="288"/>
      <c r="F127" s="311" t="s">
        <v>364</v>
      </c>
      <c r="G127" s="288"/>
      <c r="H127" s="288" t="s">
        <v>414</v>
      </c>
      <c r="I127" s="288" t="s">
        <v>366</v>
      </c>
      <c r="J127" s="288" t="s">
        <v>415</v>
      </c>
      <c r="K127" s="336"/>
    </row>
    <row r="128" s="1" customFormat="1" ht="15" customHeight="1">
      <c r="B128" s="333"/>
      <c r="C128" s="288" t="s">
        <v>312</v>
      </c>
      <c r="D128" s="288"/>
      <c r="E128" s="288"/>
      <c r="F128" s="311" t="s">
        <v>364</v>
      </c>
      <c r="G128" s="288"/>
      <c r="H128" s="288" t="s">
        <v>416</v>
      </c>
      <c r="I128" s="288" t="s">
        <v>366</v>
      </c>
      <c r="J128" s="288" t="s">
        <v>415</v>
      </c>
      <c r="K128" s="336"/>
    </row>
    <row r="129" s="1" customFormat="1" ht="15" customHeight="1">
      <c r="B129" s="333"/>
      <c r="C129" s="288" t="s">
        <v>375</v>
      </c>
      <c r="D129" s="288"/>
      <c r="E129" s="288"/>
      <c r="F129" s="311" t="s">
        <v>370</v>
      </c>
      <c r="G129" s="288"/>
      <c r="H129" s="288" t="s">
        <v>376</v>
      </c>
      <c r="I129" s="288" t="s">
        <v>366</v>
      </c>
      <c r="J129" s="288">
        <v>15</v>
      </c>
      <c r="K129" s="336"/>
    </row>
    <row r="130" s="1" customFormat="1" ht="15" customHeight="1">
      <c r="B130" s="333"/>
      <c r="C130" s="314" t="s">
        <v>377</v>
      </c>
      <c r="D130" s="314"/>
      <c r="E130" s="314"/>
      <c r="F130" s="315" t="s">
        <v>370</v>
      </c>
      <c r="G130" s="314"/>
      <c r="H130" s="314" t="s">
        <v>378</v>
      </c>
      <c r="I130" s="314" t="s">
        <v>366</v>
      </c>
      <c r="J130" s="314">
        <v>15</v>
      </c>
      <c r="K130" s="336"/>
    </row>
    <row r="131" s="1" customFormat="1" ht="15" customHeight="1">
      <c r="B131" s="333"/>
      <c r="C131" s="314" t="s">
        <v>379</v>
      </c>
      <c r="D131" s="314"/>
      <c r="E131" s="314"/>
      <c r="F131" s="315" t="s">
        <v>370</v>
      </c>
      <c r="G131" s="314"/>
      <c r="H131" s="314" t="s">
        <v>380</v>
      </c>
      <c r="I131" s="314" t="s">
        <v>366</v>
      </c>
      <c r="J131" s="314">
        <v>20</v>
      </c>
      <c r="K131" s="336"/>
    </row>
    <row r="132" s="1" customFormat="1" ht="15" customHeight="1">
      <c r="B132" s="333"/>
      <c r="C132" s="314" t="s">
        <v>381</v>
      </c>
      <c r="D132" s="314"/>
      <c r="E132" s="314"/>
      <c r="F132" s="315" t="s">
        <v>370</v>
      </c>
      <c r="G132" s="314"/>
      <c r="H132" s="314" t="s">
        <v>382</v>
      </c>
      <c r="I132" s="314" t="s">
        <v>366</v>
      </c>
      <c r="J132" s="314">
        <v>20</v>
      </c>
      <c r="K132" s="336"/>
    </row>
    <row r="133" s="1" customFormat="1" ht="15" customHeight="1">
      <c r="B133" s="333"/>
      <c r="C133" s="288" t="s">
        <v>369</v>
      </c>
      <c r="D133" s="288"/>
      <c r="E133" s="288"/>
      <c r="F133" s="311" t="s">
        <v>370</v>
      </c>
      <c r="G133" s="288"/>
      <c r="H133" s="288" t="s">
        <v>404</v>
      </c>
      <c r="I133" s="288" t="s">
        <v>366</v>
      </c>
      <c r="J133" s="288">
        <v>50</v>
      </c>
      <c r="K133" s="336"/>
    </row>
    <row r="134" s="1" customFormat="1" ht="15" customHeight="1">
      <c r="B134" s="333"/>
      <c r="C134" s="288" t="s">
        <v>383</v>
      </c>
      <c r="D134" s="288"/>
      <c r="E134" s="288"/>
      <c r="F134" s="311" t="s">
        <v>370</v>
      </c>
      <c r="G134" s="288"/>
      <c r="H134" s="288" t="s">
        <v>404</v>
      </c>
      <c r="I134" s="288" t="s">
        <v>366</v>
      </c>
      <c r="J134" s="288">
        <v>50</v>
      </c>
      <c r="K134" s="336"/>
    </row>
    <row r="135" s="1" customFormat="1" ht="15" customHeight="1">
      <c r="B135" s="333"/>
      <c r="C135" s="288" t="s">
        <v>389</v>
      </c>
      <c r="D135" s="288"/>
      <c r="E135" s="288"/>
      <c r="F135" s="311" t="s">
        <v>370</v>
      </c>
      <c r="G135" s="288"/>
      <c r="H135" s="288" t="s">
        <v>404</v>
      </c>
      <c r="I135" s="288" t="s">
        <v>366</v>
      </c>
      <c r="J135" s="288">
        <v>50</v>
      </c>
      <c r="K135" s="336"/>
    </row>
    <row r="136" s="1" customFormat="1" ht="15" customHeight="1">
      <c r="B136" s="333"/>
      <c r="C136" s="288" t="s">
        <v>391</v>
      </c>
      <c r="D136" s="288"/>
      <c r="E136" s="288"/>
      <c r="F136" s="311" t="s">
        <v>370</v>
      </c>
      <c r="G136" s="288"/>
      <c r="H136" s="288" t="s">
        <v>404</v>
      </c>
      <c r="I136" s="288" t="s">
        <v>366</v>
      </c>
      <c r="J136" s="288">
        <v>50</v>
      </c>
      <c r="K136" s="336"/>
    </row>
    <row r="137" s="1" customFormat="1" ht="15" customHeight="1">
      <c r="B137" s="333"/>
      <c r="C137" s="288" t="s">
        <v>392</v>
      </c>
      <c r="D137" s="288"/>
      <c r="E137" s="288"/>
      <c r="F137" s="311" t="s">
        <v>370</v>
      </c>
      <c r="G137" s="288"/>
      <c r="H137" s="288" t="s">
        <v>417</v>
      </c>
      <c r="I137" s="288" t="s">
        <v>366</v>
      </c>
      <c r="J137" s="288">
        <v>255</v>
      </c>
      <c r="K137" s="336"/>
    </row>
    <row r="138" s="1" customFormat="1" ht="15" customHeight="1">
      <c r="B138" s="333"/>
      <c r="C138" s="288" t="s">
        <v>394</v>
      </c>
      <c r="D138" s="288"/>
      <c r="E138" s="288"/>
      <c r="F138" s="311" t="s">
        <v>364</v>
      </c>
      <c r="G138" s="288"/>
      <c r="H138" s="288" t="s">
        <v>418</v>
      </c>
      <c r="I138" s="288" t="s">
        <v>396</v>
      </c>
      <c r="J138" s="288"/>
      <c r="K138" s="336"/>
    </row>
    <row r="139" s="1" customFormat="1" ht="15" customHeight="1">
      <c r="B139" s="333"/>
      <c r="C139" s="288" t="s">
        <v>397</v>
      </c>
      <c r="D139" s="288"/>
      <c r="E139" s="288"/>
      <c r="F139" s="311" t="s">
        <v>364</v>
      </c>
      <c r="G139" s="288"/>
      <c r="H139" s="288" t="s">
        <v>419</v>
      </c>
      <c r="I139" s="288" t="s">
        <v>399</v>
      </c>
      <c r="J139" s="288"/>
      <c r="K139" s="336"/>
    </row>
    <row r="140" s="1" customFormat="1" ht="15" customHeight="1">
      <c r="B140" s="333"/>
      <c r="C140" s="288" t="s">
        <v>400</v>
      </c>
      <c r="D140" s="288"/>
      <c r="E140" s="288"/>
      <c r="F140" s="311" t="s">
        <v>364</v>
      </c>
      <c r="G140" s="288"/>
      <c r="H140" s="288" t="s">
        <v>400</v>
      </c>
      <c r="I140" s="288" t="s">
        <v>399</v>
      </c>
      <c r="J140" s="288"/>
      <c r="K140" s="336"/>
    </row>
    <row r="141" s="1" customFormat="1" ht="15" customHeight="1">
      <c r="B141" s="333"/>
      <c r="C141" s="288" t="s">
        <v>38</v>
      </c>
      <c r="D141" s="288"/>
      <c r="E141" s="288"/>
      <c r="F141" s="311" t="s">
        <v>364</v>
      </c>
      <c r="G141" s="288"/>
      <c r="H141" s="288" t="s">
        <v>420</v>
      </c>
      <c r="I141" s="288" t="s">
        <v>399</v>
      </c>
      <c r="J141" s="288"/>
      <c r="K141" s="336"/>
    </row>
    <row r="142" s="1" customFormat="1" ht="15" customHeight="1">
      <c r="B142" s="333"/>
      <c r="C142" s="288" t="s">
        <v>421</v>
      </c>
      <c r="D142" s="288"/>
      <c r="E142" s="288"/>
      <c r="F142" s="311" t="s">
        <v>364</v>
      </c>
      <c r="G142" s="288"/>
      <c r="H142" s="288" t="s">
        <v>422</v>
      </c>
      <c r="I142" s="288" t="s">
        <v>399</v>
      </c>
      <c r="J142" s="288"/>
      <c r="K142" s="336"/>
    </row>
    <row r="143" s="1" customFormat="1" ht="15" customHeight="1">
      <c r="B143" s="337"/>
      <c r="C143" s="338"/>
      <c r="D143" s="338"/>
      <c r="E143" s="338"/>
      <c r="F143" s="338"/>
      <c r="G143" s="338"/>
      <c r="H143" s="338"/>
      <c r="I143" s="338"/>
      <c r="J143" s="338"/>
      <c r="K143" s="339"/>
    </row>
    <row r="144" s="1" customFormat="1" ht="18.75" customHeight="1">
      <c r="B144" s="324"/>
      <c r="C144" s="324"/>
      <c r="D144" s="324"/>
      <c r="E144" s="324"/>
      <c r="F144" s="325"/>
      <c r="G144" s="324"/>
      <c r="H144" s="324"/>
      <c r="I144" s="324"/>
      <c r="J144" s="324"/>
      <c r="K144" s="324"/>
    </row>
    <row r="145" s="1" customFormat="1" ht="18.75" customHeight="1">
      <c r="B145" s="296"/>
      <c r="C145" s="296"/>
      <c r="D145" s="296"/>
      <c r="E145" s="296"/>
      <c r="F145" s="296"/>
      <c r="G145" s="296"/>
      <c r="H145" s="296"/>
      <c r="I145" s="296"/>
      <c r="J145" s="296"/>
      <c r="K145" s="296"/>
    </row>
    <row r="146" s="1" customFormat="1" ht="7.5" customHeight="1">
      <c r="B146" s="297"/>
      <c r="C146" s="298"/>
      <c r="D146" s="298"/>
      <c r="E146" s="298"/>
      <c r="F146" s="298"/>
      <c r="G146" s="298"/>
      <c r="H146" s="298"/>
      <c r="I146" s="298"/>
      <c r="J146" s="298"/>
      <c r="K146" s="299"/>
    </row>
    <row r="147" s="1" customFormat="1" ht="45" customHeight="1">
      <c r="B147" s="300"/>
      <c r="C147" s="301" t="s">
        <v>423</v>
      </c>
      <c r="D147" s="301"/>
      <c r="E147" s="301"/>
      <c r="F147" s="301"/>
      <c r="G147" s="301"/>
      <c r="H147" s="301"/>
      <c r="I147" s="301"/>
      <c r="J147" s="301"/>
      <c r="K147" s="302"/>
    </row>
    <row r="148" s="1" customFormat="1" ht="17.25" customHeight="1">
      <c r="B148" s="300"/>
      <c r="C148" s="303" t="s">
        <v>358</v>
      </c>
      <c r="D148" s="303"/>
      <c r="E148" s="303"/>
      <c r="F148" s="303" t="s">
        <v>359</v>
      </c>
      <c r="G148" s="304"/>
      <c r="H148" s="303" t="s">
        <v>54</v>
      </c>
      <c r="I148" s="303" t="s">
        <v>57</v>
      </c>
      <c r="J148" s="303" t="s">
        <v>360</v>
      </c>
      <c r="K148" s="302"/>
    </row>
    <row r="149" s="1" customFormat="1" ht="17.25" customHeight="1">
      <c r="B149" s="300"/>
      <c r="C149" s="305" t="s">
        <v>361</v>
      </c>
      <c r="D149" s="305"/>
      <c r="E149" s="305"/>
      <c r="F149" s="306" t="s">
        <v>362</v>
      </c>
      <c r="G149" s="307"/>
      <c r="H149" s="305"/>
      <c r="I149" s="305"/>
      <c r="J149" s="305" t="s">
        <v>363</v>
      </c>
      <c r="K149" s="302"/>
    </row>
    <row r="150" s="1" customFormat="1" ht="5.25" customHeight="1">
      <c r="B150" s="313"/>
      <c r="C150" s="308"/>
      <c r="D150" s="308"/>
      <c r="E150" s="308"/>
      <c r="F150" s="308"/>
      <c r="G150" s="309"/>
      <c r="H150" s="308"/>
      <c r="I150" s="308"/>
      <c r="J150" s="308"/>
      <c r="K150" s="336"/>
    </row>
    <row r="151" s="1" customFormat="1" ht="15" customHeight="1">
      <c r="B151" s="313"/>
      <c r="C151" s="340" t="s">
        <v>367</v>
      </c>
      <c r="D151" s="288"/>
      <c r="E151" s="288"/>
      <c r="F151" s="341" t="s">
        <v>364</v>
      </c>
      <c r="G151" s="288"/>
      <c r="H151" s="340" t="s">
        <v>404</v>
      </c>
      <c r="I151" s="340" t="s">
        <v>366</v>
      </c>
      <c r="J151" s="340">
        <v>120</v>
      </c>
      <c r="K151" s="336"/>
    </row>
    <row r="152" s="1" customFormat="1" ht="15" customHeight="1">
      <c r="B152" s="313"/>
      <c r="C152" s="340" t="s">
        <v>413</v>
      </c>
      <c r="D152" s="288"/>
      <c r="E152" s="288"/>
      <c r="F152" s="341" t="s">
        <v>364</v>
      </c>
      <c r="G152" s="288"/>
      <c r="H152" s="340" t="s">
        <v>424</v>
      </c>
      <c r="I152" s="340" t="s">
        <v>366</v>
      </c>
      <c r="J152" s="340" t="s">
        <v>415</v>
      </c>
      <c r="K152" s="336"/>
    </row>
    <row r="153" s="1" customFormat="1" ht="15" customHeight="1">
      <c r="B153" s="313"/>
      <c r="C153" s="340" t="s">
        <v>312</v>
      </c>
      <c r="D153" s="288"/>
      <c r="E153" s="288"/>
      <c r="F153" s="341" t="s">
        <v>364</v>
      </c>
      <c r="G153" s="288"/>
      <c r="H153" s="340" t="s">
        <v>425</v>
      </c>
      <c r="I153" s="340" t="s">
        <v>366</v>
      </c>
      <c r="J153" s="340" t="s">
        <v>415</v>
      </c>
      <c r="K153" s="336"/>
    </row>
    <row r="154" s="1" customFormat="1" ht="15" customHeight="1">
      <c r="B154" s="313"/>
      <c r="C154" s="340" t="s">
        <v>369</v>
      </c>
      <c r="D154" s="288"/>
      <c r="E154" s="288"/>
      <c r="F154" s="341" t="s">
        <v>370</v>
      </c>
      <c r="G154" s="288"/>
      <c r="H154" s="340" t="s">
        <v>404</v>
      </c>
      <c r="I154" s="340" t="s">
        <v>366</v>
      </c>
      <c r="J154" s="340">
        <v>50</v>
      </c>
      <c r="K154" s="336"/>
    </row>
    <row r="155" s="1" customFormat="1" ht="15" customHeight="1">
      <c r="B155" s="313"/>
      <c r="C155" s="340" t="s">
        <v>372</v>
      </c>
      <c r="D155" s="288"/>
      <c r="E155" s="288"/>
      <c r="F155" s="341" t="s">
        <v>364</v>
      </c>
      <c r="G155" s="288"/>
      <c r="H155" s="340" t="s">
        <v>404</v>
      </c>
      <c r="I155" s="340" t="s">
        <v>374</v>
      </c>
      <c r="J155" s="340"/>
      <c r="K155" s="336"/>
    </row>
    <row r="156" s="1" customFormat="1" ht="15" customHeight="1">
      <c r="B156" s="313"/>
      <c r="C156" s="340" t="s">
        <v>383</v>
      </c>
      <c r="D156" s="288"/>
      <c r="E156" s="288"/>
      <c r="F156" s="341" t="s">
        <v>370</v>
      </c>
      <c r="G156" s="288"/>
      <c r="H156" s="340" t="s">
        <v>404</v>
      </c>
      <c r="I156" s="340" t="s">
        <v>366</v>
      </c>
      <c r="J156" s="340">
        <v>50</v>
      </c>
      <c r="K156" s="336"/>
    </row>
    <row r="157" s="1" customFormat="1" ht="15" customHeight="1">
      <c r="B157" s="313"/>
      <c r="C157" s="340" t="s">
        <v>391</v>
      </c>
      <c r="D157" s="288"/>
      <c r="E157" s="288"/>
      <c r="F157" s="341" t="s">
        <v>370</v>
      </c>
      <c r="G157" s="288"/>
      <c r="H157" s="340" t="s">
        <v>404</v>
      </c>
      <c r="I157" s="340" t="s">
        <v>366</v>
      </c>
      <c r="J157" s="340">
        <v>50</v>
      </c>
      <c r="K157" s="336"/>
    </row>
    <row r="158" s="1" customFormat="1" ht="15" customHeight="1">
      <c r="B158" s="313"/>
      <c r="C158" s="340" t="s">
        <v>389</v>
      </c>
      <c r="D158" s="288"/>
      <c r="E158" s="288"/>
      <c r="F158" s="341" t="s">
        <v>370</v>
      </c>
      <c r="G158" s="288"/>
      <c r="H158" s="340" t="s">
        <v>404</v>
      </c>
      <c r="I158" s="340" t="s">
        <v>366</v>
      </c>
      <c r="J158" s="340">
        <v>50</v>
      </c>
      <c r="K158" s="336"/>
    </row>
    <row r="159" s="1" customFormat="1" ht="15" customHeight="1">
      <c r="B159" s="313"/>
      <c r="C159" s="340" t="s">
        <v>90</v>
      </c>
      <c r="D159" s="288"/>
      <c r="E159" s="288"/>
      <c r="F159" s="341" t="s">
        <v>364</v>
      </c>
      <c r="G159" s="288"/>
      <c r="H159" s="340" t="s">
        <v>426</v>
      </c>
      <c r="I159" s="340" t="s">
        <v>366</v>
      </c>
      <c r="J159" s="340" t="s">
        <v>427</v>
      </c>
      <c r="K159" s="336"/>
    </row>
    <row r="160" s="1" customFormat="1" ht="15" customHeight="1">
      <c r="B160" s="313"/>
      <c r="C160" s="340" t="s">
        <v>428</v>
      </c>
      <c r="D160" s="288"/>
      <c r="E160" s="288"/>
      <c r="F160" s="341" t="s">
        <v>364</v>
      </c>
      <c r="G160" s="288"/>
      <c r="H160" s="340" t="s">
        <v>429</v>
      </c>
      <c r="I160" s="340" t="s">
        <v>399</v>
      </c>
      <c r="J160" s="340"/>
      <c r="K160" s="336"/>
    </row>
    <row r="161" s="1" customFormat="1" ht="15" customHeight="1">
      <c r="B161" s="342"/>
      <c r="C161" s="322"/>
      <c r="D161" s="322"/>
      <c r="E161" s="322"/>
      <c r="F161" s="322"/>
      <c r="G161" s="322"/>
      <c r="H161" s="322"/>
      <c r="I161" s="322"/>
      <c r="J161" s="322"/>
      <c r="K161" s="343"/>
    </row>
    <row r="162" s="1" customFormat="1" ht="18.75" customHeight="1">
      <c r="B162" s="324"/>
      <c r="C162" s="334"/>
      <c r="D162" s="334"/>
      <c r="E162" s="334"/>
      <c r="F162" s="344"/>
      <c r="G162" s="334"/>
      <c r="H162" s="334"/>
      <c r="I162" s="334"/>
      <c r="J162" s="334"/>
      <c r="K162" s="324"/>
    </row>
    <row r="163" s="1" customFormat="1" ht="18.75" customHeight="1">
      <c r="B163" s="296"/>
      <c r="C163" s="296"/>
      <c r="D163" s="296"/>
      <c r="E163" s="296"/>
      <c r="F163" s="296"/>
      <c r="G163" s="296"/>
      <c r="H163" s="296"/>
      <c r="I163" s="296"/>
      <c r="J163" s="296"/>
      <c r="K163" s="296"/>
    </row>
    <row r="164" s="1" customFormat="1" ht="7.5" customHeight="1">
      <c r="B164" s="275"/>
      <c r="C164" s="276"/>
      <c r="D164" s="276"/>
      <c r="E164" s="276"/>
      <c r="F164" s="276"/>
      <c r="G164" s="276"/>
      <c r="H164" s="276"/>
      <c r="I164" s="276"/>
      <c r="J164" s="276"/>
      <c r="K164" s="277"/>
    </row>
    <row r="165" s="1" customFormat="1" ht="45" customHeight="1">
      <c r="B165" s="278"/>
      <c r="C165" s="279" t="s">
        <v>430</v>
      </c>
      <c r="D165" s="279"/>
      <c r="E165" s="279"/>
      <c r="F165" s="279"/>
      <c r="G165" s="279"/>
      <c r="H165" s="279"/>
      <c r="I165" s="279"/>
      <c r="J165" s="279"/>
      <c r="K165" s="280"/>
    </row>
    <row r="166" s="1" customFormat="1" ht="17.25" customHeight="1">
      <c r="B166" s="278"/>
      <c r="C166" s="303" t="s">
        <v>358</v>
      </c>
      <c r="D166" s="303"/>
      <c r="E166" s="303"/>
      <c r="F166" s="303" t="s">
        <v>359</v>
      </c>
      <c r="G166" s="345"/>
      <c r="H166" s="346" t="s">
        <v>54</v>
      </c>
      <c r="I166" s="346" t="s">
        <v>57</v>
      </c>
      <c r="J166" s="303" t="s">
        <v>360</v>
      </c>
      <c r="K166" s="280"/>
    </row>
    <row r="167" s="1" customFormat="1" ht="17.25" customHeight="1">
      <c r="B167" s="281"/>
      <c r="C167" s="305" t="s">
        <v>361</v>
      </c>
      <c r="D167" s="305"/>
      <c r="E167" s="305"/>
      <c r="F167" s="306" t="s">
        <v>362</v>
      </c>
      <c r="G167" s="347"/>
      <c r="H167" s="348"/>
      <c r="I167" s="348"/>
      <c r="J167" s="305" t="s">
        <v>363</v>
      </c>
      <c r="K167" s="283"/>
    </row>
    <row r="168" s="1" customFormat="1" ht="5.25" customHeight="1">
      <c r="B168" s="313"/>
      <c r="C168" s="308"/>
      <c r="D168" s="308"/>
      <c r="E168" s="308"/>
      <c r="F168" s="308"/>
      <c r="G168" s="309"/>
      <c r="H168" s="308"/>
      <c r="I168" s="308"/>
      <c r="J168" s="308"/>
      <c r="K168" s="336"/>
    </row>
    <row r="169" s="1" customFormat="1" ht="15" customHeight="1">
      <c r="B169" s="313"/>
      <c r="C169" s="288" t="s">
        <v>367</v>
      </c>
      <c r="D169" s="288"/>
      <c r="E169" s="288"/>
      <c r="F169" s="311" t="s">
        <v>364</v>
      </c>
      <c r="G169" s="288"/>
      <c r="H169" s="288" t="s">
        <v>404</v>
      </c>
      <c r="I169" s="288" t="s">
        <v>366</v>
      </c>
      <c r="J169" s="288">
        <v>120</v>
      </c>
      <c r="K169" s="336"/>
    </row>
    <row r="170" s="1" customFormat="1" ht="15" customHeight="1">
      <c r="B170" s="313"/>
      <c r="C170" s="288" t="s">
        <v>413</v>
      </c>
      <c r="D170" s="288"/>
      <c r="E170" s="288"/>
      <c r="F170" s="311" t="s">
        <v>364</v>
      </c>
      <c r="G170" s="288"/>
      <c r="H170" s="288" t="s">
        <v>414</v>
      </c>
      <c r="I170" s="288" t="s">
        <v>366</v>
      </c>
      <c r="J170" s="288" t="s">
        <v>415</v>
      </c>
      <c r="K170" s="336"/>
    </row>
    <row r="171" s="1" customFormat="1" ht="15" customHeight="1">
      <c r="B171" s="313"/>
      <c r="C171" s="288" t="s">
        <v>312</v>
      </c>
      <c r="D171" s="288"/>
      <c r="E171" s="288"/>
      <c r="F171" s="311" t="s">
        <v>364</v>
      </c>
      <c r="G171" s="288"/>
      <c r="H171" s="288" t="s">
        <v>431</v>
      </c>
      <c r="I171" s="288" t="s">
        <v>366</v>
      </c>
      <c r="J171" s="288" t="s">
        <v>415</v>
      </c>
      <c r="K171" s="336"/>
    </row>
    <row r="172" s="1" customFormat="1" ht="15" customHeight="1">
      <c r="B172" s="313"/>
      <c r="C172" s="288" t="s">
        <v>369</v>
      </c>
      <c r="D172" s="288"/>
      <c r="E172" s="288"/>
      <c r="F172" s="311" t="s">
        <v>370</v>
      </c>
      <c r="G172" s="288"/>
      <c r="H172" s="288" t="s">
        <v>431</v>
      </c>
      <c r="I172" s="288" t="s">
        <v>366</v>
      </c>
      <c r="J172" s="288">
        <v>50</v>
      </c>
      <c r="K172" s="336"/>
    </row>
    <row r="173" s="1" customFormat="1" ht="15" customHeight="1">
      <c r="B173" s="313"/>
      <c r="C173" s="288" t="s">
        <v>372</v>
      </c>
      <c r="D173" s="288"/>
      <c r="E173" s="288"/>
      <c r="F173" s="311" t="s">
        <v>364</v>
      </c>
      <c r="G173" s="288"/>
      <c r="H173" s="288" t="s">
        <v>431</v>
      </c>
      <c r="I173" s="288" t="s">
        <v>374</v>
      </c>
      <c r="J173" s="288"/>
      <c r="K173" s="336"/>
    </row>
    <row r="174" s="1" customFormat="1" ht="15" customHeight="1">
      <c r="B174" s="313"/>
      <c r="C174" s="288" t="s">
        <v>383</v>
      </c>
      <c r="D174" s="288"/>
      <c r="E174" s="288"/>
      <c r="F174" s="311" t="s">
        <v>370</v>
      </c>
      <c r="G174" s="288"/>
      <c r="H174" s="288" t="s">
        <v>431</v>
      </c>
      <c r="I174" s="288" t="s">
        <v>366</v>
      </c>
      <c r="J174" s="288">
        <v>50</v>
      </c>
      <c r="K174" s="336"/>
    </row>
    <row r="175" s="1" customFormat="1" ht="15" customHeight="1">
      <c r="B175" s="313"/>
      <c r="C175" s="288" t="s">
        <v>391</v>
      </c>
      <c r="D175" s="288"/>
      <c r="E175" s="288"/>
      <c r="F175" s="311" t="s">
        <v>370</v>
      </c>
      <c r="G175" s="288"/>
      <c r="H175" s="288" t="s">
        <v>431</v>
      </c>
      <c r="I175" s="288" t="s">
        <v>366</v>
      </c>
      <c r="J175" s="288">
        <v>50</v>
      </c>
      <c r="K175" s="336"/>
    </row>
    <row r="176" s="1" customFormat="1" ht="15" customHeight="1">
      <c r="B176" s="313"/>
      <c r="C176" s="288" t="s">
        <v>389</v>
      </c>
      <c r="D176" s="288"/>
      <c r="E176" s="288"/>
      <c r="F176" s="311" t="s">
        <v>370</v>
      </c>
      <c r="G176" s="288"/>
      <c r="H176" s="288" t="s">
        <v>431</v>
      </c>
      <c r="I176" s="288" t="s">
        <v>366</v>
      </c>
      <c r="J176" s="288">
        <v>50</v>
      </c>
      <c r="K176" s="336"/>
    </row>
    <row r="177" s="1" customFormat="1" ht="15" customHeight="1">
      <c r="B177" s="313"/>
      <c r="C177" s="288" t="s">
        <v>98</v>
      </c>
      <c r="D177" s="288"/>
      <c r="E177" s="288"/>
      <c r="F177" s="311" t="s">
        <v>364</v>
      </c>
      <c r="G177" s="288"/>
      <c r="H177" s="288" t="s">
        <v>432</v>
      </c>
      <c r="I177" s="288" t="s">
        <v>433</v>
      </c>
      <c r="J177" s="288"/>
      <c r="K177" s="336"/>
    </row>
    <row r="178" s="1" customFormat="1" ht="15" customHeight="1">
      <c r="B178" s="313"/>
      <c r="C178" s="288" t="s">
        <v>57</v>
      </c>
      <c r="D178" s="288"/>
      <c r="E178" s="288"/>
      <c r="F178" s="311" t="s">
        <v>364</v>
      </c>
      <c r="G178" s="288"/>
      <c r="H178" s="288" t="s">
        <v>434</v>
      </c>
      <c r="I178" s="288" t="s">
        <v>435</v>
      </c>
      <c r="J178" s="288">
        <v>1</v>
      </c>
      <c r="K178" s="336"/>
    </row>
    <row r="179" s="1" customFormat="1" ht="15" customHeight="1">
      <c r="B179" s="313"/>
      <c r="C179" s="288" t="s">
        <v>53</v>
      </c>
      <c r="D179" s="288"/>
      <c r="E179" s="288"/>
      <c r="F179" s="311" t="s">
        <v>364</v>
      </c>
      <c r="G179" s="288"/>
      <c r="H179" s="288" t="s">
        <v>436</v>
      </c>
      <c r="I179" s="288" t="s">
        <v>366</v>
      </c>
      <c r="J179" s="288">
        <v>20</v>
      </c>
      <c r="K179" s="336"/>
    </row>
    <row r="180" s="1" customFormat="1" ht="15" customHeight="1">
      <c r="B180" s="313"/>
      <c r="C180" s="288" t="s">
        <v>54</v>
      </c>
      <c r="D180" s="288"/>
      <c r="E180" s="288"/>
      <c r="F180" s="311" t="s">
        <v>364</v>
      </c>
      <c r="G180" s="288"/>
      <c r="H180" s="288" t="s">
        <v>437</v>
      </c>
      <c r="I180" s="288" t="s">
        <v>366</v>
      </c>
      <c r="J180" s="288">
        <v>255</v>
      </c>
      <c r="K180" s="336"/>
    </row>
    <row r="181" s="1" customFormat="1" ht="15" customHeight="1">
      <c r="B181" s="313"/>
      <c r="C181" s="288" t="s">
        <v>99</v>
      </c>
      <c r="D181" s="288"/>
      <c r="E181" s="288"/>
      <c r="F181" s="311" t="s">
        <v>364</v>
      </c>
      <c r="G181" s="288"/>
      <c r="H181" s="288" t="s">
        <v>328</v>
      </c>
      <c r="I181" s="288" t="s">
        <v>366</v>
      </c>
      <c r="J181" s="288">
        <v>10</v>
      </c>
      <c r="K181" s="336"/>
    </row>
    <row r="182" s="1" customFormat="1" ht="15" customHeight="1">
      <c r="B182" s="313"/>
      <c r="C182" s="288" t="s">
        <v>100</v>
      </c>
      <c r="D182" s="288"/>
      <c r="E182" s="288"/>
      <c r="F182" s="311" t="s">
        <v>364</v>
      </c>
      <c r="G182" s="288"/>
      <c r="H182" s="288" t="s">
        <v>438</v>
      </c>
      <c r="I182" s="288" t="s">
        <v>399</v>
      </c>
      <c r="J182" s="288"/>
      <c r="K182" s="336"/>
    </row>
    <row r="183" s="1" customFormat="1" ht="15" customHeight="1">
      <c r="B183" s="313"/>
      <c r="C183" s="288" t="s">
        <v>439</v>
      </c>
      <c r="D183" s="288"/>
      <c r="E183" s="288"/>
      <c r="F183" s="311" t="s">
        <v>364</v>
      </c>
      <c r="G183" s="288"/>
      <c r="H183" s="288" t="s">
        <v>440</v>
      </c>
      <c r="I183" s="288" t="s">
        <v>399</v>
      </c>
      <c r="J183" s="288"/>
      <c r="K183" s="336"/>
    </row>
    <row r="184" s="1" customFormat="1" ht="15" customHeight="1">
      <c r="B184" s="313"/>
      <c r="C184" s="288" t="s">
        <v>428</v>
      </c>
      <c r="D184" s="288"/>
      <c r="E184" s="288"/>
      <c r="F184" s="311" t="s">
        <v>364</v>
      </c>
      <c r="G184" s="288"/>
      <c r="H184" s="288" t="s">
        <v>441</v>
      </c>
      <c r="I184" s="288" t="s">
        <v>399</v>
      </c>
      <c r="J184" s="288"/>
      <c r="K184" s="336"/>
    </row>
    <row r="185" s="1" customFormat="1" ht="15" customHeight="1">
      <c r="B185" s="313"/>
      <c r="C185" s="288" t="s">
        <v>102</v>
      </c>
      <c r="D185" s="288"/>
      <c r="E185" s="288"/>
      <c r="F185" s="311" t="s">
        <v>370</v>
      </c>
      <c r="G185" s="288"/>
      <c r="H185" s="288" t="s">
        <v>442</v>
      </c>
      <c r="I185" s="288" t="s">
        <v>366</v>
      </c>
      <c r="J185" s="288">
        <v>50</v>
      </c>
      <c r="K185" s="336"/>
    </row>
    <row r="186" s="1" customFormat="1" ht="15" customHeight="1">
      <c r="B186" s="313"/>
      <c r="C186" s="288" t="s">
        <v>443</v>
      </c>
      <c r="D186" s="288"/>
      <c r="E186" s="288"/>
      <c r="F186" s="311" t="s">
        <v>370</v>
      </c>
      <c r="G186" s="288"/>
      <c r="H186" s="288" t="s">
        <v>444</v>
      </c>
      <c r="I186" s="288" t="s">
        <v>445</v>
      </c>
      <c r="J186" s="288"/>
      <c r="K186" s="336"/>
    </row>
    <row r="187" s="1" customFormat="1" ht="15" customHeight="1">
      <c r="B187" s="313"/>
      <c r="C187" s="288" t="s">
        <v>446</v>
      </c>
      <c r="D187" s="288"/>
      <c r="E187" s="288"/>
      <c r="F187" s="311" t="s">
        <v>370</v>
      </c>
      <c r="G187" s="288"/>
      <c r="H187" s="288" t="s">
        <v>447</v>
      </c>
      <c r="I187" s="288" t="s">
        <v>445</v>
      </c>
      <c r="J187" s="288"/>
      <c r="K187" s="336"/>
    </row>
    <row r="188" s="1" customFormat="1" ht="15" customHeight="1">
      <c r="B188" s="313"/>
      <c r="C188" s="288" t="s">
        <v>448</v>
      </c>
      <c r="D188" s="288"/>
      <c r="E188" s="288"/>
      <c r="F188" s="311" t="s">
        <v>370</v>
      </c>
      <c r="G188" s="288"/>
      <c r="H188" s="288" t="s">
        <v>449</v>
      </c>
      <c r="I188" s="288" t="s">
        <v>445</v>
      </c>
      <c r="J188" s="288"/>
      <c r="K188" s="336"/>
    </row>
    <row r="189" s="1" customFormat="1" ht="15" customHeight="1">
      <c r="B189" s="313"/>
      <c r="C189" s="349" t="s">
        <v>450</v>
      </c>
      <c r="D189" s="288"/>
      <c r="E189" s="288"/>
      <c r="F189" s="311" t="s">
        <v>370</v>
      </c>
      <c r="G189" s="288"/>
      <c r="H189" s="288" t="s">
        <v>451</v>
      </c>
      <c r="I189" s="288" t="s">
        <v>452</v>
      </c>
      <c r="J189" s="350" t="s">
        <v>453</v>
      </c>
      <c r="K189" s="336"/>
    </row>
    <row r="190" s="1" customFormat="1" ht="15" customHeight="1">
      <c r="B190" s="313"/>
      <c r="C190" s="349" t="s">
        <v>42</v>
      </c>
      <c r="D190" s="288"/>
      <c r="E190" s="288"/>
      <c r="F190" s="311" t="s">
        <v>364</v>
      </c>
      <c r="G190" s="288"/>
      <c r="H190" s="285" t="s">
        <v>454</v>
      </c>
      <c r="I190" s="288" t="s">
        <v>455</v>
      </c>
      <c r="J190" s="288"/>
      <c r="K190" s="336"/>
    </row>
    <row r="191" s="1" customFormat="1" ht="15" customHeight="1">
      <c r="B191" s="313"/>
      <c r="C191" s="349" t="s">
        <v>456</v>
      </c>
      <c r="D191" s="288"/>
      <c r="E191" s="288"/>
      <c r="F191" s="311" t="s">
        <v>364</v>
      </c>
      <c r="G191" s="288"/>
      <c r="H191" s="288" t="s">
        <v>457</v>
      </c>
      <c r="I191" s="288" t="s">
        <v>399</v>
      </c>
      <c r="J191" s="288"/>
      <c r="K191" s="336"/>
    </row>
    <row r="192" s="1" customFormat="1" ht="15" customHeight="1">
      <c r="B192" s="313"/>
      <c r="C192" s="349" t="s">
        <v>458</v>
      </c>
      <c r="D192" s="288"/>
      <c r="E192" s="288"/>
      <c r="F192" s="311" t="s">
        <v>364</v>
      </c>
      <c r="G192" s="288"/>
      <c r="H192" s="288" t="s">
        <v>459</v>
      </c>
      <c r="I192" s="288" t="s">
        <v>399</v>
      </c>
      <c r="J192" s="288"/>
      <c r="K192" s="336"/>
    </row>
    <row r="193" s="1" customFormat="1" ht="15" customHeight="1">
      <c r="B193" s="313"/>
      <c r="C193" s="349" t="s">
        <v>460</v>
      </c>
      <c r="D193" s="288"/>
      <c r="E193" s="288"/>
      <c r="F193" s="311" t="s">
        <v>370</v>
      </c>
      <c r="G193" s="288"/>
      <c r="H193" s="288" t="s">
        <v>461</v>
      </c>
      <c r="I193" s="288" t="s">
        <v>399</v>
      </c>
      <c r="J193" s="288"/>
      <c r="K193" s="336"/>
    </row>
    <row r="194" s="1" customFormat="1" ht="15" customHeight="1">
      <c r="B194" s="342"/>
      <c r="C194" s="351"/>
      <c r="D194" s="322"/>
      <c r="E194" s="322"/>
      <c r="F194" s="322"/>
      <c r="G194" s="322"/>
      <c r="H194" s="322"/>
      <c r="I194" s="322"/>
      <c r="J194" s="322"/>
      <c r="K194" s="343"/>
    </row>
    <row r="195" s="1" customFormat="1" ht="18.75" customHeight="1">
      <c r="B195" s="324"/>
      <c r="C195" s="334"/>
      <c r="D195" s="334"/>
      <c r="E195" s="334"/>
      <c r="F195" s="344"/>
      <c r="G195" s="334"/>
      <c r="H195" s="334"/>
      <c r="I195" s="334"/>
      <c r="J195" s="334"/>
      <c r="K195" s="324"/>
    </row>
    <row r="196" s="1" customFormat="1" ht="18.75" customHeight="1">
      <c r="B196" s="324"/>
      <c r="C196" s="334"/>
      <c r="D196" s="334"/>
      <c r="E196" s="334"/>
      <c r="F196" s="344"/>
      <c r="G196" s="334"/>
      <c r="H196" s="334"/>
      <c r="I196" s="334"/>
      <c r="J196" s="334"/>
      <c r="K196" s="324"/>
    </row>
    <row r="197" s="1" customFormat="1" ht="18.75" customHeight="1">
      <c r="B197" s="296"/>
      <c r="C197" s="296"/>
      <c r="D197" s="296"/>
      <c r="E197" s="296"/>
      <c r="F197" s="296"/>
      <c r="G197" s="296"/>
      <c r="H197" s="296"/>
      <c r="I197" s="296"/>
      <c r="J197" s="296"/>
      <c r="K197" s="296"/>
    </row>
    <row r="198" s="1" customFormat="1" ht="13.5">
      <c r="B198" s="275"/>
      <c r="C198" s="276"/>
      <c r="D198" s="276"/>
      <c r="E198" s="276"/>
      <c r="F198" s="276"/>
      <c r="G198" s="276"/>
      <c r="H198" s="276"/>
      <c r="I198" s="276"/>
      <c r="J198" s="276"/>
      <c r="K198" s="277"/>
    </row>
    <row r="199" s="1" customFormat="1" ht="21">
      <c r="B199" s="278"/>
      <c r="C199" s="279" t="s">
        <v>462</v>
      </c>
      <c r="D199" s="279"/>
      <c r="E199" s="279"/>
      <c r="F199" s="279"/>
      <c r="G199" s="279"/>
      <c r="H199" s="279"/>
      <c r="I199" s="279"/>
      <c r="J199" s="279"/>
      <c r="K199" s="280"/>
    </row>
    <row r="200" s="1" customFormat="1" ht="25.5" customHeight="1">
      <c r="B200" s="278"/>
      <c r="C200" s="352" t="s">
        <v>463</v>
      </c>
      <c r="D200" s="352"/>
      <c r="E200" s="352"/>
      <c r="F200" s="352" t="s">
        <v>464</v>
      </c>
      <c r="G200" s="353"/>
      <c r="H200" s="352" t="s">
        <v>465</v>
      </c>
      <c r="I200" s="352"/>
      <c r="J200" s="352"/>
      <c r="K200" s="280"/>
    </row>
    <row r="201" s="1" customFormat="1" ht="5.25" customHeight="1">
      <c r="B201" s="313"/>
      <c r="C201" s="308"/>
      <c r="D201" s="308"/>
      <c r="E201" s="308"/>
      <c r="F201" s="308"/>
      <c r="G201" s="334"/>
      <c r="H201" s="308"/>
      <c r="I201" s="308"/>
      <c r="J201" s="308"/>
      <c r="K201" s="336"/>
    </row>
    <row r="202" s="1" customFormat="1" ht="15" customHeight="1">
      <c r="B202" s="313"/>
      <c r="C202" s="288" t="s">
        <v>455</v>
      </c>
      <c r="D202" s="288"/>
      <c r="E202" s="288"/>
      <c r="F202" s="311" t="s">
        <v>43</v>
      </c>
      <c r="G202" s="288"/>
      <c r="H202" s="288" t="s">
        <v>466</v>
      </c>
      <c r="I202" s="288"/>
      <c r="J202" s="288"/>
      <c r="K202" s="336"/>
    </row>
    <row r="203" s="1" customFormat="1" ht="15" customHeight="1">
      <c r="B203" s="313"/>
      <c r="C203" s="288"/>
      <c r="D203" s="288"/>
      <c r="E203" s="288"/>
      <c r="F203" s="311" t="s">
        <v>44</v>
      </c>
      <c r="G203" s="288"/>
      <c r="H203" s="288" t="s">
        <v>467</v>
      </c>
      <c r="I203" s="288"/>
      <c r="J203" s="288"/>
      <c r="K203" s="336"/>
    </row>
    <row r="204" s="1" customFormat="1" ht="15" customHeight="1">
      <c r="B204" s="313"/>
      <c r="C204" s="288"/>
      <c r="D204" s="288"/>
      <c r="E204" s="288"/>
      <c r="F204" s="311" t="s">
        <v>47</v>
      </c>
      <c r="G204" s="288"/>
      <c r="H204" s="288" t="s">
        <v>468</v>
      </c>
      <c r="I204" s="288"/>
      <c r="J204" s="288"/>
      <c r="K204" s="336"/>
    </row>
    <row r="205" s="1" customFormat="1" ht="15" customHeight="1">
      <c r="B205" s="313"/>
      <c r="C205" s="288"/>
      <c r="D205" s="288"/>
      <c r="E205" s="288"/>
      <c r="F205" s="311" t="s">
        <v>45</v>
      </c>
      <c r="G205" s="288"/>
      <c r="H205" s="288" t="s">
        <v>469</v>
      </c>
      <c r="I205" s="288"/>
      <c r="J205" s="288"/>
      <c r="K205" s="336"/>
    </row>
    <row r="206" s="1" customFormat="1" ht="15" customHeight="1">
      <c r="B206" s="313"/>
      <c r="C206" s="288"/>
      <c r="D206" s="288"/>
      <c r="E206" s="288"/>
      <c r="F206" s="311" t="s">
        <v>46</v>
      </c>
      <c r="G206" s="288"/>
      <c r="H206" s="288" t="s">
        <v>470</v>
      </c>
      <c r="I206" s="288"/>
      <c r="J206" s="288"/>
      <c r="K206" s="336"/>
    </row>
    <row r="207" s="1" customFormat="1" ht="15" customHeight="1">
      <c r="B207" s="313"/>
      <c r="C207" s="288"/>
      <c r="D207" s="288"/>
      <c r="E207" s="288"/>
      <c r="F207" s="311"/>
      <c r="G207" s="288"/>
      <c r="H207" s="288"/>
      <c r="I207" s="288"/>
      <c r="J207" s="288"/>
      <c r="K207" s="336"/>
    </row>
    <row r="208" s="1" customFormat="1" ht="15" customHeight="1">
      <c r="B208" s="313"/>
      <c r="C208" s="288" t="s">
        <v>411</v>
      </c>
      <c r="D208" s="288"/>
      <c r="E208" s="288"/>
      <c r="F208" s="311" t="s">
        <v>79</v>
      </c>
      <c r="G208" s="288"/>
      <c r="H208" s="288" t="s">
        <v>471</v>
      </c>
      <c r="I208" s="288"/>
      <c r="J208" s="288"/>
      <c r="K208" s="336"/>
    </row>
    <row r="209" s="1" customFormat="1" ht="15" customHeight="1">
      <c r="B209" s="313"/>
      <c r="C209" s="288"/>
      <c r="D209" s="288"/>
      <c r="E209" s="288"/>
      <c r="F209" s="311" t="s">
        <v>307</v>
      </c>
      <c r="G209" s="288"/>
      <c r="H209" s="288" t="s">
        <v>308</v>
      </c>
      <c r="I209" s="288"/>
      <c r="J209" s="288"/>
      <c r="K209" s="336"/>
    </row>
    <row r="210" s="1" customFormat="1" ht="15" customHeight="1">
      <c r="B210" s="313"/>
      <c r="C210" s="288"/>
      <c r="D210" s="288"/>
      <c r="E210" s="288"/>
      <c r="F210" s="311" t="s">
        <v>305</v>
      </c>
      <c r="G210" s="288"/>
      <c r="H210" s="288" t="s">
        <v>472</v>
      </c>
      <c r="I210" s="288"/>
      <c r="J210" s="288"/>
      <c r="K210" s="336"/>
    </row>
    <row r="211" s="1" customFormat="1" ht="15" customHeight="1">
      <c r="B211" s="354"/>
      <c r="C211" s="288"/>
      <c r="D211" s="288"/>
      <c r="E211" s="288"/>
      <c r="F211" s="311" t="s">
        <v>309</v>
      </c>
      <c r="G211" s="349"/>
      <c r="H211" s="340" t="s">
        <v>84</v>
      </c>
      <c r="I211" s="340"/>
      <c r="J211" s="340"/>
      <c r="K211" s="355"/>
    </row>
    <row r="212" s="1" customFormat="1" ht="15" customHeight="1">
      <c r="B212" s="354"/>
      <c r="C212" s="288"/>
      <c r="D212" s="288"/>
      <c r="E212" s="288"/>
      <c r="F212" s="311" t="s">
        <v>310</v>
      </c>
      <c r="G212" s="349"/>
      <c r="H212" s="340" t="s">
        <v>473</v>
      </c>
      <c r="I212" s="340"/>
      <c r="J212" s="340"/>
      <c r="K212" s="355"/>
    </row>
    <row r="213" s="1" customFormat="1" ht="15" customHeight="1">
      <c r="B213" s="354"/>
      <c r="C213" s="288"/>
      <c r="D213" s="288"/>
      <c r="E213" s="288"/>
      <c r="F213" s="311"/>
      <c r="G213" s="349"/>
      <c r="H213" s="340"/>
      <c r="I213" s="340"/>
      <c r="J213" s="340"/>
      <c r="K213" s="355"/>
    </row>
    <row r="214" s="1" customFormat="1" ht="15" customHeight="1">
      <c r="B214" s="354"/>
      <c r="C214" s="288" t="s">
        <v>435</v>
      </c>
      <c r="D214" s="288"/>
      <c r="E214" s="288"/>
      <c r="F214" s="311">
        <v>1</v>
      </c>
      <c r="G214" s="349"/>
      <c r="H214" s="340" t="s">
        <v>474</v>
      </c>
      <c r="I214" s="340"/>
      <c r="J214" s="340"/>
      <c r="K214" s="355"/>
    </row>
    <row r="215" s="1" customFormat="1" ht="15" customHeight="1">
      <c r="B215" s="354"/>
      <c r="C215" s="288"/>
      <c r="D215" s="288"/>
      <c r="E215" s="288"/>
      <c r="F215" s="311">
        <v>2</v>
      </c>
      <c r="G215" s="349"/>
      <c r="H215" s="340" t="s">
        <v>475</v>
      </c>
      <c r="I215" s="340"/>
      <c r="J215" s="340"/>
      <c r="K215" s="355"/>
    </row>
    <row r="216" s="1" customFormat="1" ht="15" customHeight="1">
      <c r="B216" s="354"/>
      <c r="C216" s="288"/>
      <c r="D216" s="288"/>
      <c r="E216" s="288"/>
      <c r="F216" s="311">
        <v>3</v>
      </c>
      <c r="G216" s="349"/>
      <c r="H216" s="340" t="s">
        <v>476</v>
      </c>
      <c r="I216" s="340"/>
      <c r="J216" s="340"/>
      <c r="K216" s="355"/>
    </row>
    <row r="217" s="1" customFormat="1" ht="15" customHeight="1">
      <c r="B217" s="354"/>
      <c r="C217" s="288"/>
      <c r="D217" s="288"/>
      <c r="E217" s="288"/>
      <c r="F217" s="311">
        <v>4</v>
      </c>
      <c r="G217" s="349"/>
      <c r="H217" s="340" t="s">
        <v>477</v>
      </c>
      <c r="I217" s="340"/>
      <c r="J217" s="340"/>
      <c r="K217" s="355"/>
    </row>
    <row r="218" s="1" customFormat="1" ht="12.75" customHeight="1">
      <c r="B218" s="356"/>
      <c r="C218" s="357"/>
      <c r="D218" s="357"/>
      <c r="E218" s="357"/>
      <c r="F218" s="357"/>
      <c r="G218" s="357"/>
      <c r="H218" s="357"/>
      <c r="I218" s="357"/>
      <c r="J218" s="357"/>
      <c r="K218" s="358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2021-09-07T22:42:46Z</dcterms:created>
  <dcterms:modified xsi:type="dcterms:W3CDTF">2021-09-07T22:42:49Z</dcterms:modified>
</cp:coreProperties>
</file>