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Rozpocty\2024\Szakos\ZŠ Konečná - změny\"/>
    </mc:Choice>
  </mc:AlternateContent>
  <bookViews>
    <workbookView xWindow="0" yWindow="0" windowWidth="0" windowHeight="0"/>
  </bookViews>
  <sheets>
    <sheet name="Rekapitulace stavby" sheetId="1" r:id="rId1"/>
    <sheet name="SO 01 - Mobiliář - vybave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'SO 01 - Mobiliář - vybave...'!$C$79:$K$219</definedName>
    <definedName name="_xlnm.Print_Area" localSheetId="1">'SO 01 - Mobiliář - vybave...'!$C$4:$J$39,'SO 01 - Mobiliář - vybave...'!$C$45:$J$61,'SO 01 - Mobiliář - vybave...'!$C$67:$K$219</definedName>
    <definedName name="_xlnm.Print_Titles" localSheetId="1">'SO 01 - Mobiliář - vybave...'!$79:$79</definedName>
    <definedName name="_xlnm.Print_Area" localSheetId="2">'Pokyny pro vyplnění'!$B$2:$K$71,'Pokyny pro vyplnění'!$B$74:$K$118,'Pokyny pro vyplnění'!$B$121:$K$161,'Pokyny pro vyplnění'!$B$164:$K$219</definedName>
  </definedNames>
  <calcPr/>
</workbook>
</file>

<file path=xl/calcChain.xml><?xml version="1.0" encoding="utf-8"?>
<calcChain xmlns="http://schemas.openxmlformats.org/spreadsheetml/2006/main">
  <c i="2" l="1" r="J37"/>
  <c r="J36"/>
  <c i="1" r="AY55"/>
  <c i="2" r="J35"/>
  <c i="1" r="AX55"/>
  <c i="2" r="BI214"/>
  <c r="BH214"/>
  <c r="BG214"/>
  <c r="BF214"/>
  <c r="T214"/>
  <c r="R214"/>
  <c r="P214"/>
  <c r="BI208"/>
  <c r="BH208"/>
  <c r="BG208"/>
  <c r="BF208"/>
  <c r="T208"/>
  <c r="R208"/>
  <c r="P208"/>
  <c r="BI202"/>
  <c r="BH202"/>
  <c r="BG202"/>
  <c r="BF202"/>
  <c r="T202"/>
  <c r="R202"/>
  <c r="P202"/>
  <c r="BI196"/>
  <c r="BH196"/>
  <c r="BG196"/>
  <c r="BF196"/>
  <c r="T196"/>
  <c r="R196"/>
  <c r="P196"/>
  <c r="BI190"/>
  <c r="BH190"/>
  <c r="BG190"/>
  <c r="BF190"/>
  <c r="T190"/>
  <c r="R190"/>
  <c r="P190"/>
  <c r="BI184"/>
  <c r="BH184"/>
  <c r="BG184"/>
  <c r="BF184"/>
  <c r="T184"/>
  <c r="R184"/>
  <c r="P184"/>
  <c r="BI178"/>
  <c r="BH178"/>
  <c r="BG178"/>
  <c r="BF178"/>
  <c r="T178"/>
  <c r="R178"/>
  <c r="P178"/>
  <c r="BI172"/>
  <c r="BH172"/>
  <c r="BG172"/>
  <c r="BF172"/>
  <c r="T172"/>
  <c r="R172"/>
  <c r="P172"/>
  <c r="BI166"/>
  <c r="BH166"/>
  <c r="BG166"/>
  <c r="BF166"/>
  <c r="T166"/>
  <c r="R166"/>
  <c r="P166"/>
  <c r="BI160"/>
  <c r="BH160"/>
  <c r="BG160"/>
  <c r="BF160"/>
  <c r="T160"/>
  <c r="R160"/>
  <c r="P160"/>
  <c r="BI154"/>
  <c r="BH154"/>
  <c r="BG154"/>
  <c r="BF154"/>
  <c r="T154"/>
  <c r="R154"/>
  <c r="P154"/>
  <c r="BI148"/>
  <c r="BH148"/>
  <c r="BG148"/>
  <c r="BF148"/>
  <c r="T148"/>
  <c r="R148"/>
  <c r="P148"/>
  <c r="BI142"/>
  <c r="BH142"/>
  <c r="BG142"/>
  <c r="BF142"/>
  <c r="T142"/>
  <c r="R142"/>
  <c r="P142"/>
  <c r="BI136"/>
  <c r="BH136"/>
  <c r="BG136"/>
  <c r="BF136"/>
  <c r="T136"/>
  <c r="R136"/>
  <c r="P136"/>
  <c r="BI130"/>
  <c r="BH130"/>
  <c r="BG130"/>
  <c r="BF130"/>
  <c r="T130"/>
  <c r="R130"/>
  <c r="P130"/>
  <c r="BI124"/>
  <c r="BH124"/>
  <c r="BG124"/>
  <c r="BF124"/>
  <c r="T124"/>
  <c r="R124"/>
  <c r="P124"/>
  <c r="BI118"/>
  <c r="BH118"/>
  <c r="BG118"/>
  <c r="BF118"/>
  <c r="T118"/>
  <c r="R118"/>
  <c r="P118"/>
  <c r="BI112"/>
  <c r="BH112"/>
  <c r="BG112"/>
  <c r="BF112"/>
  <c r="T112"/>
  <c r="R112"/>
  <c r="P112"/>
  <c r="BI106"/>
  <c r="BH106"/>
  <c r="BG106"/>
  <c r="BF106"/>
  <c r="T106"/>
  <c r="R106"/>
  <c r="P106"/>
  <c r="BI100"/>
  <c r="BH100"/>
  <c r="BG100"/>
  <c r="BF100"/>
  <c r="T100"/>
  <c r="R100"/>
  <c r="P100"/>
  <c r="BI94"/>
  <c r="BH94"/>
  <c r="BG94"/>
  <c r="BF94"/>
  <c r="T94"/>
  <c r="R94"/>
  <c r="P94"/>
  <c r="BI88"/>
  <c r="BH88"/>
  <c r="BG88"/>
  <c r="BF88"/>
  <c r="T88"/>
  <c r="R88"/>
  <c r="P88"/>
  <c r="BI82"/>
  <c r="BH82"/>
  <c r="BG82"/>
  <c r="BF82"/>
  <c r="T82"/>
  <c r="R82"/>
  <c r="P82"/>
  <c r="J76"/>
  <c r="F76"/>
  <c r="F74"/>
  <c r="E72"/>
  <c r="J54"/>
  <c r="F54"/>
  <c r="F52"/>
  <c r="E50"/>
  <c r="J24"/>
  <c r="E24"/>
  <c r="J55"/>
  <c r="J23"/>
  <c r="J18"/>
  <c r="E18"/>
  <c r="F77"/>
  <c r="J17"/>
  <c r="J12"/>
  <c r="J74"/>
  <c r="E7"/>
  <c r="E48"/>
  <c i="1" r="L50"/>
  <c r="AM50"/>
  <c r="AM49"/>
  <c r="L49"/>
  <c r="AM47"/>
  <c r="L47"/>
  <c r="L45"/>
  <c r="L44"/>
  <c i="2" r="J142"/>
  <c r="J100"/>
  <c r="J172"/>
  <c i="1" r="AS54"/>
  <c i="2" r="BK190"/>
  <c r="BK112"/>
  <c r="J124"/>
  <c r="J106"/>
  <c r="J160"/>
  <c r="BK196"/>
  <c r="BK100"/>
  <c r="BK124"/>
  <c r="BK172"/>
  <c r="BK184"/>
  <c r="J82"/>
  <c r="BK178"/>
  <c r="J190"/>
  <c r="J94"/>
  <c r="J130"/>
  <c r="J166"/>
  <c r="BK82"/>
  <c r="J178"/>
  <c r="BK142"/>
  <c r="J184"/>
  <c r="BK106"/>
  <c r="J136"/>
  <c r="BK94"/>
  <c r="J148"/>
  <c r="J88"/>
  <c r="BK160"/>
  <c r="BK148"/>
  <c r="BK202"/>
  <c r="BK214"/>
  <c r="J154"/>
  <c r="J208"/>
  <c r="BK136"/>
  <c r="J202"/>
  <c r="BK88"/>
  <c r="J214"/>
  <c r="BK130"/>
  <c r="BK166"/>
  <c r="BK154"/>
  <c r="J196"/>
  <c r="BK118"/>
  <c r="BK208"/>
  <c r="J118"/>
  <c r="J112"/>
  <c l="1" r="BK81"/>
  <c r="BK80"/>
  <c r="J80"/>
  <c r="J59"/>
  <c r="P81"/>
  <c r="P80"/>
  <c i="1" r="AU55"/>
  <c i="2" r="R81"/>
  <c r="R80"/>
  <c r="T81"/>
  <c r="T80"/>
  <c r="J52"/>
  <c r="F55"/>
  <c r="E70"/>
  <c r="J77"/>
  <c r="BE88"/>
  <c r="BE100"/>
  <c r="BE106"/>
  <c r="BE118"/>
  <c r="BE124"/>
  <c r="BE136"/>
  <c r="BE160"/>
  <c r="BE154"/>
  <c r="BE202"/>
  <c r="BE208"/>
  <c r="BE214"/>
  <c r="BE82"/>
  <c r="BE94"/>
  <c r="BE112"/>
  <c r="BE130"/>
  <c r="BE142"/>
  <c r="BE148"/>
  <c r="BE166"/>
  <c r="BE172"/>
  <c r="BE178"/>
  <c r="BE184"/>
  <c r="BE190"/>
  <c r="BE196"/>
  <c r="F36"/>
  <c i="1" r="BC55"/>
  <c r="BC54"/>
  <c r="AY54"/>
  <c i="2" r="J34"/>
  <c i="1" r="AW55"/>
  <c i="2" r="F35"/>
  <c i="1" r="BB55"/>
  <c r="BB54"/>
  <c r="W31"/>
  <c r="AU54"/>
  <c i="2" r="F37"/>
  <c i="1" r="BD55"/>
  <c r="BD54"/>
  <c r="W33"/>
  <c i="2" r="F34"/>
  <c i="1" r="BA55"/>
  <c r="BA54"/>
  <c r="W30"/>
  <c i="2" l="1" r="J81"/>
  <c r="J60"/>
  <c r="F33"/>
  <c i="1" r="AZ55"/>
  <c r="AZ54"/>
  <c r="AV54"/>
  <c r="AK29"/>
  <c i="2" r="J30"/>
  <c i="1" r="AG55"/>
  <c r="AG54"/>
  <c r="AK26"/>
  <c r="AW54"/>
  <c r="AK30"/>
  <c r="W32"/>
  <c r="AX54"/>
  <c i="2" r="J33"/>
  <c i="1" r="AV55"/>
  <c r="AT55"/>
  <c r="AN55"/>
  <c l="1" r="AK35"/>
  <c i="2" r="J39"/>
  <c i="1" r="AT54"/>
  <c r="AN54"/>
  <c r="W29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<sst xmlns="http://schemas.openxmlformats.org/spreadsheetml/2006/main">
  <si>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</si>
  <si>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</si>
  <si>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</si>
  <si>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</si>
  <si>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</si>
  <si>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{2f5865b5-a7c9-49f6-b30c-ebb5a15993f2}</t>
  </si>
  <si>
    <t>0,01</t>
  </si>
  <si>
    <t>21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</si>
  <si>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</si>
  <si>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</si>
  <si>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</si>
  <si>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</si>
  <si>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</si>
  <si>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</si>
  <si>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20230001M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</si>
  <si>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</si>
  <si>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</si>
  <si>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ZŠ Konečná-učebna žákovské kuchyňky vč.kabinetu,vybudování bezbar.WC a rekontrukce bezbar.přístupu</t>
  </si>
  <si>
    <t>KSO:</t>
  </si>
  <si>
    <t/>
  </si>
  <si>
    <t>CC-CZ:</t>
  </si>
  <si>
    <t>Místo:</t>
  </si>
  <si>
    <t xml:space="preserve">Kafrlovy Vary </t>
  </si>
  <si>
    <t>Datum:</t>
  </si>
  <si>
    <t>15. 1. 2024</t>
  </si>
  <si>
    <t>Zadavatel:</t>
  </si>
  <si>
    <t>IČ:</t>
  </si>
  <si>
    <t>Statutární město Karlovy Vary</t>
  </si>
  <si>
    <t>DIČ:</t>
  </si>
  <si>
    <t>Uchazeč:</t>
  </si>
  <si>
    <t>Vyplň údaj</t>
  </si>
  <si>
    <t>Projektant:</t>
  </si>
  <si>
    <t>Oto Szakos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</si>
  <si>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</si>
  <si>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</si>
  <si>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</si>
  <si>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</si>
  <si>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</si>
  <si>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</si>
  <si>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</si>
  <si>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</si>
  <si>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</si>
  <si>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</si>
  <si>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</si>
  <si>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</si>
  <si>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</si>
  <si>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</si>
  <si>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</si>
  <si>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</si>
  <si>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</si>
  <si>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</si>
  <si>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</si>
  <si>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</si>
  <si>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</si>
  <si>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</si>
  <si>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</si>
  <si>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</si>
  <si>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</si>
  <si>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</si>
  <si>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</si>
  <si>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</si>
  <si>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</si>
  <si>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</si>
  <si>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</si>
  <si>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</si>
  <si>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</si>
  <si>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</si>
  <si>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</si>
  <si>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</si>
  <si>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</si>
  <si>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</si>
  <si>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</si>
  <si>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</si>
  <si>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</si>
  <si>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</si>
  <si>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</si>
  <si>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</si>
  <si>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</si>
  <si>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Mobiliář - vybave...</t>
  </si>
  <si>
    <t>STA</t>
  </si>
  <si>
    <t>1</t>
  </si>
  <si>
    <t>{8e16170e-21f6-4673-954f-224eb1399d8b}</t>
  </si>
  <si>
    <t>2</t>
  </si>
  <si>
    <t>KRYCÍ LIST SOUPISU PRACÍ</t>
  </si>
  <si>
    <t>Objekt:</t>
  </si>
  <si>
    <t>SO 01 - Mobiliář - vybave...</t>
  </si>
  <si>
    <t>REKAPITULACE ČLENĚNÍ SOUPISU PRACÍ</t>
  </si>
  <si>
    <t>Kód dílu - Popis</t>
  </si>
  <si>
    <t>Cena celkem [CZK]</t>
  </si>
  <si>
    <t>-1</t>
  </si>
  <si>
    <t>OST - Ostatní - mobiliář a technické vybavení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</si>
  <si>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</si>
  <si>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</si>
  <si>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</si>
  <si>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</si>
  <si>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</si>
  <si>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</si>
  <si>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</si>
  <si>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</si>
  <si>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</si>
  <si>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</si>
  <si>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</si>
  <si>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</si>
  <si>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</si>
  <si>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</si>
  <si>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 - mobiliář a technické vybavení</t>
  </si>
  <si>
    <t>4</t>
  </si>
  <si>
    <t>ROZPOCET</t>
  </si>
  <si>
    <t>K</t>
  </si>
  <si>
    <t>001</t>
  </si>
  <si>
    <t>KD - Kuchyňský dřez nerezový dodávka + montáž</t>
  </si>
  <si>
    <t>ks</t>
  </si>
  <si>
    <t>262144</t>
  </si>
  <si>
    <t>PP</t>
  </si>
  <si>
    <t>KD - Kuchyňský dřez nerezový</t>
  </si>
  <si>
    <t>P</t>
  </si>
  <si>
    <t>Poznámka k položce:_x000d_
Poznámka k položce: připojení na rozvody vody 2xrohový ventil ½“, stojánková dřezová baterie, odtoková souprava s nerezovými ventily a přepadem, zápachová uzávěra pro dřezy</t>
  </si>
  <si>
    <t>VV</t>
  </si>
  <si>
    <t xml:space="preserve">*kuchyňka - cvičný byt m. č. 4.48 </t>
  </si>
  <si>
    <t>Součet</t>
  </si>
  <si>
    <t>002</t>
  </si>
  <si>
    <t>KL1 - Kuchyňská linka dodávka + montáž</t>
  </si>
  <si>
    <t>Poznámka k položce:_x000d_
Poznámka k položce: pravé provedení dl. 3.000 mm s vestavěným kdřezem, baterie dřezová, deska konglomerovaný kámen tl.30 mm Vestavěná myčka, lednice</t>
  </si>
  <si>
    <t>3</t>
  </si>
  <si>
    <t>003</t>
  </si>
  <si>
    <t>KL2 - Kuchyňská linka dodávka + montáž</t>
  </si>
  <si>
    <t>6</t>
  </si>
  <si>
    <t xml:space="preserve">Poznámka k položce:_x000d_
Poznámka k položce:  levé provedení dl. 3.000 mm s vestavěným dřezem, baterie dřezová, deska konglomerovaný kámen tl.30 mm  Vestavěná myčky, lednice</t>
  </si>
  <si>
    <t>004</t>
  </si>
  <si>
    <t>KL3 - Kuchyňská linka dodávka + montáž</t>
  </si>
  <si>
    <t>8</t>
  </si>
  <si>
    <t>Poznámka k položce:_x000d_
Poznámka k položce: pravé provedení dl.3.000 mm s vestavěným dřezem, baterie dřezová, deska konglomerovaný kámen tl.30 mm Vestavěná lednice</t>
  </si>
  <si>
    <t>5</t>
  </si>
  <si>
    <t>005</t>
  </si>
  <si>
    <t>KL4 - Kuchyňská linka dodávka + montáž</t>
  </si>
  <si>
    <t>10</t>
  </si>
  <si>
    <t>Poznámka k položce:_x000d_
Poznámka k položce: levé provedení dl. 3.000 mm s vestavěným dřezem, baterie dřezová, deska konglomerovaný kámen tl.30 mm vestavěná lednice</t>
  </si>
  <si>
    <t>006</t>
  </si>
  <si>
    <t>VD varná deska indukční dodávka + montáž</t>
  </si>
  <si>
    <t>Poznámka k položce:_x000d_
Poznámka k položce: Rozměr 600x600, příkon 7,0 kW</t>
  </si>
  <si>
    <t>7</t>
  </si>
  <si>
    <t>007</t>
  </si>
  <si>
    <t>VS trouba vestavná elektrická dodávka + montáž</t>
  </si>
  <si>
    <t>14</t>
  </si>
  <si>
    <t xml:space="preserve">Poznámka k položce:_x000d_
Poznámka k položce: – multifunkční  Příkon 3,50 kW</t>
  </si>
  <si>
    <t>008</t>
  </si>
  <si>
    <t>MY myčka nádobí dodávka + montáž</t>
  </si>
  <si>
    <t>16</t>
  </si>
  <si>
    <t>Poznámka k položce:_x000d_
Poznámka k položce: vestavná š=600mm Příkon 3,50 kW</t>
  </si>
  <si>
    <t>010</t>
  </si>
  <si>
    <t>LED lednice s mrazákem dodávka + montáž</t>
  </si>
  <si>
    <t>20</t>
  </si>
  <si>
    <t>Poznámka k položce:_x000d_
Poznámka k položce: vestavná objem min. 125l</t>
  </si>
  <si>
    <t>11</t>
  </si>
  <si>
    <t>011</t>
  </si>
  <si>
    <t>ŽD židle jídelní dodávka + donáška</t>
  </si>
  <si>
    <t>22</t>
  </si>
  <si>
    <t xml:space="preserve">Poznámka k položce:_x000d_
Poznámka k položce: žákovská stohovatelná výškově nastavitelná  Ocelové profily z plochooválných profilů s povrchovou úpravou lakem  sedák z tvarované bukové překližky v přírodním provedení, lakované polyuretanovým lakem, sedák s kolenním ohybem</t>
  </si>
  <si>
    <t>012</t>
  </si>
  <si>
    <t>JS jídelní - pracovní stůl atyp. dodávka + donáška</t>
  </si>
  <si>
    <t>24</t>
  </si>
  <si>
    <t xml:space="preserve">Poznámka k položce:_x000d_
Poznámka k položce: rozměry 3.000x600 mm, čelo zaoblené r=100 mm  deska oboustranně potažená vysokotlakým laminátem HPL o síle 25 mm opatřená 5 mm ABS hranou  nosná konstrukce silnostěnná ocelová trubka / 2 x podpěra + 1x konzolové kotvení do stěny  výška stolové desky 760 mm</t>
  </si>
  <si>
    <t>13</t>
  </si>
  <si>
    <t>013</t>
  </si>
  <si>
    <t>SS1 sedací sestava - kožená pohovka Amarello je vyrobena z masivního tvrdého dřeva, sedáky jsou vyplněny bonelovými pružinami a vysoce elastickou HR pěnou</t>
  </si>
  <si>
    <t>26</t>
  </si>
  <si>
    <t xml:space="preserve">Poznámka k položce:_x000d_
Poznámka k položce: _x000d_
1 x křeslo čalouněné  1 x sedačka 3 místa čalouněná   1 x konferenční stolek 800x800 mm _x000d_
Celá pohovka je potažena jemnou hovězí kůží jejíž barevné provedení dle výběru investora_x000d_
Velký výběr odstínů kůže - nutno uvést v poznámce objednávky.  </t>
  </si>
  <si>
    <t>014</t>
  </si>
  <si>
    <t>SK1 skříň vysoká dodávka + montáž</t>
  </si>
  <si>
    <t>28</t>
  </si>
  <si>
    <t xml:space="preserve">Poznámka k položce:_x000d_
Poznámka k položce: 4 x dveře plné  800x1.600x400 / 4 x dveře / 4 x police  Materiál skříně – oboustranně laminovaná deska tl. 19 mm, kolíkové spoje, záda skříní laminovaná deska tl. 19 mm  Korpusy skříní nepohledová strana ABS hrana tl. 1 mm, pohledová strana ABS hrana 2 mm  Závěsy maximální úhel otevření 110° - trojcestné zámky  Prosklení bezpečnostní sklo</t>
  </si>
  <si>
    <t>*kabinet m. č. 4.35</t>
  </si>
  <si>
    <t>15</t>
  </si>
  <si>
    <t>015</t>
  </si>
  <si>
    <t>SK2 skříň vysoká dodávka + montáž</t>
  </si>
  <si>
    <t>30</t>
  </si>
  <si>
    <t xml:space="preserve">Poznámka k položce:_x000d_
Poznámka k položce: 2 x dveře plné / horní část otevřený regál 800x1.600x400 / 2 x dveře / 4 x police  Materiál skříně – oboustranně laminovaná deska tl. 19 mm, kolíkové spoje, záda skříní laminovaná deska tl. 19 mm  Korpusy skříní nepohledová strana ABS hrana tl. 1 mm, pohledová strana ABS hrana 2 mm  Závěsy maximální úhel otevření 110° - trojcestné zámky  Prosklení bezpečnostní sklo</t>
  </si>
  <si>
    <t>016</t>
  </si>
  <si>
    <t>VS věšáková stěna dodávka + montáž</t>
  </si>
  <si>
    <t>32</t>
  </si>
  <si>
    <t xml:space="preserve">Poznámka k položce:_x000d_
Poznámka k položce: oboustranně laminovaná deska tl.19 mm Vel. 1.500 x 2.000 mm  Hrany ABS hrana tl. 2 mm  10 ks háčků na oděv / vel. 100 mm</t>
  </si>
  <si>
    <t>17</t>
  </si>
  <si>
    <t>017</t>
  </si>
  <si>
    <t>KR kryty radiátorů dodávka + montáž</t>
  </si>
  <si>
    <t>kpl</t>
  </si>
  <si>
    <t>34</t>
  </si>
  <si>
    <t xml:space="preserve">Poznámka k položce:_x000d_
Poznámka k položce: oboustranně laminovaná deska tl.19 mm  Osazení větracích mřížek vel. 100x400 mm do vyfrézovaných otvorů  Celková délka krytů 8.600 mm / atypická výroba</t>
  </si>
  <si>
    <t>18</t>
  </si>
  <si>
    <t>018</t>
  </si>
  <si>
    <t>SK3 skříň vysoká dodávka + montáž</t>
  </si>
  <si>
    <t>36</t>
  </si>
  <si>
    <t xml:space="preserve">Poznámka k položce:_x000d_
Poznámka k položce: 4 x zásuvka, horní otevřený regál  800x1.600x400 / 4 x zásuvka / 4 x police  Materiál skříně – oboustranně laminovaná deska tl. 19 mm, kolíkové spoje, záda skříní laminovaná deska tl. 19 mm  Korpusy skříní nepohledová strana ABS hrana tl. 1 mm, pohledová strana ABS hrana 2 mm  Závěsy maximální úhel otevření 110° - trojcestné zámky  Prosklení bezpečnostní sklo</t>
  </si>
  <si>
    <t>19</t>
  </si>
  <si>
    <t>019</t>
  </si>
  <si>
    <t>SK4 skříň vysoká dodávka + montáž</t>
  </si>
  <si>
    <t>38</t>
  </si>
  <si>
    <t xml:space="preserve">Poznámka k položce:_x000d_
Poznámka k položce: 4 x dveře plné  800x1.600x600 / 4 x dveře / 4 x police  Materiál skříně – oboustranně laminovaná deska tl. 19 mm, kolíkové spoje, záda skříní laminovaná deska tl. 19 mm  Korpusy skříní nepohledová strana ABS hrana tl. 1 mm, pohledová strana ABS hrana 2 mm  Závěsy maximální úhel otevření 110° - trojcestné zámky  Prosklení bezpečnostní sklo</t>
  </si>
  <si>
    <t>020</t>
  </si>
  <si>
    <t>SK5 skříň vysoká dodávka + montáž</t>
  </si>
  <si>
    <t>40</t>
  </si>
  <si>
    <t xml:space="preserve">Poznámka k položce:_x000d_
Poznámka k položce: 4 x dveře plné  800x2.000x600 / 4 x dveře / 4 x police  Materiál skříně – oboustranně laminovaná deska tl. 19 mm, kolíkové spoje, záda skříní laminovaná deska tl. 19 mm  Korpusy skříní nepohledová strana ABS hrana tl. 1 mm, pohledová strana ABS hrana 2 mm  Závěsy maximální úhel otevření 110° - trojcestné zámky  Prosklení bezpečnostní sklo Horní spojovací deska oboustranně laminovaná deska s ABS hranou tl.2 mm – vel. 600x2.400 mm – 1 ks</t>
  </si>
  <si>
    <t>021</t>
  </si>
  <si>
    <t>SS pohovka 2místná dodávka+donáška</t>
  </si>
  <si>
    <t>42</t>
  </si>
  <si>
    <t xml:space="preserve">Poznámka k položce:_x000d_
Poznámka k položce: Pohovka 2 místná – čalouněná  Vel. 1.800 x 950  Dodávka na základě výběru investora</t>
  </si>
  <si>
    <t>022</t>
  </si>
  <si>
    <t>ŽK židle kancelářská dodávka + donáška</t>
  </si>
  <si>
    <t>44</t>
  </si>
  <si>
    <t>Poznámka k položce:_x000d_
Poznámka k položce: Výškově nastavitelná otočná židle, pětiramenný kříž s kluzáky, šálový sedák – buková překližka + čalouněný panel</t>
  </si>
  <si>
    <t>23</t>
  </si>
  <si>
    <t>023</t>
  </si>
  <si>
    <t>SP stůl učitelský dodávka + montáž</t>
  </si>
  <si>
    <t>46</t>
  </si>
  <si>
    <t xml:space="preserve">Poznámka k položce:_x000d_
Poznámka k položce: vel. 1.800x650 mm  Plochooválné profily 55x35 mm, oboustranně laminovaná 22 mm dřevotřísková deska s 2 mm ABS hranou  Pevný uzamykatelný kontejner  Čtyřzásuvkový kontejner</t>
  </si>
  <si>
    <t>024</t>
  </si>
  <si>
    <t>NP nástěnná police dodávka + montáž</t>
  </si>
  <si>
    <t>48</t>
  </si>
  <si>
    <t xml:space="preserve">Poznámka k položce:_x000d_
Poznámka k položce: 1.500x400x400 Oboustranně laminovaná deska 19 mm s 2 mm ABS hranou  Zadní čelo deska 19 mm oboustranně laminovaná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</si>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</sst>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sz val="9"/>
      <name val="Trebuchet MS"/>
      <family val="0"/>
      <charset val="238"/>
    </font>
    <font>
      <sz val="8"/>
      <name val="Arial CE"/>
      <family val="0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5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6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5" fillId="0" borderId="0" xfId="0" applyFont="1" applyAlignment="1" applyProtection="1">
      <alignment vertical="center" wrapText="1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7" xfId="0" applyFont="1" applyBorder="1" applyAlignment="1">
      <alignment vertical="center" wrapText="1"/>
    </xf>
    <xf numFmtId="0" fontId="38" fillId="0" borderId="29" xfId="0" applyFont="1" applyBorder="1" applyAlignment="1">
      <alignment horizontal="left" wrapText="1"/>
    </xf>
    <xf numFmtId="0" fontId="36" fillId="0" borderId="28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27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vertical="center"/>
    </xf>
    <xf numFmtId="49" fontId="39" fillId="0" borderId="1" xfId="0" applyNumberFormat="1" applyFont="1" applyBorder="1" applyAlignment="1">
      <alignment horizontal="left" vertical="center" wrapText="1"/>
    </xf>
    <xf numFmtId="49" fontId="39" fillId="0" borderId="1" xfId="0" applyNumberFormat="1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6" fillId="0" borderId="1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36" fillId="0" borderId="3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center" vertical="top"/>
    </xf>
    <xf numFmtId="0" fontId="40" fillId="0" borderId="30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8" fillId="0" borderId="1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9" fillId="0" borderId="1" xfId="0" applyFont="1" applyBorder="1" applyAlignment="1">
      <alignment vertical="top"/>
    </xf>
    <xf numFmtId="49" fontId="39" fillId="0" borderId="1" xfId="0" applyNumberFormat="1" applyFont="1" applyBorder="1" applyAlignment="1">
      <alignment horizontal="left" vertical="center"/>
    </xf>
    <xf numFmtId="0" fontId="45" fillId="0" borderId="27" xfId="0" applyFont="1" applyBorder="1" applyAlignment="1" applyProtection="1">
      <alignment horizontal="left" vertical="center"/>
    </xf>
    <xf numFmtId="0" fontId="46" fillId="0" borderId="1" xfId="0" applyFont="1" applyBorder="1" applyAlignment="1" applyProtection="1">
      <alignment vertical="top"/>
    </xf>
    <xf numFmtId="0" fontId="46" fillId="0" borderId="1" xfId="0" applyFont="1" applyBorder="1" applyAlignment="1" applyProtection="1">
      <alignment horizontal="left" vertical="center"/>
    </xf>
    <xf numFmtId="0" fontId="46" fillId="0" borderId="1" xfId="0" applyFont="1" applyBorder="1" applyAlignment="1" applyProtection="1">
      <alignment horizontal="center" vertical="center"/>
    </xf>
    <xf numFmtId="49" fontId="46" fillId="0" borderId="1" xfId="0" applyNumberFormat="1" applyFont="1" applyBorder="1" applyAlignment="1" applyProtection="1">
      <alignment horizontal="left" vertical="center"/>
    </xf>
    <xf numFmtId="0" fontId="45" fillId="0" borderId="28" xfId="0" applyFont="1" applyBorder="1" applyAlignment="1" applyProtection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2" fillId="0" borderId="29" xfId="0" applyFont="1" applyBorder="1" applyAlignment="1"/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851563" style="1" customWidth="1"/>
    <col min="2" max="2" width="1.710938" style="1" customWidth="1"/>
    <col min="3" max="3" width="4.421875" style="1" customWidth="1"/>
    <col min="4" max="4" width="2.851563" style="1" customWidth="1"/>
    <col min="5" max="5" width="2.851563" style="1" customWidth="1"/>
    <col min="6" max="6" width="2.851563" style="1" customWidth="1"/>
    <col min="7" max="7" width="2.851563" style="1" customWidth="1"/>
    <col min="8" max="8" width="2.851563" style="1" customWidth="1"/>
    <col min="9" max="9" width="2.851563" style="1" customWidth="1"/>
    <col min="10" max="10" width="2.851563" style="1" customWidth="1"/>
    <col min="11" max="11" width="2.851563" style="1" customWidth="1"/>
    <col min="12" max="12" width="2.851563" style="1" customWidth="1"/>
    <col min="13" max="13" width="2.851563" style="1" customWidth="1"/>
    <col min="14" max="14" width="2.851563" style="1" customWidth="1"/>
    <col min="15" max="15" width="2.851563" style="1" customWidth="1"/>
    <col min="16" max="16" width="2.851563" style="1" customWidth="1"/>
    <col min="17" max="17" width="2.851563" style="1" customWidth="1"/>
    <col min="18" max="18" width="2.851563" style="1" customWidth="1"/>
    <col min="19" max="19" width="2.851563" style="1" customWidth="1"/>
    <col min="20" max="20" width="2.851563" style="1" customWidth="1"/>
    <col min="21" max="21" width="2.851563" style="1" customWidth="1"/>
    <col min="22" max="22" width="2.851563" style="1" customWidth="1"/>
    <col min="23" max="23" width="2.851563" style="1" customWidth="1"/>
    <col min="24" max="24" width="2.851563" style="1" customWidth="1"/>
    <col min="25" max="25" width="2.851563" style="1" customWidth="1"/>
    <col min="26" max="26" width="2.851563" style="1" customWidth="1"/>
    <col min="27" max="27" width="2.851563" style="1" customWidth="1"/>
    <col min="28" max="28" width="2.851563" style="1" customWidth="1"/>
    <col min="29" max="29" width="2.851563" style="1" customWidth="1"/>
    <col min="30" max="30" width="2.851563" style="1" customWidth="1"/>
    <col min="31" max="31" width="2.851563" style="1" customWidth="1"/>
    <col min="32" max="32" width="2.851563" style="1" customWidth="1"/>
    <col min="33" max="33" width="2.851563" style="1" customWidth="1"/>
    <col min="34" max="34" width="3.574219" style="1" customWidth="1"/>
    <col min="35" max="35" width="42.28125" style="1" customWidth="1"/>
    <col min="36" max="36" width="2.574219" style="1" customWidth="1"/>
    <col min="37" max="37" width="2.574219" style="1" customWidth="1"/>
    <col min="38" max="38" width="8.851563" style="1" customWidth="1"/>
    <col min="39" max="39" width="3.574219" style="1" customWidth="1"/>
    <col min="40" max="40" width="14.28125" style="1" customWidth="1"/>
    <col min="41" max="41" width="8.003906" style="1" customWidth="1"/>
    <col min="42" max="42" width="4.421875" style="1" customWidth="1"/>
    <col min="43" max="43" width="16.71094" style="1" customWidth="1"/>
    <col min="44" max="44" width="14.57422" style="1" customWidth="1"/>
    <col min="45" max="45" width="27.71094" style="1" hidden="1" customWidth="1"/>
    <col min="46" max="46" width="27.71094" style="1" hidden="1" customWidth="1"/>
    <col min="47" max="47" width="27.71094" style="1" hidden="1" customWidth="1"/>
    <col min="48" max="48" width="23.14063" style="1" hidden="1" customWidth="1"/>
    <col min="49" max="49" width="23.14063" style="1" hidden="1" customWidth="1"/>
    <col min="50" max="50" width="26.71094" style="1" hidden="1" customWidth="1"/>
    <col min="51" max="51" width="26.71094" style="1" hidden="1" customWidth="1"/>
    <col min="52" max="52" width="23.14063" style="1" hidden="1" customWidth="1"/>
    <col min="53" max="53" width="20.57422" style="1" hidden="1" customWidth="1"/>
    <col min="54" max="54" width="26.71094" style="1" hidden="1" customWidth="1"/>
    <col min="55" max="55" width="23.14063" style="1" hidden="1" customWidth="1"/>
    <col min="56" max="56" width="20.57422" style="1" hidden="1" customWidth="1"/>
    <col min="57" max="57" width="71.14063" style="1" customWidth="1"/>
    <col min="71" max="71" width="9.140625" style="1" hidden="1"/>
    <col min="72" max="72" width="9.140625" style="1" hidden="1"/>
    <col min="73" max="73" width="9.140625" style="1" hidden="1"/>
    <col min="74" max="74" width="9.140625" style="1" hidden="1"/>
    <col min="75" max="75" width="9.140625" style="1" hidden="1"/>
    <col min="76" max="76" width="9.140625" style="1" hidden="1"/>
    <col min="77" max="77" width="9.140625" style="1" hidden="1"/>
    <col min="78" max="78" width="9.140625" style="1" hidden="1"/>
    <col min="79" max="79" width="9.140625" style="1" hidden="1"/>
    <col min="80" max="80" width="9.140625" style="1" hidden="1"/>
    <col min="81" max="81" width="9.140625" style="1" hidden="1"/>
    <col min="82" max="82" width="9.140625" style="1" hidden="1"/>
    <col min="83" max="83" width="9.140625" style="1" hidden="1"/>
    <col min="84" max="84" width="9.140625" style="1" hidden="1"/>
    <col min="85" max="85" width="9.140625" style="1" hidden="1"/>
    <col min="86" max="86" width="9.140625" style="1" hidden="1"/>
    <col min="87" max="87" width="9.140625" style="1" hidden="1"/>
    <col min="88" max="88" width="9.140625" style="1" hidden="1"/>
    <col min="89" max="89" width="9.140625" style="1" hidden="1"/>
    <col min="90" max="90" width="9.140625" style="1" hidden="1"/>
    <col min="91" max="91" width="9.140625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33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8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20230001M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ZŠ Konečná-učebna žákovské kuchyňky vč.kabinetu,vybudování bezbar.WC a rekontrukce bezbar.přístupu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Kafrlovy Vary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15. 1. 2024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6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Statutární město Karlovy Vary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Oto Szakos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6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="7" customFormat="1" ht="14.4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01 - Mobiliář - vybave...'!J30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'SO 01 - Mobiliář - vybave...'!P80</f>
        <v>0</v>
      </c>
      <c r="AV55" s="121">
        <f>'SO 01 - Mobiliář - vybave...'!J33</f>
        <v>0</v>
      </c>
      <c r="AW55" s="121">
        <f>'SO 01 - Mobiliář - vybave...'!J34</f>
        <v>0</v>
      </c>
      <c r="AX55" s="121">
        <f>'SO 01 - Mobiliář - vybave...'!J35</f>
        <v>0</v>
      </c>
      <c r="AY55" s="121">
        <f>'SO 01 - Mobiliář - vybave...'!J36</f>
        <v>0</v>
      </c>
      <c r="AZ55" s="121">
        <f>'SO 01 - Mobiliář - vybave...'!F33</f>
        <v>0</v>
      </c>
      <c r="BA55" s="121">
        <f>'SO 01 - Mobiliář - vybave...'!F34</f>
        <v>0</v>
      </c>
      <c r="BB55" s="121">
        <f>'SO 01 - Mobiliář - vybave...'!F35</f>
        <v>0</v>
      </c>
      <c r="BC55" s="121">
        <f>'SO 01 - Mobiliář - vybave...'!F36</f>
        <v>0</v>
      </c>
      <c r="BD55" s="123">
        <f>'SO 01 - Mobiliář - vybave...'!F37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="2" customFormat="1" ht="6.96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sheet="1" formatColumns="0" formatRows="0" objects="1" scenarios="1" spinCount="100000" saltValue="AkonHK95Z4P7bHziqrhavGk1IsbxL70kmWv8B90XogLStLgdugiAhM1O4KCLacxcFiG/YeYNYuVFSKp4yojVgg==" hashValue="pXBlru/HdVBEY5iXMhSqSxhjD8oiHAdQP+5icwu1vXZ7Vg/g22K8AiopDRgCxYW8UrvAIYFfky/T1SdkUah3Dw==" algorithmName="SHA-512" password="CC35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 01 - Mobiliář - vybave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="1" customFormat="1" ht="6.96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82</v>
      </c>
    </row>
    <row r="4" s="1" customFormat="1" ht="24.96" customHeight="1">
      <c r="B4" s="21"/>
      <c r="D4" s="127" t="s">
        <v>83</v>
      </c>
      <c r="L4" s="21"/>
      <c r="M4" s="128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29" t="s">
        <v>16</v>
      </c>
      <c r="L6" s="21"/>
    </row>
    <row r="7" s="1" customFormat="1" ht="27" customHeight="1">
      <c r="B7" s="21"/>
      <c r="E7" s="130" t="str">
        <f>'Rekapitulace stavby'!K6</f>
        <v>ZŠ Konečná-učebna žákovské kuchyňky vč.kabinetu,vybudování bezbar.WC a rekontrukce bezbar.přístupu</v>
      </c>
      <c r="F7" s="129"/>
      <c r="G7" s="129"/>
      <c r="H7" s="129"/>
      <c r="L7" s="21"/>
    </row>
    <row r="8" s="2" customFormat="1" ht="12" customHeight="1">
      <c r="A8" s="39"/>
      <c r="B8" s="45"/>
      <c r="C8" s="39"/>
      <c r="D8" s="129" t="s">
        <v>84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5.6" customHeight="1">
      <c r="A9" s="39"/>
      <c r="B9" s="45"/>
      <c r="C9" s="39"/>
      <c r="D9" s="39"/>
      <c r="E9" s="132" t="s">
        <v>85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29" t="s">
        <v>18</v>
      </c>
      <c r="E11" s="39"/>
      <c r="F11" s="133" t="s">
        <v>19</v>
      </c>
      <c r="G11" s="39"/>
      <c r="H11" s="39"/>
      <c r="I11" s="129" t="s">
        <v>20</v>
      </c>
      <c r="J11" s="133" t="s">
        <v>19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29" t="s">
        <v>21</v>
      </c>
      <c r="E12" s="39"/>
      <c r="F12" s="133" t="s">
        <v>22</v>
      </c>
      <c r="G12" s="39"/>
      <c r="H12" s="39"/>
      <c r="I12" s="129" t="s">
        <v>23</v>
      </c>
      <c r="J12" s="134" t="str">
        <f>'Rekapitulace stavby'!AN8</f>
        <v>15. 1. 2024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29" t="s">
        <v>25</v>
      </c>
      <c r="E14" s="39"/>
      <c r="F14" s="39"/>
      <c r="G14" s="39"/>
      <c r="H14" s="39"/>
      <c r="I14" s="129" t="s">
        <v>26</v>
      </c>
      <c r="J14" s="133" t="s">
        <v>19</v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3" t="s">
        <v>27</v>
      </c>
      <c r="F15" s="39"/>
      <c r="G15" s="39"/>
      <c r="H15" s="39"/>
      <c r="I15" s="129" t="s">
        <v>28</v>
      </c>
      <c r="J15" s="133" t="s">
        <v>19</v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29" t="s">
        <v>29</v>
      </c>
      <c r="E17" s="39"/>
      <c r="F17" s="39"/>
      <c r="G17" s="39"/>
      <c r="H17" s="39"/>
      <c r="I17" s="129" t="s">
        <v>26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28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29" t="s">
        <v>31</v>
      </c>
      <c r="E20" s="39"/>
      <c r="F20" s="39"/>
      <c r="G20" s="39"/>
      <c r="H20" s="39"/>
      <c r="I20" s="129" t="s">
        <v>26</v>
      </c>
      <c r="J20" s="133" t="s">
        <v>19</v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3" t="s">
        <v>32</v>
      </c>
      <c r="F21" s="39"/>
      <c r="G21" s="39"/>
      <c r="H21" s="39"/>
      <c r="I21" s="129" t="s">
        <v>28</v>
      </c>
      <c r="J21" s="133" t="s">
        <v>19</v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29" t="s">
        <v>34</v>
      </c>
      <c r="E23" s="39"/>
      <c r="F23" s="39"/>
      <c r="G23" s="39"/>
      <c r="H23" s="39"/>
      <c r="I23" s="129" t="s">
        <v>26</v>
      </c>
      <c r="J23" s="133" t="str">
        <f>IF('Rekapitulace stavby'!AN19="","",'Rekapitulace stavby'!AN19)</f>
        <v/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3" t="str">
        <f>IF('Rekapitulace stavby'!E20="","",'Rekapitulace stavby'!E20)</f>
        <v xml:space="preserve"> </v>
      </c>
      <c r="F24" s="39"/>
      <c r="G24" s="39"/>
      <c r="H24" s="39"/>
      <c r="I24" s="129" t="s">
        <v>28</v>
      </c>
      <c r="J24" s="133" t="str">
        <f>IF('Rekapitulace stavby'!AN20="","",'Rekapitulace stavby'!AN20)</f>
        <v/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29" t="s">
        <v>36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72" customHeight="1">
      <c r="A27" s="135"/>
      <c r="B27" s="136"/>
      <c r="C27" s="135"/>
      <c r="D27" s="135"/>
      <c r="E27" s="137" t="s">
        <v>37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0" t="s">
        <v>38</v>
      </c>
      <c r="E30" s="39"/>
      <c r="F30" s="39"/>
      <c r="G30" s="39"/>
      <c r="H30" s="39"/>
      <c r="I30" s="39"/>
      <c r="J30" s="141">
        <f>ROUND(J80, 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2" t="s">
        <v>40</v>
      </c>
      <c r="G32" s="39"/>
      <c r="H32" s="39"/>
      <c r="I32" s="142" t="s">
        <v>39</v>
      </c>
      <c r="J32" s="142" t="s">
        <v>41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3" t="s">
        <v>42</v>
      </c>
      <c r="E33" s="129" t="s">
        <v>43</v>
      </c>
      <c r="F33" s="144">
        <f>ROUND((SUM(BE80:BE219)),  2)</f>
        <v>0</v>
      </c>
      <c r="G33" s="39"/>
      <c r="H33" s="39"/>
      <c r="I33" s="145">
        <v>0.20999999999999999</v>
      </c>
      <c r="J33" s="144">
        <f>ROUND(((SUM(BE80:BE219))*I33),  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29" t="s">
        <v>44</v>
      </c>
      <c r="F34" s="144">
        <f>ROUND((SUM(BF80:BF219)),  2)</f>
        <v>0</v>
      </c>
      <c r="G34" s="39"/>
      <c r="H34" s="39"/>
      <c r="I34" s="145">
        <v>0.12</v>
      </c>
      <c r="J34" s="144">
        <f>ROUND(((SUM(BF80:BF219))*I34),  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29" t="s">
        <v>45</v>
      </c>
      <c r="F35" s="144">
        <f>ROUND((SUM(BG80:BG219)),  2)</f>
        <v>0</v>
      </c>
      <c r="G35" s="39"/>
      <c r="H35" s="39"/>
      <c r="I35" s="145">
        <v>0.20999999999999999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29" t="s">
        <v>46</v>
      </c>
      <c r="F36" s="144">
        <f>ROUND((SUM(BH80:BH219)),  2)</f>
        <v>0</v>
      </c>
      <c r="G36" s="39"/>
      <c r="H36" s="39"/>
      <c r="I36" s="145">
        <v>0.12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29" t="s">
        <v>47</v>
      </c>
      <c r="F37" s="144">
        <f>ROUND((SUM(BI80:BI219)),  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46"/>
      <c r="D39" s="147" t="s">
        <v>48</v>
      </c>
      <c r="E39" s="148"/>
      <c r="F39" s="148"/>
      <c r="G39" s="149" t="s">
        <v>49</v>
      </c>
      <c r="H39" s="150" t="s">
        <v>50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86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27" customHeight="1">
      <c r="A48" s="39"/>
      <c r="B48" s="40"/>
      <c r="C48" s="41"/>
      <c r="D48" s="41"/>
      <c r="E48" s="157" t="str">
        <f>E7</f>
        <v>ZŠ Konečná-učebna žákovské kuchyňky vč.kabinetu,vybudování bezbar.WC a rekontrukce bezbar.přístupu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84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5.6" customHeight="1">
      <c r="A50" s="39"/>
      <c r="B50" s="40"/>
      <c r="C50" s="41"/>
      <c r="D50" s="41"/>
      <c r="E50" s="70" t="str">
        <f>E9</f>
        <v>SO 01 - Mobiliář - vybave...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Kafrlovy Vary </v>
      </c>
      <c r="G52" s="41"/>
      <c r="H52" s="41"/>
      <c r="I52" s="33" t="s">
        <v>23</v>
      </c>
      <c r="J52" s="73" t="str">
        <f>IF(J12="","",J12)</f>
        <v>15. 1. 2024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6" customHeight="1">
      <c r="A54" s="39"/>
      <c r="B54" s="40"/>
      <c r="C54" s="33" t="s">
        <v>25</v>
      </c>
      <c r="D54" s="41"/>
      <c r="E54" s="41"/>
      <c r="F54" s="28" t="str">
        <f>E15</f>
        <v>Statutární město Karlovy Vary</v>
      </c>
      <c r="G54" s="41"/>
      <c r="H54" s="41"/>
      <c r="I54" s="33" t="s">
        <v>31</v>
      </c>
      <c r="J54" s="37" t="str">
        <f>E21</f>
        <v>Oto Szakos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58" t="s">
        <v>87</v>
      </c>
      <c r="D57" s="159"/>
      <c r="E57" s="159"/>
      <c r="F57" s="159"/>
      <c r="G57" s="159"/>
      <c r="H57" s="159"/>
      <c r="I57" s="159"/>
      <c r="J57" s="160" t="s">
        <v>88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1" t="s">
        <v>70</v>
      </c>
      <c r="D59" s="41"/>
      <c r="E59" s="41"/>
      <c r="F59" s="41"/>
      <c r="G59" s="41"/>
      <c r="H59" s="41"/>
      <c r="I59" s="41"/>
      <c r="J59" s="103">
        <f>J80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89</v>
      </c>
    </row>
    <row r="60" s="9" customFormat="1" ht="24.96" customHeight="1">
      <c r="A60" s="9"/>
      <c r="B60" s="162"/>
      <c r="C60" s="163"/>
      <c r="D60" s="164" t="s">
        <v>90</v>
      </c>
      <c r="E60" s="165"/>
      <c r="F60" s="165"/>
      <c r="G60" s="165"/>
      <c r="H60" s="165"/>
      <c r="I60" s="165"/>
      <c r="J60" s="166">
        <f>J81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2" customFormat="1" ht="21.84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131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6.96" customHeight="1">
      <c r="A62" s="39"/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131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6" s="2" customFormat="1" ht="6.96" customHeight="1">
      <c r="A66" s="39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1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24.96" customHeight="1">
      <c r="A67" s="39"/>
      <c r="B67" s="40"/>
      <c r="C67" s="24" t="s">
        <v>91</v>
      </c>
      <c r="D67" s="41"/>
      <c r="E67" s="41"/>
      <c r="F67" s="41"/>
      <c r="G67" s="41"/>
      <c r="H67" s="41"/>
      <c r="I67" s="41"/>
      <c r="J67" s="41"/>
      <c r="K67" s="41"/>
      <c r="L67" s="131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1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12" customHeight="1">
      <c r="A69" s="39"/>
      <c r="B69" s="40"/>
      <c r="C69" s="33" t="s">
        <v>16</v>
      </c>
      <c r="D69" s="41"/>
      <c r="E69" s="41"/>
      <c r="F69" s="41"/>
      <c r="G69" s="41"/>
      <c r="H69" s="41"/>
      <c r="I69" s="41"/>
      <c r="J69" s="41"/>
      <c r="K69" s="41"/>
      <c r="L69" s="131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27" customHeight="1">
      <c r="A70" s="39"/>
      <c r="B70" s="40"/>
      <c r="C70" s="41"/>
      <c r="D70" s="41"/>
      <c r="E70" s="157" t="str">
        <f>E7</f>
        <v>ZŠ Konečná-učebna žákovské kuchyňky vč.kabinetu,vybudování bezbar.WC a rekontrukce bezbar.přístupu</v>
      </c>
      <c r="F70" s="33"/>
      <c r="G70" s="33"/>
      <c r="H70" s="33"/>
      <c r="I70" s="41"/>
      <c r="J70" s="41"/>
      <c r="K70" s="41"/>
      <c r="L70" s="131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12" customHeight="1">
      <c r="A71" s="39"/>
      <c r="B71" s="40"/>
      <c r="C71" s="33" t="s">
        <v>84</v>
      </c>
      <c r="D71" s="41"/>
      <c r="E71" s="41"/>
      <c r="F71" s="41"/>
      <c r="G71" s="41"/>
      <c r="H71" s="41"/>
      <c r="I71" s="41"/>
      <c r="J71" s="41"/>
      <c r="K71" s="41"/>
      <c r="L71" s="131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5.6" customHeight="1">
      <c r="A72" s="39"/>
      <c r="B72" s="40"/>
      <c r="C72" s="41"/>
      <c r="D72" s="41"/>
      <c r="E72" s="70" t="str">
        <f>E9</f>
        <v>SO 01 - Mobiliář - vybave...</v>
      </c>
      <c r="F72" s="41"/>
      <c r="G72" s="41"/>
      <c r="H72" s="41"/>
      <c r="I72" s="41"/>
      <c r="J72" s="41"/>
      <c r="K72" s="41"/>
      <c r="L72" s="13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21</v>
      </c>
      <c r="D74" s="41"/>
      <c r="E74" s="41"/>
      <c r="F74" s="28" t="str">
        <f>F12</f>
        <v xml:space="preserve">Kafrlovy Vary </v>
      </c>
      <c r="G74" s="41"/>
      <c r="H74" s="41"/>
      <c r="I74" s="33" t="s">
        <v>23</v>
      </c>
      <c r="J74" s="73" t="str">
        <f>IF(J12="","",J12)</f>
        <v>15. 1. 2024</v>
      </c>
      <c r="K74" s="41"/>
      <c r="L74" s="131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1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5.6" customHeight="1">
      <c r="A76" s="39"/>
      <c r="B76" s="40"/>
      <c r="C76" s="33" t="s">
        <v>25</v>
      </c>
      <c r="D76" s="41"/>
      <c r="E76" s="41"/>
      <c r="F76" s="28" t="str">
        <f>E15</f>
        <v>Statutární město Karlovy Vary</v>
      </c>
      <c r="G76" s="41"/>
      <c r="H76" s="41"/>
      <c r="I76" s="33" t="s">
        <v>31</v>
      </c>
      <c r="J76" s="37" t="str">
        <f>E21</f>
        <v>Oto Szakos</v>
      </c>
      <c r="K76" s="41"/>
      <c r="L76" s="13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5.6" customHeight="1">
      <c r="A77" s="39"/>
      <c r="B77" s="40"/>
      <c r="C77" s="33" t="s">
        <v>29</v>
      </c>
      <c r="D77" s="41"/>
      <c r="E77" s="41"/>
      <c r="F77" s="28" t="str">
        <f>IF(E18="","",E18)</f>
        <v>Vyplň údaj</v>
      </c>
      <c r="G77" s="41"/>
      <c r="H77" s="41"/>
      <c r="I77" s="33" t="s">
        <v>34</v>
      </c>
      <c r="J77" s="37" t="str">
        <f>E24</f>
        <v xml:space="preserve"> </v>
      </c>
      <c r="K77" s="41"/>
      <c r="L77" s="13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0.32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10" customFormat="1" ht="29.28" customHeight="1">
      <c r="A79" s="168"/>
      <c r="B79" s="169"/>
      <c r="C79" s="170" t="s">
        <v>92</v>
      </c>
      <c r="D79" s="171" t="s">
        <v>57</v>
      </c>
      <c r="E79" s="171" t="s">
        <v>53</v>
      </c>
      <c r="F79" s="171" t="s">
        <v>54</v>
      </c>
      <c r="G79" s="171" t="s">
        <v>93</v>
      </c>
      <c r="H79" s="171" t="s">
        <v>94</v>
      </c>
      <c r="I79" s="171" t="s">
        <v>95</v>
      </c>
      <c r="J79" s="171" t="s">
        <v>88</v>
      </c>
      <c r="K79" s="172" t="s">
        <v>96</v>
      </c>
      <c r="L79" s="173"/>
      <c r="M79" s="93" t="s">
        <v>19</v>
      </c>
      <c r="N79" s="94" t="s">
        <v>42</v>
      </c>
      <c r="O79" s="94" t="s">
        <v>97</v>
      </c>
      <c r="P79" s="94" t="s">
        <v>98</v>
      </c>
      <c r="Q79" s="94" t="s">
        <v>99</v>
      </c>
      <c r="R79" s="94" t="s">
        <v>100</v>
      </c>
      <c r="S79" s="94" t="s">
        <v>101</v>
      </c>
      <c r="T79" s="95" t="s">
        <v>102</v>
      </c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</row>
    <row r="80" s="2" customFormat="1" ht="22.8" customHeight="1">
      <c r="A80" s="39"/>
      <c r="B80" s="40"/>
      <c r="C80" s="100" t="s">
        <v>103</v>
      </c>
      <c r="D80" s="41"/>
      <c r="E80" s="41"/>
      <c r="F80" s="41"/>
      <c r="G80" s="41"/>
      <c r="H80" s="41"/>
      <c r="I80" s="41"/>
      <c r="J80" s="174">
        <f>BK80</f>
        <v>0</v>
      </c>
      <c r="K80" s="41"/>
      <c r="L80" s="45"/>
      <c r="M80" s="96"/>
      <c r="N80" s="175"/>
      <c r="O80" s="97"/>
      <c r="P80" s="176">
        <f>P81</f>
        <v>0</v>
      </c>
      <c r="Q80" s="97"/>
      <c r="R80" s="176">
        <f>R81</f>
        <v>0</v>
      </c>
      <c r="S80" s="97"/>
      <c r="T80" s="177">
        <f>T81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T80" s="18" t="s">
        <v>71</v>
      </c>
      <c r="AU80" s="18" t="s">
        <v>89</v>
      </c>
      <c r="BK80" s="178">
        <f>BK81</f>
        <v>0</v>
      </c>
    </row>
    <row r="81" s="11" customFormat="1" ht="25.92" customHeight="1">
      <c r="A81" s="11"/>
      <c r="B81" s="179"/>
      <c r="C81" s="180"/>
      <c r="D81" s="181" t="s">
        <v>71</v>
      </c>
      <c r="E81" s="182" t="s">
        <v>104</v>
      </c>
      <c r="F81" s="182" t="s">
        <v>105</v>
      </c>
      <c r="G81" s="180"/>
      <c r="H81" s="180"/>
      <c r="I81" s="183"/>
      <c r="J81" s="184">
        <f>BK81</f>
        <v>0</v>
      </c>
      <c r="K81" s="180"/>
      <c r="L81" s="185"/>
      <c r="M81" s="186"/>
      <c r="N81" s="187"/>
      <c r="O81" s="187"/>
      <c r="P81" s="188">
        <f>SUM(P82:P219)</f>
        <v>0</v>
      </c>
      <c r="Q81" s="187"/>
      <c r="R81" s="188">
        <f>SUM(R82:R219)</f>
        <v>0</v>
      </c>
      <c r="S81" s="187"/>
      <c r="T81" s="189">
        <f>SUM(T82:T219)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190" t="s">
        <v>106</v>
      </c>
      <c r="AT81" s="191" t="s">
        <v>71</v>
      </c>
      <c r="AU81" s="191" t="s">
        <v>72</v>
      </c>
      <c r="AY81" s="190" t="s">
        <v>107</v>
      </c>
      <c r="BK81" s="192">
        <f>SUM(BK82:BK219)</f>
        <v>0</v>
      </c>
    </row>
    <row r="82" s="2" customFormat="1" ht="19.8" customHeight="1">
      <c r="A82" s="39"/>
      <c r="B82" s="40"/>
      <c r="C82" s="193" t="s">
        <v>80</v>
      </c>
      <c r="D82" s="193" t="s">
        <v>108</v>
      </c>
      <c r="E82" s="194" t="s">
        <v>109</v>
      </c>
      <c r="F82" s="195" t="s">
        <v>110</v>
      </c>
      <c r="G82" s="196" t="s">
        <v>111</v>
      </c>
      <c r="H82" s="197">
        <v>4</v>
      </c>
      <c r="I82" s="198"/>
      <c r="J82" s="199">
        <f>ROUND(I82*H82,2)</f>
        <v>0</v>
      </c>
      <c r="K82" s="195" t="s">
        <v>19</v>
      </c>
      <c r="L82" s="45"/>
      <c r="M82" s="200" t="s">
        <v>19</v>
      </c>
      <c r="N82" s="201" t="s">
        <v>43</v>
      </c>
      <c r="O82" s="85"/>
      <c r="P82" s="202">
        <f>O82*H82</f>
        <v>0</v>
      </c>
      <c r="Q82" s="202">
        <v>0</v>
      </c>
      <c r="R82" s="202">
        <f>Q82*H82</f>
        <v>0</v>
      </c>
      <c r="S82" s="202">
        <v>0</v>
      </c>
      <c r="T82" s="203">
        <f>S82*H82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R82" s="204" t="s">
        <v>112</v>
      </c>
      <c r="AT82" s="204" t="s">
        <v>108</v>
      </c>
      <c r="AU82" s="204" t="s">
        <v>80</v>
      </c>
      <c r="AY82" s="18" t="s">
        <v>107</v>
      </c>
      <c r="BE82" s="205">
        <f>IF(N82="základní",J82,0)</f>
        <v>0</v>
      </c>
      <c r="BF82" s="205">
        <f>IF(N82="snížená",J82,0)</f>
        <v>0</v>
      </c>
      <c r="BG82" s="205">
        <f>IF(N82="zákl. přenesená",J82,0)</f>
        <v>0</v>
      </c>
      <c r="BH82" s="205">
        <f>IF(N82="sníž. přenesená",J82,0)</f>
        <v>0</v>
      </c>
      <c r="BI82" s="205">
        <f>IF(N82="nulová",J82,0)</f>
        <v>0</v>
      </c>
      <c r="BJ82" s="18" t="s">
        <v>80</v>
      </c>
      <c r="BK82" s="205">
        <f>ROUND(I82*H82,2)</f>
        <v>0</v>
      </c>
      <c r="BL82" s="18" t="s">
        <v>112</v>
      </c>
      <c r="BM82" s="204" t="s">
        <v>82</v>
      </c>
    </row>
    <row r="83" s="2" customFormat="1">
      <c r="A83" s="39"/>
      <c r="B83" s="40"/>
      <c r="C83" s="41"/>
      <c r="D83" s="206" t="s">
        <v>113</v>
      </c>
      <c r="E83" s="41"/>
      <c r="F83" s="207" t="s">
        <v>114</v>
      </c>
      <c r="G83" s="41"/>
      <c r="H83" s="41"/>
      <c r="I83" s="208"/>
      <c r="J83" s="41"/>
      <c r="K83" s="41"/>
      <c r="L83" s="45"/>
      <c r="M83" s="209"/>
      <c r="N83" s="210"/>
      <c r="O83" s="85"/>
      <c r="P83" s="85"/>
      <c r="Q83" s="85"/>
      <c r="R83" s="85"/>
      <c r="S83" s="85"/>
      <c r="T83" s="86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113</v>
      </c>
      <c r="AU83" s="18" t="s">
        <v>80</v>
      </c>
    </row>
    <row r="84" s="2" customFormat="1">
      <c r="A84" s="39"/>
      <c r="B84" s="40"/>
      <c r="C84" s="41"/>
      <c r="D84" s="206" t="s">
        <v>115</v>
      </c>
      <c r="E84" s="41"/>
      <c r="F84" s="211" t="s">
        <v>116</v>
      </c>
      <c r="G84" s="41"/>
      <c r="H84" s="41"/>
      <c r="I84" s="208"/>
      <c r="J84" s="41"/>
      <c r="K84" s="41"/>
      <c r="L84" s="45"/>
      <c r="M84" s="209"/>
      <c r="N84" s="210"/>
      <c r="O84" s="85"/>
      <c r="P84" s="85"/>
      <c r="Q84" s="85"/>
      <c r="R84" s="85"/>
      <c r="S84" s="85"/>
      <c r="T84" s="86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115</v>
      </c>
      <c r="AU84" s="18" t="s">
        <v>80</v>
      </c>
    </row>
    <row r="85" s="12" customFormat="1">
      <c r="A85" s="12"/>
      <c r="B85" s="212"/>
      <c r="C85" s="213"/>
      <c r="D85" s="206" t="s">
        <v>117</v>
      </c>
      <c r="E85" s="214" t="s">
        <v>19</v>
      </c>
      <c r="F85" s="215" t="s">
        <v>118</v>
      </c>
      <c r="G85" s="213"/>
      <c r="H85" s="214" t="s">
        <v>19</v>
      </c>
      <c r="I85" s="216"/>
      <c r="J85" s="213"/>
      <c r="K85" s="213"/>
      <c r="L85" s="217"/>
      <c r="M85" s="218"/>
      <c r="N85" s="219"/>
      <c r="O85" s="219"/>
      <c r="P85" s="219"/>
      <c r="Q85" s="219"/>
      <c r="R85" s="219"/>
      <c r="S85" s="219"/>
      <c r="T85" s="220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T85" s="221" t="s">
        <v>117</v>
      </c>
      <c r="AU85" s="221" t="s">
        <v>80</v>
      </c>
      <c r="AV85" s="12" t="s">
        <v>80</v>
      </c>
      <c r="AW85" s="12" t="s">
        <v>33</v>
      </c>
      <c r="AX85" s="12" t="s">
        <v>72</v>
      </c>
      <c r="AY85" s="221" t="s">
        <v>107</v>
      </c>
    </row>
    <row r="86" s="13" customFormat="1">
      <c r="A86" s="13"/>
      <c r="B86" s="222"/>
      <c r="C86" s="223"/>
      <c r="D86" s="206" t="s">
        <v>117</v>
      </c>
      <c r="E86" s="224" t="s">
        <v>19</v>
      </c>
      <c r="F86" s="225" t="s">
        <v>106</v>
      </c>
      <c r="G86" s="223"/>
      <c r="H86" s="226">
        <v>4</v>
      </c>
      <c r="I86" s="227"/>
      <c r="J86" s="223"/>
      <c r="K86" s="223"/>
      <c r="L86" s="228"/>
      <c r="M86" s="229"/>
      <c r="N86" s="230"/>
      <c r="O86" s="230"/>
      <c r="P86" s="230"/>
      <c r="Q86" s="230"/>
      <c r="R86" s="230"/>
      <c r="S86" s="230"/>
      <c r="T86" s="231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2" t="s">
        <v>117</v>
      </c>
      <c r="AU86" s="232" t="s">
        <v>80</v>
      </c>
      <c r="AV86" s="13" t="s">
        <v>82</v>
      </c>
      <c r="AW86" s="13" t="s">
        <v>33</v>
      </c>
      <c r="AX86" s="13" t="s">
        <v>72</v>
      </c>
      <c r="AY86" s="232" t="s">
        <v>107</v>
      </c>
    </row>
    <row r="87" s="14" customFormat="1">
      <c r="A87" s="14"/>
      <c r="B87" s="233"/>
      <c r="C87" s="234"/>
      <c r="D87" s="206" t="s">
        <v>117</v>
      </c>
      <c r="E87" s="235" t="s">
        <v>19</v>
      </c>
      <c r="F87" s="236" t="s">
        <v>119</v>
      </c>
      <c r="G87" s="234"/>
      <c r="H87" s="237">
        <v>4</v>
      </c>
      <c r="I87" s="238"/>
      <c r="J87" s="234"/>
      <c r="K87" s="234"/>
      <c r="L87" s="239"/>
      <c r="M87" s="240"/>
      <c r="N87" s="241"/>
      <c r="O87" s="241"/>
      <c r="P87" s="241"/>
      <c r="Q87" s="241"/>
      <c r="R87" s="241"/>
      <c r="S87" s="241"/>
      <c r="T87" s="242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3" t="s">
        <v>117</v>
      </c>
      <c r="AU87" s="243" t="s">
        <v>80</v>
      </c>
      <c r="AV87" s="14" t="s">
        <v>106</v>
      </c>
      <c r="AW87" s="14" t="s">
        <v>33</v>
      </c>
      <c r="AX87" s="14" t="s">
        <v>80</v>
      </c>
      <c r="AY87" s="243" t="s">
        <v>107</v>
      </c>
    </row>
    <row r="88" s="2" customFormat="1" ht="14.4" customHeight="1">
      <c r="A88" s="39"/>
      <c r="B88" s="40"/>
      <c r="C88" s="193" t="s">
        <v>82</v>
      </c>
      <c r="D88" s="193" t="s">
        <v>108</v>
      </c>
      <c r="E88" s="194" t="s">
        <v>120</v>
      </c>
      <c r="F88" s="195" t="s">
        <v>121</v>
      </c>
      <c r="G88" s="196" t="s">
        <v>111</v>
      </c>
      <c r="H88" s="197">
        <v>1</v>
      </c>
      <c r="I88" s="198"/>
      <c r="J88" s="199">
        <f>ROUND(I88*H88,2)</f>
        <v>0</v>
      </c>
      <c r="K88" s="195" t="s">
        <v>19</v>
      </c>
      <c r="L88" s="45"/>
      <c r="M88" s="200" t="s">
        <v>19</v>
      </c>
      <c r="N88" s="201" t="s">
        <v>43</v>
      </c>
      <c r="O88" s="85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04" t="s">
        <v>112</v>
      </c>
      <c r="AT88" s="204" t="s">
        <v>108</v>
      </c>
      <c r="AU88" s="204" t="s">
        <v>80</v>
      </c>
      <c r="AY88" s="18" t="s">
        <v>107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18" t="s">
        <v>80</v>
      </c>
      <c r="BK88" s="205">
        <f>ROUND(I88*H88,2)</f>
        <v>0</v>
      </c>
      <c r="BL88" s="18" t="s">
        <v>112</v>
      </c>
      <c r="BM88" s="204" t="s">
        <v>106</v>
      </c>
    </row>
    <row r="89" s="2" customFormat="1">
      <c r="A89" s="39"/>
      <c r="B89" s="40"/>
      <c r="C89" s="41"/>
      <c r="D89" s="206" t="s">
        <v>113</v>
      </c>
      <c r="E89" s="41"/>
      <c r="F89" s="207" t="s">
        <v>121</v>
      </c>
      <c r="G89" s="41"/>
      <c r="H89" s="41"/>
      <c r="I89" s="208"/>
      <c r="J89" s="41"/>
      <c r="K89" s="41"/>
      <c r="L89" s="45"/>
      <c r="M89" s="209"/>
      <c r="N89" s="21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113</v>
      </c>
      <c r="AU89" s="18" t="s">
        <v>80</v>
      </c>
    </row>
    <row r="90" s="2" customFormat="1">
      <c r="A90" s="39"/>
      <c r="B90" s="40"/>
      <c r="C90" s="41"/>
      <c r="D90" s="206" t="s">
        <v>115</v>
      </c>
      <c r="E90" s="41"/>
      <c r="F90" s="211" t="s">
        <v>122</v>
      </c>
      <c r="G90" s="41"/>
      <c r="H90" s="41"/>
      <c r="I90" s="208"/>
      <c r="J90" s="41"/>
      <c r="K90" s="41"/>
      <c r="L90" s="45"/>
      <c r="M90" s="209"/>
      <c r="N90" s="210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115</v>
      </c>
      <c r="AU90" s="18" t="s">
        <v>80</v>
      </c>
    </row>
    <row r="91" s="12" customFormat="1">
      <c r="A91" s="12"/>
      <c r="B91" s="212"/>
      <c r="C91" s="213"/>
      <c r="D91" s="206" t="s">
        <v>117</v>
      </c>
      <c r="E91" s="214" t="s">
        <v>19</v>
      </c>
      <c r="F91" s="215" t="s">
        <v>118</v>
      </c>
      <c r="G91" s="213"/>
      <c r="H91" s="214" t="s">
        <v>19</v>
      </c>
      <c r="I91" s="216"/>
      <c r="J91" s="213"/>
      <c r="K91" s="213"/>
      <c r="L91" s="217"/>
      <c r="M91" s="218"/>
      <c r="N91" s="219"/>
      <c r="O91" s="219"/>
      <c r="P91" s="219"/>
      <c r="Q91" s="219"/>
      <c r="R91" s="219"/>
      <c r="S91" s="219"/>
      <c r="T91" s="220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T91" s="221" t="s">
        <v>117</v>
      </c>
      <c r="AU91" s="221" t="s">
        <v>80</v>
      </c>
      <c r="AV91" s="12" t="s">
        <v>80</v>
      </c>
      <c r="AW91" s="12" t="s">
        <v>33</v>
      </c>
      <c r="AX91" s="12" t="s">
        <v>72</v>
      </c>
      <c r="AY91" s="221" t="s">
        <v>107</v>
      </c>
    </row>
    <row r="92" s="13" customFormat="1">
      <c r="A92" s="13"/>
      <c r="B92" s="222"/>
      <c r="C92" s="223"/>
      <c r="D92" s="206" t="s">
        <v>117</v>
      </c>
      <c r="E92" s="224" t="s">
        <v>19</v>
      </c>
      <c r="F92" s="225" t="s">
        <v>80</v>
      </c>
      <c r="G92" s="223"/>
      <c r="H92" s="226">
        <v>1</v>
      </c>
      <c r="I92" s="227"/>
      <c r="J92" s="223"/>
      <c r="K92" s="223"/>
      <c r="L92" s="228"/>
      <c r="M92" s="229"/>
      <c r="N92" s="230"/>
      <c r="O92" s="230"/>
      <c r="P92" s="230"/>
      <c r="Q92" s="230"/>
      <c r="R92" s="230"/>
      <c r="S92" s="230"/>
      <c r="T92" s="231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2" t="s">
        <v>117</v>
      </c>
      <c r="AU92" s="232" t="s">
        <v>80</v>
      </c>
      <c r="AV92" s="13" t="s">
        <v>82</v>
      </c>
      <c r="AW92" s="13" t="s">
        <v>33</v>
      </c>
      <c r="AX92" s="13" t="s">
        <v>72</v>
      </c>
      <c r="AY92" s="232" t="s">
        <v>107</v>
      </c>
    </row>
    <row r="93" s="14" customFormat="1">
      <c r="A93" s="14"/>
      <c r="B93" s="233"/>
      <c r="C93" s="234"/>
      <c r="D93" s="206" t="s">
        <v>117</v>
      </c>
      <c r="E93" s="235" t="s">
        <v>19</v>
      </c>
      <c r="F93" s="236" t="s">
        <v>119</v>
      </c>
      <c r="G93" s="234"/>
      <c r="H93" s="237">
        <v>1</v>
      </c>
      <c r="I93" s="238"/>
      <c r="J93" s="234"/>
      <c r="K93" s="234"/>
      <c r="L93" s="239"/>
      <c r="M93" s="240"/>
      <c r="N93" s="241"/>
      <c r="O93" s="241"/>
      <c r="P93" s="241"/>
      <c r="Q93" s="241"/>
      <c r="R93" s="241"/>
      <c r="S93" s="241"/>
      <c r="T93" s="242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3" t="s">
        <v>117</v>
      </c>
      <c r="AU93" s="243" t="s">
        <v>80</v>
      </c>
      <c r="AV93" s="14" t="s">
        <v>106</v>
      </c>
      <c r="AW93" s="14" t="s">
        <v>33</v>
      </c>
      <c r="AX93" s="14" t="s">
        <v>80</v>
      </c>
      <c r="AY93" s="243" t="s">
        <v>107</v>
      </c>
    </row>
    <row r="94" s="2" customFormat="1" ht="14.4" customHeight="1">
      <c r="A94" s="39"/>
      <c r="B94" s="40"/>
      <c r="C94" s="193" t="s">
        <v>123</v>
      </c>
      <c r="D94" s="193" t="s">
        <v>108</v>
      </c>
      <c r="E94" s="194" t="s">
        <v>124</v>
      </c>
      <c r="F94" s="195" t="s">
        <v>125</v>
      </c>
      <c r="G94" s="196" t="s">
        <v>111</v>
      </c>
      <c r="H94" s="197">
        <v>1</v>
      </c>
      <c r="I94" s="198"/>
      <c r="J94" s="199">
        <f>ROUND(I94*H94,2)</f>
        <v>0</v>
      </c>
      <c r="K94" s="195" t="s">
        <v>19</v>
      </c>
      <c r="L94" s="45"/>
      <c r="M94" s="200" t="s">
        <v>19</v>
      </c>
      <c r="N94" s="201" t="s">
        <v>43</v>
      </c>
      <c r="O94" s="85"/>
      <c r="P94" s="202">
        <f>O94*H94</f>
        <v>0</v>
      </c>
      <c r="Q94" s="202">
        <v>0</v>
      </c>
      <c r="R94" s="202">
        <f>Q94*H94</f>
        <v>0</v>
      </c>
      <c r="S94" s="202">
        <v>0</v>
      </c>
      <c r="T94" s="20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04" t="s">
        <v>112</v>
      </c>
      <c r="AT94" s="204" t="s">
        <v>108</v>
      </c>
      <c r="AU94" s="204" t="s">
        <v>80</v>
      </c>
      <c r="AY94" s="18" t="s">
        <v>107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8" t="s">
        <v>80</v>
      </c>
      <c r="BK94" s="205">
        <f>ROUND(I94*H94,2)</f>
        <v>0</v>
      </c>
      <c r="BL94" s="18" t="s">
        <v>112</v>
      </c>
      <c r="BM94" s="204" t="s">
        <v>126</v>
      </c>
    </row>
    <row r="95" s="2" customFormat="1">
      <c r="A95" s="39"/>
      <c r="B95" s="40"/>
      <c r="C95" s="41"/>
      <c r="D95" s="206" t="s">
        <v>113</v>
      </c>
      <c r="E95" s="41"/>
      <c r="F95" s="207" t="s">
        <v>125</v>
      </c>
      <c r="G95" s="41"/>
      <c r="H95" s="41"/>
      <c r="I95" s="208"/>
      <c r="J95" s="41"/>
      <c r="K95" s="41"/>
      <c r="L95" s="45"/>
      <c r="M95" s="209"/>
      <c r="N95" s="21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113</v>
      </c>
      <c r="AU95" s="18" t="s">
        <v>80</v>
      </c>
    </row>
    <row r="96" s="2" customFormat="1">
      <c r="A96" s="39"/>
      <c r="B96" s="40"/>
      <c r="C96" s="41"/>
      <c r="D96" s="206" t="s">
        <v>115</v>
      </c>
      <c r="E96" s="41"/>
      <c r="F96" s="211" t="s">
        <v>127</v>
      </c>
      <c r="G96" s="41"/>
      <c r="H96" s="41"/>
      <c r="I96" s="208"/>
      <c r="J96" s="41"/>
      <c r="K96" s="41"/>
      <c r="L96" s="45"/>
      <c r="M96" s="209"/>
      <c r="N96" s="21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115</v>
      </c>
      <c r="AU96" s="18" t="s">
        <v>80</v>
      </c>
    </row>
    <row r="97" s="12" customFormat="1">
      <c r="A97" s="12"/>
      <c r="B97" s="212"/>
      <c r="C97" s="213"/>
      <c r="D97" s="206" t="s">
        <v>117</v>
      </c>
      <c r="E97" s="214" t="s">
        <v>19</v>
      </c>
      <c r="F97" s="215" t="s">
        <v>118</v>
      </c>
      <c r="G97" s="213"/>
      <c r="H97" s="214" t="s">
        <v>19</v>
      </c>
      <c r="I97" s="216"/>
      <c r="J97" s="213"/>
      <c r="K97" s="213"/>
      <c r="L97" s="217"/>
      <c r="M97" s="218"/>
      <c r="N97" s="219"/>
      <c r="O97" s="219"/>
      <c r="P97" s="219"/>
      <c r="Q97" s="219"/>
      <c r="R97" s="219"/>
      <c r="S97" s="219"/>
      <c r="T97" s="220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T97" s="221" t="s">
        <v>117</v>
      </c>
      <c r="AU97" s="221" t="s">
        <v>80</v>
      </c>
      <c r="AV97" s="12" t="s">
        <v>80</v>
      </c>
      <c r="AW97" s="12" t="s">
        <v>33</v>
      </c>
      <c r="AX97" s="12" t="s">
        <v>72</v>
      </c>
      <c r="AY97" s="221" t="s">
        <v>107</v>
      </c>
    </row>
    <row r="98" s="13" customFormat="1">
      <c r="A98" s="13"/>
      <c r="B98" s="222"/>
      <c r="C98" s="223"/>
      <c r="D98" s="206" t="s">
        <v>117</v>
      </c>
      <c r="E98" s="224" t="s">
        <v>19</v>
      </c>
      <c r="F98" s="225" t="s">
        <v>80</v>
      </c>
      <c r="G98" s="223"/>
      <c r="H98" s="226">
        <v>1</v>
      </c>
      <c r="I98" s="227"/>
      <c r="J98" s="223"/>
      <c r="K98" s="223"/>
      <c r="L98" s="228"/>
      <c r="M98" s="229"/>
      <c r="N98" s="230"/>
      <c r="O98" s="230"/>
      <c r="P98" s="230"/>
      <c r="Q98" s="230"/>
      <c r="R98" s="230"/>
      <c r="S98" s="230"/>
      <c r="T98" s="23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2" t="s">
        <v>117</v>
      </c>
      <c r="AU98" s="232" t="s">
        <v>80</v>
      </c>
      <c r="AV98" s="13" t="s">
        <v>82</v>
      </c>
      <c r="AW98" s="13" t="s">
        <v>33</v>
      </c>
      <c r="AX98" s="13" t="s">
        <v>72</v>
      </c>
      <c r="AY98" s="232" t="s">
        <v>107</v>
      </c>
    </row>
    <row r="99" s="14" customFormat="1">
      <c r="A99" s="14"/>
      <c r="B99" s="233"/>
      <c r="C99" s="234"/>
      <c r="D99" s="206" t="s">
        <v>117</v>
      </c>
      <c r="E99" s="235" t="s">
        <v>19</v>
      </c>
      <c r="F99" s="236" t="s">
        <v>119</v>
      </c>
      <c r="G99" s="234"/>
      <c r="H99" s="237">
        <v>1</v>
      </c>
      <c r="I99" s="238"/>
      <c r="J99" s="234"/>
      <c r="K99" s="234"/>
      <c r="L99" s="239"/>
      <c r="M99" s="240"/>
      <c r="N99" s="241"/>
      <c r="O99" s="241"/>
      <c r="P99" s="241"/>
      <c r="Q99" s="241"/>
      <c r="R99" s="241"/>
      <c r="S99" s="241"/>
      <c r="T99" s="242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3" t="s">
        <v>117</v>
      </c>
      <c r="AU99" s="243" t="s">
        <v>80</v>
      </c>
      <c r="AV99" s="14" t="s">
        <v>106</v>
      </c>
      <c r="AW99" s="14" t="s">
        <v>33</v>
      </c>
      <c r="AX99" s="14" t="s">
        <v>80</v>
      </c>
      <c r="AY99" s="243" t="s">
        <v>107</v>
      </c>
    </row>
    <row r="100" s="2" customFormat="1" ht="14.4" customHeight="1">
      <c r="A100" s="39"/>
      <c r="B100" s="40"/>
      <c r="C100" s="193" t="s">
        <v>106</v>
      </c>
      <c r="D100" s="193" t="s">
        <v>108</v>
      </c>
      <c r="E100" s="194" t="s">
        <v>128</v>
      </c>
      <c r="F100" s="195" t="s">
        <v>129</v>
      </c>
      <c r="G100" s="196" t="s">
        <v>111</v>
      </c>
      <c r="H100" s="197">
        <v>1</v>
      </c>
      <c r="I100" s="198"/>
      <c r="J100" s="199">
        <f>ROUND(I100*H100,2)</f>
        <v>0</v>
      </c>
      <c r="K100" s="195" t="s">
        <v>19</v>
      </c>
      <c r="L100" s="45"/>
      <c r="M100" s="200" t="s">
        <v>19</v>
      </c>
      <c r="N100" s="201" t="s">
        <v>43</v>
      </c>
      <c r="O100" s="85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04" t="s">
        <v>112</v>
      </c>
      <c r="AT100" s="204" t="s">
        <v>108</v>
      </c>
      <c r="AU100" s="204" t="s">
        <v>80</v>
      </c>
      <c r="AY100" s="18" t="s">
        <v>107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8" t="s">
        <v>80</v>
      </c>
      <c r="BK100" s="205">
        <f>ROUND(I100*H100,2)</f>
        <v>0</v>
      </c>
      <c r="BL100" s="18" t="s">
        <v>112</v>
      </c>
      <c r="BM100" s="204" t="s">
        <v>130</v>
      </c>
    </row>
    <row r="101" s="2" customFormat="1">
      <c r="A101" s="39"/>
      <c r="B101" s="40"/>
      <c r="C101" s="41"/>
      <c r="D101" s="206" t="s">
        <v>113</v>
      </c>
      <c r="E101" s="41"/>
      <c r="F101" s="207" t="s">
        <v>129</v>
      </c>
      <c r="G101" s="41"/>
      <c r="H101" s="41"/>
      <c r="I101" s="208"/>
      <c r="J101" s="41"/>
      <c r="K101" s="41"/>
      <c r="L101" s="45"/>
      <c r="M101" s="209"/>
      <c r="N101" s="21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113</v>
      </c>
      <c r="AU101" s="18" t="s">
        <v>80</v>
      </c>
    </row>
    <row r="102" s="2" customFormat="1">
      <c r="A102" s="39"/>
      <c r="B102" s="40"/>
      <c r="C102" s="41"/>
      <c r="D102" s="206" t="s">
        <v>115</v>
      </c>
      <c r="E102" s="41"/>
      <c r="F102" s="211" t="s">
        <v>131</v>
      </c>
      <c r="G102" s="41"/>
      <c r="H102" s="41"/>
      <c r="I102" s="208"/>
      <c r="J102" s="41"/>
      <c r="K102" s="41"/>
      <c r="L102" s="45"/>
      <c r="M102" s="209"/>
      <c r="N102" s="21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115</v>
      </c>
      <c r="AU102" s="18" t="s">
        <v>80</v>
      </c>
    </row>
    <row r="103" s="12" customFormat="1">
      <c r="A103" s="12"/>
      <c r="B103" s="212"/>
      <c r="C103" s="213"/>
      <c r="D103" s="206" t="s">
        <v>117</v>
      </c>
      <c r="E103" s="214" t="s">
        <v>19</v>
      </c>
      <c r="F103" s="215" t="s">
        <v>118</v>
      </c>
      <c r="G103" s="213"/>
      <c r="H103" s="214" t="s">
        <v>19</v>
      </c>
      <c r="I103" s="216"/>
      <c r="J103" s="213"/>
      <c r="K103" s="213"/>
      <c r="L103" s="217"/>
      <c r="M103" s="218"/>
      <c r="N103" s="219"/>
      <c r="O103" s="219"/>
      <c r="P103" s="219"/>
      <c r="Q103" s="219"/>
      <c r="R103" s="219"/>
      <c r="S103" s="219"/>
      <c r="T103" s="220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T103" s="221" t="s">
        <v>117</v>
      </c>
      <c r="AU103" s="221" t="s">
        <v>80</v>
      </c>
      <c r="AV103" s="12" t="s">
        <v>80</v>
      </c>
      <c r="AW103" s="12" t="s">
        <v>33</v>
      </c>
      <c r="AX103" s="12" t="s">
        <v>72</v>
      </c>
      <c r="AY103" s="221" t="s">
        <v>107</v>
      </c>
    </row>
    <row r="104" s="13" customFormat="1">
      <c r="A104" s="13"/>
      <c r="B104" s="222"/>
      <c r="C104" s="223"/>
      <c r="D104" s="206" t="s">
        <v>117</v>
      </c>
      <c r="E104" s="224" t="s">
        <v>19</v>
      </c>
      <c r="F104" s="225" t="s">
        <v>80</v>
      </c>
      <c r="G104" s="223"/>
      <c r="H104" s="226">
        <v>1</v>
      </c>
      <c r="I104" s="227"/>
      <c r="J104" s="223"/>
      <c r="K104" s="223"/>
      <c r="L104" s="228"/>
      <c r="M104" s="229"/>
      <c r="N104" s="230"/>
      <c r="O104" s="230"/>
      <c r="P104" s="230"/>
      <c r="Q104" s="230"/>
      <c r="R104" s="230"/>
      <c r="S104" s="230"/>
      <c r="T104" s="23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2" t="s">
        <v>117</v>
      </c>
      <c r="AU104" s="232" t="s">
        <v>80</v>
      </c>
      <c r="AV104" s="13" t="s">
        <v>82</v>
      </c>
      <c r="AW104" s="13" t="s">
        <v>33</v>
      </c>
      <c r="AX104" s="13" t="s">
        <v>72</v>
      </c>
      <c r="AY104" s="232" t="s">
        <v>107</v>
      </c>
    </row>
    <row r="105" s="14" customFormat="1">
      <c r="A105" s="14"/>
      <c r="B105" s="233"/>
      <c r="C105" s="234"/>
      <c r="D105" s="206" t="s">
        <v>117</v>
      </c>
      <c r="E105" s="235" t="s">
        <v>19</v>
      </c>
      <c r="F105" s="236" t="s">
        <v>119</v>
      </c>
      <c r="G105" s="234"/>
      <c r="H105" s="237">
        <v>1</v>
      </c>
      <c r="I105" s="238"/>
      <c r="J105" s="234"/>
      <c r="K105" s="234"/>
      <c r="L105" s="239"/>
      <c r="M105" s="240"/>
      <c r="N105" s="241"/>
      <c r="O105" s="241"/>
      <c r="P105" s="241"/>
      <c r="Q105" s="241"/>
      <c r="R105" s="241"/>
      <c r="S105" s="241"/>
      <c r="T105" s="24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3" t="s">
        <v>117</v>
      </c>
      <c r="AU105" s="243" t="s">
        <v>80</v>
      </c>
      <c r="AV105" s="14" t="s">
        <v>106</v>
      </c>
      <c r="AW105" s="14" t="s">
        <v>33</v>
      </c>
      <c r="AX105" s="14" t="s">
        <v>80</v>
      </c>
      <c r="AY105" s="243" t="s">
        <v>107</v>
      </c>
    </row>
    <row r="106" s="2" customFormat="1" ht="14.4" customHeight="1">
      <c r="A106" s="39"/>
      <c r="B106" s="40"/>
      <c r="C106" s="193" t="s">
        <v>132</v>
      </c>
      <c r="D106" s="193" t="s">
        <v>108</v>
      </c>
      <c r="E106" s="194" t="s">
        <v>133</v>
      </c>
      <c r="F106" s="195" t="s">
        <v>134</v>
      </c>
      <c r="G106" s="196" t="s">
        <v>111</v>
      </c>
      <c r="H106" s="197">
        <v>1</v>
      </c>
      <c r="I106" s="198"/>
      <c r="J106" s="199">
        <f>ROUND(I106*H106,2)</f>
        <v>0</v>
      </c>
      <c r="K106" s="195" t="s">
        <v>19</v>
      </c>
      <c r="L106" s="45"/>
      <c r="M106" s="200" t="s">
        <v>19</v>
      </c>
      <c r="N106" s="201" t="s">
        <v>43</v>
      </c>
      <c r="O106" s="85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04" t="s">
        <v>112</v>
      </c>
      <c r="AT106" s="204" t="s">
        <v>108</v>
      </c>
      <c r="AU106" s="204" t="s">
        <v>80</v>
      </c>
      <c r="AY106" s="18" t="s">
        <v>107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8" t="s">
        <v>80</v>
      </c>
      <c r="BK106" s="205">
        <f>ROUND(I106*H106,2)</f>
        <v>0</v>
      </c>
      <c r="BL106" s="18" t="s">
        <v>112</v>
      </c>
      <c r="BM106" s="204" t="s">
        <v>135</v>
      </c>
    </row>
    <row r="107" s="2" customFormat="1">
      <c r="A107" s="39"/>
      <c r="B107" s="40"/>
      <c r="C107" s="41"/>
      <c r="D107" s="206" t="s">
        <v>113</v>
      </c>
      <c r="E107" s="41"/>
      <c r="F107" s="207" t="s">
        <v>134</v>
      </c>
      <c r="G107" s="41"/>
      <c r="H107" s="41"/>
      <c r="I107" s="208"/>
      <c r="J107" s="41"/>
      <c r="K107" s="41"/>
      <c r="L107" s="45"/>
      <c r="M107" s="209"/>
      <c r="N107" s="21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113</v>
      </c>
      <c r="AU107" s="18" t="s">
        <v>80</v>
      </c>
    </row>
    <row r="108" s="2" customFormat="1">
      <c r="A108" s="39"/>
      <c r="B108" s="40"/>
      <c r="C108" s="41"/>
      <c r="D108" s="206" t="s">
        <v>115</v>
      </c>
      <c r="E108" s="41"/>
      <c r="F108" s="211" t="s">
        <v>136</v>
      </c>
      <c r="G108" s="41"/>
      <c r="H108" s="41"/>
      <c r="I108" s="208"/>
      <c r="J108" s="41"/>
      <c r="K108" s="41"/>
      <c r="L108" s="45"/>
      <c r="M108" s="209"/>
      <c r="N108" s="21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115</v>
      </c>
      <c r="AU108" s="18" t="s">
        <v>80</v>
      </c>
    </row>
    <row r="109" s="12" customFormat="1">
      <c r="A109" s="12"/>
      <c r="B109" s="212"/>
      <c r="C109" s="213"/>
      <c r="D109" s="206" t="s">
        <v>117</v>
      </c>
      <c r="E109" s="214" t="s">
        <v>19</v>
      </c>
      <c r="F109" s="215" t="s">
        <v>118</v>
      </c>
      <c r="G109" s="213"/>
      <c r="H109" s="214" t="s">
        <v>19</v>
      </c>
      <c r="I109" s="216"/>
      <c r="J109" s="213"/>
      <c r="K109" s="213"/>
      <c r="L109" s="217"/>
      <c r="M109" s="218"/>
      <c r="N109" s="219"/>
      <c r="O109" s="219"/>
      <c r="P109" s="219"/>
      <c r="Q109" s="219"/>
      <c r="R109" s="219"/>
      <c r="S109" s="219"/>
      <c r="T109" s="220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T109" s="221" t="s">
        <v>117</v>
      </c>
      <c r="AU109" s="221" t="s">
        <v>80</v>
      </c>
      <c r="AV109" s="12" t="s">
        <v>80</v>
      </c>
      <c r="AW109" s="12" t="s">
        <v>33</v>
      </c>
      <c r="AX109" s="12" t="s">
        <v>72</v>
      </c>
      <c r="AY109" s="221" t="s">
        <v>107</v>
      </c>
    </row>
    <row r="110" s="13" customFormat="1">
      <c r="A110" s="13"/>
      <c r="B110" s="222"/>
      <c r="C110" s="223"/>
      <c r="D110" s="206" t="s">
        <v>117</v>
      </c>
      <c r="E110" s="224" t="s">
        <v>19</v>
      </c>
      <c r="F110" s="225" t="s">
        <v>80</v>
      </c>
      <c r="G110" s="223"/>
      <c r="H110" s="226">
        <v>1</v>
      </c>
      <c r="I110" s="227"/>
      <c r="J110" s="223"/>
      <c r="K110" s="223"/>
      <c r="L110" s="228"/>
      <c r="M110" s="229"/>
      <c r="N110" s="230"/>
      <c r="O110" s="230"/>
      <c r="P110" s="230"/>
      <c r="Q110" s="230"/>
      <c r="R110" s="230"/>
      <c r="S110" s="230"/>
      <c r="T110" s="23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2" t="s">
        <v>117</v>
      </c>
      <c r="AU110" s="232" t="s">
        <v>80</v>
      </c>
      <c r="AV110" s="13" t="s">
        <v>82</v>
      </c>
      <c r="AW110" s="13" t="s">
        <v>33</v>
      </c>
      <c r="AX110" s="13" t="s">
        <v>72</v>
      </c>
      <c r="AY110" s="232" t="s">
        <v>107</v>
      </c>
    </row>
    <row r="111" s="14" customFormat="1">
      <c r="A111" s="14"/>
      <c r="B111" s="233"/>
      <c r="C111" s="234"/>
      <c r="D111" s="206" t="s">
        <v>117</v>
      </c>
      <c r="E111" s="235" t="s">
        <v>19</v>
      </c>
      <c r="F111" s="236" t="s">
        <v>119</v>
      </c>
      <c r="G111" s="234"/>
      <c r="H111" s="237">
        <v>1</v>
      </c>
      <c r="I111" s="238"/>
      <c r="J111" s="234"/>
      <c r="K111" s="234"/>
      <c r="L111" s="239"/>
      <c r="M111" s="240"/>
      <c r="N111" s="241"/>
      <c r="O111" s="241"/>
      <c r="P111" s="241"/>
      <c r="Q111" s="241"/>
      <c r="R111" s="241"/>
      <c r="S111" s="241"/>
      <c r="T111" s="242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3" t="s">
        <v>117</v>
      </c>
      <c r="AU111" s="243" t="s">
        <v>80</v>
      </c>
      <c r="AV111" s="14" t="s">
        <v>106</v>
      </c>
      <c r="AW111" s="14" t="s">
        <v>33</v>
      </c>
      <c r="AX111" s="14" t="s">
        <v>80</v>
      </c>
      <c r="AY111" s="243" t="s">
        <v>107</v>
      </c>
    </row>
    <row r="112" s="2" customFormat="1" ht="14.4" customHeight="1">
      <c r="A112" s="39"/>
      <c r="B112" s="40"/>
      <c r="C112" s="193" t="s">
        <v>126</v>
      </c>
      <c r="D112" s="193" t="s">
        <v>108</v>
      </c>
      <c r="E112" s="194" t="s">
        <v>137</v>
      </c>
      <c r="F112" s="195" t="s">
        <v>138</v>
      </c>
      <c r="G112" s="196" t="s">
        <v>111</v>
      </c>
      <c r="H112" s="197">
        <v>4</v>
      </c>
      <c r="I112" s="198"/>
      <c r="J112" s="199">
        <f>ROUND(I112*H112,2)</f>
        <v>0</v>
      </c>
      <c r="K112" s="195" t="s">
        <v>19</v>
      </c>
      <c r="L112" s="45"/>
      <c r="M112" s="200" t="s">
        <v>19</v>
      </c>
      <c r="N112" s="201" t="s">
        <v>43</v>
      </c>
      <c r="O112" s="85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04" t="s">
        <v>112</v>
      </c>
      <c r="AT112" s="204" t="s">
        <v>108</v>
      </c>
      <c r="AU112" s="204" t="s">
        <v>80</v>
      </c>
      <c r="AY112" s="18" t="s">
        <v>107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18" t="s">
        <v>80</v>
      </c>
      <c r="BK112" s="205">
        <f>ROUND(I112*H112,2)</f>
        <v>0</v>
      </c>
      <c r="BL112" s="18" t="s">
        <v>112</v>
      </c>
      <c r="BM112" s="204" t="s">
        <v>8</v>
      </c>
    </row>
    <row r="113" s="2" customFormat="1">
      <c r="A113" s="39"/>
      <c r="B113" s="40"/>
      <c r="C113" s="41"/>
      <c r="D113" s="206" t="s">
        <v>113</v>
      </c>
      <c r="E113" s="41"/>
      <c r="F113" s="207" t="s">
        <v>138</v>
      </c>
      <c r="G113" s="41"/>
      <c r="H113" s="41"/>
      <c r="I113" s="208"/>
      <c r="J113" s="41"/>
      <c r="K113" s="41"/>
      <c r="L113" s="45"/>
      <c r="M113" s="209"/>
      <c r="N113" s="21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113</v>
      </c>
      <c r="AU113" s="18" t="s">
        <v>80</v>
      </c>
    </row>
    <row r="114" s="2" customFormat="1">
      <c r="A114" s="39"/>
      <c r="B114" s="40"/>
      <c r="C114" s="41"/>
      <c r="D114" s="206" t="s">
        <v>115</v>
      </c>
      <c r="E114" s="41"/>
      <c r="F114" s="211" t="s">
        <v>139</v>
      </c>
      <c r="G114" s="41"/>
      <c r="H114" s="41"/>
      <c r="I114" s="208"/>
      <c r="J114" s="41"/>
      <c r="K114" s="41"/>
      <c r="L114" s="45"/>
      <c r="M114" s="209"/>
      <c r="N114" s="21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115</v>
      </c>
      <c r="AU114" s="18" t="s">
        <v>80</v>
      </c>
    </row>
    <row r="115" s="12" customFormat="1">
      <c r="A115" s="12"/>
      <c r="B115" s="212"/>
      <c r="C115" s="213"/>
      <c r="D115" s="206" t="s">
        <v>117</v>
      </c>
      <c r="E115" s="214" t="s">
        <v>19</v>
      </c>
      <c r="F115" s="215" t="s">
        <v>118</v>
      </c>
      <c r="G115" s="213"/>
      <c r="H115" s="214" t="s">
        <v>19</v>
      </c>
      <c r="I115" s="216"/>
      <c r="J115" s="213"/>
      <c r="K115" s="213"/>
      <c r="L115" s="217"/>
      <c r="M115" s="218"/>
      <c r="N115" s="219"/>
      <c r="O115" s="219"/>
      <c r="P115" s="219"/>
      <c r="Q115" s="219"/>
      <c r="R115" s="219"/>
      <c r="S115" s="219"/>
      <c r="T115" s="220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T115" s="221" t="s">
        <v>117</v>
      </c>
      <c r="AU115" s="221" t="s">
        <v>80</v>
      </c>
      <c r="AV115" s="12" t="s">
        <v>80</v>
      </c>
      <c r="AW115" s="12" t="s">
        <v>33</v>
      </c>
      <c r="AX115" s="12" t="s">
        <v>72</v>
      </c>
      <c r="AY115" s="221" t="s">
        <v>107</v>
      </c>
    </row>
    <row r="116" s="13" customFormat="1">
      <c r="A116" s="13"/>
      <c r="B116" s="222"/>
      <c r="C116" s="223"/>
      <c r="D116" s="206" t="s">
        <v>117</v>
      </c>
      <c r="E116" s="224" t="s">
        <v>19</v>
      </c>
      <c r="F116" s="225" t="s">
        <v>106</v>
      </c>
      <c r="G116" s="223"/>
      <c r="H116" s="226">
        <v>4</v>
      </c>
      <c r="I116" s="227"/>
      <c r="J116" s="223"/>
      <c r="K116" s="223"/>
      <c r="L116" s="228"/>
      <c r="M116" s="229"/>
      <c r="N116" s="230"/>
      <c r="O116" s="230"/>
      <c r="P116" s="230"/>
      <c r="Q116" s="230"/>
      <c r="R116" s="230"/>
      <c r="S116" s="230"/>
      <c r="T116" s="23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2" t="s">
        <v>117</v>
      </c>
      <c r="AU116" s="232" t="s">
        <v>80</v>
      </c>
      <c r="AV116" s="13" t="s">
        <v>82</v>
      </c>
      <c r="AW116" s="13" t="s">
        <v>33</v>
      </c>
      <c r="AX116" s="13" t="s">
        <v>72</v>
      </c>
      <c r="AY116" s="232" t="s">
        <v>107</v>
      </c>
    </row>
    <row r="117" s="14" customFormat="1">
      <c r="A117" s="14"/>
      <c r="B117" s="233"/>
      <c r="C117" s="234"/>
      <c r="D117" s="206" t="s">
        <v>117</v>
      </c>
      <c r="E117" s="235" t="s">
        <v>19</v>
      </c>
      <c r="F117" s="236" t="s">
        <v>119</v>
      </c>
      <c r="G117" s="234"/>
      <c r="H117" s="237">
        <v>4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3" t="s">
        <v>117</v>
      </c>
      <c r="AU117" s="243" t="s">
        <v>80</v>
      </c>
      <c r="AV117" s="14" t="s">
        <v>106</v>
      </c>
      <c r="AW117" s="14" t="s">
        <v>33</v>
      </c>
      <c r="AX117" s="14" t="s">
        <v>80</v>
      </c>
      <c r="AY117" s="243" t="s">
        <v>107</v>
      </c>
    </row>
    <row r="118" s="2" customFormat="1" ht="14.4" customHeight="1">
      <c r="A118" s="39"/>
      <c r="B118" s="40"/>
      <c r="C118" s="193" t="s">
        <v>140</v>
      </c>
      <c r="D118" s="193" t="s">
        <v>108</v>
      </c>
      <c r="E118" s="194" t="s">
        <v>141</v>
      </c>
      <c r="F118" s="195" t="s">
        <v>142</v>
      </c>
      <c r="G118" s="196" t="s">
        <v>111</v>
      </c>
      <c r="H118" s="197">
        <v>4</v>
      </c>
      <c r="I118" s="198"/>
      <c r="J118" s="199">
        <f>ROUND(I118*H118,2)</f>
        <v>0</v>
      </c>
      <c r="K118" s="195" t="s">
        <v>19</v>
      </c>
      <c r="L118" s="45"/>
      <c r="M118" s="200" t="s">
        <v>19</v>
      </c>
      <c r="N118" s="201" t="s">
        <v>43</v>
      </c>
      <c r="O118" s="85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04" t="s">
        <v>112</v>
      </c>
      <c r="AT118" s="204" t="s">
        <v>108</v>
      </c>
      <c r="AU118" s="204" t="s">
        <v>80</v>
      </c>
      <c r="AY118" s="18" t="s">
        <v>107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8" t="s">
        <v>80</v>
      </c>
      <c r="BK118" s="205">
        <f>ROUND(I118*H118,2)</f>
        <v>0</v>
      </c>
      <c r="BL118" s="18" t="s">
        <v>112</v>
      </c>
      <c r="BM118" s="204" t="s">
        <v>143</v>
      </c>
    </row>
    <row r="119" s="2" customFormat="1">
      <c r="A119" s="39"/>
      <c r="B119" s="40"/>
      <c r="C119" s="41"/>
      <c r="D119" s="206" t="s">
        <v>113</v>
      </c>
      <c r="E119" s="41"/>
      <c r="F119" s="207" t="s">
        <v>142</v>
      </c>
      <c r="G119" s="41"/>
      <c r="H119" s="41"/>
      <c r="I119" s="208"/>
      <c r="J119" s="41"/>
      <c r="K119" s="41"/>
      <c r="L119" s="45"/>
      <c r="M119" s="209"/>
      <c r="N119" s="21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113</v>
      </c>
      <c r="AU119" s="18" t="s">
        <v>80</v>
      </c>
    </row>
    <row r="120" s="2" customFormat="1">
      <c r="A120" s="39"/>
      <c r="B120" s="40"/>
      <c r="C120" s="41"/>
      <c r="D120" s="206" t="s">
        <v>115</v>
      </c>
      <c r="E120" s="41"/>
      <c r="F120" s="211" t="s">
        <v>144</v>
      </c>
      <c r="G120" s="41"/>
      <c r="H120" s="41"/>
      <c r="I120" s="208"/>
      <c r="J120" s="41"/>
      <c r="K120" s="41"/>
      <c r="L120" s="45"/>
      <c r="M120" s="209"/>
      <c r="N120" s="21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115</v>
      </c>
      <c r="AU120" s="18" t="s">
        <v>80</v>
      </c>
    </row>
    <row r="121" s="12" customFormat="1">
      <c r="A121" s="12"/>
      <c r="B121" s="212"/>
      <c r="C121" s="213"/>
      <c r="D121" s="206" t="s">
        <v>117</v>
      </c>
      <c r="E121" s="214" t="s">
        <v>19</v>
      </c>
      <c r="F121" s="215" t="s">
        <v>118</v>
      </c>
      <c r="G121" s="213"/>
      <c r="H121" s="214" t="s">
        <v>19</v>
      </c>
      <c r="I121" s="216"/>
      <c r="J121" s="213"/>
      <c r="K121" s="213"/>
      <c r="L121" s="217"/>
      <c r="M121" s="218"/>
      <c r="N121" s="219"/>
      <c r="O121" s="219"/>
      <c r="P121" s="219"/>
      <c r="Q121" s="219"/>
      <c r="R121" s="219"/>
      <c r="S121" s="219"/>
      <c r="T121" s="220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T121" s="221" t="s">
        <v>117</v>
      </c>
      <c r="AU121" s="221" t="s">
        <v>80</v>
      </c>
      <c r="AV121" s="12" t="s">
        <v>80</v>
      </c>
      <c r="AW121" s="12" t="s">
        <v>33</v>
      </c>
      <c r="AX121" s="12" t="s">
        <v>72</v>
      </c>
      <c r="AY121" s="221" t="s">
        <v>107</v>
      </c>
    </row>
    <row r="122" s="13" customFormat="1">
      <c r="A122" s="13"/>
      <c r="B122" s="222"/>
      <c r="C122" s="223"/>
      <c r="D122" s="206" t="s">
        <v>117</v>
      </c>
      <c r="E122" s="224" t="s">
        <v>19</v>
      </c>
      <c r="F122" s="225" t="s">
        <v>106</v>
      </c>
      <c r="G122" s="223"/>
      <c r="H122" s="226">
        <v>4</v>
      </c>
      <c r="I122" s="227"/>
      <c r="J122" s="223"/>
      <c r="K122" s="223"/>
      <c r="L122" s="228"/>
      <c r="M122" s="229"/>
      <c r="N122" s="230"/>
      <c r="O122" s="230"/>
      <c r="P122" s="230"/>
      <c r="Q122" s="230"/>
      <c r="R122" s="230"/>
      <c r="S122" s="230"/>
      <c r="T122" s="23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2" t="s">
        <v>117</v>
      </c>
      <c r="AU122" s="232" t="s">
        <v>80</v>
      </c>
      <c r="AV122" s="13" t="s">
        <v>82</v>
      </c>
      <c r="AW122" s="13" t="s">
        <v>33</v>
      </c>
      <c r="AX122" s="13" t="s">
        <v>72</v>
      </c>
      <c r="AY122" s="232" t="s">
        <v>107</v>
      </c>
    </row>
    <row r="123" s="14" customFormat="1">
      <c r="A123" s="14"/>
      <c r="B123" s="233"/>
      <c r="C123" s="234"/>
      <c r="D123" s="206" t="s">
        <v>117</v>
      </c>
      <c r="E123" s="235" t="s">
        <v>19</v>
      </c>
      <c r="F123" s="236" t="s">
        <v>119</v>
      </c>
      <c r="G123" s="234"/>
      <c r="H123" s="237">
        <v>4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3" t="s">
        <v>117</v>
      </c>
      <c r="AU123" s="243" t="s">
        <v>80</v>
      </c>
      <c r="AV123" s="14" t="s">
        <v>106</v>
      </c>
      <c r="AW123" s="14" t="s">
        <v>33</v>
      </c>
      <c r="AX123" s="14" t="s">
        <v>80</v>
      </c>
      <c r="AY123" s="243" t="s">
        <v>107</v>
      </c>
    </row>
    <row r="124" s="2" customFormat="1" ht="14.4" customHeight="1">
      <c r="A124" s="39"/>
      <c r="B124" s="40"/>
      <c r="C124" s="193" t="s">
        <v>130</v>
      </c>
      <c r="D124" s="193" t="s">
        <v>108</v>
      </c>
      <c r="E124" s="194" t="s">
        <v>145</v>
      </c>
      <c r="F124" s="195" t="s">
        <v>146</v>
      </c>
      <c r="G124" s="196" t="s">
        <v>111</v>
      </c>
      <c r="H124" s="197">
        <v>2</v>
      </c>
      <c r="I124" s="198"/>
      <c r="J124" s="199">
        <f>ROUND(I124*H124,2)</f>
        <v>0</v>
      </c>
      <c r="K124" s="195" t="s">
        <v>19</v>
      </c>
      <c r="L124" s="45"/>
      <c r="M124" s="200" t="s">
        <v>19</v>
      </c>
      <c r="N124" s="201" t="s">
        <v>43</v>
      </c>
      <c r="O124" s="85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04" t="s">
        <v>112</v>
      </c>
      <c r="AT124" s="204" t="s">
        <v>108</v>
      </c>
      <c r="AU124" s="204" t="s">
        <v>80</v>
      </c>
      <c r="AY124" s="18" t="s">
        <v>107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18" t="s">
        <v>80</v>
      </c>
      <c r="BK124" s="205">
        <f>ROUND(I124*H124,2)</f>
        <v>0</v>
      </c>
      <c r="BL124" s="18" t="s">
        <v>112</v>
      </c>
      <c r="BM124" s="204" t="s">
        <v>147</v>
      </c>
    </row>
    <row r="125" s="2" customFormat="1">
      <c r="A125" s="39"/>
      <c r="B125" s="40"/>
      <c r="C125" s="41"/>
      <c r="D125" s="206" t="s">
        <v>113</v>
      </c>
      <c r="E125" s="41"/>
      <c r="F125" s="207" t="s">
        <v>146</v>
      </c>
      <c r="G125" s="41"/>
      <c r="H125" s="41"/>
      <c r="I125" s="208"/>
      <c r="J125" s="41"/>
      <c r="K125" s="41"/>
      <c r="L125" s="45"/>
      <c r="M125" s="209"/>
      <c r="N125" s="21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113</v>
      </c>
      <c r="AU125" s="18" t="s">
        <v>80</v>
      </c>
    </row>
    <row r="126" s="2" customFormat="1">
      <c r="A126" s="39"/>
      <c r="B126" s="40"/>
      <c r="C126" s="41"/>
      <c r="D126" s="206" t="s">
        <v>115</v>
      </c>
      <c r="E126" s="41"/>
      <c r="F126" s="211" t="s">
        <v>148</v>
      </c>
      <c r="G126" s="41"/>
      <c r="H126" s="41"/>
      <c r="I126" s="208"/>
      <c r="J126" s="41"/>
      <c r="K126" s="41"/>
      <c r="L126" s="45"/>
      <c r="M126" s="209"/>
      <c r="N126" s="21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115</v>
      </c>
      <c r="AU126" s="18" t="s">
        <v>80</v>
      </c>
    </row>
    <row r="127" s="12" customFormat="1">
      <c r="A127" s="12"/>
      <c r="B127" s="212"/>
      <c r="C127" s="213"/>
      <c r="D127" s="206" t="s">
        <v>117</v>
      </c>
      <c r="E127" s="214" t="s">
        <v>19</v>
      </c>
      <c r="F127" s="215" t="s">
        <v>118</v>
      </c>
      <c r="G127" s="213"/>
      <c r="H127" s="214" t="s">
        <v>19</v>
      </c>
      <c r="I127" s="216"/>
      <c r="J127" s="213"/>
      <c r="K127" s="213"/>
      <c r="L127" s="217"/>
      <c r="M127" s="218"/>
      <c r="N127" s="219"/>
      <c r="O127" s="219"/>
      <c r="P127" s="219"/>
      <c r="Q127" s="219"/>
      <c r="R127" s="219"/>
      <c r="S127" s="219"/>
      <c r="T127" s="220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T127" s="221" t="s">
        <v>117</v>
      </c>
      <c r="AU127" s="221" t="s">
        <v>80</v>
      </c>
      <c r="AV127" s="12" t="s">
        <v>80</v>
      </c>
      <c r="AW127" s="12" t="s">
        <v>33</v>
      </c>
      <c r="AX127" s="12" t="s">
        <v>72</v>
      </c>
      <c r="AY127" s="221" t="s">
        <v>107</v>
      </c>
    </row>
    <row r="128" s="13" customFormat="1">
      <c r="A128" s="13"/>
      <c r="B128" s="222"/>
      <c r="C128" s="223"/>
      <c r="D128" s="206" t="s">
        <v>117</v>
      </c>
      <c r="E128" s="224" t="s">
        <v>19</v>
      </c>
      <c r="F128" s="225" t="s">
        <v>82</v>
      </c>
      <c r="G128" s="223"/>
      <c r="H128" s="226">
        <v>2</v>
      </c>
      <c r="I128" s="227"/>
      <c r="J128" s="223"/>
      <c r="K128" s="223"/>
      <c r="L128" s="228"/>
      <c r="M128" s="229"/>
      <c r="N128" s="230"/>
      <c r="O128" s="230"/>
      <c r="P128" s="230"/>
      <c r="Q128" s="230"/>
      <c r="R128" s="230"/>
      <c r="S128" s="230"/>
      <c r="T128" s="23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2" t="s">
        <v>117</v>
      </c>
      <c r="AU128" s="232" t="s">
        <v>80</v>
      </c>
      <c r="AV128" s="13" t="s">
        <v>82</v>
      </c>
      <c r="AW128" s="13" t="s">
        <v>33</v>
      </c>
      <c r="AX128" s="13" t="s">
        <v>72</v>
      </c>
      <c r="AY128" s="232" t="s">
        <v>107</v>
      </c>
    </row>
    <row r="129" s="14" customFormat="1">
      <c r="A129" s="14"/>
      <c r="B129" s="233"/>
      <c r="C129" s="234"/>
      <c r="D129" s="206" t="s">
        <v>117</v>
      </c>
      <c r="E129" s="235" t="s">
        <v>19</v>
      </c>
      <c r="F129" s="236" t="s">
        <v>119</v>
      </c>
      <c r="G129" s="234"/>
      <c r="H129" s="237">
        <v>2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3" t="s">
        <v>117</v>
      </c>
      <c r="AU129" s="243" t="s">
        <v>80</v>
      </c>
      <c r="AV129" s="14" t="s">
        <v>106</v>
      </c>
      <c r="AW129" s="14" t="s">
        <v>33</v>
      </c>
      <c r="AX129" s="14" t="s">
        <v>80</v>
      </c>
      <c r="AY129" s="243" t="s">
        <v>107</v>
      </c>
    </row>
    <row r="130" s="2" customFormat="1" ht="14.4" customHeight="1">
      <c r="A130" s="39"/>
      <c r="B130" s="40"/>
      <c r="C130" s="193" t="s">
        <v>135</v>
      </c>
      <c r="D130" s="193" t="s">
        <v>108</v>
      </c>
      <c r="E130" s="194" t="s">
        <v>149</v>
      </c>
      <c r="F130" s="195" t="s">
        <v>150</v>
      </c>
      <c r="G130" s="196" t="s">
        <v>111</v>
      </c>
      <c r="H130" s="197">
        <v>4</v>
      </c>
      <c r="I130" s="198"/>
      <c r="J130" s="199">
        <f>ROUND(I130*H130,2)</f>
        <v>0</v>
      </c>
      <c r="K130" s="195" t="s">
        <v>19</v>
      </c>
      <c r="L130" s="45"/>
      <c r="M130" s="200" t="s">
        <v>19</v>
      </c>
      <c r="N130" s="201" t="s">
        <v>43</v>
      </c>
      <c r="O130" s="85"/>
      <c r="P130" s="202">
        <f>O130*H130</f>
        <v>0</v>
      </c>
      <c r="Q130" s="202">
        <v>0</v>
      </c>
      <c r="R130" s="202">
        <f>Q130*H130</f>
        <v>0</v>
      </c>
      <c r="S130" s="202">
        <v>0</v>
      </c>
      <c r="T130" s="20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04" t="s">
        <v>112</v>
      </c>
      <c r="AT130" s="204" t="s">
        <v>108</v>
      </c>
      <c r="AU130" s="204" t="s">
        <v>80</v>
      </c>
      <c r="AY130" s="18" t="s">
        <v>107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8" t="s">
        <v>80</v>
      </c>
      <c r="BK130" s="205">
        <f>ROUND(I130*H130,2)</f>
        <v>0</v>
      </c>
      <c r="BL130" s="18" t="s">
        <v>112</v>
      </c>
      <c r="BM130" s="204" t="s">
        <v>151</v>
      </c>
    </row>
    <row r="131" s="2" customFormat="1">
      <c r="A131" s="39"/>
      <c r="B131" s="40"/>
      <c r="C131" s="41"/>
      <c r="D131" s="206" t="s">
        <v>113</v>
      </c>
      <c r="E131" s="41"/>
      <c r="F131" s="207" t="s">
        <v>150</v>
      </c>
      <c r="G131" s="41"/>
      <c r="H131" s="41"/>
      <c r="I131" s="208"/>
      <c r="J131" s="41"/>
      <c r="K131" s="41"/>
      <c r="L131" s="45"/>
      <c r="M131" s="209"/>
      <c r="N131" s="21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113</v>
      </c>
      <c r="AU131" s="18" t="s">
        <v>80</v>
      </c>
    </row>
    <row r="132" s="2" customFormat="1">
      <c r="A132" s="39"/>
      <c r="B132" s="40"/>
      <c r="C132" s="41"/>
      <c r="D132" s="206" t="s">
        <v>115</v>
      </c>
      <c r="E132" s="41"/>
      <c r="F132" s="211" t="s">
        <v>152</v>
      </c>
      <c r="G132" s="41"/>
      <c r="H132" s="41"/>
      <c r="I132" s="208"/>
      <c r="J132" s="41"/>
      <c r="K132" s="41"/>
      <c r="L132" s="45"/>
      <c r="M132" s="209"/>
      <c r="N132" s="21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115</v>
      </c>
      <c r="AU132" s="18" t="s">
        <v>80</v>
      </c>
    </row>
    <row r="133" s="12" customFormat="1">
      <c r="A133" s="12"/>
      <c r="B133" s="212"/>
      <c r="C133" s="213"/>
      <c r="D133" s="206" t="s">
        <v>117</v>
      </c>
      <c r="E133" s="214" t="s">
        <v>19</v>
      </c>
      <c r="F133" s="215" t="s">
        <v>118</v>
      </c>
      <c r="G133" s="213"/>
      <c r="H133" s="214" t="s">
        <v>19</v>
      </c>
      <c r="I133" s="216"/>
      <c r="J133" s="213"/>
      <c r="K133" s="213"/>
      <c r="L133" s="217"/>
      <c r="M133" s="218"/>
      <c r="N133" s="219"/>
      <c r="O133" s="219"/>
      <c r="P133" s="219"/>
      <c r="Q133" s="219"/>
      <c r="R133" s="219"/>
      <c r="S133" s="219"/>
      <c r="T133" s="220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21" t="s">
        <v>117</v>
      </c>
      <c r="AU133" s="221" t="s">
        <v>80</v>
      </c>
      <c r="AV133" s="12" t="s">
        <v>80</v>
      </c>
      <c r="AW133" s="12" t="s">
        <v>33</v>
      </c>
      <c r="AX133" s="12" t="s">
        <v>72</v>
      </c>
      <c r="AY133" s="221" t="s">
        <v>107</v>
      </c>
    </row>
    <row r="134" s="13" customFormat="1">
      <c r="A134" s="13"/>
      <c r="B134" s="222"/>
      <c r="C134" s="223"/>
      <c r="D134" s="206" t="s">
        <v>117</v>
      </c>
      <c r="E134" s="224" t="s">
        <v>19</v>
      </c>
      <c r="F134" s="225" t="s">
        <v>106</v>
      </c>
      <c r="G134" s="223"/>
      <c r="H134" s="226">
        <v>4</v>
      </c>
      <c r="I134" s="227"/>
      <c r="J134" s="223"/>
      <c r="K134" s="223"/>
      <c r="L134" s="228"/>
      <c r="M134" s="229"/>
      <c r="N134" s="230"/>
      <c r="O134" s="230"/>
      <c r="P134" s="230"/>
      <c r="Q134" s="230"/>
      <c r="R134" s="230"/>
      <c r="S134" s="230"/>
      <c r="T134" s="23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2" t="s">
        <v>117</v>
      </c>
      <c r="AU134" s="232" t="s">
        <v>80</v>
      </c>
      <c r="AV134" s="13" t="s">
        <v>82</v>
      </c>
      <c r="AW134" s="13" t="s">
        <v>33</v>
      </c>
      <c r="AX134" s="13" t="s">
        <v>72</v>
      </c>
      <c r="AY134" s="232" t="s">
        <v>107</v>
      </c>
    </row>
    <row r="135" s="14" customFormat="1">
      <c r="A135" s="14"/>
      <c r="B135" s="233"/>
      <c r="C135" s="234"/>
      <c r="D135" s="206" t="s">
        <v>117</v>
      </c>
      <c r="E135" s="235" t="s">
        <v>19</v>
      </c>
      <c r="F135" s="236" t="s">
        <v>119</v>
      </c>
      <c r="G135" s="234"/>
      <c r="H135" s="237">
        <v>4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3" t="s">
        <v>117</v>
      </c>
      <c r="AU135" s="243" t="s">
        <v>80</v>
      </c>
      <c r="AV135" s="14" t="s">
        <v>106</v>
      </c>
      <c r="AW135" s="14" t="s">
        <v>33</v>
      </c>
      <c r="AX135" s="14" t="s">
        <v>80</v>
      </c>
      <c r="AY135" s="243" t="s">
        <v>107</v>
      </c>
    </row>
    <row r="136" s="2" customFormat="1" ht="14.4" customHeight="1">
      <c r="A136" s="39"/>
      <c r="B136" s="40"/>
      <c r="C136" s="193" t="s">
        <v>153</v>
      </c>
      <c r="D136" s="193" t="s">
        <v>108</v>
      </c>
      <c r="E136" s="194" t="s">
        <v>154</v>
      </c>
      <c r="F136" s="195" t="s">
        <v>155</v>
      </c>
      <c r="G136" s="196" t="s">
        <v>111</v>
      </c>
      <c r="H136" s="197">
        <v>20</v>
      </c>
      <c r="I136" s="198"/>
      <c r="J136" s="199">
        <f>ROUND(I136*H136,2)</f>
        <v>0</v>
      </c>
      <c r="K136" s="195" t="s">
        <v>19</v>
      </c>
      <c r="L136" s="45"/>
      <c r="M136" s="200" t="s">
        <v>19</v>
      </c>
      <c r="N136" s="201" t="s">
        <v>43</v>
      </c>
      <c r="O136" s="85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04" t="s">
        <v>112</v>
      </c>
      <c r="AT136" s="204" t="s">
        <v>108</v>
      </c>
      <c r="AU136" s="204" t="s">
        <v>80</v>
      </c>
      <c r="AY136" s="18" t="s">
        <v>107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8" t="s">
        <v>80</v>
      </c>
      <c r="BK136" s="205">
        <f>ROUND(I136*H136,2)</f>
        <v>0</v>
      </c>
      <c r="BL136" s="18" t="s">
        <v>112</v>
      </c>
      <c r="BM136" s="204" t="s">
        <v>156</v>
      </c>
    </row>
    <row r="137" s="2" customFormat="1">
      <c r="A137" s="39"/>
      <c r="B137" s="40"/>
      <c r="C137" s="41"/>
      <c r="D137" s="206" t="s">
        <v>113</v>
      </c>
      <c r="E137" s="41"/>
      <c r="F137" s="207" t="s">
        <v>155</v>
      </c>
      <c r="G137" s="41"/>
      <c r="H137" s="41"/>
      <c r="I137" s="208"/>
      <c r="J137" s="41"/>
      <c r="K137" s="41"/>
      <c r="L137" s="45"/>
      <c r="M137" s="209"/>
      <c r="N137" s="21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113</v>
      </c>
      <c r="AU137" s="18" t="s">
        <v>80</v>
      </c>
    </row>
    <row r="138" s="2" customFormat="1">
      <c r="A138" s="39"/>
      <c r="B138" s="40"/>
      <c r="C138" s="41"/>
      <c r="D138" s="206" t="s">
        <v>115</v>
      </c>
      <c r="E138" s="41"/>
      <c r="F138" s="211" t="s">
        <v>157</v>
      </c>
      <c r="G138" s="41"/>
      <c r="H138" s="41"/>
      <c r="I138" s="208"/>
      <c r="J138" s="41"/>
      <c r="K138" s="41"/>
      <c r="L138" s="45"/>
      <c r="M138" s="209"/>
      <c r="N138" s="21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115</v>
      </c>
      <c r="AU138" s="18" t="s">
        <v>80</v>
      </c>
    </row>
    <row r="139" s="12" customFormat="1">
      <c r="A139" s="12"/>
      <c r="B139" s="212"/>
      <c r="C139" s="213"/>
      <c r="D139" s="206" t="s">
        <v>117</v>
      </c>
      <c r="E139" s="214" t="s">
        <v>19</v>
      </c>
      <c r="F139" s="215" t="s">
        <v>118</v>
      </c>
      <c r="G139" s="213"/>
      <c r="H139" s="214" t="s">
        <v>19</v>
      </c>
      <c r="I139" s="216"/>
      <c r="J139" s="213"/>
      <c r="K139" s="213"/>
      <c r="L139" s="217"/>
      <c r="M139" s="218"/>
      <c r="N139" s="219"/>
      <c r="O139" s="219"/>
      <c r="P139" s="219"/>
      <c r="Q139" s="219"/>
      <c r="R139" s="219"/>
      <c r="S139" s="219"/>
      <c r="T139" s="220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T139" s="221" t="s">
        <v>117</v>
      </c>
      <c r="AU139" s="221" t="s">
        <v>80</v>
      </c>
      <c r="AV139" s="12" t="s">
        <v>80</v>
      </c>
      <c r="AW139" s="12" t="s">
        <v>33</v>
      </c>
      <c r="AX139" s="12" t="s">
        <v>72</v>
      </c>
      <c r="AY139" s="221" t="s">
        <v>107</v>
      </c>
    </row>
    <row r="140" s="13" customFormat="1">
      <c r="A140" s="13"/>
      <c r="B140" s="222"/>
      <c r="C140" s="223"/>
      <c r="D140" s="206" t="s">
        <v>117</v>
      </c>
      <c r="E140" s="224" t="s">
        <v>19</v>
      </c>
      <c r="F140" s="225" t="s">
        <v>151</v>
      </c>
      <c r="G140" s="223"/>
      <c r="H140" s="226">
        <v>20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2" t="s">
        <v>117</v>
      </c>
      <c r="AU140" s="232" t="s">
        <v>80</v>
      </c>
      <c r="AV140" s="13" t="s">
        <v>82</v>
      </c>
      <c r="AW140" s="13" t="s">
        <v>33</v>
      </c>
      <c r="AX140" s="13" t="s">
        <v>72</v>
      </c>
      <c r="AY140" s="232" t="s">
        <v>107</v>
      </c>
    </row>
    <row r="141" s="14" customFormat="1">
      <c r="A141" s="14"/>
      <c r="B141" s="233"/>
      <c r="C141" s="234"/>
      <c r="D141" s="206" t="s">
        <v>117</v>
      </c>
      <c r="E141" s="235" t="s">
        <v>19</v>
      </c>
      <c r="F141" s="236" t="s">
        <v>119</v>
      </c>
      <c r="G141" s="234"/>
      <c r="H141" s="237">
        <v>20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3" t="s">
        <v>117</v>
      </c>
      <c r="AU141" s="243" t="s">
        <v>80</v>
      </c>
      <c r="AV141" s="14" t="s">
        <v>106</v>
      </c>
      <c r="AW141" s="14" t="s">
        <v>33</v>
      </c>
      <c r="AX141" s="14" t="s">
        <v>80</v>
      </c>
      <c r="AY141" s="243" t="s">
        <v>107</v>
      </c>
    </row>
    <row r="142" s="2" customFormat="1" ht="19.8" customHeight="1">
      <c r="A142" s="39"/>
      <c r="B142" s="40"/>
      <c r="C142" s="193" t="s">
        <v>8</v>
      </c>
      <c r="D142" s="193" t="s">
        <v>108</v>
      </c>
      <c r="E142" s="194" t="s">
        <v>158</v>
      </c>
      <c r="F142" s="195" t="s">
        <v>159</v>
      </c>
      <c r="G142" s="196" t="s">
        <v>111</v>
      </c>
      <c r="H142" s="197">
        <v>2</v>
      </c>
      <c r="I142" s="198"/>
      <c r="J142" s="199">
        <f>ROUND(I142*H142,2)</f>
        <v>0</v>
      </c>
      <c r="K142" s="195" t="s">
        <v>19</v>
      </c>
      <c r="L142" s="45"/>
      <c r="M142" s="200" t="s">
        <v>19</v>
      </c>
      <c r="N142" s="201" t="s">
        <v>43</v>
      </c>
      <c r="O142" s="85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04" t="s">
        <v>112</v>
      </c>
      <c r="AT142" s="204" t="s">
        <v>108</v>
      </c>
      <c r="AU142" s="204" t="s">
        <v>80</v>
      </c>
      <c r="AY142" s="18" t="s">
        <v>107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8" t="s">
        <v>80</v>
      </c>
      <c r="BK142" s="205">
        <f>ROUND(I142*H142,2)</f>
        <v>0</v>
      </c>
      <c r="BL142" s="18" t="s">
        <v>112</v>
      </c>
      <c r="BM142" s="204" t="s">
        <v>160</v>
      </c>
    </row>
    <row r="143" s="2" customFormat="1">
      <c r="A143" s="39"/>
      <c r="B143" s="40"/>
      <c r="C143" s="41"/>
      <c r="D143" s="206" t="s">
        <v>113</v>
      </c>
      <c r="E143" s="41"/>
      <c r="F143" s="207" t="s">
        <v>159</v>
      </c>
      <c r="G143" s="41"/>
      <c r="H143" s="41"/>
      <c r="I143" s="208"/>
      <c r="J143" s="41"/>
      <c r="K143" s="41"/>
      <c r="L143" s="45"/>
      <c r="M143" s="209"/>
      <c r="N143" s="21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113</v>
      </c>
      <c r="AU143" s="18" t="s">
        <v>80</v>
      </c>
    </row>
    <row r="144" s="2" customFormat="1">
      <c r="A144" s="39"/>
      <c r="B144" s="40"/>
      <c r="C144" s="41"/>
      <c r="D144" s="206" t="s">
        <v>115</v>
      </c>
      <c r="E144" s="41"/>
      <c r="F144" s="211" t="s">
        <v>161</v>
      </c>
      <c r="G144" s="41"/>
      <c r="H144" s="41"/>
      <c r="I144" s="208"/>
      <c r="J144" s="41"/>
      <c r="K144" s="41"/>
      <c r="L144" s="45"/>
      <c r="M144" s="209"/>
      <c r="N144" s="21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115</v>
      </c>
      <c r="AU144" s="18" t="s">
        <v>80</v>
      </c>
    </row>
    <row r="145" s="12" customFormat="1">
      <c r="A145" s="12"/>
      <c r="B145" s="212"/>
      <c r="C145" s="213"/>
      <c r="D145" s="206" t="s">
        <v>117</v>
      </c>
      <c r="E145" s="214" t="s">
        <v>19</v>
      </c>
      <c r="F145" s="215" t="s">
        <v>118</v>
      </c>
      <c r="G145" s="213"/>
      <c r="H145" s="214" t="s">
        <v>19</v>
      </c>
      <c r="I145" s="216"/>
      <c r="J145" s="213"/>
      <c r="K145" s="213"/>
      <c r="L145" s="217"/>
      <c r="M145" s="218"/>
      <c r="N145" s="219"/>
      <c r="O145" s="219"/>
      <c r="P145" s="219"/>
      <c r="Q145" s="219"/>
      <c r="R145" s="219"/>
      <c r="S145" s="219"/>
      <c r="T145" s="220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T145" s="221" t="s">
        <v>117</v>
      </c>
      <c r="AU145" s="221" t="s">
        <v>80</v>
      </c>
      <c r="AV145" s="12" t="s">
        <v>80</v>
      </c>
      <c r="AW145" s="12" t="s">
        <v>33</v>
      </c>
      <c r="AX145" s="12" t="s">
        <v>72</v>
      </c>
      <c r="AY145" s="221" t="s">
        <v>107</v>
      </c>
    </row>
    <row r="146" s="13" customFormat="1">
      <c r="A146" s="13"/>
      <c r="B146" s="222"/>
      <c r="C146" s="223"/>
      <c r="D146" s="206" t="s">
        <v>117</v>
      </c>
      <c r="E146" s="224" t="s">
        <v>19</v>
      </c>
      <c r="F146" s="225" t="s">
        <v>82</v>
      </c>
      <c r="G146" s="223"/>
      <c r="H146" s="226">
        <v>2</v>
      </c>
      <c r="I146" s="227"/>
      <c r="J146" s="223"/>
      <c r="K146" s="223"/>
      <c r="L146" s="228"/>
      <c r="M146" s="229"/>
      <c r="N146" s="230"/>
      <c r="O146" s="230"/>
      <c r="P146" s="230"/>
      <c r="Q146" s="230"/>
      <c r="R146" s="230"/>
      <c r="S146" s="230"/>
      <c r="T146" s="23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2" t="s">
        <v>117</v>
      </c>
      <c r="AU146" s="232" t="s">
        <v>80</v>
      </c>
      <c r="AV146" s="13" t="s">
        <v>82</v>
      </c>
      <c r="AW146" s="13" t="s">
        <v>33</v>
      </c>
      <c r="AX146" s="13" t="s">
        <v>72</v>
      </c>
      <c r="AY146" s="232" t="s">
        <v>107</v>
      </c>
    </row>
    <row r="147" s="14" customFormat="1">
      <c r="A147" s="14"/>
      <c r="B147" s="233"/>
      <c r="C147" s="234"/>
      <c r="D147" s="206" t="s">
        <v>117</v>
      </c>
      <c r="E147" s="235" t="s">
        <v>19</v>
      </c>
      <c r="F147" s="236" t="s">
        <v>119</v>
      </c>
      <c r="G147" s="234"/>
      <c r="H147" s="237">
        <v>2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3" t="s">
        <v>117</v>
      </c>
      <c r="AU147" s="243" t="s">
        <v>80</v>
      </c>
      <c r="AV147" s="14" t="s">
        <v>106</v>
      </c>
      <c r="AW147" s="14" t="s">
        <v>33</v>
      </c>
      <c r="AX147" s="14" t="s">
        <v>80</v>
      </c>
      <c r="AY147" s="243" t="s">
        <v>107</v>
      </c>
    </row>
    <row r="148" s="2" customFormat="1" ht="45" customHeight="1">
      <c r="A148" s="39"/>
      <c r="B148" s="40"/>
      <c r="C148" s="193" t="s">
        <v>162</v>
      </c>
      <c r="D148" s="193" t="s">
        <v>108</v>
      </c>
      <c r="E148" s="194" t="s">
        <v>163</v>
      </c>
      <c r="F148" s="195" t="s">
        <v>164</v>
      </c>
      <c r="G148" s="196" t="s">
        <v>111</v>
      </c>
      <c r="H148" s="197">
        <v>1</v>
      </c>
      <c r="I148" s="198"/>
      <c r="J148" s="199">
        <f>ROUND(I148*H148,2)</f>
        <v>0</v>
      </c>
      <c r="K148" s="195" t="s">
        <v>19</v>
      </c>
      <c r="L148" s="45"/>
      <c r="M148" s="200" t="s">
        <v>19</v>
      </c>
      <c r="N148" s="201" t="s">
        <v>43</v>
      </c>
      <c r="O148" s="85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04" t="s">
        <v>112</v>
      </c>
      <c r="AT148" s="204" t="s">
        <v>108</v>
      </c>
      <c r="AU148" s="204" t="s">
        <v>80</v>
      </c>
      <c r="AY148" s="18" t="s">
        <v>107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8" t="s">
        <v>80</v>
      </c>
      <c r="BK148" s="205">
        <f>ROUND(I148*H148,2)</f>
        <v>0</v>
      </c>
      <c r="BL148" s="18" t="s">
        <v>112</v>
      </c>
      <c r="BM148" s="204" t="s">
        <v>165</v>
      </c>
    </row>
    <row r="149" s="2" customFormat="1">
      <c r="A149" s="39"/>
      <c r="B149" s="40"/>
      <c r="C149" s="41"/>
      <c r="D149" s="206" t="s">
        <v>113</v>
      </c>
      <c r="E149" s="41"/>
      <c r="F149" s="207" t="s">
        <v>164</v>
      </c>
      <c r="G149" s="41"/>
      <c r="H149" s="41"/>
      <c r="I149" s="208"/>
      <c r="J149" s="41"/>
      <c r="K149" s="41"/>
      <c r="L149" s="45"/>
      <c r="M149" s="209"/>
      <c r="N149" s="21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113</v>
      </c>
      <c r="AU149" s="18" t="s">
        <v>80</v>
      </c>
    </row>
    <row r="150" s="2" customFormat="1">
      <c r="A150" s="39"/>
      <c r="B150" s="40"/>
      <c r="C150" s="41"/>
      <c r="D150" s="206" t="s">
        <v>115</v>
      </c>
      <c r="E150" s="41"/>
      <c r="F150" s="211" t="s">
        <v>166</v>
      </c>
      <c r="G150" s="41"/>
      <c r="H150" s="41"/>
      <c r="I150" s="208"/>
      <c r="J150" s="41"/>
      <c r="K150" s="41"/>
      <c r="L150" s="45"/>
      <c r="M150" s="209"/>
      <c r="N150" s="21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115</v>
      </c>
      <c r="AU150" s="18" t="s">
        <v>80</v>
      </c>
    </row>
    <row r="151" s="12" customFormat="1">
      <c r="A151" s="12"/>
      <c r="B151" s="212"/>
      <c r="C151" s="213"/>
      <c r="D151" s="206" t="s">
        <v>117</v>
      </c>
      <c r="E151" s="214" t="s">
        <v>19</v>
      </c>
      <c r="F151" s="215" t="s">
        <v>118</v>
      </c>
      <c r="G151" s="213"/>
      <c r="H151" s="214" t="s">
        <v>19</v>
      </c>
      <c r="I151" s="216"/>
      <c r="J151" s="213"/>
      <c r="K151" s="213"/>
      <c r="L151" s="217"/>
      <c r="M151" s="218"/>
      <c r="N151" s="219"/>
      <c r="O151" s="219"/>
      <c r="P151" s="219"/>
      <c r="Q151" s="219"/>
      <c r="R151" s="219"/>
      <c r="S151" s="219"/>
      <c r="T151" s="220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21" t="s">
        <v>117</v>
      </c>
      <c r="AU151" s="221" t="s">
        <v>80</v>
      </c>
      <c r="AV151" s="12" t="s">
        <v>80</v>
      </c>
      <c r="AW151" s="12" t="s">
        <v>33</v>
      </c>
      <c r="AX151" s="12" t="s">
        <v>72</v>
      </c>
      <c r="AY151" s="221" t="s">
        <v>107</v>
      </c>
    </row>
    <row r="152" s="13" customFormat="1">
      <c r="A152" s="13"/>
      <c r="B152" s="222"/>
      <c r="C152" s="223"/>
      <c r="D152" s="206" t="s">
        <v>117</v>
      </c>
      <c r="E152" s="224" t="s">
        <v>19</v>
      </c>
      <c r="F152" s="225" t="s">
        <v>80</v>
      </c>
      <c r="G152" s="223"/>
      <c r="H152" s="226">
        <v>1</v>
      </c>
      <c r="I152" s="227"/>
      <c r="J152" s="223"/>
      <c r="K152" s="223"/>
      <c r="L152" s="228"/>
      <c r="M152" s="229"/>
      <c r="N152" s="230"/>
      <c r="O152" s="230"/>
      <c r="P152" s="230"/>
      <c r="Q152" s="230"/>
      <c r="R152" s="230"/>
      <c r="S152" s="230"/>
      <c r="T152" s="23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2" t="s">
        <v>117</v>
      </c>
      <c r="AU152" s="232" t="s">
        <v>80</v>
      </c>
      <c r="AV152" s="13" t="s">
        <v>82</v>
      </c>
      <c r="AW152" s="13" t="s">
        <v>33</v>
      </c>
      <c r="AX152" s="13" t="s">
        <v>72</v>
      </c>
      <c r="AY152" s="232" t="s">
        <v>107</v>
      </c>
    </row>
    <row r="153" s="14" customFormat="1">
      <c r="A153" s="14"/>
      <c r="B153" s="233"/>
      <c r="C153" s="234"/>
      <c r="D153" s="206" t="s">
        <v>117</v>
      </c>
      <c r="E153" s="235" t="s">
        <v>19</v>
      </c>
      <c r="F153" s="236" t="s">
        <v>119</v>
      </c>
      <c r="G153" s="234"/>
      <c r="H153" s="237">
        <v>1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3" t="s">
        <v>117</v>
      </c>
      <c r="AU153" s="243" t="s">
        <v>80</v>
      </c>
      <c r="AV153" s="14" t="s">
        <v>106</v>
      </c>
      <c r="AW153" s="14" t="s">
        <v>33</v>
      </c>
      <c r="AX153" s="14" t="s">
        <v>80</v>
      </c>
      <c r="AY153" s="243" t="s">
        <v>107</v>
      </c>
    </row>
    <row r="154" s="2" customFormat="1" ht="14.4" customHeight="1">
      <c r="A154" s="39"/>
      <c r="B154" s="40"/>
      <c r="C154" s="193" t="s">
        <v>143</v>
      </c>
      <c r="D154" s="193" t="s">
        <v>108</v>
      </c>
      <c r="E154" s="194" t="s">
        <v>167</v>
      </c>
      <c r="F154" s="195" t="s">
        <v>168</v>
      </c>
      <c r="G154" s="196" t="s">
        <v>111</v>
      </c>
      <c r="H154" s="197">
        <v>4</v>
      </c>
      <c r="I154" s="198"/>
      <c r="J154" s="199">
        <f>ROUND(I154*H154,2)</f>
        <v>0</v>
      </c>
      <c r="K154" s="195" t="s">
        <v>19</v>
      </c>
      <c r="L154" s="45"/>
      <c r="M154" s="200" t="s">
        <v>19</v>
      </c>
      <c r="N154" s="201" t="s">
        <v>43</v>
      </c>
      <c r="O154" s="85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04" t="s">
        <v>112</v>
      </c>
      <c r="AT154" s="204" t="s">
        <v>108</v>
      </c>
      <c r="AU154" s="204" t="s">
        <v>80</v>
      </c>
      <c r="AY154" s="18" t="s">
        <v>107</v>
      </c>
      <c r="BE154" s="205">
        <f>IF(N154="základní",J154,0)</f>
        <v>0</v>
      </c>
      <c r="BF154" s="205">
        <f>IF(N154="snížená",J154,0)</f>
        <v>0</v>
      </c>
      <c r="BG154" s="205">
        <f>IF(N154="zákl. přenesená",J154,0)</f>
        <v>0</v>
      </c>
      <c r="BH154" s="205">
        <f>IF(N154="sníž. přenesená",J154,0)</f>
        <v>0</v>
      </c>
      <c r="BI154" s="205">
        <f>IF(N154="nulová",J154,0)</f>
        <v>0</v>
      </c>
      <c r="BJ154" s="18" t="s">
        <v>80</v>
      </c>
      <c r="BK154" s="205">
        <f>ROUND(I154*H154,2)</f>
        <v>0</v>
      </c>
      <c r="BL154" s="18" t="s">
        <v>112</v>
      </c>
      <c r="BM154" s="204" t="s">
        <v>169</v>
      </c>
    </row>
    <row r="155" s="2" customFormat="1">
      <c r="A155" s="39"/>
      <c r="B155" s="40"/>
      <c r="C155" s="41"/>
      <c r="D155" s="206" t="s">
        <v>113</v>
      </c>
      <c r="E155" s="41"/>
      <c r="F155" s="207" t="s">
        <v>168</v>
      </c>
      <c r="G155" s="41"/>
      <c r="H155" s="41"/>
      <c r="I155" s="208"/>
      <c r="J155" s="41"/>
      <c r="K155" s="41"/>
      <c r="L155" s="45"/>
      <c r="M155" s="209"/>
      <c r="N155" s="21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113</v>
      </c>
      <c r="AU155" s="18" t="s">
        <v>80</v>
      </c>
    </row>
    <row r="156" s="2" customFormat="1">
      <c r="A156" s="39"/>
      <c r="B156" s="40"/>
      <c r="C156" s="41"/>
      <c r="D156" s="206" t="s">
        <v>115</v>
      </c>
      <c r="E156" s="41"/>
      <c r="F156" s="211" t="s">
        <v>170</v>
      </c>
      <c r="G156" s="41"/>
      <c r="H156" s="41"/>
      <c r="I156" s="208"/>
      <c r="J156" s="41"/>
      <c r="K156" s="41"/>
      <c r="L156" s="45"/>
      <c r="M156" s="209"/>
      <c r="N156" s="21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115</v>
      </c>
      <c r="AU156" s="18" t="s">
        <v>80</v>
      </c>
    </row>
    <row r="157" s="12" customFormat="1">
      <c r="A157" s="12"/>
      <c r="B157" s="212"/>
      <c r="C157" s="213"/>
      <c r="D157" s="206" t="s">
        <v>117</v>
      </c>
      <c r="E157" s="214" t="s">
        <v>19</v>
      </c>
      <c r="F157" s="215" t="s">
        <v>171</v>
      </c>
      <c r="G157" s="213"/>
      <c r="H157" s="214" t="s">
        <v>19</v>
      </c>
      <c r="I157" s="216"/>
      <c r="J157" s="213"/>
      <c r="K157" s="213"/>
      <c r="L157" s="217"/>
      <c r="M157" s="218"/>
      <c r="N157" s="219"/>
      <c r="O157" s="219"/>
      <c r="P157" s="219"/>
      <c r="Q157" s="219"/>
      <c r="R157" s="219"/>
      <c r="S157" s="219"/>
      <c r="T157" s="220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21" t="s">
        <v>117</v>
      </c>
      <c r="AU157" s="221" t="s">
        <v>80</v>
      </c>
      <c r="AV157" s="12" t="s">
        <v>80</v>
      </c>
      <c r="AW157" s="12" t="s">
        <v>33</v>
      </c>
      <c r="AX157" s="12" t="s">
        <v>72</v>
      </c>
      <c r="AY157" s="221" t="s">
        <v>107</v>
      </c>
    </row>
    <row r="158" s="13" customFormat="1">
      <c r="A158" s="13"/>
      <c r="B158" s="222"/>
      <c r="C158" s="223"/>
      <c r="D158" s="206" t="s">
        <v>117</v>
      </c>
      <c r="E158" s="224" t="s">
        <v>19</v>
      </c>
      <c r="F158" s="225" t="s">
        <v>106</v>
      </c>
      <c r="G158" s="223"/>
      <c r="H158" s="226">
        <v>4</v>
      </c>
      <c r="I158" s="227"/>
      <c r="J158" s="223"/>
      <c r="K158" s="223"/>
      <c r="L158" s="228"/>
      <c r="M158" s="229"/>
      <c r="N158" s="230"/>
      <c r="O158" s="230"/>
      <c r="P158" s="230"/>
      <c r="Q158" s="230"/>
      <c r="R158" s="230"/>
      <c r="S158" s="230"/>
      <c r="T158" s="23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2" t="s">
        <v>117</v>
      </c>
      <c r="AU158" s="232" t="s">
        <v>80</v>
      </c>
      <c r="AV158" s="13" t="s">
        <v>82</v>
      </c>
      <c r="AW158" s="13" t="s">
        <v>33</v>
      </c>
      <c r="AX158" s="13" t="s">
        <v>72</v>
      </c>
      <c r="AY158" s="232" t="s">
        <v>107</v>
      </c>
    </row>
    <row r="159" s="14" customFormat="1">
      <c r="A159" s="14"/>
      <c r="B159" s="233"/>
      <c r="C159" s="234"/>
      <c r="D159" s="206" t="s">
        <v>117</v>
      </c>
      <c r="E159" s="235" t="s">
        <v>19</v>
      </c>
      <c r="F159" s="236" t="s">
        <v>119</v>
      </c>
      <c r="G159" s="234"/>
      <c r="H159" s="237">
        <v>4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3" t="s">
        <v>117</v>
      </c>
      <c r="AU159" s="243" t="s">
        <v>80</v>
      </c>
      <c r="AV159" s="14" t="s">
        <v>106</v>
      </c>
      <c r="AW159" s="14" t="s">
        <v>33</v>
      </c>
      <c r="AX159" s="14" t="s">
        <v>80</v>
      </c>
      <c r="AY159" s="243" t="s">
        <v>107</v>
      </c>
    </row>
    <row r="160" s="2" customFormat="1" ht="14.4" customHeight="1">
      <c r="A160" s="39"/>
      <c r="B160" s="40"/>
      <c r="C160" s="193" t="s">
        <v>172</v>
      </c>
      <c r="D160" s="193" t="s">
        <v>108</v>
      </c>
      <c r="E160" s="194" t="s">
        <v>173</v>
      </c>
      <c r="F160" s="195" t="s">
        <v>174</v>
      </c>
      <c r="G160" s="196" t="s">
        <v>111</v>
      </c>
      <c r="H160" s="197">
        <v>6</v>
      </c>
      <c r="I160" s="198"/>
      <c r="J160" s="199">
        <f>ROUND(I160*H160,2)</f>
        <v>0</v>
      </c>
      <c r="K160" s="195" t="s">
        <v>19</v>
      </c>
      <c r="L160" s="45"/>
      <c r="M160" s="200" t="s">
        <v>19</v>
      </c>
      <c r="N160" s="201" t="s">
        <v>43</v>
      </c>
      <c r="O160" s="85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04" t="s">
        <v>112</v>
      </c>
      <c r="AT160" s="204" t="s">
        <v>108</v>
      </c>
      <c r="AU160" s="204" t="s">
        <v>80</v>
      </c>
      <c r="AY160" s="18" t="s">
        <v>107</v>
      </c>
      <c r="BE160" s="205">
        <f>IF(N160="základní",J160,0)</f>
        <v>0</v>
      </c>
      <c r="BF160" s="205">
        <f>IF(N160="snížená",J160,0)</f>
        <v>0</v>
      </c>
      <c r="BG160" s="205">
        <f>IF(N160="zákl. přenesená",J160,0)</f>
        <v>0</v>
      </c>
      <c r="BH160" s="205">
        <f>IF(N160="sníž. přenesená",J160,0)</f>
        <v>0</v>
      </c>
      <c r="BI160" s="205">
        <f>IF(N160="nulová",J160,0)</f>
        <v>0</v>
      </c>
      <c r="BJ160" s="18" t="s">
        <v>80</v>
      </c>
      <c r="BK160" s="205">
        <f>ROUND(I160*H160,2)</f>
        <v>0</v>
      </c>
      <c r="BL160" s="18" t="s">
        <v>112</v>
      </c>
      <c r="BM160" s="204" t="s">
        <v>175</v>
      </c>
    </row>
    <row r="161" s="2" customFormat="1">
      <c r="A161" s="39"/>
      <c r="B161" s="40"/>
      <c r="C161" s="41"/>
      <c r="D161" s="206" t="s">
        <v>113</v>
      </c>
      <c r="E161" s="41"/>
      <c r="F161" s="207" t="s">
        <v>174</v>
      </c>
      <c r="G161" s="41"/>
      <c r="H161" s="41"/>
      <c r="I161" s="208"/>
      <c r="J161" s="41"/>
      <c r="K161" s="41"/>
      <c r="L161" s="45"/>
      <c r="M161" s="209"/>
      <c r="N161" s="21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113</v>
      </c>
      <c r="AU161" s="18" t="s">
        <v>80</v>
      </c>
    </row>
    <row r="162" s="2" customFormat="1">
      <c r="A162" s="39"/>
      <c r="B162" s="40"/>
      <c r="C162" s="41"/>
      <c r="D162" s="206" t="s">
        <v>115</v>
      </c>
      <c r="E162" s="41"/>
      <c r="F162" s="211" t="s">
        <v>176</v>
      </c>
      <c r="G162" s="41"/>
      <c r="H162" s="41"/>
      <c r="I162" s="208"/>
      <c r="J162" s="41"/>
      <c r="K162" s="41"/>
      <c r="L162" s="45"/>
      <c r="M162" s="209"/>
      <c r="N162" s="21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115</v>
      </c>
      <c r="AU162" s="18" t="s">
        <v>80</v>
      </c>
    </row>
    <row r="163" s="12" customFormat="1">
      <c r="A163" s="12"/>
      <c r="B163" s="212"/>
      <c r="C163" s="213"/>
      <c r="D163" s="206" t="s">
        <v>117</v>
      </c>
      <c r="E163" s="214" t="s">
        <v>19</v>
      </c>
      <c r="F163" s="215" t="s">
        <v>118</v>
      </c>
      <c r="G163" s="213"/>
      <c r="H163" s="214" t="s">
        <v>19</v>
      </c>
      <c r="I163" s="216"/>
      <c r="J163" s="213"/>
      <c r="K163" s="213"/>
      <c r="L163" s="217"/>
      <c r="M163" s="218"/>
      <c r="N163" s="219"/>
      <c r="O163" s="219"/>
      <c r="P163" s="219"/>
      <c r="Q163" s="219"/>
      <c r="R163" s="219"/>
      <c r="S163" s="219"/>
      <c r="T163" s="220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T163" s="221" t="s">
        <v>117</v>
      </c>
      <c r="AU163" s="221" t="s">
        <v>80</v>
      </c>
      <c r="AV163" s="12" t="s">
        <v>80</v>
      </c>
      <c r="AW163" s="12" t="s">
        <v>33</v>
      </c>
      <c r="AX163" s="12" t="s">
        <v>72</v>
      </c>
      <c r="AY163" s="221" t="s">
        <v>107</v>
      </c>
    </row>
    <row r="164" s="13" customFormat="1">
      <c r="A164" s="13"/>
      <c r="B164" s="222"/>
      <c r="C164" s="223"/>
      <c r="D164" s="206" t="s">
        <v>117</v>
      </c>
      <c r="E164" s="224" t="s">
        <v>19</v>
      </c>
      <c r="F164" s="225" t="s">
        <v>126</v>
      </c>
      <c r="G164" s="223"/>
      <c r="H164" s="226">
        <v>6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2" t="s">
        <v>117</v>
      </c>
      <c r="AU164" s="232" t="s">
        <v>80</v>
      </c>
      <c r="AV164" s="13" t="s">
        <v>82</v>
      </c>
      <c r="AW164" s="13" t="s">
        <v>33</v>
      </c>
      <c r="AX164" s="13" t="s">
        <v>72</v>
      </c>
      <c r="AY164" s="232" t="s">
        <v>107</v>
      </c>
    </row>
    <row r="165" s="14" customFormat="1">
      <c r="A165" s="14"/>
      <c r="B165" s="233"/>
      <c r="C165" s="234"/>
      <c r="D165" s="206" t="s">
        <v>117</v>
      </c>
      <c r="E165" s="235" t="s">
        <v>19</v>
      </c>
      <c r="F165" s="236" t="s">
        <v>119</v>
      </c>
      <c r="G165" s="234"/>
      <c r="H165" s="237">
        <v>6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3" t="s">
        <v>117</v>
      </c>
      <c r="AU165" s="243" t="s">
        <v>80</v>
      </c>
      <c r="AV165" s="14" t="s">
        <v>106</v>
      </c>
      <c r="AW165" s="14" t="s">
        <v>33</v>
      </c>
      <c r="AX165" s="14" t="s">
        <v>80</v>
      </c>
      <c r="AY165" s="243" t="s">
        <v>107</v>
      </c>
    </row>
    <row r="166" s="2" customFormat="1" ht="14.4" customHeight="1">
      <c r="A166" s="39"/>
      <c r="B166" s="40"/>
      <c r="C166" s="193" t="s">
        <v>147</v>
      </c>
      <c r="D166" s="193" t="s">
        <v>108</v>
      </c>
      <c r="E166" s="194" t="s">
        <v>177</v>
      </c>
      <c r="F166" s="195" t="s">
        <v>178</v>
      </c>
      <c r="G166" s="196" t="s">
        <v>111</v>
      </c>
      <c r="H166" s="197">
        <v>1</v>
      </c>
      <c r="I166" s="198"/>
      <c r="J166" s="199">
        <f>ROUND(I166*H166,2)</f>
        <v>0</v>
      </c>
      <c r="K166" s="195" t="s">
        <v>19</v>
      </c>
      <c r="L166" s="45"/>
      <c r="M166" s="200" t="s">
        <v>19</v>
      </c>
      <c r="N166" s="201" t="s">
        <v>43</v>
      </c>
      <c r="O166" s="85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04" t="s">
        <v>112</v>
      </c>
      <c r="AT166" s="204" t="s">
        <v>108</v>
      </c>
      <c r="AU166" s="204" t="s">
        <v>80</v>
      </c>
      <c r="AY166" s="18" t="s">
        <v>107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8" t="s">
        <v>80</v>
      </c>
      <c r="BK166" s="205">
        <f>ROUND(I166*H166,2)</f>
        <v>0</v>
      </c>
      <c r="BL166" s="18" t="s">
        <v>112</v>
      </c>
      <c r="BM166" s="204" t="s">
        <v>179</v>
      </c>
    </row>
    <row r="167" s="2" customFormat="1">
      <c r="A167" s="39"/>
      <c r="B167" s="40"/>
      <c r="C167" s="41"/>
      <c r="D167" s="206" t="s">
        <v>113</v>
      </c>
      <c r="E167" s="41"/>
      <c r="F167" s="207" t="s">
        <v>178</v>
      </c>
      <c r="G167" s="41"/>
      <c r="H167" s="41"/>
      <c r="I167" s="208"/>
      <c r="J167" s="41"/>
      <c r="K167" s="41"/>
      <c r="L167" s="45"/>
      <c r="M167" s="209"/>
      <c r="N167" s="21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113</v>
      </c>
      <c r="AU167" s="18" t="s">
        <v>80</v>
      </c>
    </row>
    <row r="168" s="2" customFormat="1">
      <c r="A168" s="39"/>
      <c r="B168" s="40"/>
      <c r="C168" s="41"/>
      <c r="D168" s="206" t="s">
        <v>115</v>
      </c>
      <c r="E168" s="41"/>
      <c r="F168" s="211" t="s">
        <v>180</v>
      </c>
      <c r="G168" s="41"/>
      <c r="H168" s="41"/>
      <c r="I168" s="208"/>
      <c r="J168" s="41"/>
      <c r="K168" s="41"/>
      <c r="L168" s="45"/>
      <c r="M168" s="209"/>
      <c r="N168" s="21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115</v>
      </c>
      <c r="AU168" s="18" t="s">
        <v>80</v>
      </c>
    </row>
    <row r="169" s="12" customFormat="1">
      <c r="A169" s="12"/>
      <c r="B169" s="212"/>
      <c r="C169" s="213"/>
      <c r="D169" s="206" t="s">
        <v>117</v>
      </c>
      <c r="E169" s="214" t="s">
        <v>19</v>
      </c>
      <c r="F169" s="215" t="s">
        <v>118</v>
      </c>
      <c r="G169" s="213"/>
      <c r="H169" s="214" t="s">
        <v>19</v>
      </c>
      <c r="I169" s="216"/>
      <c r="J169" s="213"/>
      <c r="K169" s="213"/>
      <c r="L169" s="217"/>
      <c r="M169" s="218"/>
      <c r="N169" s="219"/>
      <c r="O169" s="219"/>
      <c r="P169" s="219"/>
      <c r="Q169" s="219"/>
      <c r="R169" s="219"/>
      <c r="S169" s="219"/>
      <c r="T169" s="220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T169" s="221" t="s">
        <v>117</v>
      </c>
      <c r="AU169" s="221" t="s">
        <v>80</v>
      </c>
      <c r="AV169" s="12" t="s">
        <v>80</v>
      </c>
      <c r="AW169" s="12" t="s">
        <v>33</v>
      </c>
      <c r="AX169" s="12" t="s">
        <v>72</v>
      </c>
      <c r="AY169" s="221" t="s">
        <v>107</v>
      </c>
    </row>
    <row r="170" s="13" customFormat="1">
      <c r="A170" s="13"/>
      <c r="B170" s="222"/>
      <c r="C170" s="223"/>
      <c r="D170" s="206" t="s">
        <v>117</v>
      </c>
      <c r="E170" s="224" t="s">
        <v>19</v>
      </c>
      <c r="F170" s="225" t="s">
        <v>80</v>
      </c>
      <c r="G170" s="223"/>
      <c r="H170" s="226">
        <v>1</v>
      </c>
      <c r="I170" s="227"/>
      <c r="J170" s="223"/>
      <c r="K170" s="223"/>
      <c r="L170" s="228"/>
      <c r="M170" s="229"/>
      <c r="N170" s="230"/>
      <c r="O170" s="230"/>
      <c r="P170" s="230"/>
      <c r="Q170" s="230"/>
      <c r="R170" s="230"/>
      <c r="S170" s="230"/>
      <c r="T170" s="23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2" t="s">
        <v>117</v>
      </c>
      <c r="AU170" s="232" t="s">
        <v>80</v>
      </c>
      <c r="AV170" s="13" t="s">
        <v>82</v>
      </c>
      <c r="AW170" s="13" t="s">
        <v>33</v>
      </c>
      <c r="AX170" s="13" t="s">
        <v>72</v>
      </c>
      <c r="AY170" s="232" t="s">
        <v>107</v>
      </c>
    </row>
    <row r="171" s="14" customFormat="1">
      <c r="A171" s="14"/>
      <c r="B171" s="233"/>
      <c r="C171" s="234"/>
      <c r="D171" s="206" t="s">
        <v>117</v>
      </c>
      <c r="E171" s="235" t="s">
        <v>19</v>
      </c>
      <c r="F171" s="236" t="s">
        <v>119</v>
      </c>
      <c r="G171" s="234"/>
      <c r="H171" s="237">
        <v>1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3" t="s">
        <v>117</v>
      </c>
      <c r="AU171" s="243" t="s">
        <v>80</v>
      </c>
      <c r="AV171" s="14" t="s">
        <v>106</v>
      </c>
      <c r="AW171" s="14" t="s">
        <v>33</v>
      </c>
      <c r="AX171" s="14" t="s">
        <v>80</v>
      </c>
      <c r="AY171" s="243" t="s">
        <v>107</v>
      </c>
    </row>
    <row r="172" s="2" customFormat="1" ht="14.4" customHeight="1">
      <c r="A172" s="39"/>
      <c r="B172" s="40"/>
      <c r="C172" s="193" t="s">
        <v>181</v>
      </c>
      <c r="D172" s="193" t="s">
        <v>108</v>
      </c>
      <c r="E172" s="194" t="s">
        <v>182</v>
      </c>
      <c r="F172" s="195" t="s">
        <v>183</v>
      </c>
      <c r="G172" s="196" t="s">
        <v>184</v>
      </c>
      <c r="H172" s="197">
        <v>1</v>
      </c>
      <c r="I172" s="198"/>
      <c r="J172" s="199">
        <f>ROUND(I172*H172,2)</f>
        <v>0</v>
      </c>
      <c r="K172" s="195" t="s">
        <v>19</v>
      </c>
      <c r="L172" s="45"/>
      <c r="M172" s="200" t="s">
        <v>19</v>
      </c>
      <c r="N172" s="201" t="s">
        <v>43</v>
      </c>
      <c r="O172" s="85"/>
      <c r="P172" s="202">
        <f>O172*H172</f>
        <v>0</v>
      </c>
      <c r="Q172" s="202">
        <v>0</v>
      </c>
      <c r="R172" s="202">
        <f>Q172*H172</f>
        <v>0</v>
      </c>
      <c r="S172" s="202">
        <v>0</v>
      </c>
      <c r="T172" s="20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04" t="s">
        <v>112</v>
      </c>
      <c r="AT172" s="204" t="s">
        <v>108</v>
      </c>
      <c r="AU172" s="204" t="s">
        <v>80</v>
      </c>
      <c r="AY172" s="18" t="s">
        <v>107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18" t="s">
        <v>80</v>
      </c>
      <c r="BK172" s="205">
        <f>ROUND(I172*H172,2)</f>
        <v>0</v>
      </c>
      <c r="BL172" s="18" t="s">
        <v>112</v>
      </c>
      <c r="BM172" s="204" t="s">
        <v>185</v>
      </c>
    </row>
    <row r="173" s="2" customFormat="1">
      <c r="A173" s="39"/>
      <c r="B173" s="40"/>
      <c r="C173" s="41"/>
      <c r="D173" s="206" t="s">
        <v>113</v>
      </c>
      <c r="E173" s="41"/>
      <c r="F173" s="207" t="s">
        <v>183</v>
      </c>
      <c r="G173" s="41"/>
      <c r="H173" s="41"/>
      <c r="I173" s="208"/>
      <c r="J173" s="41"/>
      <c r="K173" s="41"/>
      <c r="L173" s="45"/>
      <c r="M173" s="209"/>
      <c r="N173" s="21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113</v>
      </c>
      <c r="AU173" s="18" t="s">
        <v>80</v>
      </c>
    </row>
    <row r="174" s="2" customFormat="1">
      <c r="A174" s="39"/>
      <c r="B174" s="40"/>
      <c r="C174" s="41"/>
      <c r="D174" s="206" t="s">
        <v>115</v>
      </c>
      <c r="E174" s="41"/>
      <c r="F174" s="211" t="s">
        <v>186</v>
      </c>
      <c r="G174" s="41"/>
      <c r="H174" s="41"/>
      <c r="I174" s="208"/>
      <c r="J174" s="41"/>
      <c r="K174" s="41"/>
      <c r="L174" s="45"/>
      <c r="M174" s="209"/>
      <c r="N174" s="21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115</v>
      </c>
      <c r="AU174" s="18" t="s">
        <v>80</v>
      </c>
    </row>
    <row r="175" s="12" customFormat="1">
      <c r="A175" s="12"/>
      <c r="B175" s="212"/>
      <c r="C175" s="213"/>
      <c r="D175" s="206" t="s">
        <v>117</v>
      </c>
      <c r="E175" s="214" t="s">
        <v>19</v>
      </c>
      <c r="F175" s="215" t="s">
        <v>118</v>
      </c>
      <c r="G175" s="213"/>
      <c r="H175" s="214" t="s">
        <v>19</v>
      </c>
      <c r="I175" s="216"/>
      <c r="J175" s="213"/>
      <c r="K175" s="213"/>
      <c r="L175" s="217"/>
      <c r="M175" s="218"/>
      <c r="N175" s="219"/>
      <c r="O175" s="219"/>
      <c r="P175" s="219"/>
      <c r="Q175" s="219"/>
      <c r="R175" s="219"/>
      <c r="S175" s="219"/>
      <c r="T175" s="220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T175" s="221" t="s">
        <v>117</v>
      </c>
      <c r="AU175" s="221" t="s">
        <v>80</v>
      </c>
      <c r="AV175" s="12" t="s">
        <v>80</v>
      </c>
      <c r="AW175" s="12" t="s">
        <v>33</v>
      </c>
      <c r="AX175" s="12" t="s">
        <v>72</v>
      </c>
      <c r="AY175" s="221" t="s">
        <v>107</v>
      </c>
    </row>
    <row r="176" s="13" customFormat="1">
      <c r="A176" s="13"/>
      <c r="B176" s="222"/>
      <c r="C176" s="223"/>
      <c r="D176" s="206" t="s">
        <v>117</v>
      </c>
      <c r="E176" s="224" t="s">
        <v>19</v>
      </c>
      <c r="F176" s="225" t="s">
        <v>80</v>
      </c>
      <c r="G176" s="223"/>
      <c r="H176" s="226">
        <v>1</v>
      </c>
      <c r="I176" s="227"/>
      <c r="J176" s="223"/>
      <c r="K176" s="223"/>
      <c r="L176" s="228"/>
      <c r="M176" s="229"/>
      <c r="N176" s="230"/>
      <c r="O176" s="230"/>
      <c r="P176" s="230"/>
      <c r="Q176" s="230"/>
      <c r="R176" s="230"/>
      <c r="S176" s="230"/>
      <c r="T176" s="23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2" t="s">
        <v>117</v>
      </c>
      <c r="AU176" s="232" t="s">
        <v>80</v>
      </c>
      <c r="AV176" s="13" t="s">
        <v>82</v>
      </c>
      <c r="AW176" s="13" t="s">
        <v>33</v>
      </c>
      <c r="AX176" s="13" t="s">
        <v>72</v>
      </c>
      <c r="AY176" s="232" t="s">
        <v>107</v>
      </c>
    </row>
    <row r="177" s="14" customFormat="1">
      <c r="A177" s="14"/>
      <c r="B177" s="233"/>
      <c r="C177" s="234"/>
      <c r="D177" s="206" t="s">
        <v>117</v>
      </c>
      <c r="E177" s="235" t="s">
        <v>19</v>
      </c>
      <c r="F177" s="236" t="s">
        <v>119</v>
      </c>
      <c r="G177" s="234"/>
      <c r="H177" s="237">
        <v>1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3" t="s">
        <v>117</v>
      </c>
      <c r="AU177" s="243" t="s">
        <v>80</v>
      </c>
      <c r="AV177" s="14" t="s">
        <v>106</v>
      </c>
      <c r="AW177" s="14" t="s">
        <v>33</v>
      </c>
      <c r="AX177" s="14" t="s">
        <v>80</v>
      </c>
      <c r="AY177" s="243" t="s">
        <v>107</v>
      </c>
    </row>
    <row r="178" s="2" customFormat="1" ht="14.4" customHeight="1">
      <c r="A178" s="39"/>
      <c r="B178" s="40"/>
      <c r="C178" s="193" t="s">
        <v>187</v>
      </c>
      <c r="D178" s="193" t="s">
        <v>108</v>
      </c>
      <c r="E178" s="194" t="s">
        <v>188</v>
      </c>
      <c r="F178" s="195" t="s">
        <v>189</v>
      </c>
      <c r="G178" s="196" t="s">
        <v>111</v>
      </c>
      <c r="H178" s="197">
        <v>3</v>
      </c>
      <c r="I178" s="198"/>
      <c r="J178" s="199">
        <f>ROUND(I178*H178,2)</f>
        <v>0</v>
      </c>
      <c r="K178" s="195" t="s">
        <v>19</v>
      </c>
      <c r="L178" s="45"/>
      <c r="M178" s="200" t="s">
        <v>19</v>
      </c>
      <c r="N178" s="201" t="s">
        <v>43</v>
      </c>
      <c r="O178" s="85"/>
      <c r="P178" s="202">
        <f>O178*H178</f>
        <v>0</v>
      </c>
      <c r="Q178" s="202">
        <v>0</v>
      </c>
      <c r="R178" s="202">
        <f>Q178*H178</f>
        <v>0</v>
      </c>
      <c r="S178" s="202">
        <v>0</v>
      </c>
      <c r="T178" s="20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04" t="s">
        <v>112</v>
      </c>
      <c r="AT178" s="204" t="s">
        <v>108</v>
      </c>
      <c r="AU178" s="204" t="s">
        <v>80</v>
      </c>
      <c r="AY178" s="18" t="s">
        <v>107</v>
      </c>
      <c r="BE178" s="205">
        <f>IF(N178="základní",J178,0)</f>
        <v>0</v>
      </c>
      <c r="BF178" s="205">
        <f>IF(N178="snížená",J178,0)</f>
        <v>0</v>
      </c>
      <c r="BG178" s="205">
        <f>IF(N178="zákl. přenesená",J178,0)</f>
        <v>0</v>
      </c>
      <c r="BH178" s="205">
        <f>IF(N178="sníž. přenesená",J178,0)</f>
        <v>0</v>
      </c>
      <c r="BI178" s="205">
        <f>IF(N178="nulová",J178,0)</f>
        <v>0</v>
      </c>
      <c r="BJ178" s="18" t="s">
        <v>80</v>
      </c>
      <c r="BK178" s="205">
        <f>ROUND(I178*H178,2)</f>
        <v>0</v>
      </c>
      <c r="BL178" s="18" t="s">
        <v>112</v>
      </c>
      <c r="BM178" s="204" t="s">
        <v>190</v>
      </c>
    </row>
    <row r="179" s="2" customFormat="1">
      <c r="A179" s="39"/>
      <c r="B179" s="40"/>
      <c r="C179" s="41"/>
      <c r="D179" s="206" t="s">
        <v>113</v>
      </c>
      <c r="E179" s="41"/>
      <c r="F179" s="207" t="s">
        <v>189</v>
      </c>
      <c r="G179" s="41"/>
      <c r="H179" s="41"/>
      <c r="I179" s="208"/>
      <c r="J179" s="41"/>
      <c r="K179" s="41"/>
      <c r="L179" s="45"/>
      <c r="M179" s="209"/>
      <c r="N179" s="21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113</v>
      </c>
      <c r="AU179" s="18" t="s">
        <v>80</v>
      </c>
    </row>
    <row r="180" s="2" customFormat="1">
      <c r="A180" s="39"/>
      <c r="B180" s="40"/>
      <c r="C180" s="41"/>
      <c r="D180" s="206" t="s">
        <v>115</v>
      </c>
      <c r="E180" s="41"/>
      <c r="F180" s="211" t="s">
        <v>191</v>
      </c>
      <c r="G180" s="41"/>
      <c r="H180" s="41"/>
      <c r="I180" s="208"/>
      <c r="J180" s="41"/>
      <c r="K180" s="41"/>
      <c r="L180" s="45"/>
      <c r="M180" s="209"/>
      <c r="N180" s="21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115</v>
      </c>
      <c r="AU180" s="18" t="s">
        <v>80</v>
      </c>
    </row>
    <row r="181" s="12" customFormat="1">
      <c r="A181" s="12"/>
      <c r="B181" s="212"/>
      <c r="C181" s="213"/>
      <c r="D181" s="206" t="s">
        <v>117</v>
      </c>
      <c r="E181" s="214" t="s">
        <v>19</v>
      </c>
      <c r="F181" s="215" t="s">
        <v>171</v>
      </c>
      <c r="G181" s="213"/>
      <c r="H181" s="214" t="s">
        <v>19</v>
      </c>
      <c r="I181" s="216"/>
      <c r="J181" s="213"/>
      <c r="K181" s="213"/>
      <c r="L181" s="217"/>
      <c r="M181" s="218"/>
      <c r="N181" s="219"/>
      <c r="O181" s="219"/>
      <c r="P181" s="219"/>
      <c r="Q181" s="219"/>
      <c r="R181" s="219"/>
      <c r="S181" s="219"/>
      <c r="T181" s="220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T181" s="221" t="s">
        <v>117</v>
      </c>
      <c r="AU181" s="221" t="s">
        <v>80</v>
      </c>
      <c r="AV181" s="12" t="s">
        <v>80</v>
      </c>
      <c r="AW181" s="12" t="s">
        <v>33</v>
      </c>
      <c r="AX181" s="12" t="s">
        <v>72</v>
      </c>
      <c r="AY181" s="221" t="s">
        <v>107</v>
      </c>
    </row>
    <row r="182" s="13" customFormat="1">
      <c r="A182" s="13"/>
      <c r="B182" s="222"/>
      <c r="C182" s="223"/>
      <c r="D182" s="206" t="s">
        <v>117</v>
      </c>
      <c r="E182" s="224" t="s">
        <v>19</v>
      </c>
      <c r="F182" s="225" t="s">
        <v>123</v>
      </c>
      <c r="G182" s="223"/>
      <c r="H182" s="226">
        <v>3</v>
      </c>
      <c r="I182" s="227"/>
      <c r="J182" s="223"/>
      <c r="K182" s="223"/>
      <c r="L182" s="228"/>
      <c r="M182" s="229"/>
      <c r="N182" s="230"/>
      <c r="O182" s="230"/>
      <c r="P182" s="230"/>
      <c r="Q182" s="230"/>
      <c r="R182" s="230"/>
      <c r="S182" s="230"/>
      <c r="T182" s="23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2" t="s">
        <v>117</v>
      </c>
      <c r="AU182" s="232" t="s">
        <v>80</v>
      </c>
      <c r="AV182" s="13" t="s">
        <v>82</v>
      </c>
      <c r="AW182" s="13" t="s">
        <v>33</v>
      </c>
      <c r="AX182" s="13" t="s">
        <v>72</v>
      </c>
      <c r="AY182" s="232" t="s">
        <v>107</v>
      </c>
    </row>
    <row r="183" s="14" customFormat="1">
      <c r="A183" s="14"/>
      <c r="B183" s="233"/>
      <c r="C183" s="234"/>
      <c r="D183" s="206" t="s">
        <v>117</v>
      </c>
      <c r="E183" s="235" t="s">
        <v>19</v>
      </c>
      <c r="F183" s="236" t="s">
        <v>119</v>
      </c>
      <c r="G183" s="234"/>
      <c r="H183" s="237">
        <v>3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3" t="s">
        <v>117</v>
      </c>
      <c r="AU183" s="243" t="s">
        <v>80</v>
      </c>
      <c r="AV183" s="14" t="s">
        <v>106</v>
      </c>
      <c r="AW183" s="14" t="s">
        <v>33</v>
      </c>
      <c r="AX183" s="14" t="s">
        <v>80</v>
      </c>
      <c r="AY183" s="243" t="s">
        <v>107</v>
      </c>
    </row>
    <row r="184" s="2" customFormat="1" ht="14.4" customHeight="1">
      <c r="A184" s="39"/>
      <c r="B184" s="40"/>
      <c r="C184" s="193" t="s">
        <v>192</v>
      </c>
      <c r="D184" s="193" t="s">
        <v>108</v>
      </c>
      <c r="E184" s="194" t="s">
        <v>193</v>
      </c>
      <c r="F184" s="195" t="s">
        <v>194</v>
      </c>
      <c r="G184" s="196" t="s">
        <v>111</v>
      </c>
      <c r="H184" s="197">
        <v>2</v>
      </c>
      <c r="I184" s="198"/>
      <c r="J184" s="199">
        <f>ROUND(I184*H184,2)</f>
        <v>0</v>
      </c>
      <c r="K184" s="195" t="s">
        <v>19</v>
      </c>
      <c r="L184" s="45"/>
      <c r="M184" s="200" t="s">
        <v>19</v>
      </c>
      <c r="N184" s="201" t="s">
        <v>43</v>
      </c>
      <c r="O184" s="85"/>
      <c r="P184" s="202">
        <f>O184*H184</f>
        <v>0</v>
      </c>
      <c r="Q184" s="202">
        <v>0</v>
      </c>
      <c r="R184" s="202">
        <f>Q184*H184</f>
        <v>0</v>
      </c>
      <c r="S184" s="202">
        <v>0</v>
      </c>
      <c r="T184" s="20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04" t="s">
        <v>112</v>
      </c>
      <c r="AT184" s="204" t="s">
        <v>108</v>
      </c>
      <c r="AU184" s="204" t="s">
        <v>80</v>
      </c>
      <c r="AY184" s="18" t="s">
        <v>107</v>
      </c>
      <c r="BE184" s="205">
        <f>IF(N184="základní",J184,0)</f>
        <v>0</v>
      </c>
      <c r="BF184" s="205">
        <f>IF(N184="snížená",J184,0)</f>
        <v>0</v>
      </c>
      <c r="BG184" s="205">
        <f>IF(N184="zákl. přenesená",J184,0)</f>
        <v>0</v>
      </c>
      <c r="BH184" s="205">
        <f>IF(N184="sníž. přenesená",J184,0)</f>
        <v>0</v>
      </c>
      <c r="BI184" s="205">
        <f>IF(N184="nulová",J184,0)</f>
        <v>0</v>
      </c>
      <c r="BJ184" s="18" t="s">
        <v>80</v>
      </c>
      <c r="BK184" s="205">
        <f>ROUND(I184*H184,2)</f>
        <v>0</v>
      </c>
      <c r="BL184" s="18" t="s">
        <v>112</v>
      </c>
      <c r="BM184" s="204" t="s">
        <v>195</v>
      </c>
    </row>
    <row r="185" s="2" customFormat="1">
      <c r="A185" s="39"/>
      <c r="B185" s="40"/>
      <c r="C185" s="41"/>
      <c r="D185" s="206" t="s">
        <v>113</v>
      </c>
      <c r="E185" s="41"/>
      <c r="F185" s="207" t="s">
        <v>194</v>
      </c>
      <c r="G185" s="41"/>
      <c r="H185" s="41"/>
      <c r="I185" s="208"/>
      <c r="J185" s="41"/>
      <c r="K185" s="41"/>
      <c r="L185" s="45"/>
      <c r="M185" s="209"/>
      <c r="N185" s="21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113</v>
      </c>
      <c r="AU185" s="18" t="s">
        <v>80</v>
      </c>
    </row>
    <row r="186" s="2" customFormat="1">
      <c r="A186" s="39"/>
      <c r="B186" s="40"/>
      <c r="C186" s="41"/>
      <c r="D186" s="206" t="s">
        <v>115</v>
      </c>
      <c r="E186" s="41"/>
      <c r="F186" s="211" t="s">
        <v>196</v>
      </c>
      <c r="G186" s="41"/>
      <c r="H186" s="41"/>
      <c r="I186" s="208"/>
      <c r="J186" s="41"/>
      <c r="K186" s="41"/>
      <c r="L186" s="45"/>
      <c r="M186" s="209"/>
      <c r="N186" s="21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115</v>
      </c>
      <c r="AU186" s="18" t="s">
        <v>80</v>
      </c>
    </row>
    <row r="187" s="12" customFormat="1">
      <c r="A187" s="12"/>
      <c r="B187" s="212"/>
      <c r="C187" s="213"/>
      <c r="D187" s="206" t="s">
        <v>117</v>
      </c>
      <c r="E187" s="214" t="s">
        <v>19</v>
      </c>
      <c r="F187" s="215" t="s">
        <v>171</v>
      </c>
      <c r="G187" s="213"/>
      <c r="H187" s="214" t="s">
        <v>19</v>
      </c>
      <c r="I187" s="216"/>
      <c r="J187" s="213"/>
      <c r="K187" s="213"/>
      <c r="L187" s="217"/>
      <c r="M187" s="218"/>
      <c r="N187" s="219"/>
      <c r="O187" s="219"/>
      <c r="P187" s="219"/>
      <c r="Q187" s="219"/>
      <c r="R187" s="219"/>
      <c r="S187" s="219"/>
      <c r="T187" s="220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T187" s="221" t="s">
        <v>117</v>
      </c>
      <c r="AU187" s="221" t="s">
        <v>80</v>
      </c>
      <c r="AV187" s="12" t="s">
        <v>80</v>
      </c>
      <c r="AW187" s="12" t="s">
        <v>33</v>
      </c>
      <c r="AX187" s="12" t="s">
        <v>72</v>
      </c>
      <c r="AY187" s="221" t="s">
        <v>107</v>
      </c>
    </row>
    <row r="188" s="13" customFormat="1">
      <c r="A188" s="13"/>
      <c r="B188" s="222"/>
      <c r="C188" s="223"/>
      <c r="D188" s="206" t="s">
        <v>117</v>
      </c>
      <c r="E188" s="224" t="s">
        <v>19</v>
      </c>
      <c r="F188" s="225" t="s">
        <v>82</v>
      </c>
      <c r="G188" s="223"/>
      <c r="H188" s="226">
        <v>2</v>
      </c>
      <c r="I188" s="227"/>
      <c r="J188" s="223"/>
      <c r="K188" s="223"/>
      <c r="L188" s="228"/>
      <c r="M188" s="229"/>
      <c r="N188" s="230"/>
      <c r="O188" s="230"/>
      <c r="P188" s="230"/>
      <c r="Q188" s="230"/>
      <c r="R188" s="230"/>
      <c r="S188" s="230"/>
      <c r="T188" s="23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2" t="s">
        <v>117</v>
      </c>
      <c r="AU188" s="232" t="s">
        <v>80</v>
      </c>
      <c r="AV188" s="13" t="s">
        <v>82</v>
      </c>
      <c r="AW188" s="13" t="s">
        <v>33</v>
      </c>
      <c r="AX188" s="13" t="s">
        <v>72</v>
      </c>
      <c r="AY188" s="232" t="s">
        <v>107</v>
      </c>
    </row>
    <row r="189" s="14" customFormat="1">
      <c r="A189" s="14"/>
      <c r="B189" s="233"/>
      <c r="C189" s="234"/>
      <c r="D189" s="206" t="s">
        <v>117</v>
      </c>
      <c r="E189" s="235" t="s">
        <v>19</v>
      </c>
      <c r="F189" s="236" t="s">
        <v>119</v>
      </c>
      <c r="G189" s="234"/>
      <c r="H189" s="237">
        <v>2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3" t="s">
        <v>117</v>
      </c>
      <c r="AU189" s="243" t="s">
        <v>80</v>
      </c>
      <c r="AV189" s="14" t="s">
        <v>106</v>
      </c>
      <c r="AW189" s="14" t="s">
        <v>33</v>
      </c>
      <c r="AX189" s="14" t="s">
        <v>80</v>
      </c>
      <c r="AY189" s="243" t="s">
        <v>107</v>
      </c>
    </row>
    <row r="190" s="2" customFormat="1" ht="14.4" customHeight="1">
      <c r="A190" s="39"/>
      <c r="B190" s="40"/>
      <c r="C190" s="193" t="s">
        <v>151</v>
      </c>
      <c r="D190" s="193" t="s">
        <v>108</v>
      </c>
      <c r="E190" s="194" t="s">
        <v>197</v>
      </c>
      <c r="F190" s="195" t="s">
        <v>198</v>
      </c>
      <c r="G190" s="196" t="s">
        <v>111</v>
      </c>
      <c r="H190" s="197">
        <v>2</v>
      </c>
      <c r="I190" s="198"/>
      <c r="J190" s="199">
        <f>ROUND(I190*H190,2)</f>
        <v>0</v>
      </c>
      <c r="K190" s="195" t="s">
        <v>19</v>
      </c>
      <c r="L190" s="45"/>
      <c r="M190" s="200" t="s">
        <v>19</v>
      </c>
      <c r="N190" s="201" t="s">
        <v>43</v>
      </c>
      <c r="O190" s="85"/>
      <c r="P190" s="202">
        <f>O190*H190</f>
        <v>0</v>
      </c>
      <c r="Q190" s="202">
        <v>0</v>
      </c>
      <c r="R190" s="202">
        <f>Q190*H190</f>
        <v>0</v>
      </c>
      <c r="S190" s="202">
        <v>0</v>
      </c>
      <c r="T190" s="20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04" t="s">
        <v>112</v>
      </c>
      <c r="AT190" s="204" t="s">
        <v>108</v>
      </c>
      <c r="AU190" s="204" t="s">
        <v>80</v>
      </c>
      <c r="AY190" s="18" t="s">
        <v>107</v>
      </c>
      <c r="BE190" s="205">
        <f>IF(N190="základní",J190,0)</f>
        <v>0</v>
      </c>
      <c r="BF190" s="205">
        <f>IF(N190="snížená",J190,0)</f>
        <v>0</v>
      </c>
      <c r="BG190" s="205">
        <f>IF(N190="zákl. přenesená",J190,0)</f>
        <v>0</v>
      </c>
      <c r="BH190" s="205">
        <f>IF(N190="sníž. přenesená",J190,0)</f>
        <v>0</v>
      </c>
      <c r="BI190" s="205">
        <f>IF(N190="nulová",J190,0)</f>
        <v>0</v>
      </c>
      <c r="BJ190" s="18" t="s">
        <v>80</v>
      </c>
      <c r="BK190" s="205">
        <f>ROUND(I190*H190,2)</f>
        <v>0</v>
      </c>
      <c r="BL190" s="18" t="s">
        <v>112</v>
      </c>
      <c r="BM190" s="204" t="s">
        <v>199</v>
      </c>
    </row>
    <row r="191" s="2" customFormat="1">
      <c r="A191" s="39"/>
      <c r="B191" s="40"/>
      <c r="C191" s="41"/>
      <c r="D191" s="206" t="s">
        <v>113</v>
      </c>
      <c r="E191" s="41"/>
      <c r="F191" s="207" t="s">
        <v>198</v>
      </c>
      <c r="G191" s="41"/>
      <c r="H191" s="41"/>
      <c r="I191" s="208"/>
      <c r="J191" s="41"/>
      <c r="K191" s="41"/>
      <c r="L191" s="45"/>
      <c r="M191" s="209"/>
      <c r="N191" s="21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113</v>
      </c>
      <c r="AU191" s="18" t="s">
        <v>80</v>
      </c>
    </row>
    <row r="192" s="2" customFormat="1">
      <c r="A192" s="39"/>
      <c r="B192" s="40"/>
      <c r="C192" s="41"/>
      <c r="D192" s="206" t="s">
        <v>115</v>
      </c>
      <c r="E192" s="41"/>
      <c r="F192" s="211" t="s">
        <v>200</v>
      </c>
      <c r="G192" s="41"/>
      <c r="H192" s="41"/>
      <c r="I192" s="208"/>
      <c r="J192" s="41"/>
      <c r="K192" s="41"/>
      <c r="L192" s="45"/>
      <c r="M192" s="209"/>
      <c r="N192" s="21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115</v>
      </c>
      <c r="AU192" s="18" t="s">
        <v>80</v>
      </c>
    </row>
    <row r="193" s="12" customFormat="1">
      <c r="A193" s="12"/>
      <c r="B193" s="212"/>
      <c r="C193" s="213"/>
      <c r="D193" s="206" t="s">
        <v>117</v>
      </c>
      <c r="E193" s="214" t="s">
        <v>19</v>
      </c>
      <c r="F193" s="215" t="s">
        <v>171</v>
      </c>
      <c r="G193" s="213"/>
      <c r="H193" s="214" t="s">
        <v>19</v>
      </c>
      <c r="I193" s="216"/>
      <c r="J193" s="213"/>
      <c r="K193" s="213"/>
      <c r="L193" s="217"/>
      <c r="M193" s="218"/>
      <c r="N193" s="219"/>
      <c r="O193" s="219"/>
      <c r="P193" s="219"/>
      <c r="Q193" s="219"/>
      <c r="R193" s="219"/>
      <c r="S193" s="219"/>
      <c r="T193" s="220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T193" s="221" t="s">
        <v>117</v>
      </c>
      <c r="AU193" s="221" t="s">
        <v>80</v>
      </c>
      <c r="AV193" s="12" t="s">
        <v>80</v>
      </c>
      <c r="AW193" s="12" t="s">
        <v>33</v>
      </c>
      <c r="AX193" s="12" t="s">
        <v>72</v>
      </c>
      <c r="AY193" s="221" t="s">
        <v>107</v>
      </c>
    </row>
    <row r="194" s="13" customFormat="1">
      <c r="A194" s="13"/>
      <c r="B194" s="222"/>
      <c r="C194" s="223"/>
      <c r="D194" s="206" t="s">
        <v>117</v>
      </c>
      <c r="E194" s="224" t="s">
        <v>19</v>
      </c>
      <c r="F194" s="225" t="s">
        <v>82</v>
      </c>
      <c r="G194" s="223"/>
      <c r="H194" s="226">
        <v>2</v>
      </c>
      <c r="I194" s="227"/>
      <c r="J194" s="223"/>
      <c r="K194" s="223"/>
      <c r="L194" s="228"/>
      <c r="M194" s="229"/>
      <c r="N194" s="230"/>
      <c r="O194" s="230"/>
      <c r="P194" s="230"/>
      <c r="Q194" s="230"/>
      <c r="R194" s="230"/>
      <c r="S194" s="230"/>
      <c r="T194" s="23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2" t="s">
        <v>117</v>
      </c>
      <c r="AU194" s="232" t="s">
        <v>80</v>
      </c>
      <c r="AV194" s="13" t="s">
        <v>82</v>
      </c>
      <c r="AW194" s="13" t="s">
        <v>33</v>
      </c>
      <c r="AX194" s="13" t="s">
        <v>72</v>
      </c>
      <c r="AY194" s="232" t="s">
        <v>107</v>
      </c>
    </row>
    <row r="195" s="14" customFormat="1">
      <c r="A195" s="14"/>
      <c r="B195" s="233"/>
      <c r="C195" s="234"/>
      <c r="D195" s="206" t="s">
        <v>117</v>
      </c>
      <c r="E195" s="235" t="s">
        <v>19</v>
      </c>
      <c r="F195" s="236" t="s">
        <v>119</v>
      </c>
      <c r="G195" s="234"/>
      <c r="H195" s="237">
        <v>2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3" t="s">
        <v>117</v>
      </c>
      <c r="AU195" s="243" t="s">
        <v>80</v>
      </c>
      <c r="AV195" s="14" t="s">
        <v>106</v>
      </c>
      <c r="AW195" s="14" t="s">
        <v>33</v>
      </c>
      <c r="AX195" s="14" t="s">
        <v>80</v>
      </c>
      <c r="AY195" s="243" t="s">
        <v>107</v>
      </c>
    </row>
    <row r="196" s="2" customFormat="1" ht="14.4" customHeight="1">
      <c r="A196" s="39"/>
      <c r="B196" s="40"/>
      <c r="C196" s="193" t="s">
        <v>7</v>
      </c>
      <c r="D196" s="193" t="s">
        <v>108</v>
      </c>
      <c r="E196" s="194" t="s">
        <v>201</v>
      </c>
      <c r="F196" s="195" t="s">
        <v>202</v>
      </c>
      <c r="G196" s="196" t="s">
        <v>111</v>
      </c>
      <c r="H196" s="197">
        <v>1</v>
      </c>
      <c r="I196" s="198"/>
      <c r="J196" s="199">
        <f>ROUND(I196*H196,2)</f>
        <v>0</v>
      </c>
      <c r="K196" s="195" t="s">
        <v>19</v>
      </c>
      <c r="L196" s="45"/>
      <c r="M196" s="200" t="s">
        <v>19</v>
      </c>
      <c r="N196" s="201" t="s">
        <v>43</v>
      </c>
      <c r="O196" s="85"/>
      <c r="P196" s="202">
        <f>O196*H196</f>
        <v>0</v>
      </c>
      <c r="Q196" s="202">
        <v>0</v>
      </c>
      <c r="R196" s="202">
        <f>Q196*H196</f>
        <v>0</v>
      </c>
      <c r="S196" s="202">
        <v>0</v>
      </c>
      <c r="T196" s="20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04" t="s">
        <v>112</v>
      </c>
      <c r="AT196" s="204" t="s">
        <v>108</v>
      </c>
      <c r="AU196" s="204" t="s">
        <v>80</v>
      </c>
      <c r="AY196" s="18" t="s">
        <v>107</v>
      </c>
      <c r="BE196" s="205">
        <f>IF(N196="základní",J196,0)</f>
        <v>0</v>
      </c>
      <c r="BF196" s="205">
        <f>IF(N196="snížená",J196,0)</f>
        <v>0</v>
      </c>
      <c r="BG196" s="205">
        <f>IF(N196="zákl. přenesená",J196,0)</f>
        <v>0</v>
      </c>
      <c r="BH196" s="205">
        <f>IF(N196="sníž. přenesená",J196,0)</f>
        <v>0</v>
      </c>
      <c r="BI196" s="205">
        <f>IF(N196="nulová",J196,0)</f>
        <v>0</v>
      </c>
      <c r="BJ196" s="18" t="s">
        <v>80</v>
      </c>
      <c r="BK196" s="205">
        <f>ROUND(I196*H196,2)</f>
        <v>0</v>
      </c>
      <c r="BL196" s="18" t="s">
        <v>112</v>
      </c>
      <c r="BM196" s="204" t="s">
        <v>203</v>
      </c>
    </row>
    <row r="197" s="2" customFormat="1">
      <c r="A197" s="39"/>
      <c r="B197" s="40"/>
      <c r="C197" s="41"/>
      <c r="D197" s="206" t="s">
        <v>113</v>
      </c>
      <c r="E197" s="41"/>
      <c r="F197" s="207" t="s">
        <v>202</v>
      </c>
      <c r="G197" s="41"/>
      <c r="H197" s="41"/>
      <c r="I197" s="208"/>
      <c r="J197" s="41"/>
      <c r="K197" s="41"/>
      <c r="L197" s="45"/>
      <c r="M197" s="209"/>
      <c r="N197" s="21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113</v>
      </c>
      <c r="AU197" s="18" t="s">
        <v>80</v>
      </c>
    </row>
    <row r="198" s="2" customFormat="1">
      <c r="A198" s="39"/>
      <c r="B198" s="40"/>
      <c r="C198" s="41"/>
      <c r="D198" s="206" t="s">
        <v>115</v>
      </c>
      <c r="E198" s="41"/>
      <c r="F198" s="211" t="s">
        <v>204</v>
      </c>
      <c r="G198" s="41"/>
      <c r="H198" s="41"/>
      <c r="I198" s="208"/>
      <c r="J198" s="41"/>
      <c r="K198" s="41"/>
      <c r="L198" s="45"/>
      <c r="M198" s="209"/>
      <c r="N198" s="21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115</v>
      </c>
      <c r="AU198" s="18" t="s">
        <v>80</v>
      </c>
    </row>
    <row r="199" s="12" customFormat="1">
      <c r="A199" s="12"/>
      <c r="B199" s="212"/>
      <c r="C199" s="213"/>
      <c r="D199" s="206" t="s">
        <v>117</v>
      </c>
      <c r="E199" s="214" t="s">
        <v>19</v>
      </c>
      <c r="F199" s="215" t="s">
        <v>171</v>
      </c>
      <c r="G199" s="213"/>
      <c r="H199" s="214" t="s">
        <v>19</v>
      </c>
      <c r="I199" s="216"/>
      <c r="J199" s="213"/>
      <c r="K199" s="213"/>
      <c r="L199" s="217"/>
      <c r="M199" s="218"/>
      <c r="N199" s="219"/>
      <c r="O199" s="219"/>
      <c r="P199" s="219"/>
      <c r="Q199" s="219"/>
      <c r="R199" s="219"/>
      <c r="S199" s="219"/>
      <c r="T199" s="220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T199" s="221" t="s">
        <v>117</v>
      </c>
      <c r="AU199" s="221" t="s">
        <v>80</v>
      </c>
      <c r="AV199" s="12" t="s">
        <v>80</v>
      </c>
      <c r="AW199" s="12" t="s">
        <v>33</v>
      </c>
      <c r="AX199" s="12" t="s">
        <v>72</v>
      </c>
      <c r="AY199" s="221" t="s">
        <v>107</v>
      </c>
    </row>
    <row r="200" s="13" customFormat="1">
      <c r="A200" s="13"/>
      <c r="B200" s="222"/>
      <c r="C200" s="223"/>
      <c r="D200" s="206" t="s">
        <v>117</v>
      </c>
      <c r="E200" s="224" t="s">
        <v>19</v>
      </c>
      <c r="F200" s="225" t="s">
        <v>80</v>
      </c>
      <c r="G200" s="223"/>
      <c r="H200" s="226">
        <v>1</v>
      </c>
      <c r="I200" s="227"/>
      <c r="J200" s="223"/>
      <c r="K200" s="223"/>
      <c r="L200" s="228"/>
      <c r="M200" s="229"/>
      <c r="N200" s="230"/>
      <c r="O200" s="230"/>
      <c r="P200" s="230"/>
      <c r="Q200" s="230"/>
      <c r="R200" s="230"/>
      <c r="S200" s="230"/>
      <c r="T200" s="23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2" t="s">
        <v>117</v>
      </c>
      <c r="AU200" s="232" t="s">
        <v>80</v>
      </c>
      <c r="AV200" s="13" t="s">
        <v>82</v>
      </c>
      <c r="AW200" s="13" t="s">
        <v>33</v>
      </c>
      <c r="AX200" s="13" t="s">
        <v>72</v>
      </c>
      <c r="AY200" s="232" t="s">
        <v>107</v>
      </c>
    </row>
    <row r="201" s="14" customFormat="1">
      <c r="A201" s="14"/>
      <c r="B201" s="233"/>
      <c r="C201" s="234"/>
      <c r="D201" s="206" t="s">
        <v>117</v>
      </c>
      <c r="E201" s="235" t="s">
        <v>19</v>
      </c>
      <c r="F201" s="236" t="s">
        <v>119</v>
      </c>
      <c r="G201" s="234"/>
      <c r="H201" s="237">
        <v>1</v>
      </c>
      <c r="I201" s="238"/>
      <c r="J201" s="234"/>
      <c r="K201" s="234"/>
      <c r="L201" s="239"/>
      <c r="M201" s="240"/>
      <c r="N201" s="241"/>
      <c r="O201" s="241"/>
      <c r="P201" s="241"/>
      <c r="Q201" s="241"/>
      <c r="R201" s="241"/>
      <c r="S201" s="241"/>
      <c r="T201" s="24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3" t="s">
        <v>117</v>
      </c>
      <c r="AU201" s="243" t="s">
        <v>80</v>
      </c>
      <c r="AV201" s="14" t="s">
        <v>106</v>
      </c>
      <c r="AW201" s="14" t="s">
        <v>33</v>
      </c>
      <c r="AX201" s="14" t="s">
        <v>80</v>
      </c>
      <c r="AY201" s="243" t="s">
        <v>107</v>
      </c>
    </row>
    <row r="202" s="2" customFormat="1" ht="14.4" customHeight="1">
      <c r="A202" s="39"/>
      <c r="B202" s="40"/>
      <c r="C202" s="193" t="s">
        <v>156</v>
      </c>
      <c r="D202" s="193" t="s">
        <v>108</v>
      </c>
      <c r="E202" s="194" t="s">
        <v>205</v>
      </c>
      <c r="F202" s="195" t="s">
        <v>206</v>
      </c>
      <c r="G202" s="196" t="s">
        <v>111</v>
      </c>
      <c r="H202" s="197">
        <v>1</v>
      </c>
      <c r="I202" s="198"/>
      <c r="J202" s="199">
        <f>ROUND(I202*H202,2)</f>
        <v>0</v>
      </c>
      <c r="K202" s="195" t="s">
        <v>19</v>
      </c>
      <c r="L202" s="45"/>
      <c r="M202" s="200" t="s">
        <v>19</v>
      </c>
      <c r="N202" s="201" t="s">
        <v>43</v>
      </c>
      <c r="O202" s="85"/>
      <c r="P202" s="202">
        <f>O202*H202</f>
        <v>0</v>
      </c>
      <c r="Q202" s="202">
        <v>0</v>
      </c>
      <c r="R202" s="202">
        <f>Q202*H202</f>
        <v>0</v>
      </c>
      <c r="S202" s="202">
        <v>0</v>
      </c>
      <c r="T202" s="20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04" t="s">
        <v>112</v>
      </c>
      <c r="AT202" s="204" t="s">
        <v>108</v>
      </c>
      <c r="AU202" s="204" t="s">
        <v>80</v>
      </c>
      <c r="AY202" s="18" t="s">
        <v>107</v>
      </c>
      <c r="BE202" s="205">
        <f>IF(N202="základní",J202,0)</f>
        <v>0</v>
      </c>
      <c r="BF202" s="205">
        <f>IF(N202="snížená",J202,0)</f>
        <v>0</v>
      </c>
      <c r="BG202" s="205">
        <f>IF(N202="zákl. přenesená",J202,0)</f>
        <v>0</v>
      </c>
      <c r="BH202" s="205">
        <f>IF(N202="sníž. přenesená",J202,0)</f>
        <v>0</v>
      </c>
      <c r="BI202" s="205">
        <f>IF(N202="nulová",J202,0)</f>
        <v>0</v>
      </c>
      <c r="BJ202" s="18" t="s">
        <v>80</v>
      </c>
      <c r="BK202" s="205">
        <f>ROUND(I202*H202,2)</f>
        <v>0</v>
      </c>
      <c r="BL202" s="18" t="s">
        <v>112</v>
      </c>
      <c r="BM202" s="204" t="s">
        <v>207</v>
      </c>
    </row>
    <row r="203" s="2" customFormat="1">
      <c r="A203" s="39"/>
      <c r="B203" s="40"/>
      <c r="C203" s="41"/>
      <c r="D203" s="206" t="s">
        <v>113</v>
      </c>
      <c r="E203" s="41"/>
      <c r="F203" s="207" t="s">
        <v>206</v>
      </c>
      <c r="G203" s="41"/>
      <c r="H203" s="41"/>
      <c r="I203" s="208"/>
      <c r="J203" s="41"/>
      <c r="K203" s="41"/>
      <c r="L203" s="45"/>
      <c r="M203" s="209"/>
      <c r="N203" s="21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113</v>
      </c>
      <c r="AU203" s="18" t="s">
        <v>80</v>
      </c>
    </row>
    <row r="204" s="2" customFormat="1">
      <c r="A204" s="39"/>
      <c r="B204" s="40"/>
      <c r="C204" s="41"/>
      <c r="D204" s="206" t="s">
        <v>115</v>
      </c>
      <c r="E204" s="41"/>
      <c r="F204" s="211" t="s">
        <v>208</v>
      </c>
      <c r="G204" s="41"/>
      <c r="H204" s="41"/>
      <c r="I204" s="208"/>
      <c r="J204" s="41"/>
      <c r="K204" s="41"/>
      <c r="L204" s="45"/>
      <c r="M204" s="209"/>
      <c r="N204" s="21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115</v>
      </c>
      <c r="AU204" s="18" t="s">
        <v>80</v>
      </c>
    </row>
    <row r="205" s="12" customFormat="1">
      <c r="A205" s="12"/>
      <c r="B205" s="212"/>
      <c r="C205" s="213"/>
      <c r="D205" s="206" t="s">
        <v>117</v>
      </c>
      <c r="E205" s="214" t="s">
        <v>19</v>
      </c>
      <c r="F205" s="215" t="s">
        <v>171</v>
      </c>
      <c r="G205" s="213"/>
      <c r="H205" s="214" t="s">
        <v>19</v>
      </c>
      <c r="I205" s="216"/>
      <c r="J205" s="213"/>
      <c r="K205" s="213"/>
      <c r="L205" s="217"/>
      <c r="M205" s="218"/>
      <c r="N205" s="219"/>
      <c r="O205" s="219"/>
      <c r="P205" s="219"/>
      <c r="Q205" s="219"/>
      <c r="R205" s="219"/>
      <c r="S205" s="219"/>
      <c r="T205" s="220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T205" s="221" t="s">
        <v>117</v>
      </c>
      <c r="AU205" s="221" t="s">
        <v>80</v>
      </c>
      <c r="AV205" s="12" t="s">
        <v>80</v>
      </c>
      <c r="AW205" s="12" t="s">
        <v>33</v>
      </c>
      <c r="AX205" s="12" t="s">
        <v>72</v>
      </c>
      <c r="AY205" s="221" t="s">
        <v>107</v>
      </c>
    </row>
    <row r="206" s="13" customFormat="1">
      <c r="A206" s="13"/>
      <c r="B206" s="222"/>
      <c r="C206" s="223"/>
      <c r="D206" s="206" t="s">
        <v>117</v>
      </c>
      <c r="E206" s="224" t="s">
        <v>19</v>
      </c>
      <c r="F206" s="225" t="s">
        <v>80</v>
      </c>
      <c r="G206" s="223"/>
      <c r="H206" s="226">
        <v>1</v>
      </c>
      <c r="I206" s="227"/>
      <c r="J206" s="223"/>
      <c r="K206" s="223"/>
      <c r="L206" s="228"/>
      <c r="M206" s="229"/>
      <c r="N206" s="230"/>
      <c r="O206" s="230"/>
      <c r="P206" s="230"/>
      <c r="Q206" s="230"/>
      <c r="R206" s="230"/>
      <c r="S206" s="230"/>
      <c r="T206" s="23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2" t="s">
        <v>117</v>
      </c>
      <c r="AU206" s="232" t="s">
        <v>80</v>
      </c>
      <c r="AV206" s="13" t="s">
        <v>82</v>
      </c>
      <c r="AW206" s="13" t="s">
        <v>33</v>
      </c>
      <c r="AX206" s="13" t="s">
        <v>72</v>
      </c>
      <c r="AY206" s="232" t="s">
        <v>107</v>
      </c>
    </row>
    <row r="207" s="14" customFormat="1">
      <c r="A207" s="14"/>
      <c r="B207" s="233"/>
      <c r="C207" s="234"/>
      <c r="D207" s="206" t="s">
        <v>117</v>
      </c>
      <c r="E207" s="235" t="s">
        <v>19</v>
      </c>
      <c r="F207" s="236" t="s">
        <v>119</v>
      </c>
      <c r="G207" s="234"/>
      <c r="H207" s="237">
        <v>1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3" t="s">
        <v>117</v>
      </c>
      <c r="AU207" s="243" t="s">
        <v>80</v>
      </c>
      <c r="AV207" s="14" t="s">
        <v>106</v>
      </c>
      <c r="AW207" s="14" t="s">
        <v>33</v>
      </c>
      <c r="AX207" s="14" t="s">
        <v>80</v>
      </c>
      <c r="AY207" s="243" t="s">
        <v>107</v>
      </c>
    </row>
    <row r="208" s="2" customFormat="1" ht="14.4" customHeight="1">
      <c r="A208" s="39"/>
      <c r="B208" s="40"/>
      <c r="C208" s="193" t="s">
        <v>209</v>
      </c>
      <c r="D208" s="193" t="s">
        <v>108</v>
      </c>
      <c r="E208" s="194" t="s">
        <v>210</v>
      </c>
      <c r="F208" s="195" t="s">
        <v>211</v>
      </c>
      <c r="G208" s="196" t="s">
        <v>111</v>
      </c>
      <c r="H208" s="197">
        <v>1</v>
      </c>
      <c r="I208" s="198"/>
      <c r="J208" s="199">
        <f>ROUND(I208*H208,2)</f>
        <v>0</v>
      </c>
      <c r="K208" s="195" t="s">
        <v>19</v>
      </c>
      <c r="L208" s="45"/>
      <c r="M208" s="200" t="s">
        <v>19</v>
      </c>
      <c r="N208" s="201" t="s">
        <v>43</v>
      </c>
      <c r="O208" s="85"/>
      <c r="P208" s="202">
        <f>O208*H208</f>
        <v>0</v>
      </c>
      <c r="Q208" s="202">
        <v>0</v>
      </c>
      <c r="R208" s="202">
        <f>Q208*H208</f>
        <v>0</v>
      </c>
      <c r="S208" s="202">
        <v>0</v>
      </c>
      <c r="T208" s="20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04" t="s">
        <v>112</v>
      </c>
      <c r="AT208" s="204" t="s">
        <v>108</v>
      </c>
      <c r="AU208" s="204" t="s">
        <v>80</v>
      </c>
      <c r="AY208" s="18" t="s">
        <v>107</v>
      </c>
      <c r="BE208" s="205">
        <f>IF(N208="základní",J208,0)</f>
        <v>0</v>
      </c>
      <c r="BF208" s="205">
        <f>IF(N208="snížená",J208,0)</f>
        <v>0</v>
      </c>
      <c r="BG208" s="205">
        <f>IF(N208="zákl. přenesená",J208,0)</f>
        <v>0</v>
      </c>
      <c r="BH208" s="205">
        <f>IF(N208="sníž. přenesená",J208,0)</f>
        <v>0</v>
      </c>
      <c r="BI208" s="205">
        <f>IF(N208="nulová",J208,0)</f>
        <v>0</v>
      </c>
      <c r="BJ208" s="18" t="s">
        <v>80</v>
      </c>
      <c r="BK208" s="205">
        <f>ROUND(I208*H208,2)</f>
        <v>0</v>
      </c>
      <c r="BL208" s="18" t="s">
        <v>112</v>
      </c>
      <c r="BM208" s="204" t="s">
        <v>212</v>
      </c>
    </row>
    <row r="209" s="2" customFormat="1">
      <c r="A209" s="39"/>
      <c r="B209" s="40"/>
      <c r="C209" s="41"/>
      <c r="D209" s="206" t="s">
        <v>113</v>
      </c>
      <c r="E209" s="41"/>
      <c r="F209" s="207" t="s">
        <v>211</v>
      </c>
      <c r="G209" s="41"/>
      <c r="H209" s="41"/>
      <c r="I209" s="208"/>
      <c r="J209" s="41"/>
      <c r="K209" s="41"/>
      <c r="L209" s="45"/>
      <c r="M209" s="209"/>
      <c r="N209" s="21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113</v>
      </c>
      <c r="AU209" s="18" t="s">
        <v>80</v>
      </c>
    </row>
    <row r="210" s="2" customFormat="1">
      <c r="A210" s="39"/>
      <c r="B210" s="40"/>
      <c r="C210" s="41"/>
      <c r="D210" s="206" t="s">
        <v>115</v>
      </c>
      <c r="E210" s="41"/>
      <c r="F210" s="211" t="s">
        <v>213</v>
      </c>
      <c r="G210" s="41"/>
      <c r="H210" s="41"/>
      <c r="I210" s="208"/>
      <c r="J210" s="41"/>
      <c r="K210" s="41"/>
      <c r="L210" s="45"/>
      <c r="M210" s="209"/>
      <c r="N210" s="21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115</v>
      </c>
      <c r="AU210" s="18" t="s">
        <v>80</v>
      </c>
    </row>
    <row r="211" s="12" customFormat="1">
      <c r="A211" s="12"/>
      <c r="B211" s="212"/>
      <c r="C211" s="213"/>
      <c r="D211" s="206" t="s">
        <v>117</v>
      </c>
      <c r="E211" s="214" t="s">
        <v>19</v>
      </c>
      <c r="F211" s="215" t="s">
        <v>171</v>
      </c>
      <c r="G211" s="213"/>
      <c r="H211" s="214" t="s">
        <v>19</v>
      </c>
      <c r="I211" s="216"/>
      <c r="J211" s="213"/>
      <c r="K211" s="213"/>
      <c r="L211" s="217"/>
      <c r="M211" s="218"/>
      <c r="N211" s="219"/>
      <c r="O211" s="219"/>
      <c r="P211" s="219"/>
      <c r="Q211" s="219"/>
      <c r="R211" s="219"/>
      <c r="S211" s="219"/>
      <c r="T211" s="220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T211" s="221" t="s">
        <v>117</v>
      </c>
      <c r="AU211" s="221" t="s">
        <v>80</v>
      </c>
      <c r="AV211" s="12" t="s">
        <v>80</v>
      </c>
      <c r="AW211" s="12" t="s">
        <v>33</v>
      </c>
      <c r="AX211" s="12" t="s">
        <v>72</v>
      </c>
      <c r="AY211" s="221" t="s">
        <v>107</v>
      </c>
    </row>
    <row r="212" s="13" customFormat="1">
      <c r="A212" s="13"/>
      <c r="B212" s="222"/>
      <c r="C212" s="223"/>
      <c r="D212" s="206" t="s">
        <v>117</v>
      </c>
      <c r="E212" s="224" t="s">
        <v>19</v>
      </c>
      <c r="F212" s="225" t="s">
        <v>80</v>
      </c>
      <c r="G212" s="223"/>
      <c r="H212" s="226">
        <v>1</v>
      </c>
      <c r="I212" s="227"/>
      <c r="J212" s="223"/>
      <c r="K212" s="223"/>
      <c r="L212" s="228"/>
      <c r="M212" s="229"/>
      <c r="N212" s="230"/>
      <c r="O212" s="230"/>
      <c r="P212" s="230"/>
      <c r="Q212" s="230"/>
      <c r="R212" s="230"/>
      <c r="S212" s="230"/>
      <c r="T212" s="23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2" t="s">
        <v>117</v>
      </c>
      <c r="AU212" s="232" t="s">
        <v>80</v>
      </c>
      <c r="AV212" s="13" t="s">
        <v>82</v>
      </c>
      <c r="AW212" s="13" t="s">
        <v>33</v>
      </c>
      <c r="AX212" s="13" t="s">
        <v>72</v>
      </c>
      <c r="AY212" s="232" t="s">
        <v>107</v>
      </c>
    </row>
    <row r="213" s="14" customFormat="1">
      <c r="A213" s="14"/>
      <c r="B213" s="233"/>
      <c r="C213" s="234"/>
      <c r="D213" s="206" t="s">
        <v>117</v>
      </c>
      <c r="E213" s="235" t="s">
        <v>19</v>
      </c>
      <c r="F213" s="236" t="s">
        <v>119</v>
      </c>
      <c r="G213" s="234"/>
      <c r="H213" s="237">
        <v>1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3" t="s">
        <v>117</v>
      </c>
      <c r="AU213" s="243" t="s">
        <v>80</v>
      </c>
      <c r="AV213" s="14" t="s">
        <v>106</v>
      </c>
      <c r="AW213" s="14" t="s">
        <v>33</v>
      </c>
      <c r="AX213" s="14" t="s">
        <v>80</v>
      </c>
      <c r="AY213" s="243" t="s">
        <v>107</v>
      </c>
    </row>
    <row r="214" s="2" customFormat="1" ht="14.4" customHeight="1">
      <c r="A214" s="39"/>
      <c r="B214" s="40"/>
      <c r="C214" s="193" t="s">
        <v>160</v>
      </c>
      <c r="D214" s="193" t="s">
        <v>108</v>
      </c>
      <c r="E214" s="194" t="s">
        <v>214</v>
      </c>
      <c r="F214" s="195" t="s">
        <v>215</v>
      </c>
      <c r="G214" s="196" t="s">
        <v>111</v>
      </c>
      <c r="H214" s="197">
        <v>3</v>
      </c>
      <c r="I214" s="198"/>
      <c r="J214" s="199">
        <f>ROUND(I214*H214,2)</f>
        <v>0</v>
      </c>
      <c r="K214" s="195" t="s">
        <v>19</v>
      </c>
      <c r="L214" s="45"/>
      <c r="M214" s="200" t="s">
        <v>19</v>
      </c>
      <c r="N214" s="201" t="s">
        <v>43</v>
      </c>
      <c r="O214" s="85"/>
      <c r="P214" s="202">
        <f>O214*H214</f>
        <v>0</v>
      </c>
      <c r="Q214" s="202">
        <v>0</v>
      </c>
      <c r="R214" s="202">
        <f>Q214*H214</f>
        <v>0</v>
      </c>
      <c r="S214" s="202">
        <v>0</v>
      </c>
      <c r="T214" s="20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04" t="s">
        <v>112</v>
      </c>
      <c r="AT214" s="204" t="s">
        <v>108</v>
      </c>
      <c r="AU214" s="204" t="s">
        <v>80</v>
      </c>
      <c r="AY214" s="18" t="s">
        <v>107</v>
      </c>
      <c r="BE214" s="205">
        <f>IF(N214="základní",J214,0)</f>
        <v>0</v>
      </c>
      <c r="BF214" s="205">
        <f>IF(N214="snížená",J214,0)</f>
        <v>0</v>
      </c>
      <c r="BG214" s="205">
        <f>IF(N214="zákl. přenesená",J214,0)</f>
        <v>0</v>
      </c>
      <c r="BH214" s="205">
        <f>IF(N214="sníž. přenesená",J214,0)</f>
        <v>0</v>
      </c>
      <c r="BI214" s="205">
        <f>IF(N214="nulová",J214,0)</f>
        <v>0</v>
      </c>
      <c r="BJ214" s="18" t="s">
        <v>80</v>
      </c>
      <c r="BK214" s="205">
        <f>ROUND(I214*H214,2)</f>
        <v>0</v>
      </c>
      <c r="BL214" s="18" t="s">
        <v>112</v>
      </c>
      <c r="BM214" s="204" t="s">
        <v>216</v>
      </c>
    </row>
    <row r="215" s="2" customFormat="1">
      <c r="A215" s="39"/>
      <c r="B215" s="40"/>
      <c r="C215" s="41"/>
      <c r="D215" s="206" t="s">
        <v>113</v>
      </c>
      <c r="E215" s="41"/>
      <c r="F215" s="207" t="s">
        <v>215</v>
      </c>
      <c r="G215" s="41"/>
      <c r="H215" s="41"/>
      <c r="I215" s="208"/>
      <c r="J215" s="41"/>
      <c r="K215" s="41"/>
      <c r="L215" s="45"/>
      <c r="M215" s="209"/>
      <c r="N215" s="210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113</v>
      </c>
      <c r="AU215" s="18" t="s">
        <v>80</v>
      </c>
    </row>
    <row r="216" s="2" customFormat="1">
      <c r="A216" s="39"/>
      <c r="B216" s="40"/>
      <c r="C216" s="41"/>
      <c r="D216" s="206" t="s">
        <v>115</v>
      </c>
      <c r="E216" s="41"/>
      <c r="F216" s="211" t="s">
        <v>217</v>
      </c>
      <c r="G216" s="41"/>
      <c r="H216" s="41"/>
      <c r="I216" s="208"/>
      <c r="J216" s="41"/>
      <c r="K216" s="41"/>
      <c r="L216" s="45"/>
      <c r="M216" s="209"/>
      <c r="N216" s="21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115</v>
      </c>
      <c r="AU216" s="18" t="s">
        <v>80</v>
      </c>
    </row>
    <row r="217" s="12" customFormat="1">
      <c r="A217" s="12"/>
      <c r="B217" s="212"/>
      <c r="C217" s="213"/>
      <c r="D217" s="206" t="s">
        <v>117</v>
      </c>
      <c r="E217" s="214" t="s">
        <v>19</v>
      </c>
      <c r="F217" s="215" t="s">
        <v>171</v>
      </c>
      <c r="G217" s="213"/>
      <c r="H217" s="214" t="s">
        <v>19</v>
      </c>
      <c r="I217" s="216"/>
      <c r="J217" s="213"/>
      <c r="K217" s="213"/>
      <c r="L217" s="217"/>
      <c r="M217" s="218"/>
      <c r="N217" s="219"/>
      <c r="O217" s="219"/>
      <c r="P217" s="219"/>
      <c r="Q217" s="219"/>
      <c r="R217" s="219"/>
      <c r="S217" s="219"/>
      <c r="T217" s="220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T217" s="221" t="s">
        <v>117</v>
      </c>
      <c r="AU217" s="221" t="s">
        <v>80</v>
      </c>
      <c r="AV217" s="12" t="s">
        <v>80</v>
      </c>
      <c r="AW217" s="12" t="s">
        <v>33</v>
      </c>
      <c r="AX217" s="12" t="s">
        <v>72</v>
      </c>
      <c r="AY217" s="221" t="s">
        <v>107</v>
      </c>
    </row>
    <row r="218" s="13" customFormat="1">
      <c r="A218" s="13"/>
      <c r="B218" s="222"/>
      <c r="C218" s="223"/>
      <c r="D218" s="206" t="s">
        <v>117</v>
      </c>
      <c r="E218" s="224" t="s">
        <v>19</v>
      </c>
      <c r="F218" s="225" t="s">
        <v>123</v>
      </c>
      <c r="G218" s="223"/>
      <c r="H218" s="226">
        <v>3</v>
      </c>
      <c r="I218" s="227"/>
      <c r="J218" s="223"/>
      <c r="K218" s="223"/>
      <c r="L218" s="228"/>
      <c r="M218" s="229"/>
      <c r="N218" s="230"/>
      <c r="O218" s="230"/>
      <c r="P218" s="230"/>
      <c r="Q218" s="230"/>
      <c r="R218" s="230"/>
      <c r="S218" s="230"/>
      <c r="T218" s="23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2" t="s">
        <v>117</v>
      </c>
      <c r="AU218" s="232" t="s">
        <v>80</v>
      </c>
      <c r="AV218" s="13" t="s">
        <v>82</v>
      </c>
      <c r="AW218" s="13" t="s">
        <v>33</v>
      </c>
      <c r="AX218" s="13" t="s">
        <v>72</v>
      </c>
      <c r="AY218" s="232" t="s">
        <v>107</v>
      </c>
    </row>
    <row r="219" s="14" customFormat="1">
      <c r="A219" s="14"/>
      <c r="B219" s="233"/>
      <c r="C219" s="234"/>
      <c r="D219" s="206" t="s">
        <v>117</v>
      </c>
      <c r="E219" s="235" t="s">
        <v>19</v>
      </c>
      <c r="F219" s="236" t="s">
        <v>119</v>
      </c>
      <c r="G219" s="234"/>
      <c r="H219" s="237">
        <v>3</v>
      </c>
      <c r="I219" s="238"/>
      <c r="J219" s="234"/>
      <c r="K219" s="234"/>
      <c r="L219" s="239"/>
      <c r="M219" s="244"/>
      <c r="N219" s="245"/>
      <c r="O219" s="245"/>
      <c r="P219" s="245"/>
      <c r="Q219" s="245"/>
      <c r="R219" s="245"/>
      <c r="S219" s="245"/>
      <c r="T219" s="24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3" t="s">
        <v>117</v>
      </c>
      <c r="AU219" s="243" t="s">
        <v>80</v>
      </c>
      <c r="AV219" s="14" t="s">
        <v>106</v>
      </c>
      <c r="AW219" s="14" t="s">
        <v>33</v>
      </c>
      <c r="AX219" s="14" t="s">
        <v>80</v>
      </c>
      <c r="AY219" s="243" t="s">
        <v>107</v>
      </c>
    </row>
    <row r="220" s="2" customFormat="1" ht="6.96" customHeight="1">
      <c r="A220" s="39"/>
      <c r="B220" s="60"/>
      <c r="C220" s="61"/>
      <c r="D220" s="61"/>
      <c r="E220" s="61"/>
      <c r="F220" s="61"/>
      <c r="G220" s="61"/>
      <c r="H220" s="61"/>
      <c r="I220" s="61"/>
      <c r="J220" s="61"/>
      <c r="K220" s="61"/>
      <c r="L220" s="45"/>
      <c r="M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</row>
  </sheetData>
  <sheetProtection sheet="1" autoFilter="0" formatColumns="0" formatRows="0" objects="1" scenarios="1" spinCount="100000" saltValue="M3fJrJrlFvELeA6Wb+P4jeBtzdN7Sv3JMJJ8FRVE0XOyjFaEzz+YvdJdzPBgtvEWsCKHyxYQD3q+uUVIiRQJbg==" hashValue="yTce2O3oMbkanqT3phPiH7lOIxOuVpoR4JwdODLzEEA4fsacE3e2sxRK/kAxEg4lfcPdO/HNgr25QXh4lC86lA==" algorithmName="SHA-512" password="CC35"/>
  <autoFilter ref="C79:K219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 topLeftCell="A58"/>
  </sheetViews>
  <sheetFormatPr defaultRowHeight="13.5"/>
  <cols>
    <col min="1" max="1" width="8.28125" style="247" customWidth="1"/>
    <col min="2" max="2" width="1.710938" style="247" customWidth="1"/>
    <col min="3" max="4" width="5.003906" style="247" customWidth="1"/>
    <col min="5" max="5" width="11.71094" style="247" customWidth="1"/>
    <col min="6" max="6" width="9.140625" style="247" customWidth="1"/>
    <col min="7" max="7" width="5.003906" style="247" customWidth="1"/>
    <col min="8" max="8" width="77.85156" style="247" customWidth="1"/>
    <col min="9" max="10" width="20.00391" style="247" customWidth="1"/>
    <col min="11" max="11" width="1.710938" style="247" customWidth="1"/>
  </cols>
  <sheetData>
    <row r="1" s="1" customFormat="1" ht="37.5" customHeight="1"/>
    <row r="2" s="1" customFormat="1" ht="7.5" customHeight="1">
      <c r="B2" s="248"/>
      <c r="C2" s="249"/>
      <c r="D2" s="249"/>
      <c r="E2" s="249"/>
      <c r="F2" s="249"/>
      <c r="G2" s="249"/>
      <c r="H2" s="249"/>
      <c r="I2" s="249"/>
      <c r="J2" s="249"/>
      <c r="K2" s="250"/>
    </row>
    <row r="3" s="15" customFormat="1" ht="45" customHeight="1">
      <c r="B3" s="251"/>
      <c r="C3" s="252" t="s">
        <v>218</v>
      </c>
      <c r="D3" s="252"/>
      <c r="E3" s="252"/>
      <c r="F3" s="252"/>
      <c r="G3" s="252"/>
      <c r="H3" s="252"/>
      <c r="I3" s="252"/>
      <c r="J3" s="252"/>
      <c r="K3" s="253"/>
    </row>
    <row r="4" s="1" customFormat="1" ht="25.5" customHeight="1">
      <c r="B4" s="254"/>
      <c r="C4" s="255" t="s">
        <v>219</v>
      </c>
      <c r="D4" s="255"/>
      <c r="E4" s="255"/>
      <c r="F4" s="255"/>
      <c r="G4" s="255"/>
      <c r="H4" s="255"/>
      <c r="I4" s="255"/>
      <c r="J4" s="255"/>
      <c r="K4" s="256"/>
    </row>
    <row r="5" s="1" customFormat="1" ht="5.25" customHeight="1">
      <c r="B5" s="254"/>
      <c r="C5" s="257"/>
      <c r="D5" s="257"/>
      <c r="E5" s="257"/>
      <c r="F5" s="257"/>
      <c r="G5" s="257"/>
      <c r="H5" s="257"/>
      <c r="I5" s="257"/>
      <c r="J5" s="257"/>
      <c r="K5" s="256"/>
    </row>
    <row r="6" s="1" customFormat="1" ht="15" customHeight="1">
      <c r="B6" s="254"/>
      <c r="C6" s="258" t="s">
        <v>220</v>
      </c>
      <c r="D6" s="258"/>
      <c r="E6" s="258"/>
      <c r="F6" s="258"/>
      <c r="G6" s="258"/>
      <c r="H6" s="258"/>
      <c r="I6" s="258"/>
      <c r="J6" s="258"/>
      <c r="K6" s="256"/>
    </row>
    <row r="7" s="1" customFormat="1" ht="15" customHeight="1">
      <c r="B7" s="259"/>
      <c r="C7" s="258" t="s">
        <v>221</v>
      </c>
      <c r="D7" s="258"/>
      <c r="E7" s="258"/>
      <c r="F7" s="258"/>
      <c r="G7" s="258"/>
      <c r="H7" s="258"/>
      <c r="I7" s="258"/>
      <c r="J7" s="258"/>
      <c r="K7" s="256"/>
    </row>
    <row r="8" s="1" customFormat="1" ht="12.75" customHeight="1">
      <c r="B8" s="259"/>
      <c r="C8" s="258"/>
      <c r="D8" s="258"/>
      <c r="E8" s="258"/>
      <c r="F8" s="258"/>
      <c r="G8" s="258"/>
      <c r="H8" s="258"/>
      <c r="I8" s="258"/>
      <c r="J8" s="258"/>
      <c r="K8" s="256"/>
    </row>
    <row r="9" s="1" customFormat="1" ht="15" customHeight="1">
      <c r="B9" s="259"/>
      <c r="C9" s="258" t="s">
        <v>222</v>
      </c>
      <c r="D9" s="258"/>
      <c r="E9" s="258"/>
      <c r="F9" s="258"/>
      <c r="G9" s="258"/>
      <c r="H9" s="258"/>
      <c r="I9" s="258"/>
      <c r="J9" s="258"/>
      <c r="K9" s="256"/>
    </row>
    <row r="10" s="1" customFormat="1" ht="15" customHeight="1">
      <c r="B10" s="259"/>
      <c r="C10" s="258"/>
      <c r="D10" s="258" t="s">
        <v>223</v>
      </c>
      <c r="E10" s="258"/>
      <c r="F10" s="258"/>
      <c r="G10" s="258"/>
      <c r="H10" s="258"/>
      <c r="I10" s="258"/>
      <c r="J10" s="258"/>
      <c r="K10" s="256"/>
    </row>
    <row r="11" s="1" customFormat="1" ht="15" customHeight="1">
      <c r="B11" s="259"/>
      <c r="C11" s="260"/>
      <c r="D11" s="258" t="s">
        <v>224</v>
      </c>
      <c r="E11" s="258"/>
      <c r="F11" s="258"/>
      <c r="G11" s="258"/>
      <c r="H11" s="258"/>
      <c r="I11" s="258"/>
      <c r="J11" s="258"/>
      <c r="K11" s="256"/>
    </row>
    <row r="12" s="1" customFormat="1" ht="15" customHeight="1">
      <c r="B12" s="259"/>
      <c r="C12" s="260"/>
      <c r="D12" s="258"/>
      <c r="E12" s="258"/>
      <c r="F12" s="258"/>
      <c r="G12" s="258"/>
      <c r="H12" s="258"/>
      <c r="I12" s="258"/>
      <c r="J12" s="258"/>
      <c r="K12" s="256"/>
    </row>
    <row r="13" s="1" customFormat="1" ht="15" customHeight="1">
      <c r="B13" s="259"/>
      <c r="C13" s="260"/>
      <c r="D13" s="261" t="s">
        <v>225</v>
      </c>
      <c r="E13" s="258"/>
      <c r="F13" s="258"/>
      <c r="G13" s="258"/>
      <c r="H13" s="258"/>
      <c r="I13" s="258"/>
      <c r="J13" s="258"/>
      <c r="K13" s="256"/>
    </row>
    <row r="14" s="1" customFormat="1" ht="12.75" customHeight="1">
      <c r="B14" s="259"/>
      <c r="C14" s="260"/>
      <c r="D14" s="260"/>
      <c r="E14" s="260"/>
      <c r="F14" s="260"/>
      <c r="G14" s="260"/>
      <c r="H14" s="260"/>
      <c r="I14" s="260"/>
      <c r="J14" s="260"/>
      <c r="K14" s="256"/>
    </row>
    <row r="15" s="1" customFormat="1" ht="15" customHeight="1">
      <c r="B15" s="259"/>
      <c r="C15" s="260"/>
      <c r="D15" s="258" t="s">
        <v>226</v>
      </c>
      <c r="E15" s="258"/>
      <c r="F15" s="258"/>
      <c r="G15" s="258"/>
      <c r="H15" s="258"/>
      <c r="I15" s="258"/>
      <c r="J15" s="258"/>
      <c r="K15" s="256"/>
    </row>
    <row r="16" s="1" customFormat="1" ht="15" customHeight="1">
      <c r="B16" s="259"/>
      <c r="C16" s="260"/>
      <c r="D16" s="258" t="s">
        <v>227</v>
      </c>
      <c r="E16" s="258"/>
      <c r="F16" s="258"/>
      <c r="G16" s="258"/>
      <c r="H16" s="258"/>
      <c r="I16" s="258"/>
      <c r="J16" s="258"/>
      <c r="K16" s="256"/>
    </row>
    <row r="17" s="1" customFormat="1" ht="15" customHeight="1">
      <c r="B17" s="259"/>
      <c r="C17" s="260"/>
      <c r="D17" s="258" t="s">
        <v>228</v>
      </c>
      <c r="E17" s="258"/>
      <c r="F17" s="258"/>
      <c r="G17" s="258"/>
      <c r="H17" s="258"/>
      <c r="I17" s="258"/>
      <c r="J17" s="258"/>
      <c r="K17" s="256"/>
    </row>
    <row r="18" s="1" customFormat="1" ht="15" customHeight="1">
      <c r="B18" s="259"/>
      <c r="C18" s="260"/>
      <c r="D18" s="260"/>
      <c r="E18" s="262" t="s">
        <v>79</v>
      </c>
      <c r="F18" s="258" t="s">
        <v>229</v>
      </c>
      <c r="G18" s="258"/>
      <c r="H18" s="258"/>
      <c r="I18" s="258"/>
      <c r="J18" s="258"/>
      <c r="K18" s="256"/>
    </row>
    <row r="19" s="1" customFormat="1" ht="15" customHeight="1">
      <c r="B19" s="259"/>
      <c r="C19" s="260"/>
      <c r="D19" s="260"/>
      <c r="E19" s="262" t="s">
        <v>230</v>
      </c>
      <c r="F19" s="258" t="s">
        <v>231</v>
      </c>
      <c r="G19" s="258"/>
      <c r="H19" s="258"/>
      <c r="I19" s="258"/>
      <c r="J19" s="258"/>
      <c r="K19" s="256"/>
    </row>
    <row r="20" s="1" customFormat="1" ht="15" customHeight="1">
      <c r="B20" s="259"/>
      <c r="C20" s="260"/>
      <c r="D20" s="260"/>
      <c r="E20" s="262" t="s">
        <v>232</v>
      </c>
      <c r="F20" s="258" t="s">
        <v>233</v>
      </c>
      <c r="G20" s="258"/>
      <c r="H20" s="258"/>
      <c r="I20" s="258"/>
      <c r="J20" s="258"/>
      <c r="K20" s="256"/>
    </row>
    <row r="21" s="1" customFormat="1" ht="15" customHeight="1">
      <c r="B21" s="259"/>
      <c r="C21" s="260"/>
      <c r="D21" s="260"/>
      <c r="E21" s="262" t="s">
        <v>234</v>
      </c>
      <c r="F21" s="258" t="s">
        <v>235</v>
      </c>
      <c r="G21" s="258"/>
      <c r="H21" s="258"/>
      <c r="I21" s="258"/>
      <c r="J21" s="258"/>
      <c r="K21" s="256"/>
    </row>
    <row r="22" s="1" customFormat="1" ht="15" customHeight="1">
      <c r="B22" s="259"/>
      <c r="C22" s="260"/>
      <c r="D22" s="260"/>
      <c r="E22" s="262" t="s">
        <v>104</v>
      </c>
      <c r="F22" s="258" t="s">
        <v>236</v>
      </c>
      <c r="G22" s="258"/>
      <c r="H22" s="258"/>
      <c r="I22" s="258"/>
      <c r="J22" s="258"/>
      <c r="K22" s="256"/>
    </row>
    <row r="23" s="1" customFormat="1" ht="15" customHeight="1">
      <c r="B23" s="259"/>
      <c r="C23" s="260"/>
      <c r="D23" s="260"/>
      <c r="E23" s="262" t="s">
        <v>237</v>
      </c>
      <c r="F23" s="258" t="s">
        <v>238</v>
      </c>
      <c r="G23" s="258"/>
      <c r="H23" s="258"/>
      <c r="I23" s="258"/>
      <c r="J23" s="258"/>
      <c r="K23" s="256"/>
    </row>
    <row r="24" s="1" customFormat="1" ht="12.75" customHeight="1">
      <c r="B24" s="259"/>
      <c r="C24" s="260"/>
      <c r="D24" s="260"/>
      <c r="E24" s="260"/>
      <c r="F24" s="260"/>
      <c r="G24" s="260"/>
      <c r="H24" s="260"/>
      <c r="I24" s="260"/>
      <c r="J24" s="260"/>
      <c r="K24" s="256"/>
    </row>
    <row r="25" s="1" customFormat="1" ht="15" customHeight="1">
      <c r="B25" s="259"/>
      <c r="C25" s="258" t="s">
        <v>239</v>
      </c>
      <c r="D25" s="258"/>
      <c r="E25" s="258"/>
      <c r="F25" s="258"/>
      <c r="G25" s="258"/>
      <c r="H25" s="258"/>
      <c r="I25" s="258"/>
      <c r="J25" s="258"/>
      <c r="K25" s="256"/>
    </row>
    <row r="26" s="1" customFormat="1" ht="15" customHeight="1">
      <c r="B26" s="259"/>
      <c r="C26" s="258" t="s">
        <v>240</v>
      </c>
      <c r="D26" s="258"/>
      <c r="E26" s="258"/>
      <c r="F26" s="258"/>
      <c r="G26" s="258"/>
      <c r="H26" s="258"/>
      <c r="I26" s="258"/>
      <c r="J26" s="258"/>
      <c r="K26" s="256"/>
    </row>
    <row r="27" s="1" customFormat="1" ht="15" customHeight="1">
      <c r="B27" s="259"/>
      <c r="C27" s="258"/>
      <c r="D27" s="258" t="s">
        <v>241</v>
      </c>
      <c r="E27" s="258"/>
      <c r="F27" s="258"/>
      <c r="G27" s="258"/>
      <c r="H27" s="258"/>
      <c r="I27" s="258"/>
      <c r="J27" s="258"/>
      <c r="K27" s="256"/>
    </row>
    <row r="28" s="1" customFormat="1" ht="15" customHeight="1">
      <c r="B28" s="259"/>
      <c r="C28" s="260"/>
      <c r="D28" s="258" t="s">
        <v>242</v>
      </c>
      <c r="E28" s="258"/>
      <c r="F28" s="258"/>
      <c r="G28" s="258"/>
      <c r="H28" s="258"/>
      <c r="I28" s="258"/>
      <c r="J28" s="258"/>
      <c r="K28" s="256"/>
    </row>
    <row r="29" s="1" customFormat="1" ht="12.75" customHeight="1">
      <c r="B29" s="259"/>
      <c r="C29" s="260"/>
      <c r="D29" s="260"/>
      <c r="E29" s="260"/>
      <c r="F29" s="260"/>
      <c r="G29" s="260"/>
      <c r="H29" s="260"/>
      <c r="I29" s="260"/>
      <c r="J29" s="260"/>
      <c r="K29" s="256"/>
    </row>
    <row r="30" s="1" customFormat="1" ht="15" customHeight="1">
      <c r="B30" s="259"/>
      <c r="C30" s="260"/>
      <c r="D30" s="258" t="s">
        <v>243</v>
      </c>
      <c r="E30" s="258"/>
      <c r="F30" s="258"/>
      <c r="G30" s="258"/>
      <c r="H30" s="258"/>
      <c r="I30" s="258"/>
      <c r="J30" s="258"/>
      <c r="K30" s="256"/>
    </row>
    <row r="31" s="1" customFormat="1" ht="15" customHeight="1">
      <c r="B31" s="259"/>
      <c r="C31" s="260"/>
      <c r="D31" s="258" t="s">
        <v>244</v>
      </c>
      <c r="E31" s="258"/>
      <c r="F31" s="258"/>
      <c r="G31" s="258"/>
      <c r="H31" s="258"/>
      <c r="I31" s="258"/>
      <c r="J31" s="258"/>
      <c r="K31" s="256"/>
    </row>
    <row r="32" s="1" customFormat="1" ht="12.75" customHeight="1">
      <c r="B32" s="259"/>
      <c r="C32" s="260"/>
      <c r="D32" s="260"/>
      <c r="E32" s="260"/>
      <c r="F32" s="260"/>
      <c r="G32" s="260"/>
      <c r="H32" s="260"/>
      <c r="I32" s="260"/>
      <c r="J32" s="260"/>
      <c r="K32" s="256"/>
    </row>
    <row r="33" s="1" customFormat="1" ht="15" customHeight="1">
      <c r="B33" s="259"/>
      <c r="C33" s="260"/>
      <c r="D33" s="258" t="s">
        <v>245</v>
      </c>
      <c r="E33" s="258"/>
      <c r="F33" s="258"/>
      <c r="G33" s="258"/>
      <c r="H33" s="258"/>
      <c r="I33" s="258"/>
      <c r="J33" s="258"/>
      <c r="K33" s="256"/>
    </row>
    <row r="34" s="1" customFormat="1" ht="15" customHeight="1">
      <c r="B34" s="259"/>
      <c r="C34" s="260"/>
      <c r="D34" s="258" t="s">
        <v>246</v>
      </c>
      <c r="E34" s="258"/>
      <c r="F34" s="258"/>
      <c r="G34" s="258"/>
      <c r="H34" s="258"/>
      <c r="I34" s="258"/>
      <c r="J34" s="258"/>
      <c r="K34" s="256"/>
    </row>
    <row r="35" s="1" customFormat="1" ht="15" customHeight="1">
      <c r="B35" s="259"/>
      <c r="C35" s="260"/>
      <c r="D35" s="258" t="s">
        <v>247</v>
      </c>
      <c r="E35" s="258"/>
      <c r="F35" s="258"/>
      <c r="G35" s="258"/>
      <c r="H35" s="258"/>
      <c r="I35" s="258"/>
      <c r="J35" s="258"/>
      <c r="K35" s="256"/>
    </row>
    <row r="36" s="1" customFormat="1" ht="15" customHeight="1">
      <c r="B36" s="259"/>
      <c r="C36" s="260"/>
      <c r="D36" s="258"/>
      <c r="E36" s="261" t="s">
        <v>92</v>
      </c>
      <c r="F36" s="258"/>
      <c r="G36" s="258" t="s">
        <v>248</v>
      </c>
      <c r="H36" s="258"/>
      <c r="I36" s="258"/>
      <c r="J36" s="258"/>
      <c r="K36" s="256"/>
    </row>
    <row r="37" s="1" customFormat="1" ht="30.75" customHeight="1">
      <c r="B37" s="259"/>
      <c r="C37" s="260"/>
      <c r="D37" s="258"/>
      <c r="E37" s="261" t="s">
        <v>249</v>
      </c>
      <c r="F37" s="258"/>
      <c r="G37" s="258" t="s">
        <v>250</v>
      </c>
      <c r="H37" s="258"/>
      <c r="I37" s="258"/>
      <c r="J37" s="258"/>
      <c r="K37" s="256"/>
    </row>
    <row r="38" s="1" customFormat="1" ht="15" customHeight="1">
      <c r="B38" s="259"/>
      <c r="C38" s="260"/>
      <c r="D38" s="258"/>
      <c r="E38" s="261" t="s">
        <v>53</v>
      </c>
      <c r="F38" s="258"/>
      <c r="G38" s="258" t="s">
        <v>251</v>
      </c>
      <c r="H38" s="258"/>
      <c r="I38" s="258"/>
      <c r="J38" s="258"/>
      <c r="K38" s="256"/>
    </row>
    <row r="39" s="1" customFormat="1" ht="15" customHeight="1">
      <c r="B39" s="259"/>
      <c r="C39" s="260"/>
      <c r="D39" s="258"/>
      <c r="E39" s="261" t="s">
        <v>54</v>
      </c>
      <c r="F39" s="258"/>
      <c r="G39" s="258" t="s">
        <v>252</v>
      </c>
      <c r="H39" s="258"/>
      <c r="I39" s="258"/>
      <c r="J39" s="258"/>
      <c r="K39" s="256"/>
    </row>
    <row r="40" s="1" customFormat="1" ht="15" customHeight="1">
      <c r="B40" s="259"/>
      <c r="C40" s="260"/>
      <c r="D40" s="258"/>
      <c r="E40" s="261" t="s">
        <v>93</v>
      </c>
      <c r="F40" s="258"/>
      <c r="G40" s="258" t="s">
        <v>253</v>
      </c>
      <c r="H40" s="258"/>
      <c r="I40" s="258"/>
      <c r="J40" s="258"/>
      <c r="K40" s="256"/>
    </row>
    <row r="41" s="1" customFormat="1" ht="15" customHeight="1">
      <c r="B41" s="259"/>
      <c r="C41" s="260"/>
      <c r="D41" s="258"/>
      <c r="E41" s="261" t="s">
        <v>94</v>
      </c>
      <c r="F41" s="258"/>
      <c r="G41" s="258" t="s">
        <v>254</v>
      </c>
      <c r="H41" s="258"/>
      <c r="I41" s="258"/>
      <c r="J41" s="258"/>
      <c r="K41" s="256"/>
    </row>
    <row r="42" s="1" customFormat="1" ht="15" customHeight="1">
      <c r="B42" s="259"/>
      <c r="C42" s="260"/>
      <c r="D42" s="258"/>
      <c r="E42" s="261" t="s">
        <v>255</v>
      </c>
      <c r="F42" s="258"/>
      <c r="G42" s="258" t="s">
        <v>256</v>
      </c>
      <c r="H42" s="258"/>
      <c r="I42" s="258"/>
      <c r="J42" s="258"/>
      <c r="K42" s="256"/>
    </row>
    <row r="43" s="1" customFormat="1" ht="15" customHeight="1">
      <c r="B43" s="259"/>
      <c r="C43" s="260"/>
      <c r="D43" s="258"/>
      <c r="E43" s="261"/>
      <c r="F43" s="258"/>
      <c r="G43" s="258" t="s">
        <v>257</v>
      </c>
      <c r="H43" s="258"/>
      <c r="I43" s="258"/>
      <c r="J43" s="258"/>
      <c r="K43" s="256"/>
    </row>
    <row r="44" s="1" customFormat="1" ht="15" customHeight="1">
      <c r="B44" s="259"/>
      <c r="C44" s="260"/>
      <c r="D44" s="258"/>
      <c r="E44" s="261" t="s">
        <v>258</v>
      </c>
      <c r="F44" s="258"/>
      <c r="G44" s="258" t="s">
        <v>259</v>
      </c>
      <c r="H44" s="258"/>
      <c r="I44" s="258"/>
      <c r="J44" s="258"/>
      <c r="K44" s="256"/>
    </row>
    <row r="45" s="1" customFormat="1" ht="15" customHeight="1">
      <c r="B45" s="259"/>
      <c r="C45" s="260"/>
      <c r="D45" s="258"/>
      <c r="E45" s="261" t="s">
        <v>96</v>
      </c>
      <c r="F45" s="258"/>
      <c r="G45" s="258" t="s">
        <v>260</v>
      </c>
      <c r="H45" s="258"/>
      <c r="I45" s="258"/>
      <c r="J45" s="258"/>
      <c r="K45" s="256"/>
    </row>
    <row r="46" s="1" customFormat="1" ht="12.75" customHeight="1">
      <c r="B46" s="259"/>
      <c r="C46" s="260"/>
      <c r="D46" s="258"/>
      <c r="E46" s="258"/>
      <c r="F46" s="258"/>
      <c r="G46" s="258"/>
      <c r="H46" s="258"/>
      <c r="I46" s="258"/>
      <c r="J46" s="258"/>
      <c r="K46" s="256"/>
    </row>
    <row r="47" s="1" customFormat="1" ht="15" customHeight="1">
      <c r="B47" s="259"/>
      <c r="C47" s="260"/>
      <c r="D47" s="258" t="s">
        <v>261</v>
      </c>
      <c r="E47" s="258"/>
      <c r="F47" s="258"/>
      <c r="G47" s="258"/>
      <c r="H47" s="258"/>
      <c r="I47" s="258"/>
      <c r="J47" s="258"/>
      <c r="K47" s="256"/>
    </row>
    <row r="48" s="1" customFormat="1" ht="15" customHeight="1">
      <c r="B48" s="259"/>
      <c r="C48" s="260"/>
      <c r="D48" s="260"/>
      <c r="E48" s="258" t="s">
        <v>262</v>
      </c>
      <c r="F48" s="258"/>
      <c r="G48" s="258"/>
      <c r="H48" s="258"/>
      <c r="I48" s="258"/>
      <c r="J48" s="258"/>
      <c r="K48" s="256"/>
    </row>
    <row r="49" s="1" customFormat="1" ht="15" customHeight="1">
      <c r="B49" s="259"/>
      <c r="C49" s="260"/>
      <c r="D49" s="260"/>
      <c r="E49" s="258" t="s">
        <v>263</v>
      </c>
      <c r="F49" s="258"/>
      <c r="G49" s="258"/>
      <c r="H49" s="258"/>
      <c r="I49" s="258"/>
      <c r="J49" s="258"/>
      <c r="K49" s="256"/>
    </row>
    <row r="50" s="1" customFormat="1" ht="15" customHeight="1">
      <c r="B50" s="259"/>
      <c r="C50" s="260"/>
      <c r="D50" s="260"/>
      <c r="E50" s="258" t="s">
        <v>264</v>
      </c>
      <c r="F50" s="258"/>
      <c r="G50" s="258"/>
      <c r="H50" s="258"/>
      <c r="I50" s="258"/>
      <c r="J50" s="258"/>
      <c r="K50" s="256"/>
    </row>
    <row r="51" s="1" customFormat="1" ht="15" customHeight="1">
      <c r="B51" s="259"/>
      <c r="C51" s="260"/>
      <c r="D51" s="258" t="s">
        <v>265</v>
      </c>
      <c r="E51" s="258"/>
      <c r="F51" s="258"/>
      <c r="G51" s="258"/>
      <c r="H51" s="258"/>
      <c r="I51" s="258"/>
      <c r="J51" s="258"/>
      <c r="K51" s="256"/>
    </row>
    <row r="52" s="1" customFormat="1" ht="25.5" customHeight="1">
      <c r="B52" s="254"/>
      <c r="C52" s="255" t="s">
        <v>266</v>
      </c>
      <c r="D52" s="255"/>
      <c r="E52" s="255"/>
      <c r="F52" s="255"/>
      <c r="G52" s="255"/>
      <c r="H52" s="255"/>
      <c r="I52" s="255"/>
      <c r="J52" s="255"/>
      <c r="K52" s="256"/>
    </row>
    <row r="53" s="1" customFormat="1" ht="5.25" customHeight="1">
      <c r="B53" s="254"/>
      <c r="C53" s="257"/>
      <c r="D53" s="257"/>
      <c r="E53" s="257"/>
      <c r="F53" s="257"/>
      <c r="G53" s="257"/>
      <c r="H53" s="257"/>
      <c r="I53" s="257"/>
      <c r="J53" s="257"/>
      <c r="K53" s="256"/>
    </row>
    <row r="54" s="1" customFormat="1" ht="15" customHeight="1">
      <c r="B54" s="254"/>
      <c r="C54" s="258" t="s">
        <v>267</v>
      </c>
      <c r="D54" s="258"/>
      <c r="E54" s="258"/>
      <c r="F54" s="258"/>
      <c r="G54" s="258"/>
      <c r="H54" s="258"/>
      <c r="I54" s="258"/>
      <c r="J54" s="258"/>
      <c r="K54" s="256"/>
    </row>
    <row r="55" s="1" customFormat="1" ht="15" customHeight="1">
      <c r="B55" s="254"/>
      <c r="C55" s="258" t="s">
        <v>268</v>
      </c>
      <c r="D55" s="258"/>
      <c r="E55" s="258"/>
      <c r="F55" s="258"/>
      <c r="G55" s="258"/>
      <c r="H55" s="258"/>
      <c r="I55" s="258"/>
      <c r="J55" s="258"/>
      <c r="K55" s="256"/>
    </row>
    <row r="56" s="1" customFormat="1" ht="12.75" customHeight="1">
      <c r="B56" s="254"/>
      <c r="C56" s="258"/>
      <c r="D56" s="258"/>
      <c r="E56" s="258"/>
      <c r="F56" s="258"/>
      <c r="G56" s="258"/>
      <c r="H56" s="258"/>
      <c r="I56" s="258"/>
      <c r="J56" s="258"/>
      <c r="K56" s="256"/>
    </row>
    <row r="57" s="1" customFormat="1" ht="15" customHeight="1">
      <c r="B57" s="254"/>
      <c r="C57" s="258" t="s">
        <v>269</v>
      </c>
      <c r="D57" s="258"/>
      <c r="E57" s="258"/>
      <c r="F57" s="258"/>
      <c r="G57" s="258"/>
      <c r="H57" s="258"/>
      <c r="I57" s="258"/>
      <c r="J57" s="258"/>
      <c r="K57" s="256"/>
    </row>
    <row r="58" s="1" customFormat="1" ht="15" customHeight="1">
      <c r="B58" s="254"/>
      <c r="C58" s="260"/>
      <c r="D58" s="258" t="s">
        <v>270</v>
      </c>
      <c r="E58" s="258"/>
      <c r="F58" s="258"/>
      <c r="G58" s="258"/>
      <c r="H58" s="258"/>
      <c r="I58" s="258"/>
      <c r="J58" s="258"/>
      <c r="K58" s="256"/>
    </row>
    <row r="59" s="1" customFormat="1" ht="15" customHeight="1">
      <c r="B59" s="254"/>
      <c r="C59" s="260"/>
      <c r="D59" s="258" t="s">
        <v>271</v>
      </c>
      <c r="E59" s="258"/>
      <c r="F59" s="258"/>
      <c r="G59" s="258"/>
      <c r="H59" s="258"/>
      <c r="I59" s="258"/>
      <c r="J59" s="258"/>
      <c r="K59" s="256"/>
    </row>
    <row r="60" s="1" customFormat="1" ht="15" customHeight="1">
      <c r="B60" s="254"/>
      <c r="C60" s="260"/>
      <c r="D60" s="258" t="s">
        <v>272</v>
      </c>
      <c r="E60" s="258"/>
      <c r="F60" s="258"/>
      <c r="G60" s="258"/>
      <c r="H60" s="258"/>
      <c r="I60" s="258"/>
      <c r="J60" s="258"/>
      <c r="K60" s="256"/>
    </row>
    <row r="61" s="1" customFormat="1" ht="15" customHeight="1">
      <c r="B61" s="254"/>
      <c r="C61" s="260"/>
      <c r="D61" s="258" t="s">
        <v>273</v>
      </c>
      <c r="E61" s="258"/>
      <c r="F61" s="258"/>
      <c r="G61" s="258"/>
      <c r="H61" s="258"/>
      <c r="I61" s="258"/>
      <c r="J61" s="258"/>
      <c r="K61" s="256"/>
    </row>
    <row r="62" s="1" customFormat="1" ht="15" customHeight="1">
      <c r="B62" s="254"/>
      <c r="C62" s="260"/>
      <c r="D62" s="263" t="s">
        <v>274</v>
      </c>
      <c r="E62" s="263"/>
      <c r="F62" s="263"/>
      <c r="G62" s="263"/>
      <c r="H62" s="263"/>
      <c r="I62" s="263"/>
      <c r="J62" s="263"/>
      <c r="K62" s="256"/>
    </row>
    <row r="63" s="1" customFormat="1" ht="15" customHeight="1">
      <c r="B63" s="254"/>
      <c r="C63" s="260"/>
      <c r="D63" s="258" t="s">
        <v>275</v>
      </c>
      <c r="E63" s="258"/>
      <c r="F63" s="258"/>
      <c r="G63" s="258"/>
      <c r="H63" s="258"/>
      <c r="I63" s="258"/>
      <c r="J63" s="258"/>
      <c r="K63" s="256"/>
    </row>
    <row r="64" s="1" customFormat="1" ht="12.75" customHeight="1">
      <c r="B64" s="254"/>
      <c r="C64" s="260"/>
      <c r="D64" s="260"/>
      <c r="E64" s="264"/>
      <c r="F64" s="260"/>
      <c r="G64" s="260"/>
      <c r="H64" s="260"/>
      <c r="I64" s="260"/>
      <c r="J64" s="260"/>
      <c r="K64" s="256"/>
    </row>
    <row r="65" s="1" customFormat="1" ht="15" customHeight="1">
      <c r="B65" s="254"/>
      <c r="C65" s="260"/>
      <c r="D65" s="258" t="s">
        <v>276</v>
      </c>
      <c r="E65" s="258"/>
      <c r="F65" s="258"/>
      <c r="G65" s="258"/>
      <c r="H65" s="258"/>
      <c r="I65" s="258"/>
      <c r="J65" s="258"/>
      <c r="K65" s="256"/>
    </row>
    <row r="66" s="1" customFormat="1" ht="15" customHeight="1">
      <c r="B66" s="254"/>
      <c r="C66" s="260"/>
      <c r="D66" s="263" t="s">
        <v>277</v>
      </c>
      <c r="E66" s="263"/>
      <c r="F66" s="263"/>
      <c r="G66" s="263"/>
      <c r="H66" s="263"/>
      <c r="I66" s="263"/>
      <c r="J66" s="263"/>
      <c r="K66" s="256"/>
    </row>
    <row r="67" s="1" customFormat="1" ht="15" customHeight="1">
      <c r="B67" s="254"/>
      <c r="C67" s="260"/>
      <c r="D67" s="258" t="s">
        <v>278</v>
      </c>
      <c r="E67" s="258"/>
      <c r="F67" s="258"/>
      <c r="G67" s="258"/>
      <c r="H67" s="258"/>
      <c r="I67" s="258"/>
      <c r="J67" s="258"/>
      <c r="K67" s="256"/>
    </row>
    <row r="68" s="1" customFormat="1" ht="15" customHeight="1">
      <c r="B68" s="254"/>
      <c r="C68" s="260"/>
      <c r="D68" s="258" t="s">
        <v>279</v>
      </c>
      <c r="E68" s="258"/>
      <c r="F68" s="258"/>
      <c r="G68" s="258"/>
      <c r="H68" s="258"/>
      <c r="I68" s="258"/>
      <c r="J68" s="258"/>
      <c r="K68" s="256"/>
    </row>
    <row r="69" s="1" customFormat="1" ht="15" customHeight="1">
      <c r="B69" s="254"/>
      <c r="C69" s="260"/>
      <c r="D69" s="258" t="s">
        <v>280</v>
      </c>
      <c r="E69" s="258"/>
      <c r="F69" s="258"/>
      <c r="G69" s="258"/>
      <c r="H69" s="258"/>
      <c r="I69" s="258"/>
      <c r="J69" s="258"/>
      <c r="K69" s="256"/>
    </row>
    <row r="70" s="1" customFormat="1" ht="15" customHeight="1">
      <c r="B70" s="254"/>
      <c r="C70" s="260"/>
      <c r="D70" s="258" t="s">
        <v>281</v>
      </c>
      <c r="E70" s="258"/>
      <c r="F70" s="258"/>
      <c r="G70" s="258"/>
      <c r="H70" s="258"/>
      <c r="I70" s="258"/>
      <c r="J70" s="258"/>
      <c r="K70" s="256"/>
    </row>
    <row r="71" s="1" customFormat="1" ht="12.75" customHeight="1">
      <c r="B71" s="265"/>
      <c r="C71" s="266"/>
      <c r="D71" s="266"/>
      <c r="E71" s="266"/>
      <c r="F71" s="266"/>
      <c r="G71" s="266"/>
      <c r="H71" s="266"/>
      <c r="I71" s="266"/>
      <c r="J71" s="266"/>
      <c r="K71" s="267"/>
    </row>
    <row r="72" s="1" customFormat="1" ht="18.75" customHeight="1">
      <c r="B72" s="268"/>
      <c r="C72" s="268"/>
      <c r="D72" s="268"/>
      <c r="E72" s="268"/>
      <c r="F72" s="268"/>
      <c r="G72" s="268"/>
      <c r="H72" s="268"/>
      <c r="I72" s="268"/>
      <c r="J72" s="268"/>
      <c r="K72" s="269"/>
    </row>
    <row r="73" s="1" customFormat="1" ht="18.75" customHeight="1">
      <c r="B73" s="269"/>
      <c r="C73" s="269"/>
      <c r="D73" s="269"/>
      <c r="E73" s="269"/>
      <c r="F73" s="269"/>
      <c r="G73" s="269"/>
      <c r="H73" s="269"/>
      <c r="I73" s="269"/>
      <c r="J73" s="269"/>
      <c r="K73" s="269"/>
    </row>
    <row r="74" s="1" customFormat="1" ht="7.5" customHeight="1">
      <c r="B74" s="270"/>
      <c r="C74" s="271"/>
      <c r="D74" s="271"/>
      <c r="E74" s="271"/>
      <c r="F74" s="271"/>
      <c r="G74" s="271"/>
      <c r="H74" s="271"/>
      <c r="I74" s="271"/>
      <c r="J74" s="271"/>
      <c r="K74" s="272"/>
    </row>
    <row r="75" s="1" customFormat="1" ht="45" customHeight="1">
      <c r="B75" s="273"/>
      <c r="C75" s="274" t="s">
        <v>282</v>
      </c>
      <c r="D75" s="274"/>
      <c r="E75" s="274"/>
      <c r="F75" s="274"/>
      <c r="G75" s="274"/>
      <c r="H75" s="274"/>
      <c r="I75" s="274"/>
      <c r="J75" s="274"/>
      <c r="K75" s="275"/>
    </row>
    <row r="76" s="1" customFormat="1" ht="17.25" customHeight="1">
      <c r="B76" s="273"/>
      <c r="C76" s="276" t="s">
        <v>283</v>
      </c>
      <c r="D76" s="276"/>
      <c r="E76" s="276"/>
      <c r="F76" s="276" t="s">
        <v>284</v>
      </c>
      <c r="G76" s="277"/>
      <c r="H76" s="276" t="s">
        <v>54</v>
      </c>
      <c r="I76" s="276" t="s">
        <v>57</v>
      </c>
      <c r="J76" s="276" t="s">
        <v>285</v>
      </c>
      <c r="K76" s="275"/>
    </row>
    <row r="77" s="1" customFormat="1" ht="17.25" customHeight="1">
      <c r="B77" s="273"/>
      <c r="C77" s="278" t="s">
        <v>286</v>
      </c>
      <c r="D77" s="278"/>
      <c r="E77" s="278"/>
      <c r="F77" s="279" t="s">
        <v>287</v>
      </c>
      <c r="G77" s="280"/>
      <c r="H77" s="278"/>
      <c r="I77" s="278"/>
      <c r="J77" s="278" t="s">
        <v>288</v>
      </c>
      <c r="K77" s="275"/>
    </row>
    <row r="78" s="1" customFormat="1" ht="5.25" customHeight="1">
      <c r="B78" s="273"/>
      <c r="C78" s="281"/>
      <c r="D78" s="281"/>
      <c r="E78" s="281"/>
      <c r="F78" s="281"/>
      <c r="G78" s="282"/>
      <c r="H78" s="281"/>
      <c r="I78" s="281"/>
      <c r="J78" s="281"/>
      <c r="K78" s="275"/>
    </row>
    <row r="79" s="1" customFormat="1" ht="15" customHeight="1">
      <c r="B79" s="273"/>
      <c r="C79" s="261" t="s">
        <v>53</v>
      </c>
      <c r="D79" s="283"/>
      <c r="E79" s="283"/>
      <c r="F79" s="284" t="s">
        <v>289</v>
      </c>
      <c r="G79" s="285"/>
      <c r="H79" s="261" t="s">
        <v>290</v>
      </c>
      <c r="I79" s="261" t="s">
        <v>291</v>
      </c>
      <c r="J79" s="261">
        <v>20</v>
      </c>
      <c r="K79" s="275"/>
    </row>
    <row r="80" s="1" customFormat="1" ht="15" customHeight="1">
      <c r="B80" s="273"/>
      <c r="C80" s="261" t="s">
        <v>292</v>
      </c>
      <c r="D80" s="261"/>
      <c r="E80" s="261"/>
      <c r="F80" s="284" t="s">
        <v>289</v>
      </c>
      <c r="G80" s="285"/>
      <c r="H80" s="261" t="s">
        <v>293</v>
      </c>
      <c r="I80" s="261" t="s">
        <v>291</v>
      </c>
      <c r="J80" s="261">
        <v>120</v>
      </c>
      <c r="K80" s="275"/>
    </row>
    <row r="81" s="1" customFormat="1" ht="15" customHeight="1">
      <c r="B81" s="286"/>
      <c r="C81" s="261" t="s">
        <v>294</v>
      </c>
      <c r="D81" s="261"/>
      <c r="E81" s="261"/>
      <c r="F81" s="284" t="s">
        <v>295</v>
      </c>
      <c r="G81" s="285"/>
      <c r="H81" s="261" t="s">
        <v>296</v>
      </c>
      <c r="I81" s="261" t="s">
        <v>291</v>
      </c>
      <c r="J81" s="261">
        <v>50</v>
      </c>
      <c r="K81" s="275"/>
    </row>
    <row r="82" s="1" customFormat="1" ht="15" customHeight="1">
      <c r="B82" s="286"/>
      <c r="C82" s="261" t="s">
        <v>297</v>
      </c>
      <c r="D82" s="261"/>
      <c r="E82" s="261"/>
      <c r="F82" s="284" t="s">
        <v>289</v>
      </c>
      <c r="G82" s="285"/>
      <c r="H82" s="261" t="s">
        <v>298</v>
      </c>
      <c r="I82" s="261" t="s">
        <v>299</v>
      </c>
      <c r="J82" s="261"/>
      <c r="K82" s="275"/>
    </row>
    <row r="83" s="1" customFormat="1" ht="15" customHeight="1">
      <c r="B83" s="286"/>
      <c r="C83" s="287" t="s">
        <v>300</v>
      </c>
      <c r="D83" s="287"/>
      <c r="E83" s="287"/>
      <c r="F83" s="288" t="s">
        <v>295</v>
      </c>
      <c r="G83" s="287"/>
      <c r="H83" s="287" t="s">
        <v>301</v>
      </c>
      <c r="I83" s="287" t="s">
        <v>291</v>
      </c>
      <c r="J83" s="287">
        <v>15</v>
      </c>
      <c r="K83" s="275"/>
    </row>
    <row r="84" s="1" customFormat="1" ht="15" customHeight="1">
      <c r="B84" s="286"/>
      <c r="C84" s="287" t="s">
        <v>302</v>
      </c>
      <c r="D84" s="287"/>
      <c r="E84" s="287"/>
      <c r="F84" s="288" t="s">
        <v>295</v>
      </c>
      <c r="G84" s="287"/>
      <c r="H84" s="287" t="s">
        <v>303</v>
      </c>
      <c r="I84" s="287" t="s">
        <v>291</v>
      </c>
      <c r="J84" s="287">
        <v>15</v>
      </c>
      <c r="K84" s="275"/>
    </row>
    <row r="85" s="1" customFormat="1" ht="15" customHeight="1">
      <c r="B85" s="286"/>
      <c r="C85" s="287" t="s">
        <v>304</v>
      </c>
      <c r="D85" s="287"/>
      <c r="E85" s="287"/>
      <c r="F85" s="288" t="s">
        <v>295</v>
      </c>
      <c r="G85" s="287"/>
      <c r="H85" s="287" t="s">
        <v>305</v>
      </c>
      <c r="I85" s="287" t="s">
        <v>291</v>
      </c>
      <c r="J85" s="287">
        <v>20</v>
      </c>
      <c r="K85" s="275"/>
    </row>
    <row r="86" s="1" customFormat="1" ht="15" customHeight="1">
      <c r="B86" s="286"/>
      <c r="C86" s="287" t="s">
        <v>306</v>
      </c>
      <c r="D86" s="287"/>
      <c r="E86" s="287"/>
      <c r="F86" s="288" t="s">
        <v>295</v>
      </c>
      <c r="G86" s="287"/>
      <c r="H86" s="287" t="s">
        <v>307</v>
      </c>
      <c r="I86" s="287" t="s">
        <v>291</v>
      </c>
      <c r="J86" s="287">
        <v>20</v>
      </c>
      <c r="K86" s="275"/>
    </row>
    <row r="87" s="1" customFormat="1" ht="15" customHeight="1">
      <c r="B87" s="286"/>
      <c r="C87" s="261" t="s">
        <v>308</v>
      </c>
      <c r="D87" s="261"/>
      <c r="E87" s="261"/>
      <c r="F87" s="284" t="s">
        <v>295</v>
      </c>
      <c r="G87" s="285"/>
      <c r="H87" s="261" t="s">
        <v>309</v>
      </c>
      <c r="I87" s="261" t="s">
        <v>291</v>
      </c>
      <c r="J87" s="261">
        <v>50</v>
      </c>
      <c r="K87" s="275"/>
    </row>
    <row r="88" s="1" customFormat="1" ht="15" customHeight="1">
      <c r="B88" s="286"/>
      <c r="C88" s="261" t="s">
        <v>310</v>
      </c>
      <c r="D88" s="261"/>
      <c r="E88" s="261"/>
      <c r="F88" s="284" t="s">
        <v>295</v>
      </c>
      <c r="G88" s="285"/>
      <c r="H88" s="261" t="s">
        <v>311</v>
      </c>
      <c r="I88" s="261" t="s">
        <v>291</v>
      </c>
      <c r="J88" s="261">
        <v>20</v>
      </c>
      <c r="K88" s="275"/>
    </row>
    <row r="89" s="1" customFormat="1" ht="15" customHeight="1">
      <c r="B89" s="286"/>
      <c r="C89" s="261" t="s">
        <v>312</v>
      </c>
      <c r="D89" s="261"/>
      <c r="E89" s="261"/>
      <c r="F89" s="284" t="s">
        <v>295</v>
      </c>
      <c r="G89" s="285"/>
      <c r="H89" s="261" t="s">
        <v>313</v>
      </c>
      <c r="I89" s="261" t="s">
        <v>291</v>
      </c>
      <c r="J89" s="261">
        <v>20</v>
      </c>
      <c r="K89" s="275"/>
    </row>
    <row r="90" s="1" customFormat="1" ht="15" customHeight="1">
      <c r="B90" s="286"/>
      <c r="C90" s="261" t="s">
        <v>314</v>
      </c>
      <c r="D90" s="261"/>
      <c r="E90" s="261"/>
      <c r="F90" s="284" t="s">
        <v>295</v>
      </c>
      <c r="G90" s="285"/>
      <c r="H90" s="261" t="s">
        <v>315</v>
      </c>
      <c r="I90" s="261" t="s">
        <v>291</v>
      </c>
      <c r="J90" s="261">
        <v>50</v>
      </c>
      <c r="K90" s="275"/>
    </row>
    <row r="91" s="1" customFormat="1" ht="15" customHeight="1">
      <c r="B91" s="286"/>
      <c r="C91" s="261" t="s">
        <v>316</v>
      </c>
      <c r="D91" s="261"/>
      <c r="E91" s="261"/>
      <c r="F91" s="284" t="s">
        <v>295</v>
      </c>
      <c r="G91" s="285"/>
      <c r="H91" s="261" t="s">
        <v>316</v>
      </c>
      <c r="I91" s="261" t="s">
        <v>291</v>
      </c>
      <c r="J91" s="261">
        <v>50</v>
      </c>
      <c r="K91" s="275"/>
    </row>
    <row r="92" s="1" customFormat="1" ht="15" customHeight="1">
      <c r="B92" s="286"/>
      <c r="C92" s="261" t="s">
        <v>317</v>
      </c>
      <c r="D92" s="261"/>
      <c r="E92" s="261"/>
      <c r="F92" s="284" t="s">
        <v>295</v>
      </c>
      <c r="G92" s="285"/>
      <c r="H92" s="261" t="s">
        <v>318</v>
      </c>
      <c r="I92" s="261" t="s">
        <v>291</v>
      </c>
      <c r="J92" s="261">
        <v>255</v>
      </c>
      <c r="K92" s="275"/>
    </row>
    <row r="93" s="1" customFormat="1" ht="15" customHeight="1">
      <c r="B93" s="286"/>
      <c r="C93" s="261" t="s">
        <v>319</v>
      </c>
      <c r="D93" s="261"/>
      <c r="E93" s="261"/>
      <c r="F93" s="284" t="s">
        <v>289</v>
      </c>
      <c r="G93" s="285"/>
      <c r="H93" s="261" t="s">
        <v>320</v>
      </c>
      <c r="I93" s="261" t="s">
        <v>321</v>
      </c>
      <c r="J93" s="261"/>
      <c r="K93" s="275"/>
    </row>
    <row r="94" s="1" customFormat="1" ht="15" customHeight="1">
      <c r="B94" s="286"/>
      <c r="C94" s="261" t="s">
        <v>322</v>
      </c>
      <c r="D94" s="261"/>
      <c r="E94" s="261"/>
      <c r="F94" s="284" t="s">
        <v>289</v>
      </c>
      <c r="G94" s="285"/>
      <c r="H94" s="261" t="s">
        <v>323</v>
      </c>
      <c r="I94" s="261" t="s">
        <v>324</v>
      </c>
      <c r="J94" s="261"/>
      <c r="K94" s="275"/>
    </row>
    <row r="95" s="1" customFormat="1" ht="15" customHeight="1">
      <c r="B95" s="286"/>
      <c r="C95" s="261" t="s">
        <v>325</v>
      </c>
      <c r="D95" s="261"/>
      <c r="E95" s="261"/>
      <c r="F95" s="284" t="s">
        <v>289</v>
      </c>
      <c r="G95" s="285"/>
      <c r="H95" s="261" t="s">
        <v>325</v>
      </c>
      <c r="I95" s="261" t="s">
        <v>324</v>
      </c>
      <c r="J95" s="261"/>
      <c r="K95" s="275"/>
    </row>
    <row r="96" s="1" customFormat="1" ht="15" customHeight="1">
      <c r="B96" s="286"/>
      <c r="C96" s="261" t="s">
        <v>38</v>
      </c>
      <c r="D96" s="261"/>
      <c r="E96" s="261"/>
      <c r="F96" s="284" t="s">
        <v>289</v>
      </c>
      <c r="G96" s="285"/>
      <c r="H96" s="261" t="s">
        <v>326</v>
      </c>
      <c r="I96" s="261" t="s">
        <v>324</v>
      </c>
      <c r="J96" s="261"/>
      <c r="K96" s="275"/>
    </row>
    <row r="97" s="1" customFormat="1" ht="15" customHeight="1">
      <c r="B97" s="286"/>
      <c r="C97" s="261" t="s">
        <v>48</v>
      </c>
      <c r="D97" s="261"/>
      <c r="E97" s="261"/>
      <c r="F97" s="284" t="s">
        <v>289</v>
      </c>
      <c r="G97" s="285"/>
      <c r="H97" s="261" t="s">
        <v>327</v>
      </c>
      <c r="I97" s="261" t="s">
        <v>324</v>
      </c>
      <c r="J97" s="261"/>
      <c r="K97" s="275"/>
    </row>
    <row r="98" s="1" customFormat="1" ht="15" customHeight="1">
      <c r="B98" s="289"/>
      <c r="C98" s="290"/>
      <c r="D98" s="290"/>
      <c r="E98" s="290"/>
      <c r="F98" s="290"/>
      <c r="G98" s="290"/>
      <c r="H98" s="290"/>
      <c r="I98" s="290"/>
      <c r="J98" s="290"/>
      <c r="K98" s="291"/>
    </row>
    <row r="99" s="1" customFormat="1" ht="18.75" customHeight="1">
      <c r="B99" s="292"/>
      <c r="C99" s="293"/>
      <c r="D99" s="293"/>
      <c r="E99" s="293"/>
      <c r="F99" s="293"/>
      <c r="G99" s="293"/>
      <c r="H99" s="293"/>
      <c r="I99" s="293"/>
      <c r="J99" s="293"/>
      <c r="K99" s="292"/>
    </row>
    <row r="100" s="1" customFormat="1" ht="18.75" customHeight="1"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</row>
    <row r="101" s="1" customFormat="1" ht="7.5" customHeight="1">
      <c r="B101" s="270"/>
      <c r="C101" s="271"/>
      <c r="D101" s="271"/>
      <c r="E101" s="271"/>
      <c r="F101" s="271"/>
      <c r="G101" s="271"/>
      <c r="H101" s="271"/>
      <c r="I101" s="271"/>
      <c r="J101" s="271"/>
      <c r="K101" s="272"/>
    </row>
    <row r="102" s="1" customFormat="1" ht="45" customHeight="1">
      <c r="B102" s="273"/>
      <c r="C102" s="274" t="s">
        <v>328</v>
      </c>
      <c r="D102" s="274"/>
      <c r="E102" s="274"/>
      <c r="F102" s="274"/>
      <c r="G102" s="274"/>
      <c r="H102" s="274"/>
      <c r="I102" s="274"/>
      <c r="J102" s="274"/>
      <c r="K102" s="275"/>
    </row>
    <row r="103" s="1" customFormat="1" ht="17.25" customHeight="1">
      <c r="B103" s="273"/>
      <c r="C103" s="276" t="s">
        <v>283</v>
      </c>
      <c r="D103" s="276"/>
      <c r="E103" s="276"/>
      <c r="F103" s="276" t="s">
        <v>284</v>
      </c>
      <c r="G103" s="277"/>
      <c r="H103" s="276" t="s">
        <v>54</v>
      </c>
      <c r="I103" s="276" t="s">
        <v>57</v>
      </c>
      <c r="J103" s="276" t="s">
        <v>285</v>
      </c>
      <c r="K103" s="275"/>
    </row>
    <row r="104" s="1" customFormat="1" ht="17.25" customHeight="1">
      <c r="B104" s="273"/>
      <c r="C104" s="278" t="s">
        <v>286</v>
      </c>
      <c r="D104" s="278"/>
      <c r="E104" s="278"/>
      <c r="F104" s="279" t="s">
        <v>287</v>
      </c>
      <c r="G104" s="280"/>
      <c r="H104" s="278"/>
      <c r="I104" s="278"/>
      <c r="J104" s="278" t="s">
        <v>288</v>
      </c>
      <c r="K104" s="275"/>
    </row>
    <row r="105" s="1" customFormat="1" ht="5.25" customHeight="1">
      <c r="B105" s="273"/>
      <c r="C105" s="276"/>
      <c r="D105" s="276"/>
      <c r="E105" s="276"/>
      <c r="F105" s="276"/>
      <c r="G105" s="294"/>
      <c r="H105" s="276"/>
      <c r="I105" s="276"/>
      <c r="J105" s="276"/>
      <c r="K105" s="275"/>
    </row>
    <row r="106" s="1" customFormat="1" ht="15" customHeight="1">
      <c r="B106" s="273"/>
      <c r="C106" s="261" t="s">
        <v>53</v>
      </c>
      <c r="D106" s="283"/>
      <c r="E106" s="283"/>
      <c r="F106" s="284" t="s">
        <v>289</v>
      </c>
      <c r="G106" s="261"/>
      <c r="H106" s="261" t="s">
        <v>329</v>
      </c>
      <c r="I106" s="261" t="s">
        <v>291</v>
      </c>
      <c r="J106" s="261">
        <v>20</v>
      </c>
      <c r="K106" s="275"/>
    </row>
    <row r="107" s="1" customFormat="1" ht="15" customHeight="1">
      <c r="B107" s="273"/>
      <c r="C107" s="261" t="s">
        <v>292</v>
      </c>
      <c r="D107" s="261"/>
      <c r="E107" s="261"/>
      <c r="F107" s="284" t="s">
        <v>289</v>
      </c>
      <c r="G107" s="261"/>
      <c r="H107" s="261" t="s">
        <v>329</v>
      </c>
      <c r="I107" s="261" t="s">
        <v>291</v>
      </c>
      <c r="J107" s="261">
        <v>120</v>
      </c>
      <c r="K107" s="275"/>
    </row>
    <row r="108" s="1" customFormat="1" ht="15" customHeight="1">
      <c r="B108" s="286"/>
      <c r="C108" s="261" t="s">
        <v>294</v>
      </c>
      <c r="D108" s="261"/>
      <c r="E108" s="261"/>
      <c r="F108" s="284" t="s">
        <v>295</v>
      </c>
      <c r="G108" s="261"/>
      <c r="H108" s="261" t="s">
        <v>329</v>
      </c>
      <c r="I108" s="261" t="s">
        <v>291</v>
      </c>
      <c r="J108" s="261">
        <v>50</v>
      </c>
      <c r="K108" s="275"/>
    </row>
    <row r="109" s="1" customFormat="1" ht="15" customHeight="1">
      <c r="B109" s="286"/>
      <c r="C109" s="261" t="s">
        <v>297</v>
      </c>
      <c r="D109" s="261"/>
      <c r="E109" s="261"/>
      <c r="F109" s="284" t="s">
        <v>289</v>
      </c>
      <c r="G109" s="261"/>
      <c r="H109" s="261" t="s">
        <v>329</v>
      </c>
      <c r="I109" s="261" t="s">
        <v>299</v>
      </c>
      <c r="J109" s="261"/>
      <c r="K109" s="275"/>
    </row>
    <row r="110" s="1" customFormat="1" ht="15" customHeight="1">
      <c r="B110" s="286"/>
      <c r="C110" s="261" t="s">
        <v>308</v>
      </c>
      <c r="D110" s="261"/>
      <c r="E110" s="261"/>
      <c r="F110" s="284" t="s">
        <v>295</v>
      </c>
      <c r="G110" s="261"/>
      <c r="H110" s="261" t="s">
        <v>329</v>
      </c>
      <c r="I110" s="261" t="s">
        <v>291</v>
      </c>
      <c r="J110" s="261">
        <v>50</v>
      </c>
      <c r="K110" s="275"/>
    </row>
    <row r="111" s="1" customFormat="1" ht="15" customHeight="1">
      <c r="B111" s="286"/>
      <c r="C111" s="261" t="s">
        <v>316</v>
      </c>
      <c r="D111" s="261"/>
      <c r="E111" s="261"/>
      <c r="F111" s="284" t="s">
        <v>295</v>
      </c>
      <c r="G111" s="261"/>
      <c r="H111" s="261" t="s">
        <v>329</v>
      </c>
      <c r="I111" s="261" t="s">
        <v>291</v>
      </c>
      <c r="J111" s="261">
        <v>50</v>
      </c>
      <c r="K111" s="275"/>
    </row>
    <row r="112" s="1" customFormat="1" ht="15" customHeight="1">
      <c r="B112" s="286"/>
      <c r="C112" s="261" t="s">
        <v>314</v>
      </c>
      <c r="D112" s="261"/>
      <c r="E112" s="261"/>
      <c r="F112" s="284" t="s">
        <v>295</v>
      </c>
      <c r="G112" s="261"/>
      <c r="H112" s="261" t="s">
        <v>329</v>
      </c>
      <c r="I112" s="261" t="s">
        <v>291</v>
      </c>
      <c r="J112" s="261">
        <v>50</v>
      </c>
      <c r="K112" s="275"/>
    </row>
    <row r="113" s="1" customFormat="1" ht="15" customHeight="1">
      <c r="B113" s="286"/>
      <c r="C113" s="261" t="s">
        <v>53</v>
      </c>
      <c r="D113" s="261"/>
      <c r="E113" s="261"/>
      <c r="F113" s="284" t="s">
        <v>289</v>
      </c>
      <c r="G113" s="261"/>
      <c r="H113" s="261" t="s">
        <v>330</v>
      </c>
      <c r="I113" s="261" t="s">
        <v>291</v>
      </c>
      <c r="J113" s="261">
        <v>20</v>
      </c>
      <c r="K113" s="275"/>
    </row>
    <row r="114" s="1" customFormat="1" ht="15" customHeight="1">
      <c r="B114" s="286"/>
      <c r="C114" s="261" t="s">
        <v>331</v>
      </c>
      <c r="D114" s="261"/>
      <c r="E114" s="261"/>
      <c r="F114" s="284" t="s">
        <v>289</v>
      </c>
      <c r="G114" s="261"/>
      <c r="H114" s="261" t="s">
        <v>332</v>
      </c>
      <c r="I114" s="261" t="s">
        <v>291</v>
      </c>
      <c r="J114" s="261">
        <v>120</v>
      </c>
      <c r="K114" s="275"/>
    </row>
    <row r="115" s="1" customFormat="1" ht="15" customHeight="1">
      <c r="B115" s="286"/>
      <c r="C115" s="261" t="s">
        <v>38</v>
      </c>
      <c r="D115" s="261"/>
      <c r="E115" s="261"/>
      <c r="F115" s="284" t="s">
        <v>289</v>
      </c>
      <c r="G115" s="261"/>
      <c r="H115" s="261" t="s">
        <v>333</v>
      </c>
      <c r="I115" s="261" t="s">
        <v>324</v>
      </c>
      <c r="J115" s="261"/>
      <c r="K115" s="275"/>
    </row>
    <row r="116" s="1" customFormat="1" ht="15" customHeight="1">
      <c r="B116" s="286"/>
      <c r="C116" s="261" t="s">
        <v>48</v>
      </c>
      <c r="D116" s="261"/>
      <c r="E116" s="261"/>
      <c r="F116" s="284" t="s">
        <v>289</v>
      </c>
      <c r="G116" s="261"/>
      <c r="H116" s="261" t="s">
        <v>334</v>
      </c>
      <c r="I116" s="261" t="s">
        <v>324</v>
      </c>
      <c r="J116" s="261"/>
      <c r="K116" s="275"/>
    </row>
    <row r="117" s="1" customFormat="1" ht="15" customHeight="1">
      <c r="B117" s="286"/>
      <c r="C117" s="261" t="s">
        <v>57</v>
      </c>
      <c r="D117" s="261"/>
      <c r="E117" s="261"/>
      <c r="F117" s="284" t="s">
        <v>289</v>
      </c>
      <c r="G117" s="261"/>
      <c r="H117" s="261" t="s">
        <v>335</v>
      </c>
      <c r="I117" s="261" t="s">
        <v>336</v>
      </c>
      <c r="J117" s="261"/>
      <c r="K117" s="275"/>
    </row>
    <row r="118" s="1" customFormat="1" ht="15" customHeight="1">
      <c r="B118" s="289"/>
      <c r="C118" s="295"/>
      <c r="D118" s="295"/>
      <c r="E118" s="295"/>
      <c r="F118" s="295"/>
      <c r="G118" s="295"/>
      <c r="H118" s="295"/>
      <c r="I118" s="295"/>
      <c r="J118" s="295"/>
      <c r="K118" s="291"/>
    </row>
    <row r="119" s="1" customFormat="1" ht="18.75" customHeight="1">
      <c r="B119" s="296"/>
      <c r="C119" s="297"/>
      <c r="D119" s="297"/>
      <c r="E119" s="297"/>
      <c r="F119" s="298"/>
      <c r="G119" s="297"/>
      <c r="H119" s="297"/>
      <c r="I119" s="297"/>
      <c r="J119" s="297"/>
      <c r="K119" s="296"/>
    </row>
    <row r="120" s="1" customFormat="1" ht="18.75" customHeight="1"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s="1" customFormat="1" ht="7.5" customHeight="1">
      <c r="B121" s="299"/>
      <c r="C121" s="300"/>
      <c r="D121" s="300"/>
      <c r="E121" s="300"/>
      <c r="F121" s="300"/>
      <c r="G121" s="300"/>
      <c r="H121" s="300"/>
      <c r="I121" s="300"/>
      <c r="J121" s="300"/>
      <c r="K121" s="301"/>
    </row>
    <row r="122" s="1" customFormat="1" ht="45" customHeight="1">
      <c r="B122" s="302"/>
      <c r="C122" s="252" t="s">
        <v>337</v>
      </c>
      <c r="D122" s="252"/>
      <c r="E122" s="252"/>
      <c r="F122" s="252"/>
      <c r="G122" s="252"/>
      <c r="H122" s="252"/>
      <c r="I122" s="252"/>
      <c r="J122" s="252"/>
      <c r="K122" s="303"/>
    </row>
    <row r="123" s="1" customFormat="1" ht="17.25" customHeight="1">
      <c r="B123" s="304"/>
      <c r="C123" s="276" t="s">
        <v>283</v>
      </c>
      <c r="D123" s="276"/>
      <c r="E123" s="276"/>
      <c r="F123" s="276" t="s">
        <v>284</v>
      </c>
      <c r="G123" s="277"/>
      <c r="H123" s="276" t="s">
        <v>54</v>
      </c>
      <c r="I123" s="276" t="s">
        <v>57</v>
      </c>
      <c r="J123" s="276" t="s">
        <v>285</v>
      </c>
      <c r="K123" s="305"/>
    </row>
    <row r="124" s="1" customFormat="1" ht="17.25" customHeight="1">
      <c r="B124" s="304"/>
      <c r="C124" s="278" t="s">
        <v>286</v>
      </c>
      <c r="D124" s="278"/>
      <c r="E124" s="278"/>
      <c r="F124" s="279" t="s">
        <v>287</v>
      </c>
      <c r="G124" s="280"/>
      <c r="H124" s="278"/>
      <c r="I124" s="278"/>
      <c r="J124" s="278" t="s">
        <v>288</v>
      </c>
      <c r="K124" s="305"/>
    </row>
    <row r="125" s="1" customFormat="1" ht="5.25" customHeight="1">
      <c r="B125" s="306"/>
      <c r="C125" s="281"/>
      <c r="D125" s="281"/>
      <c r="E125" s="281"/>
      <c r="F125" s="281"/>
      <c r="G125" s="307"/>
      <c r="H125" s="281"/>
      <c r="I125" s="281"/>
      <c r="J125" s="281"/>
      <c r="K125" s="308"/>
    </row>
    <row r="126" s="1" customFormat="1" ht="15" customHeight="1">
      <c r="B126" s="306"/>
      <c r="C126" s="261" t="s">
        <v>292</v>
      </c>
      <c r="D126" s="283"/>
      <c r="E126" s="283"/>
      <c r="F126" s="284" t="s">
        <v>289</v>
      </c>
      <c r="G126" s="261"/>
      <c r="H126" s="261" t="s">
        <v>329</v>
      </c>
      <c r="I126" s="261" t="s">
        <v>291</v>
      </c>
      <c r="J126" s="261">
        <v>120</v>
      </c>
      <c r="K126" s="309"/>
    </row>
    <row r="127" s="1" customFormat="1" ht="15" customHeight="1">
      <c r="B127" s="306"/>
      <c r="C127" s="261" t="s">
        <v>338</v>
      </c>
      <c r="D127" s="261"/>
      <c r="E127" s="261"/>
      <c r="F127" s="284" t="s">
        <v>289</v>
      </c>
      <c r="G127" s="261"/>
      <c r="H127" s="261" t="s">
        <v>339</v>
      </c>
      <c r="I127" s="261" t="s">
        <v>291</v>
      </c>
      <c r="J127" s="261" t="s">
        <v>340</v>
      </c>
      <c r="K127" s="309"/>
    </row>
    <row r="128" s="1" customFormat="1" ht="15" customHeight="1">
      <c r="B128" s="306"/>
      <c r="C128" s="261" t="s">
        <v>237</v>
      </c>
      <c r="D128" s="261"/>
      <c r="E128" s="261"/>
      <c r="F128" s="284" t="s">
        <v>289</v>
      </c>
      <c r="G128" s="261"/>
      <c r="H128" s="261" t="s">
        <v>341</v>
      </c>
      <c r="I128" s="261" t="s">
        <v>291</v>
      </c>
      <c r="J128" s="261" t="s">
        <v>340</v>
      </c>
      <c r="K128" s="309"/>
    </row>
    <row r="129" s="1" customFormat="1" ht="15" customHeight="1">
      <c r="B129" s="306"/>
      <c r="C129" s="261" t="s">
        <v>300</v>
      </c>
      <c r="D129" s="261"/>
      <c r="E129" s="261"/>
      <c r="F129" s="284" t="s">
        <v>295</v>
      </c>
      <c r="G129" s="261"/>
      <c r="H129" s="261" t="s">
        <v>301</v>
      </c>
      <c r="I129" s="261" t="s">
        <v>291</v>
      </c>
      <c r="J129" s="261">
        <v>15</v>
      </c>
      <c r="K129" s="309"/>
    </row>
    <row r="130" s="1" customFormat="1" ht="15" customHeight="1">
      <c r="B130" s="306"/>
      <c r="C130" s="287" t="s">
        <v>302</v>
      </c>
      <c r="D130" s="287"/>
      <c r="E130" s="287"/>
      <c r="F130" s="288" t="s">
        <v>295</v>
      </c>
      <c r="G130" s="287"/>
      <c r="H130" s="287" t="s">
        <v>303</v>
      </c>
      <c r="I130" s="287" t="s">
        <v>291</v>
      </c>
      <c r="J130" s="287">
        <v>15</v>
      </c>
      <c r="K130" s="309"/>
    </row>
    <row r="131" s="1" customFormat="1" ht="15" customHeight="1">
      <c r="B131" s="306"/>
      <c r="C131" s="287" t="s">
        <v>304</v>
      </c>
      <c r="D131" s="287"/>
      <c r="E131" s="287"/>
      <c r="F131" s="288" t="s">
        <v>295</v>
      </c>
      <c r="G131" s="287"/>
      <c r="H131" s="287" t="s">
        <v>305</v>
      </c>
      <c r="I131" s="287" t="s">
        <v>291</v>
      </c>
      <c r="J131" s="287">
        <v>20</v>
      </c>
      <c r="K131" s="309"/>
    </row>
    <row r="132" s="1" customFormat="1" ht="15" customHeight="1">
      <c r="B132" s="306"/>
      <c r="C132" s="287" t="s">
        <v>306</v>
      </c>
      <c r="D132" s="287"/>
      <c r="E132" s="287"/>
      <c r="F132" s="288" t="s">
        <v>295</v>
      </c>
      <c r="G132" s="287"/>
      <c r="H132" s="287" t="s">
        <v>307</v>
      </c>
      <c r="I132" s="287" t="s">
        <v>291</v>
      </c>
      <c r="J132" s="287">
        <v>20</v>
      </c>
      <c r="K132" s="309"/>
    </row>
    <row r="133" s="1" customFormat="1" ht="15" customHeight="1">
      <c r="B133" s="306"/>
      <c r="C133" s="261" t="s">
        <v>294</v>
      </c>
      <c r="D133" s="261"/>
      <c r="E133" s="261"/>
      <c r="F133" s="284" t="s">
        <v>295</v>
      </c>
      <c r="G133" s="261"/>
      <c r="H133" s="261" t="s">
        <v>329</v>
      </c>
      <c r="I133" s="261" t="s">
        <v>291</v>
      </c>
      <c r="J133" s="261">
        <v>50</v>
      </c>
      <c r="K133" s="309"/>
    </row>
    <row r="134" s="1" customFormat="1" ht="15" customHeight="1">
      <c r="B134" s="306"/>
      <c r="C134" s="261" t="s">
        <v>308</v>
      </c>
      <c r="D134" s="261"/>
      <c r="E134" s="261"/>
      <c r="F134" s="284" t="s">
        <v>295</v>
      </c>
      <c r="G134" s="261"/>
      <c r="H134" s="261" t="s">
        <v>329</v>
      </c>
      <c r="I134" s="261" t="s">
        <v>291</v>
      </c>
      <c r="J134" s="261">
        <v>50</v>
      </c>
      <c r="K134" s="309"/>
    </row>
    <row r="135" s="1" customFormat="1" ht="15" customHeight="1">
      <c r="B135" s="306"/>
      <c r="C135" s="261" t="s">
        <v>314</v>
      </c>
      <c r="D135" s="261"/>
      <c r="E135" s="261"/>
      <c r="F135" s="284" t="s">
        <v>295</v>
      </c>
      <c r="G135" s="261"/>
      <c r="H135" s="261" t="s">
        <v>329</v>
      </c>
      <c r="I135" s="261" t="s">
        <v>291</v>
      </c>
      <c r="J135" s="261">
        <v>50</v>
      </c>
      <c r="K135" s="309"/>
    </row>
    <row r="136" s="1" customFormat="1" ht="15" customHeight="1">
      <c r="B136" s="306"/>
      <c r="C136" s="261" t="s">
        <v>316</v>
      </c>
      <c r="D136" s="261"/>
      <c r="E136" s="261"/>
      <c r="F136" s="284" t="s">
        <v>295</v>
      </c>
      <c r="G136" s="261"/>
      <c r="H136" s="261" t="s">
        <v>329</v>
      </c>
      <c r="I136" s="261" t="s">
        <v>291</v>
      </c>
      <c r="J136" s="261">
        <v>50</v>
      </c>
      <c r="K136" s="309"/>
    </row>
    <row r="137" s="1" customFormat="1" ht="15" customHeight="1">
      <c r="B137" s="306"/>
      <c r="C137" s="261" t="s">
        <v>317</v>
      </c>
      <c r="D137" s="261"/>
      <c r="E137" s="261"/>
      <c r="F137" s="284" t="s">
        <v>295</v>
      </c>
      <c r="G137" s="261"/>
      <c r="H137" s="261" t="s">
        <v>342</v>
      </c>
      <c r="I137" s="261" t="s">
        <v>291</v>
      </c>
      <c r="J137" s="261">
        <v>255</v>
      </c>
      <c r="K137" s="309"/>
    </row>
    <row r="138" s="1" customFormat="1" ht="15" customHeight="1">
      <c r="B138" s="306"/>
      <c r="C138" s="261" t="s">
        <v>319</v>
      </c>
      <c r="D138" s="261"/>
      <c r="E138" s="261"/>
      <c r="F138" s="284" t="s">
        <v>289</v>
      </c>
      <c r="G138" s="261"/>
      <c r="H138" s="261" t="s">
        <v>343</v>
      </c>
      <c r="I138" s="261" t="s">
        <v>321</v>
      </c>
      <c r="J138" s="261"/>
      <c r="K138" s="309"/>
    </row>
    <row r="139" s="1" customFormat="1" ht="15" customHeight="1">
      <c r="B139" s="306"/>
      <c r="C139" s="261" t="s">
        <v>322</v>
      </c>
      <c r="D139" s="261"/>
      <c r="E139" s="261"/>
      <c r="F139" s="284" t="s">
        <v>289</v>
      </c>
      <c r="G139" s="261"/>
      <c r="H139" s="261" t="s">
        <v>344</v>
      </c>
      <c r="I139" s="261" t="s">
        <v>324</v>
      </c>
      <c r="J139" s="261"/>
      <c r="K139" s="309"/>
    </row>
    <row r="140" s="1" customFormat="1" ht="15" customHeight="1">
      <c r="B140" s="306"/>
      <c r="C140" s="261" t="s">
        <v>325</v>
      </c>
      <c r="D140" s="261"/>
      <c r="E140" s="261"/>
      <c r="F140" s="284" t="s">
        <v>289</v>
      </c>
      <c r="G140" s="261"/>
      <c r="H140" s="261" t="s">
        <v>325</v>
      </c>
      <c r="I140" s="261" t="s">
        <v>324</v>
      </c>
      <c r="J140" s="261"/>
      <c r="K140" s="309"/>
    </row>
    <row r="141" s="1" customFormat="1" ht="15" customHeight="1">
      <c r="B141" s="306"/>
      <c r="C141" s="261" t="s">
        <v>38</v>
      </c>
      <c r="D141" s="261"/>
      <c r="E141" s="261"/>
      <c r="F141" s="284" t="s">
        <v>289</v>
      </c>
      <c r="G141" s="261"/>
      <c r="H141" s="261" t="s">
        <v>345</v>
      </c>
      <c r="I141" s="261" t="s">
        <v>324</v>
      </c>
      <c r="J141" s="261"/>
      <c r="K141" s="309"/>
    </row>
    <row r="142" s="1" customFormat="1" ht="15" customHeight="1">
      <c r="B142" s="306"/>
      <c r="C142" s="261" t="s">
        <v>346</v>
      </c>
      <c r="D142" s="261"/>
      <c r="E142" s="261"/>
      <c r="F142" s="284" t="s">
        <v>289</v>
      </c>
      <c r="G142" s="261"/>
      <c r="H142" s="261" t="s">
        <v>347</v>
      </c>
      <c r="I142" s="261" t="s">
        <v>324</v>
      </c>
      <c r="J142" s="261"/>
      <c r="K142" s="309"/>
    </row>
    <row r="143" s="1" customFormat="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="1" customFormat="1" ht="18.75" customHeight="1">
      <c r="B144" s="297"/>
      <c r="C144" s="297"/>
      <c r="D144" s="297"/>
      <c r="E144" s="297"/>
      <c r="F144" s="298"/>
      <c r="G144" s="297"/>
      <c r="H144" s="297"/>
      <c r="I144" s="297"/>
      <c r="J144" s="297"/>
      <c r="K144" s="297"/>
    </row>
    <row r="145" s="1" customFormat="1" ht="18.75" customHeight="1"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</row>
    <row r="146" s="1" customFormat="1" ht="7.5" customHeight="1">
      <c r="B146" s="270"/>
      <c r="C146" s="271"/>
      <c r="D146" s="271"/>
      <c r="E146" s="271"/>
      <c r="F146" s="271"/>
      <c r="G146" s="271"/>
      <c r="H146" s="271"/>
      <c r="I146" s="271"/>
      <c r="J146" s="271"/>
      <c r="K146" s="272"/>
    </row>
    <row r="147" s="1" customFormat="1" ht="45" customHeight="1">
      <c r="B147" s="273"/>
      <c r="C147" s="274" t="s">
        <v>348</v>
      </c>
      <c r="D147" s="274"/>
      <c r="E147" s="274"/>
      <c r="F147" s="274"/>
      <c r="G147" s="274"/>
      <c r="H147" s="274"/>
      <c r="I147" s="274"/>
      <c r="J147" s="274"/>
      <c r="K147" s="275"/>
    </row>
    <row r="148" s="1" customFormat="1" ht="17.25" customHeight="1">
      <c r="B148" s="273"/>
      <c r="C148" s="276" t="s">
        <v>283</v>
      </c>
      <c r="D148" s="276"/>
      <c r="E148" s="276"/>
      <c r="F148" s="276" t="s">
        <v>284</v>
      </c>
      <c r="G148" s="277"/>
      <c r="H148" s="276" t="s">
        <v>54</v>
      </c>
      <c r="I148" s="276" t="s">
        <v>57</v>
      </c>
      <c r="J148" s="276" t="s">
        <v>285</v>
      </c>
      <c r="K148" s="275"/>
    </row>
    <row r="149" s="1" customFormat="1" ht="17.25" customHeight="1">
      <c r="B149" s="273"/>
      <c r="C149" s="278" t="s">
        <v>286</v>
      </c>
      <c r="D149" s="278"/>
      <c r="E149" s="278"/>
      <c r="F149" s="279" t="s">
        <v>287</v>
      </c>
      <c r="G149" s="280"/>
      <c r="H149" s="278"/>
      <c r="I149" s="278"/>
      <c r="J149" s="278" t="s">
        <v>288</v>
      </c>
      <c r="K149" s="275"/>
    </row>
    <row r="150" s="1" customFormat="1" ht="5.25" customHeight="1">
      <c r="B150" s="286"/>
      <c r="C150" s="281"/>
      <c r="D150" s="281"/>
      <c r="E150" s="281"/>
      <c r="F150" s="281"/>
      <c r="G150" s="282"/>
      <c r="H150" s="281"/>
      <c r="I150" s="281"/>
      <c r="J150" s="281"/>
      <c r="K150" s="309"/>
    </row>
    <row r="151" s="1" customFormat="1" ht="15" customHeight="1">
      <c r="B151" s="286"/>
      <c r="C151" s="313" t="s">
        <v>292</v>
      </c>
      <c r="D151" s="261"/>
      <c r="E151" s="261"/>
      <c r="F151" s="314" t="s">
        <v>289</v>
      </c>
      <c r="G151" s="261"/>
      <c r="H151" s="313" t="s">
        <v>329</v>
      </c>
      <c r="I151" s="313" t="s">
        <v>291</v>
      </c>
      <c r="J151" s="313">
        <v>120</v>
      </c>
      <c r="K151" s="309"/>
    </row>
    <row r="152" s="1" customFormat="1" ht="15" customHeight="1">
      <c r="B152" s="286"/>
      <c r="C152" s="313" t="s">
        <v>338</v>
      </c>
      <c r="D152" s="261"/>
      <c r="E152" s="261"/>
      <c r="F152" s="314" t="s">
        <v>289</v>
      </c>
      <c r="G152" s="261"/>
      <c r="H152" s="313" t="s">
        <v>349</v>
      </c>
      <c r="I152" s="313" t="s">
        <v>291</v>
      </c>
      <c r="J152" s="313" t="s">
        <v>340</v>
      </c>
      <c r="K152" s="309"/>
    </row>
    <row r="153" s="1" customFormat="1" ht="15" customHeight="1">
      <c r="B153" s="286"/>
      <c r="C153" s="313" t="s">
        <v>237</v>
      </c>
      <c r="D153" s="261"/>
      <c r="E153" s="261"/>
      <c r="F153" s="314" t="s">
        <v>289</v>
      </c>
      <c r="G153" s="261"/>
      <c r="H153" s="313" t="s">
        <v>350</v>
      </c>
      <c r="I153" s="313" t="s">
        <v>291</v>
      </c>
      <c r="J153" s="313" t="s">
        <v>340</v>
      </c>
      <c r="K153" s="309"/>
    </row>
    <row r="154" s="1" customFormat="1" ht="15" customHeight="1">
      <c r="B154" s="286"/>
      <c r="C154" s="313" t="s">
        <v>294</v>
      </c>
      <c r="D154" s="261"/>
      <c r="E154" s="261"/>
      <c r="F154" s="314" t="s">
        <v>295</v>
      </c>
      <c r="G154" s="261"/>
      <c r="H154" s="313" t="s">
        <v>329</v>
      </c>
      <c r="I154" s="313" t="s">
        <v>291</v>
      </c>
      <c r="J154" s="313">
        <v>50</v>
      </c>
      <c r="K154" s="309"/>
    </row>
    <row r="155" s="1" customFormat="1" ht="15" customHeight="1">
      <c r="B155" s="286"/>
      <c r="C155" s="313" t="s">
        <v>297</v>
      </c>
      <c r="D155" s="261"/>
      <c r="E155" s="261"/>
      <c r="F155" s="314" t="s">
        <v>289</v>
      </c>
      <c r="G155" s="261"/>
      <c r="H155" s="313" t="s">
        <v>329</v>
      </c>
      <c r="I155" s="313" t="s">
        <v>299</v>
      </c>
      <c r="J155" s="313"/>
      <c r="K155" s="309"/>
    </row>
    <row r="156" s="1" customFormat="1" ht="15" customHeight="1">
      <c r="B156" s="286"/>
      <c r="C156" s="313" t="s">
        <v>308</v>
      </c>
      <c r="D156" s="261"/>
      <c r="E156" s="261"/>
      <c r="F156" s="314" t="s">
        <v>295</v>
      </c>
      <c r="G156" s="261"/>
      <c r="H156" s="313" t="s">
        <v>329</v>
      </c>
      <c r="I156" s="313" t="s">
        <v>291</v>
      </c>
      <c r="J156" s="313">
        <v>50</v>
      </c>
      <c r="K156" s="309"/>
    </row>
    <row r="157" s="1" customFormat="1" ht="15" customHeight="1">
      <c r="B157" s="286"/>
      <c r="C157" s="313" t="s">
        <v>316</v>
      </c>
      <c r="D157" s="261"/>
      <c r="E157" s="261"/>
      <c r="F157" s="314" t="s">
        <v>295</v>
      </c>
      <c r="G157" s="261"/>
      <c r="H157" s="313" t="s">
        <v>329</v>
      </c>
      <c r="I157" s="313" t="s">
        <v>291</v>
      </c>
      <c r="J157" s="313">
        <v>50</v>
      </c>
      <c r="K157" s="309"/>
    </row>
    <row r="158" s="1" customFormat="1" ht="15" customHeight="1">
      <c r="B158" s="286"/>
      <c r="C158" s="313" t="s">
        <v>314</v>
      </c>
      <c r="D158" s="261"/>
      <c r="E158" s="261"/>
      <c r="F158" s="314" t="s">
        <v>295</v>
      </c>
      <c r="G158" s="261"/>
      <c r="H158" s="313" t="s">
        <v>329</v>
      </c>
      <c r="I158" s="313" t="s">
        <v>291</v>
      </c>
      <c r="J158" s="313">
        <v>50</v>
      </c>
      <c r="K158" s="309"/>
    </row>
    <row r="159" s="1" customFormat="1" ht="15" customHeight="1">
      <c r="B159" s="286"/>
      <c r="C159" s="313" t="s">
        <v>87</v>
      </c>
      <c r="D159" s="261"/>
      <c r="E159" s="261"/>
      <c r="F159" s="314" t="s">
        <v>289</v>
      </c>
      <c r="G159" s="261"/>
      <c r="H159" s="313" t="s">
        <v>351</v>
      </c>
      <c r="I159" s="313" t="s">
        <v>291</v>
      </c>
      <c r="J159" s="313" t="s">
        <v>352</v>
      </c>
      <c r="K159" s="309"/>
    </row>
    <row r="160" s="1" customFormat="1" ht="15" customHeight="1">
      <c r="B160" s="286"/>
      <c r="C160" s="313" t="s">
        <v>353</v>
      </c>
      <c r="D160" s="261"/>
      <c r="E160" s="261"/>
      <c r="F160" s="314" t="s">
        <v>289</v>
      </c>
      <c r="G160" s="261"/>
      <c r="H160" s="313" t="s">
        <v>354</v>
      </c>
      <c r="I160" s="313" t="s">
        <v>324</v>
      </c>
      <c r="J160" s="313"/>
      <c r="K160" s="309"/>
    </row>
    <row r="161" s="1" customFormat="1" ht="15" customHeight="1">
      <c r="B161" s="315"/>
      <c r="C161" s="295"/>
      <c r="D161" s="295"/>
      <c r="E161" s="295"/>
      <c r="F161" s="295"/>
      <c r="G161" s="295"/>
      <c r="H161" s="295"/>
      <c r="I161" s="295"/>
      <c r="J161" s="295"/>
      <c r="K161" s="316"/>
    </row>
    <row r="162" s="1" customFormat="1" ht="18.75" customHeight="1">
      <c r="B162" s="297"/>
      <c r="C162" s="307"/>
      <c r="D162" s="307"/>
      <c r="E162" s="307"/>
      <c r="F162" s="317"/>
      <c r="G162" s="307"/>
      <c r="H162" s="307"/>
      <c r="I162" s="307"/>
      <c r="J162" s="307"/>
      <c r="K162" s="297"/>
    </row>
    <row r="163" s="1" customFormat="1" ht="18.75" customHeight="1"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</row>
    <row r="164" s="1" customFormat="1" ht="7.5" customHeight="1">
      <c r="B164" s="248"/>
      <c r="C164" s="249"/>
      <c r="D164" s="249"/>
      <c r="E164" s="249"/>
      <c r="F164" s="249"/>
      <c r="G164" s="249"/>
      <c r="H164" s="249"/>
      <c r="I164" s="249"/>
      <c r="J164" s="249"/>
      <c r="K164" s="250"/>
    </row>
    <row r="165" s="1" customFormat="1" ht="45" customHeight="1">
      <c r="B165" s="251"/>
      <c r="C165" s="252" t="s">
        <v>355</v>
      </c>
      <c r="D165" s="252"/>
      <c r="E165" s="252"/>
      <c r="F165" s="252"/>
      <c r="G165" s="252"/>
      <c r="H165" s="252"/>
      <c r="I165" s="252"/>
      <c r="J165" s="252"/>
      <c r="K165" s="253"/>
    </row>
    <row r="166" s="1" customFormat="1" ht="17.25" customHeight="1">
      <c r="B166" s="251"/>
      <c r="C166" s="276" t="s">
        <v>283</v>
      </c>
      <c r="D166" s="276"/>
      <c r="E166" s="276"/>
      <c r="F166" s="276" t="s">
        <v>284</v>
      </c>
      <c r="G166" s="318"/>
      <c r="H166" s="319" t="s">
        <v>54</v>
      </c>
      <c r="I166" s="319" t="s">
        <v>57</v>
      </c>
      <c r="J166" s="276" t="s">
        <v>285</v>
      </c>
      <c r="K166" s="253"/>
    </row>
    <row r="167" s="1" customFormat="1" ht="17.25" customHeight="1">
      <c r="B167" s="254"/>
      <c r="C167" s="278" t="s">
        <v>286</v>
      </c>
      <c r="D167" s="278"/>
      <c r="E167" s="278"/>
      <c r="F167" s="279" t="s">
        <v>287</v>
      </c>
      <c r="G167" s="320"/>
      <c r="H167" s="321"/>
      <c r="I167" s="321"/>
      <c r="J167" s="278" t="s">
        <v>288</v>
      </c>
      <c r="K167" s="256"/>
    </row>
    <row r="168" s="1" customFormat="1" ht="5.25" customHeight="1">
      <c r="B168" s="286"/>
      <c r="C168" s="281"/>
      <c r="D168" s="281"/>
      <c r="E168" s="281"/>
      <c r="F168" s="281"/>
      <c r="G168" s="282"/>
      <c r="H168" s="281"/>
      <c r="I168" s="281"/>
      <c r="J168" s="281"/>
      <c r="K168" s="309"/>
    </row>
    <row r="169" s="1" customFormat="1" ht="15" customHeight="1">
      <c r="B169" s="286"/>
      <c r="C169" s="261" t="s">
        <v>292</v>
      </c>
      <c r="D169" s="261"/>
      <c r="E169" s="261"/>
      <c r="F169" s="284" t="s">
        <v>289</v>
      </c>
      <c r="G169" s="261"/>
      <c r="H169" s="261" t="s">
        <v>329</v>
      </c>
      <c r="I169" s="261" t="s">
        <v>291</v>
      </c>
      <c r="J169" s="261">
        <v>120</v>
      </c>
      <c r="K169" s="309"/>
    </row>
    <row r="170" s="1" customFormat="1" ht="15" customHeight="1">
      <c r="B170" s="286"/>
      <c r="C170" s="261" t="s">
        <v>338</v>
      </c>
      <c r="D170" s="261"/>
      <c r="E170" s="261"/>
      <c r="F170" s="284" t="s">
        <v>289</v>
      </c>
      <c r="G170" s="261"/>
      <c r="H170" s="261" t="s">
        <v>339</v>
      </c>
      <c r="I170" s="261" t="s">
        <v>291</v>
      </c>
      <c r="J170" s="261" t="s">
        <v>340</v>
      </c>
      <c r="K170" s="309"/>
    </row>
    <row r="171" s="1" customFormat="1" ht="15" customHeight="1">
      <c r="B171" s="286"/>
      <c r="C171" s="261" t="s">
        <v>237</v>
      </c>
      <c r="D171" s="261"/>
      <c r="E171" s="261"/>
      <c r="F171" s="284" t="s">
        <v>289</v>
      </c>
      <c r="G171" s="261"/>
      <c r="H171" s="261" t="s">
        <v>356</v>
      </c>
      <c r="I171" s="261" t="s">
        <v>291</v>
      </c>
      <c r="J171" s="261" t="s">
        <v>340</v>
      </c>
      <c r="K171" s="309"/>
    </row>
    <row r="172" s="1" customFormat="1" ht="15" customHeight="1">
      <c r="B172" s="286"/>
      <c r="C172" s="261" t="s">
        <v>294</v>
      </c>
      <c r="D172" s="261"/>
      <c r="E172" s="261"/>
      <c r="F172" s="284" t="s">
        <v>295</v>
      </c>
      <c r="G172" s="261"/>
      <c r="H172" s="261" t="s">
        <v>356</v>
      </c>
      <c r="I172" s="261" t="s">
        <v>291</v>
      </c>
      <c r="J172" s="261">
        <v>50</v>
      </c>
      <c r="K172" s="309"/>
    </row>
    <row r="173" s="1" customFormat="1" ht="15" customHeight="1">
      <c r="B173" s="286"/>
      <c r="C173" s="261" t="s">
        <v>297</v>
      </c>
      <c r="D173" s="261"/>
      <c r="E173" s="261"/>
      <c r="F173" s="284" t="s">
        <v>289</v>
      </c>
      <c r="G173" s="261"/>
      <c r="H173" s="261" t="s">
        <v>356</v>
      </c>
      <c r="I173" s="261" t="s">
        <v>299</v>
      </c>
      <c r="J173" s="261"/>
      <c r="K173" s="309"/>
    </row>
    <row r="174" s="1" customFormat="1" ht="15" customHeight="1">
      <c r="B174" s="286"/>
      <c r="C174" s="261" t="s">
        <v>308</v>
      </c>
      <c r="D174" s="261"/>
      <c r="E174" s="261"/>
      <c r="F174" s="284" t="s">
        <v>295</v>
      </c>
      <c r="G174" s="261"/>
      <c r="H174" s="261" t="s">
        <v>356</v>
      </c>
      <c r="I174" s="261" t="s">
        <v>291</v>
      </c>
      <c r="J174" s="261">
        <v>50</v>
      </c>
      <c r="K174" s="309"/>
    </row>
    <row r="175" s="1" customFormat="1" ht="15" customHeight="1">
      <c r="B175" s="286"/>
      <c r="C175" s="261" t="s">
        <v>316</v>
      </c>
      <c r="D175" s="261"/>
      <c r="E175" s="261"/>
      <c r="F175" s="284" t="s">
        <v>295</v>
      </c>
      <c r="G175" s="261"/>
      <c r="H175" s="261" t="s">
        <v>356</v>
      </c>
      <c r="I175" s="261" t="s">
        <v>291</v>
      </c>
      <c r="J175" s="261">
        <v>50</v>
      </c>
      <c r="K175" s="309"/>
    </row>
    <row r="176" s="1" customFormat="1" ht="15" customHeight="1">
      <c r="B176" s="286"/>
      <c r="C176" s="261" t="s">
        <v>314</v>
      </c>
      <c r="D176" s="261"/>
      <c r="E176" s="261"/>
      <c r="F176" s="284" t="s">
        <v>295</v>
      </c>
      <c r="G176" s="261"/>
      <c r="H176" s="261" t="s">
        <v>356</v>
      </c>
      <c r="I176" s="261" t="s">
        <v>291</v>
      </c>
      <c r="J176" s="261">
        <v>50</v>
      </c>
      <c r="K176" s="309"/>
    </row>
    <row r="177" s="1" customFormat="1" ht="15" customHeight="1">
      <c r="B177" s="286"/>
      <c r="C177" s="261" t="s">
        <v>92</v>
      </c>
      <c r="D177" s="261"/>
      <c r="E177" s="261"/>
      <c r="F177" s="284" t="s">
        <v>289</v>
      </c>
      <c r="G177" s="261"/>
      <c r="H177" s="261" t="s">
        <v>357</v>
      </c>
      <c r="I177" s="261" t="s">
        <v>358</v>
      </c>
      <c r="J177" s="261"/>
      <c r="K177" s="309"/>
    </row>
    <row r="178" s="1" customFormat="1" ht="15" customHeight="1">
      <c r="B178" s="286"/>
      <c r="C178" s="261" t="s">
        <v>57</v>
      </c>
      <c r="D178" s="261"/>
      <c r="E178" s="261"/>
      <c r="F178" s="284" t="s">
        <v>289</v>
      </c>
      <c r="G178" s="261"/>
      <c r="H178" s="261" t="s">
        <v>359</v>
      </c>
      <c r="I178" s="261" t="s">
        <v>360</v>
      </c>
      <c r="J178" s="261">
        <v>1</v>
      </c>
      <c r="K178" s="309"/>
    </row>
    <row r="179" s="1" customFormat="1" ht="15" customHeight="1">
      <c r="B179" s="286"/>
      <c r="C179" s="261" t="s">
        <v>53</v>
      </c>
      <c r="D179" s="261"/>
      <c r="E179" s="261"/>
      <c r="F179" s="284" t="s">
        <v>289</v>
      </c>
      <c r="G179" s="261"/>
      <c r="H179" s="261" t="s">
        <v>361</v>
      </c>
      <c r="I179" s="261" t="s">
        <v>291</v>
      </c>
      <c r="J179" s="261">
        <v>20</v>
      </c>
      <c r="K179" s="309"/>
    </row>
    <row r="180" s="1" customFormat="1" ht="15" customHeight="1">
      <c r="B180" s="286"/>
      <c r="C180" s="261" t="s">
        <v>54</v>
      </c>
      <c r="D180" s="261"/>
      <c r="E180" s="261"/>
      <c r="F180" s="284" t="s">
        <v>289</v>
      </c>
      <c r="G180" s="261"/>
      <c r="H180" s="261" t="s">
        <v>362</v>
      </c>
      <c r="I180" s="261" t="s">
        <v>291</v>
      </c>
      <c r="J180" s="261">
        <v>255</v>
      </c>
      <c r="K180" s="309"/>
    </row>
    <row r="181" s="1" customFormat="1" ht="15" customHeight="1">
      <c r="B181" s="286"/>
      <c r="C181" s="261" t="s">
        <v>93</v>
      </c>
      <c r="D181" s="261"/>
      <c r="E181" s="261"/>
      <c r="F181" s="284" t="s">
        <v>289</v>
      </c>
      <c r="G181" s="261"/>
      <c r="H181" s="261" t="s">
        <v>253</v>
      </c>
      <c r="I181" s="261" t="s">
        <v>291</v>
      </c>
      <c r="J181" s="261">
        <v>10</v>
      </c>
      <c r="K181" s="309"/>
    </row>
    <row r="182" s="1" customFormat="1" ht="15" customHeight="1">
      <c r="B182" s="286"/>
      <c r="C182" s="261" t="s">
        <v>94</v>
      </c>
      <c r="D182" s="261"/>
      <c r="E182" s="261"/>
      <c r="F182" s="284" t="s">
        <v>289</v>
      </c>
      <c r="G182" s="261"/>
      <c r="H182" s="261" t="s">
        <v>363</v>
      </c>
      <c r="I182" s="261" t="s">
        <v>324</v>
      </c>
      <c r="J182" s="261"/>
      <c r="K182" s="309"/>
    </row>
    <row r="183" s="1" customFormat="1" ht="15" customHeight="1">
      <c r="B183" s="286"/>
      <c r="C183" s="261" t="s">
        <v>364</v>
      </c>
      <c r="D183" s="261"/>
      <c r="E183" s="261"/>
      <c r="F183" s="284" t="s">
        <v>289</v>
      </c>
      <c r="G183" s="261"/>
      <c r="H183" s="261" t="s">
        <v>365</v>
      </c>
      <c r="I183" s="261" t="s">
        <v>324</v>
      </c>
      <c r="J183" s="261"/>
      <c r="K183" s="309"/>
    </row>
    <row r="184" s="1" customFormat="1" ht="15" customHeight="1">
      <c r="B184" s="286"/>
      <c r="C184" s="261" t="s">
        <v>353</v>
      </c>
      <c r="D184" s="261"/>
      <c r="E184" s="261"/>
      <c r="F184" s="284" t="s">
        <v>289</v>
      </c>
      <c r="G184" s="261"/>
      <c r="H184" s="261" t="s">
        <v>366</v>
      </c>
      <c r="I184" s="261" t="s">
        <v>324</v>
      </c>
      <c r="J184" s="261"/>
      <c r="K184" s="309"/>
    </row>
    <row r="185" s="1" customFormat="1" ht="15" customHeight="1">
      <c r="B185" s="286"/>
      <c r="C185" s="261" t="s">
        <v>96</v>
      </c>
      <c r="D185" s="261"/>
      <c r="E185" s="261"/>
      <c r="F185" s="284" t="s">
        <v>295</v>
      </c>
      <c r="G185" s="261"/>
      <c r="H185" s="261" t="s">
        <v>367</v>
      </c>
      <c r="I185" s="261" t="s">
        <v>291</v>
      </c>
      <c r="J185" s="261">
        <v>50</v>
      </c>
      <c r="K185" s="309"/>
    </row>
    <row r="186" s="1" customFormat="1" ht="15" customHeight="1">
      <c r="B186" s="286"/>
      <c r="C186" s="261" t="s">
        <v>368</v>
      </c>
      <c r="D186" s="261"/>
      <c r="E186" s="261"/>
      <c r="F186" s="284" t="s">
        <v>295</v>
      </c>
      <c r="G186" s="261"/>
      <c r="H186" s="261" t="s">
        <v>369</v>
      </c>
      <c r="I186" s="261" t="s">
        <v>370</v>
      </c>
      <c r="J186" s="261"/>
      <c r="K186" s="309"/>
    </row>
    <row r="187" s="1" customFormat="1" ht="15" customHeight="1">
      <c r="B187" s="286"/>
      <c r="C187" s="261" t="s">
        <v>371</v>
      </c>
      <c r="D187" s="261"/>
      <c r="E187" s="261"/>
      <c r="F187" s="284" t="s">
        <v>295</v>
      </c>
      <c r="G187" s="261"/>
      <c r="H187" s="261" t="s">
        <v>372</v>
      </c>
      <c r="I187" s="261" t="s">
        <v>370</v>
      </c>
      <c r="J187" s="261"/>
      <c r="K187" s="309"/>
    </row>
    <row r="188" s="1" customFormat="1" ht="15" customHeight="1">
      <c r="B188" s="286"/>
      <c r="C188" s="261" t="s">
        <v>373</v>
      </c>
      <c r="D188" s="261"/>
      <c r="E188" s="261"/>
      <c r="F188" s="284" t="s">
        <v>295</v>
      </c>
      <c r="G188" s="261"/>
      <c r="H188" s="261" t="s">
        <v>374</v>
      </c>
      <c r="I188" s="261" t="s">
        <v>370</v>
      </c>
      <c r="J188" s="261"/>
      <c r="K188" s="309"/>
    </row>
    <row r="189" s="1" customFormat="1" ht="15" customHeight="1">
      <c r="B189" s="286"/>
      <c r="C189" s="322" t="s">
        <v>375</v>
      </c>
      <c r="D189" s="261"/>
      <c r="E189" s="261"/>
      <c r="F189" s="284" t="s">
        <v>295</v>
      </c>
      <c r="G189" s="261"/>
      <c r="H189" s="261" t="s">
        <v>376</v>
      </c>
      <c r="I189" s="261" t="s">
        <v>377</v>
      </c>
      <c r="J189" s="323" t="s">
        <v>378</v>
      </c>
      <c r="K189" s="309"/>
    </row>
    <row r="190" s="16" customFormat="1" ht="15" customHeight="1">
      <c r="B190" s="324"/>
      <c r="C190" s="325" t="s">
        <v>379</v>
      </c>
      <c r="D190" s="326"/>
      <c r="E190" s="326"/>
      <c r="F190" s="327" t="s">
        <v>295</v>
      </c>
      <c r="G190" s="326"/>
      <c r="H190" s="326" t="s">
        <v>380</v>
      </c>
      <c r="I190" s="326" t="s">
        <v>377</v>
      </c>
      <c r="J190" s="328" t="s">
        <v>378</v>
      </c>
      <c r="K190" s="329"/>
    </row>
    <row r="191" s="1" customFormat="1" ht="15" customHeight="1">
      <c r="B191" s="286"/>
      <c r="C191" s="322" t="s">
        <v>42</v>
      </c>
      <c r="D191" s="261"/>
      <c r="E191" s="261"/>
      <c r="F191" s="284" t="s">
        <v>289</v>
      </c>
      <c r="G191" s="261"/>
      <c r="H191" s="258" t="s">
        <v>381</v>
      </c>
      <c r="I191" s="261" t="s">
        <v>382</v>
      </c>
      <c r="J191" s="261"/>
      <c r="K191" s="309"/>
    </row>
    <row r="192" s="1" customFormat="1" ht="15" customHeight="1">
      <c r="B192" s="286"/>
      <c r="C192" s="322" t="s">
        <v>383</v>
      </c>
      <c r="D192" s="261"/>
      <c r="E192" s="261"/>
      <c r="F192" s="284" t="s">
        <v>289</v>
      </c>
      <c r="G192" s="261"/>
      <c r="H192" s="261" t="s">
        <v>384</v>
      </c>
      <c r="I192" s="261" t="s">
        <v>324</v>
      </c>
      <c r="J192" s="261"/>
      <c r="K192" s="309"/>
    </row>
    <row r="193" s="1" customFormat="1" ht="15" customHeight="1">
      <c r="B193" s="286"/>
      <c r="C193" s="322" t="s">
        <v>385</v>
      </c>
      <c r="D193" s="261"/>
      <c r="E193" s="261"/>
      <c r="F193" s="284" t="s">
        <v>289</v>
      </c>
      <c r="G193" s="261"/>
      <c r="H193" s="261" t="s">
        <v>386</v>
      </c>
      <c r="I193" s="261" t="s">
        <v>324</v>
      </c>
      <c r="J193" s="261"/>
      <c r="K193" s="309"/>
    </row>
    <row r="194" s="1" customFormat="1" ht="15" customHeight="1">
      <c r="B194" s="286"/>
      <c r="C194" s="322" t="s">
        <v>387</v>
      </c>
      <c r="D194" s="261"/>
      <c r="E194" s="261"/>
      <c r="F194" s="284" t="s">
        <v>295</v>
      </c>
      <c r="G194" s="261"/>
      <c r="H194" s="261" t="s">
        <v>388</v>
      </c>
      <c r="I194" s="261" t="s">
        <v>324</v>
      </c>
      <c r="J194" s="261"/>
      <c r="K194" s="309"/>
    </row>
    <row r="195" s="1" customFormat="1" ht="15" customHeight="1">
      <c r="B195" s="315"/>
      <c r="C195" s="330"/>
      <c r="D195" s="295"/>
      <c r="E195" s="295"/>
      <c r="F195" s="295"/>
      <c r="G195" s="295"/>
      <c r="H195" s="295"/>
      <c r="I195" s="295"/>
      <c r="J195" s="295"/>
      <c r="K195" s="316"/>
    </row>
    <row r="196" s="1" customFormat="1" ht="18.75" customHeight="1">
      <c r="B196" s="297"/>
      <c r="C196" s="307"/>
      <c r="D196" s="307"/>
      <c r="E196" s="307"/>
      <c r="F196" s="317"/>
      <c r="G196" s="307"/>
      <c r="H196" s="307"/>
      <c r="I196" s="307"/>
      <c r="J196" s="307"/>
      <c r="K196" s="297"/>
    </row>
    <row r="197" s="1" customFormat="1" ht="18.75" customHeight="1">
      <c r="B197" s="297"/>
      <c r="C197" s="307"/>
      <c r="D197" s="307"/>
      <c r="E197" s="307"/>
      <c r="F197" s="317"/>
      <c r="G197" s="307"/>
      <c r="H197" s="307"/>
      <c r="I197" s="307"/>
      <c r="J197" s="307"/>
      <c r="K197" s="297"/>
    </row>
    <row r="198" s="1" customFormat="1" ht="18.75" customHeight="1">
      <c r="B198" s="269"/>
      <c r="C198" s="269"/>
      <c r="D198" s="269"/>
      <c r="E198" s="269"/>
      <c r="F198" s="269"/>
      <c r="G198" s="269"/>
      <c r="H198" s="269"/>
      <c r="I198" s="269"/>
      <c r="J198" s="269"/>
      <c r="K198" s="269"/>
    </row>
    <row r="199" s="1" customFormat="1">
      <c r="B199" s="248"/>
      <c r="C199" s="249"/>
      <c r="D199" s="249"/>
      <c r="E199" s="249"/>
      <c r="F199" s="249"/>
      <c r="G199" s="249"/>
      <c r="H199" s="249"/>
      <c r="I199" s="249"/>
      <c r="J199" s="249"/>
      <c r="K199" s="250"/>
    </row>
    <row r="200" s="1" customFormat="1" ht="21">
      <c r="B200" s="251"/>
      <c r="C200" s="252" t="s">
        <v>389</v>
      </c>
      <c r="D200" s="252"/>
      <c r="E200" s="252"/>
      <c r="F200" s="252"/>
      <c r="G200" s="252"/>
      <c r="H200" s="252"/>
      <c r="I200" s="252"/>
      <c r="J200" s="252"/>
      <c r="K200" s="253"/>
    </row>
    <row r="201" s="1" customFormat="1" ht="25.5" customHeight="1">
      <c r="B201" s="251"/>
      <c r="C201" s="331" t="s">
        <v>390</v>
      </c>
      <c r="D201" s="331"/>
      <c r="E201" s="331"/>
      <c r="F201" s="331" t="s">
        <v>391</v>
      </c>
      <c r="G201" s="332"/>
      <c r="H201" s="331" t="s">
        <v>392</v>
      </c>
      <c r="I201" s="331"/>
      <c r="J201" s="331"/>
      <c r="K201" s="253"/>
    </row>
    <row r="202" s="1" customFormat="1" ht="5.25" customHeight="1">
      <c r="B202" s="286"/>
      <c r="C202" s="281"/>
      <c r="D202" s="281"/>
      <c r="E202" s="281"/>
      <c r="F202" s="281"/>
      <c r="G202" s="307"/>
      <c r="H202" s="281"/>
      <c r="I202" s="281"/>
      <c r="J202" s="281"/>
      <c r="K202" s="309"/>
    </row>
    <row r="203" s="1" customFormat="1" ht="15" customHeight="1">
      <c r="B203" s="286"/>
      <c r="C203" s="261" t="s">
        <v>382</v>
      </c>
      <c r="D203" s="261"/>
      <c r="E203" s="261"/>
      <c r="F203" s="284" t="s">
        <v>43</v>
      </c>
      <c r="G203" s="261"/>
      <c r="H203" s="261" t="s">
        <v>393</v>
      </c>
      <c r="I203" s="261"/>
      <c r="J203" s="261"/>
      <c r="K203" s="309"/>
    </row>
    <row r="204" s="1" customFormat="1" ht="15" customHeight="1">
      <c r="B204" s="286"/>
      <c r="C204" s="261"/>
      <c r="D204" s="261"/>
      <c r="E204" s="261"/>
      <c r="F204" s="284" t="s">
        <v>44</v>
      </c>
      <c r="G204" s="261"/>
      <c r="H204" s="261" t="s">
        <v>394</v>
      </c>
      <c r="I204" s="261"/>
      <c r="J204" s="261"/>
      <c r="K204" s="309"/>
    </row>
    <row r="205" s="1" customFormat="1" ht="15" customHeight="1">
      <c r="B205" s="286"/>
      <c r="C205" s="261"/>
      <c r="D205" s="261"/>
      <c r="E205" s="261"/>
      <c r="F205" s="284" t="s">
        <v>47</v>
      </c>
      <c r="G205" s="261"/>
      <c r="H205" s="261" t="s">
        <v>395</v>
      </c>
      <c r="I205" s="261"/>
      <c r="J205" s="261"/>
      <c r="K205" s="309"/>
    </row>
    <row r="206" s="1" customFormat="1" ht="15" customHeight="1">
      <c r="B206" s="286"/>
      <c r="C206" s="261"/>
      <c r="D206" s="261"/>
      <c r="E206" s="261"/>
      <c r="F206" s="284" t="s">
        <v>45</v>
      </c>
      <c r="G206" s="261"/>
      <c r="H206" s="261" t="s">
        <v>396</v>
      </c>
      <c r="I206" s="261"/>
      <c r="J206" s="261"/>
      <c r="K206" s="309"/>
    </row>
    <row r="207" s="1" customFormat="1" ht="15" customHeight="1">
      <c r="B207" s="286"/>
      <c r="C207" s="261"/>
      <c r="D207" s="261"/>
      <c r="E207" s="261"/>
      <c r="F207" s="284" t="s">
        <v>46</v>
      </c>
      <c r="G207" s="261"/>
      <c r="H207" s="261" t="s">
        <v>397</v>
      </c>
      <c r="I207" s="261"/>
      <c r="J207" s="261"/>
      <c r="K207" s="309"/>
    </row>
    <row r="208" s="1" customFormat="1" ht="15" customHeight="1">
      <c r="B208" s="286"/>
      <c r="C208" s="261"/>
      <c r="D208" s="261"/>
      <c r="E208" s="261"/>
      <c r="F208" s="284"/>
      <c r="G208" s="261"/>
      <c r="H208" s="261"/>
      <c r="I208" s="261"/>
      <c r="J208" s="261"/>
      <c r="K208" s="309"/>
    </row>
    <row r="209" s="1" customFormat="1" ht="15" customHeight="1">
      <c r="B209" s="286"/>
      <c r="C209" s="261" t="s">
        <v>336</v>
      </c>
      <c r="D209" s="261"/>
      <c r="E209" s="261"/>
      <c r="F209" s="284" t="s">
        <v>79</v>
      </c>
      <c r="G209" s="261"/>
      <c r="H209" s="261" t="s">
        <v>398</v>
      </c>
      <c r="I209" s="261"/>
      <c r="J209" s="261"/>
      <c r="K209" s="309"/>
    </row>
    <row r="210" s="1" customFormat="1" ht="15" customHeight="1">
      <c r="B210" s="286"/>
      <c r="C210" s="261"/>
      <c r="D210" s="261"/>
      <c r="E210" s="261"/>
      <c r="F210" s="284" t="s">
        <v>232</v>
      </c>
      <c r="G210" s="261"/>
      <c r="H210" s="261" t="s">
        <v>233</v>
      </c>
      <c r="I210" s="261"/>
      <c r="J210" s="261"/>
      <c r="K210" s="309"/>
    </row>
    <row r="211" s="1" customFormat="1" ht="15" customHeight="1">
      <c r="B211" s="286"/>
      <c r="C211" s="261"/>
      <c r="D211" s="261"/>
      <c r="E211" s="261"/>
      <c r="F211" s="284" t="s">
        <v>230</v>
      </c>
      <c r="G211" s="261"/>
      <c r="H211" s="261" t="s">
        <v>399</v>
      </c>
      <c r="I211" s="261"/>
      <c r="J211" s="261"/>
      <c r="K211" s="309"/>
    </row>
    <row r="212" s="1" customFormat="1" ht="15" customHeight="1">
      <c r="B212" s="333"/>
      <c r="C212" s="261"/>
      <c r="D212" s="261"/>
      <c r="E212" s="261"/>
      <c r="F212" s="284" t="s">
        <v>234</v>
      </c>
      <c r="G212" s="322"/>
      <c r="H212" s="313" t="s">
        <v>235</v>
      </c>
      <c r="I212" s="313"/>
      <c r="J212" s="313"/>
      <c r="K212" s="334"/>
    </row>
    <row r="213" s="1" customFormat="1" ht="15" customHeight="1">
      <c r="B213" s="333"/>
      <c r="C213" s="261"/>
      <c r="D213" s="261"/>
      <c r="E213" s="261"/>
      <c r="F213" s="284" t="s">
        <v>104</v>
      </c>
      <c r="G213" s="322"/>
      <c r="H213" s="313" t="s">
        <v>400</v>
      </c>
      <c r="I213" s="313"/>
      <c r="J213" s="313"/>
      <c r="K213" s="334"/>
    </row>
    <row r="214" s="1" customFormat="1" ht="15" customHeight="1">
      <c r="B214" s="333"/>
      <c r="C214" s="261"/>
      <c r="D214" s="261"/>
      <c r="E214" s="261"/>
      <c r="F214" s="284"/>
      <c r="G214" s="322"/>
      <c r="H214" s="313"/>
      <c r="I214" s="313"/>
      <c r="J214" s="313"/>
      <c r="K214" s="334"/>
    </row>
    <row r="215" s="1" customFormat="1" ht="15" customHeight="1">
      <c r="B215" s="333"/>
      <c r="C215" s="261" t="s">
        <v>360</v>
      </c>
      <c r="D215" s="261"/>
      <c r="E215" s="261"/>
      <c r="F215" s="284">
        <v>1</v>
      </c>
      <c r="G215" s="322"/>
      <c r="H215" s="313" t="s">
        <v>401</v>
      </c>
      <c r="I215" s="313"/>
      <c r="J215" s="313"/>
      <c r="K215" s="334"/>
    </row>
    <row r="216" s="1" customFormat="1" ht="15" customHeight="1">
      <c r="B216" s="333"/>
      <c r="C216" s="261"/>
      <c r="D216" s="261"/>
      <c r="E216" s="261"/>
      <c r="F216" s="284">
        <v>2</v>
      </c>
      <c r="G216" s="322"/>
      <c r="H216" s="313" t="s">
        <v>402</v>
      </c>
      <c r="I216" s="313"/>
      <c r="J216" s="313"/>
      <c r="K216" s="334"/>
    </row>
    <row r="217" s="1" customFormat="1" ht="15" customHeight="1">
      <c r="B217" s="333"/>
      <c r="C217" s="261"/>
      <c r="D217" s="261"/>
      <c r="E217" s="261"/>
      <c r="F217" s="284">
        <v>3</v>
      </c>
      <c r="G217" s="322"/>
      <c r="H217" s="313" t="s">
        <v>403</v>
      </c>
      <c r="I217" s="313"/>
      <c r="J217" s="313"/>
      <c r="K217" s="334"/>
    </row>
    <row r="218" s="1" customFormat="1" ht="15" customHeight="1">
      <c r="B218" s="333"/>
      <c r="C218" s="261"/>
      <c r="D218" s="261"/>
      <c r="E218" s="261"/>
      <c r="F218" s="284">
        <v>4</v>
      </c>
      <c r="G218" s="322"/>
      <c r="H218" s="313" t="s">
        <v>404</v>
      </c>
      <c r="I218" s="313"/>
      <c r="J218" s="313"/>
      <c r="K218" s="334"/>
    </row>
    <row r="219" s="1" customFormat="1" ht="12.75" customHeight="1">
      <c r="B219" s="335"/>
      <c r="C219" s="336"/>
      <c r="D219" s="336"/>
      <c r="E219" s="336"/>
      <c r="F219" s="336"/>
      <c r="G219" s="336"/>
      <c r="H219" s="336"/>
      <c r="I219" s="336"/>
      <c r="J219" s="336"/>
      <c r="K219" s="337"/>
    </row>
  </sheetData>
  <sheetProtection autoFilter="0" deleteColumns="0" deleteRows="0" formatCells="0" formatColumns="0" formatRows="0" insertColumns="0" insertHyperlinks="0" insertRows="0" pivotTables="0" sort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LAPTOP-J\Jitule</dc:creator>
  <cp:lastModifiedBy>LAPTOP-J\Jitule</cp:lastModifiedBy>
  <dcterms:created xsi:type="dcterms:W3CDTF">2024-05-21T08:47:42Z</dcterms:created>
  <dcterms:modified xsi:type="dcterms:W3CDTF">2024-05-21T08:47:44Z</dcterms:modified>
</cp:coreProperties>
</file>