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vpro\2025\servis\"/>
    </mc:Choice>
  </mc:AlternateContent>
  <bookViews>
    <workbookView xWindow="0" yWindow="0" windowWidth="0" windowHeight="0"/>
  </bookViews>
  <sheets>
    <sheet name="Rekapitulace stavby" sheetId="1" r:id="rId1"/>
    <sheet name="SO 1 - SO 1 – Těleso hráze" sheetId="2" r:id="rId2"/>
    <sheet name="SO 2 - SO 2 – Spodní výpust" sheetId="3" r:id="rId3"/>
    <sheet name="SO 3 - SO 3 – Bezpečnostn..." sheetId="4" r:id="rId4"/>
    <sheet name="SO 4 - SO 4 – Úprava záto..." sheetId="5" r:id="rId5"/>
    <sheet name="SO 5 - SO 5 – Průtočná tůň" sheetId="6" r:id="rId6"/>
    <sheet name="SO 6 - SO 6 – Chodníky a ..." sheetId="7" r:id="rId7"/>
    <sheet name="VON - VON STAVBY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1 - SO 1 – Těleso hráze'!$C$120:$K$403</definedName>
    <definedName name="_xlnm.Print_Area" localSheetId="1">'SO 1 - SO 1 – Těleso hráze'!$C$4:$J$76,'SO 1 - SO 1 – Těleso hráze'!$C$82:$J$102,'SO 1 - SO 1 – Těleso hráze'!$C$108:$K$403</definedName>
    <definedName name="_xlnm.Print_Titles" localSheetId="1">'SO 1 - SO 1 – Těleso hráze'!$120:$120</definedName>
    <definedName name="_xlnm._FilterDatabase" localSheetId="2" hidden="1">'SO 2 - SO 2 – Spodní výpust'!$C$124:$K$299</definedName>
    <definedName name="_xlnm.Print_Area" localSheetId="2">'SO 2 - SO 2 – Spodní výpust'!$C$4:$J$76,'SO 2 - SO 2 – Spodní výpust'!$C$82:$J$106,'SO 2 - SO 2 – Spodní výpust'!$C$112:$K$299</definedName>
    <definedName name="_xlnm.Print_Titles" localSheetId="2">'SO 2 - SO 2 – Spodní výpust'!$124:$124</definedName>
    <definedName name="_xlnm._FilterDatabase" localSheetId="3" hidden="1">'SO 3 - SO 3 – Bezpečnostn...'!$C$120:$K$242</definedName>
    <definedName name="_xlnm.Print_Area" localSheetId="3">'SO 3 - SO 3 – Bezpečnostn...'!$C$4:$J$76,'SO 3 - SO 3 – Bezpečnostn...'!$C$82:$J$102,'SO 3 - SO 3 – Bezpečnostn...'!$C$108:$K$242</definedName>
    <definedName name="_xlnm.Print_Titles" localSheetId="3">'SO 3 - SO 3 – Bezpečnostn...'!$120:$120</definedName>
    <definedName name="_xlnm._FilterDatabase" localSheetId="4" hidden="1">'SO 4 - SO 4 – Úprava záto...'!$C$121:$K$328</definedName>
    <definedName name="_xlnm.Print_Area" localSheetId="4">'SO 4 - SO 4 – Úprava záto...'!$C$4:$J$76,'SO 4 - SO 4 – Úprava záto...'!$C$82:$J$103,'SO 4 - SO 4 – Úprava záto...'!$C$109:$K$328</definedName>
    <definedName name="_xlnm.Print_Titles" localSheetId="4">'SO 4 - SO 4 – Úprava záto...'!$121:$121</definedName>
    <definedName name="_xlnm._FilterDatabase" localSheetId="5" hidden="1">'SO 5 - SO 5 – Průtočná tůň'!$C$119:$K$287</definedName>
    <definedName name="_xlnm.Print_Area" localSheetId="5">'SO 5 - SO 5 – Průtočná tůň'!$C$4:$J$76,'SO 5 - SO 5 – Průtočná tůň'!$C$82:$J$101,'SO 5 - SO 5 – Průtočná tůň'!$C$107:$K$287</definedName>
    <definedName name="_xlnm.Print_Titles" localSheetId="5">'SO 5 - SO 5 – Průtočná tůň'!$119:$119</definedName>
    <definedName name="_xlnm._FilterDatabase" localSheetId="6" hidden="1">'SO 6 - SO 6 – Chodníky a ...'!$C$120:$K$157</definedName>
    <definedName name="_xlnm.Print_Area" localSheetId="6">'SO 6 - SO 6 – Chodníky a ...'!$C$4:$J$76,'SO 6 - SO 6 – Chodníky a ...'!$C$82:$J$102,'SO 6 - SO 6 – Chodníky a ...'!$C$108:$K$157</definedName>
    <definedName name="_xlnm.Print_Titles" localSheetId="6">'SO 6 - SO 6 – Chodníky a ...'!$120:$120</definedName>
    <definedName name="_xlnm._FilterDatabase" localSheetId="7" hidden="1">'VON - VON STAVBY'!$C$116:$K$134</definedName>
    <definedName name="_xlnm.Print_Area" localSheetId="7">'VON - VON STAVBY'!$C$4:$J$76,'VON - VON STAVBY'!$C$82:$J$98,'VON - VON STAVBY'!$C$104:$K$134</definedName>
    <definedName name="_xlnm.Print_Titles" localSheetId="7">'VON - VON STAVBY'!$116:$116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89"/>
  <c r="E7"/>
  <c r="E85"/>
  <c i="7" r="J37"/>
  <c r="J36"/>
  <c i="1" r="AY100"/>
  <c i="7" r="J35"/>
  <c i="1" r="AX100"/>
  <c i="7" r="BI156"/>
  <c r="BH156"/>
  <c r="BG156"/>
  <c r="BF156"/>
  <c r="T156"/>
  <c r="T155"/>
  <c r="R156"/>
  <c r="R155"/>
  <c r="P156"/>
  <c r="P155"/>
  <c r="BI151"/>
  <c r="BH151"/>
  <c r="BG151"/>
  <c r="BF151"/>
  <c r="T151"/>
  <c r="R151"/>
  <c r="P151"/>
  <c r="BI146"/>
  <c r="BH146"/>
  <c r="BG146"/>
  <c r="BF146"/>
  <c r="T146"/>
  <c r="R146"/>
  <c r="P146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85"/>
  <c i="6" r="J37"/>
  <c r="J36"/>
  <c i="1" r="AY99"/>
  <c i="6" r="J35"/>
  <c i="1" r="AX99"/>
  <c i="6" r="BI286"/>
  <c r="BH286"/>
  <c r="BG286"/>
  <c r="BF286"/>
  <c r="T286"/>
  <c r="T285"/>
  <c r="R286"/>
  <c r="R285"/>
  <c r="P286"/>
  <c r="P285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67"/>
  <c r="BH267"/>
  <c r="BG267"/>
  <c r="BF267"/>
  <c r="T267"/>
  <c r="R267"/>
  <c r="P267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89"/>
  <c r="BH189"/>
  <c r="BG189"/>
  <c r="BF189"/>
  <c r="T189"/>
  <c r="R189"/>
  <c r="P189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59"/>
  <c r="BH159"/>
  <c r="BG159"/>
  <c r="BF159"/>
  <c r="T159"/>
  <c r="R159"/>
  <c r="P159"/>
  <c r="BI146"/>
  <c r="BH146"/>
  <c r="BG146"/>
  <c r="BF146"/>
  <c r="T146"/>
  <c r="R146"/>
  <c r="P146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89"/>
  <c r="E7"/>
  <c r="E110"/>
  <c i="5" r="J37"/>
  <c r="J36"/>
  <c i="1" r="AY98"/>
  <c i="5" r="J35"/>
  <c i="1" r="AX98"/>
  <c i="5" r="BI327"/>
  <c r="BH327"/>
  <c r="BG327"/>
  <c r="BF327"/>
  <c r="T327"/>
  <c r="T326"/>
  <c r="R327"/>
  <c r="R326"/>
  <c r="P327"/>
  <c r="P326"/>
  <c r="BI323"/>
  <c r="BH323"/>
  <c r="BG323"/>
  <c r="BF323"/>
  <c r="T323"/>
  <c r="R323"/>
  <c r="P323"/>
  <c r="BI311"/>
  <c r="BH311"/>
  <c r="BG311"/>
  <c r="BF311"/>
  <c r="T311"/>
  <c r="R311"/>
  <c r="P311"/>
  <c r="BI300"/>
  <c r="BH300"/>
  <c r="BG300"/>
  <c r="BF300"/>
  <c r="T300"/>
  <c r="R300"/>
  <c r="P300"/>
  <c r="BI292"/>
  <c r="BH292"/>
  <c r="BG292"/>
  <c r="BF292"/>
  <c r="T292"/>
  <c r="R292"/>
  <c r="P292"/>
  <c r="BI276"/>
  <c r="BH276"/>
  <c r="BG276"/>
  <c r="BF276"/>
  <c r="T276"/>
  <c r="R276"/>
  <c r="P276"/>
  <c r="BI261"/>
  <c r="BH261"/>
  <c r="BG261"/>
  <c r="BF261"/>
  <c r="T261"/>
  <c r="R261"/>
  <c r="P261"/>
  <c r="BI254"/>
  <c r="BH254"/>
  <c r="BG254"/>
  <c r="BF254"/>
  <c r="T254"/>
  <c r="R254"/>
  <c r="P254"/>
  <c r="BI250"/>
  <c r="BH250"/>
  <c r="BG250"/>
  <c r="BF250"/>
  <c r="T250"/>
  <c r="T249"/>
  <c r="R250"/>
  <c r="R249"/>
  <c r="P250"/>
  <c r="P249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198"/>
  <c r="BH198"/>
  <c r="BG198"/>
  <c r="BF198"/>
  <c r="T198"/>
  <c r="R198"/>
  <c r="P198"/>
  <c r="BI192"/>
  <c r="BH192"/>
  <c r="BG192"/>
  <c r="BF192"/>
  <c r="T192"/>
  <c r="R192"/>
  <c r="P192"/>
  <c r="BI169"/>
  <c r="BH169"/>
  <c r="BG169"/>
  <c r="BF169"/>
  <c r="T169"/>
  <c r="R169"/>
  <c r="P169"/>
  <c r="BI158"/>
  <c r="BH158"/>
  <c r="BG158"/>
  <c r="BF158"/>
  <c r="T158"/>
  <c r="R158"/>
  <c r="P158"/>
  <c r="BI152"/>
  <c r="BH152"/>
  <c r="BG152"/>
  <c r="BF152"/>
  <c r="T152"/>
  <c r="R152"/>
  <c r="P152"/>
  <c r="BI136"/>
  <c r="BH136"/>
  <c r="BG136"/>
  <c r="BF136"/>
  <c r="T136"/>
  <c r="R136"/>
  <c r="P13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85"/>
  <c i="4" r="J37"/>
  <c r="J36"/>
  <c i="1" r="AY97"/>
  <c i="4" r="J35"/>
  <c i="1" r="AX97"/>
  <c i="4" r="BI241"/>
  <c r="BH241"/>
  <c r="BG241"/>
  <c r="BF241"/>
  <c r="T241"/>
  <c r="T240"/>
  <c r="R241"/>
  <c r="R240"/>
  <c r="P241"/>
  <c r="P240"/>
  <c r="BI234"/>
  <c r="BH234"/>
  <c r="BG234"/>
  <c r="BF234"/>
  <c r="T234"/>
  <c r="R234"/>
  <c r="P234"/>
  <c r="BI230"/>
  <c r="BH230"/>
  <c r="BG230"/>
  <c r="BF230"/>
  <c r="T230"/>
  <c r="R230"/>
  <c r="P230"/>
  <c r="BI223"/>
  <c r="BH223"/>
  <c r="BG223"/>
  <c r="BF223"/>
  <c r="T223"/>
  <c r="R223"/>
  <c r="P223"/>
  <c r="BI220"/>
  <c r="BH220"/>
  <c r="BG220"/>
  <c r="BF220"/>
  <c r="T220"/>
  <c r="R220"/>
  <c r="P220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77"/>
  <c r="BH177"/>
  <c r="BG177"/>
  <c r="BF177"/>
  <c r="T177"/>
  <c r="R177"/>
  <c r="P177"/>
  <c r="BI171"/>
  <c r="BH171"/>
  <c r="BG171"/>
  <c r="BF171"/>
  <c r="T171"/>
  <c r="R171"/>
  <c r="P171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89"/>
  <c r="E7"/>
  <c r="E111"/>
  <c i="3" r="J37"/>
  <c r="J36"/>
  <c i="1" r="AY96"/>
  <c i="3" r="J35"/>
  <c i="1" r="AX96"/>
  <c i="3" r="BI298"/>
  <c r="BH298"/>
  <c r="BG298"/>
  <c r="BF298"/>
  <c r="T298"/>
  <c r="T297"/>
  <c r="R298"/>
  <c r="R297"/>
  <c r="P298"/>
  <c r="P297"/>
  <c r="BI295"/>
  <c r="BH295"/>
  <c r="BG295"/>
  <c r="BF295"/>
  <c r="T295"/>
  <c r="T294"/>
  <c r="R295"/>
  <c r="R294"/>
  <c r="P295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89"/>
  <c r="E7"/>
  <c r="E85"/>
  <c i="2" r="J37"/>
  <c r="J36"/>
  <c i="1" r="AY95"/>
  <c i="2" r="J35"/>
  <c i="1" r="AX95"/>
  <c i="2" r="BI402"/>
  <c r="BH402"/>
  <c r="BG402"/>
  <c r="BF402"/>
  <c r="T402"/>
  <c r="T401"/>
  <c r="R402"/>
  <c r="R401"/>
  <c r="P402"/>
  <c r="P401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2"/>
  <c r="BH392"/>
  <c r="BG392"/>
  <c r="BF392"/>
  <c r="T392"/>
  <c r="R392"/>
  <c r="P392"/>
  <c r="BI373"/>
  <c r="BH373"/>
  <c r="BG373"/>
  <c r="BF373"/>
  <c r="T373"/>
  <c r="R373"/>
  <c r="P373"/>
  <c r="BI356"/>
  <c r="BH356"/>
  <c r="BG356"/>
  <c r="BF356"/>
  <c r="T356"/>
  <c r="R356"/>
  <c r="P356"/>
  <c r="BI355"/>
  <c r="BH355"/>
  <c r="BG355"/>
  <c r="BF355"/>
  <c r="T355"/>
  <c r="R355"/>
  <c r="P355"/>
  <c r="BI352"/>
  <c r="BH352"/>
  <c r="BG352"/>
  <c r="BF352"/>
  <c r="T352"/>
  <c r="R352"/>
  <c r="P352"/>
  <c r="BI343"/>
  <c r="BH343"/>
  <c r="BG343"/>
  <c r="BF343"/>
  <c r="T343"/>
  <c r="R343"/>
  <c r="P343"/>
  <c r="BI323"/>
  <c r="BH323"/>
  <c r="BG323"/>
  <c r="BF323"/>
  <c r="T323"/>
  <c r="R323"/>
  <c r="P323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91"/>
  <c r="BH291"/>
  <c r="BG291"/>
  <c r="BF291"/>
  <c r="T291"/>
  <c r="R291"/>
  <c r="P291"/>
  <c r="BI273"/>
  <c r="BH273"/>
  <c r="BG273"/>
  <c r="BF273"/>
  <c r="T273"/>
  <c r="R273"/>
  <c r="P273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26"/>
  <c r="BH226"/>
  <c r="BG226"/>
  <c r="BF226"/>
  <c r="T226"/>
  <c r="R226"/>
  <c r="P226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59"/>
  <c r="BH159"/>
  <c r="BG159"/>
  <c r="BF159"/>
  <c r="T159"/>
  <c r="R159"/>
  <c r="P159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1" r="L90"/>
  <c r="AM90"/>
  <c r="AM89"/>
  <c r="L89"/>
  <c r="AM87"/>
  <c r="L87"/>
  <c r="L85"/>
  <c r="L84"/>
  <c i="2" r="BK400"/>
  <c r="BK373"/>
  <c r="BK343"/>
  <c r="J314"/>
  <c r="BK306"/>
  <c r="BK273"/>
  <c r="J250"/>
  <c r="BK226"/>
  <c r="F34"/>
  <c i="3" r="BK211"/>
  <c r="J217"/>
  <c r="J295"/>
  <c r="BK196"/>
  <c r="J187"/>
  <c i="4" r="BK220"/>
  <c r="J133"/>
  <c r="BK177"/>
  <c r="BK234"/>
  <c r="BK193"/>
  <c r="J163"/>
  <c i="5" r="J125"/>
  <c r="BK169"/>
  <c r="BK327"/>
  <c r="J323"/>
  <c r="J225"/>
  <c i="6" r="J261"/>
  <c r="BK189"/>
  <c r="J189"/>
  <c r="J229"/>
  <c r="BK273"/>
  <c r="BK240"/>
  <c r="J278"/>
  <c r="BK178"/>
  <c i="7" r="BK156"/>
  <c i="8" r="J126"/>
  <c r="J123"/>
  <c r="J122"/>
  <c i="2" r="BK170"/>
  <c r="BK137"/>
  <c r="BK124"/>
  <c r="J34"/>
  <c i="3" r="BK232"/>
  <c r="J184"/>
  <c r="J298"/>
  <c r="BK194"/>
  <c r="J147"/>
  <c i="4" r="J200"/>
  <c r="BK133"/>
  <c r="BK223"/>
  <c r="BK191"/>
  <c i="5" r="BK245"/>
  <c r="BK198"/>
  <c r="BK125"/>
  <c i="6" r="J126"/>
  <c r="BK224"/>
  <c r="BK282"/>
  <c i="7" r="BK129"/>
  <c r="J138"/>
  <c i="8" r="BK130"/>
  <c r="J130"/>
  <c r="BK131"/>
  <c i="2" r="BK396"/>
  <c r="J343"/>
  <c r="BK309"/>
  <c r="J303"/>
  <c r="BK291"/>
  <c r="BK245"/>
  <c r="BK203"/>
  <c r="BK173"/>
  <c r="BK134"/>
  <c r="F35"/>
  <c i="3" r="BK248"/>
  <c r="BK201"/>
  <c r="J282"/>
  <c r="BK147"/>
  <c r="BK139"/>
  <c i="4" r="BK186"/>
  <c r="J155"/>
  <c r="BK153"/>
  <c r="BK146"/>
  <c r="J139"/>
  <c i="5" r="BK225"/>
  <c r="J292"/>
  <c r="J261"/>
  <c r="J209"/>
  <c r="J158"/>
  <c r="BK311"/>
  <c r="BK261"/>
  <c r="J238"/>
  <c i="6" r="J166"/>
  <c r="J258"/>
  <c r="BK123"/>
  <c r="J235"/>
  <c r="BK255"/>
  <c r="J267"/>
  <c r="J226"/>
  <c r="BK146"/>
  <c i="7" r="BK138"/>
  <c r="J132"/>
  <c i="8" r="F35"/>
  <c i="2" r="BK397"/>
  <c r="BK392"/>
  <c r="J355"/>
  <c r="BK323"/>
  <c r="J311"/>
  <c r="BK303"/>
  <c r="J293"/>
  <c r="BK253"/>
  <c r="J247"/>
  <c r="J207"/>
  <c r="BK198"/>
  <c r="J173"/>
  <c r="J159"/>
  <c r="J134"/>
  <c r="BK356"/>
  <c r="BK402"/>
  <c i="3" r="BK237"/>
  <c r="J211"/>
  <c r="BK184"/>
  <c r="J175"/>
  <c r="BK279"/>
  <c r="J142"/>
  <c r="BK234"/>
  <c r="J288"/>
  <c r="BK268"/>
  <c r="BK221"/>
  <c r="J162"/>
  <c r="J273"/>
  <c r="J237"/>
  <c r="J171"/>
  <c r="BK240"/>
  <c r="J234"/>
  <c r="J168"/>
  <c r="J271"/>
  <c r="BK175"/>
  <c r="J201"/>
  <c r="BK159"/>
  <c i="4" r="BK200"/>
  <c r="J193"/>
  <c r="J220"/>
  <c r="J186"/>
  <c r="J177"/>
  <c r="J143"/>
  <c i="5" r="J245"/>
  <c r="BK250"/>
  <c r="BK158"/>
  <c r="BK292"/>
  <c r="BK214"/>
  <c r="BK136"/>
  <c r="BK276"/>
  <c r="J243"/>
  <c r="BK238"/>
  <c i="6" r="J232"/>
  <c r="BK235"/>
  <c r="J171"/>
  <c r="BK208"/>
  <c r="BK135"/>
  <c r="J243"/>
  <c r="J282"/>
  <c r="BK126"/>
  <c r="BK200"/>
  <c r="J248"/>
  <c r="BK258"/>
  <c i="7" r="J151"/>
  <c r="BK151"/>
  <c r="BK132"/>
  <c i="8" r="BK128"/>
  <c r="J120"/>
  <c r="BK126"/>
  <c r="BK124"/>
  <c i="2" r="BK140"/>
  <c i="1" r="AS94"/>
  <c i="3" r="BK171"/>
  <c r="J276"/>
  <c r="J227"/>
  <c r="BK245"/>
  <c r="J215"/>
  <c r="J179"/>
  <c r="BK259"/>
  <c r="J221"/>
  <c r="J159"/>
  <c r="BK273"/>
  <c r="J279"/>
  <c r="BK134"/>
  <c r="BK215"/>
  <c r="J134"/>
  <c i="4" r="J171"/>
  <c r="J153"/>
  <c r="J146"/>
  <c r="BK230"/>
  <c i="5" r="J229"/>
  <c r="J276"/>
  <c i="6" r="BK229"/>
  <c r="BK132"/>
  <c r="BK232"/>
  <c r="BK159"/>
  <c r="J135"/>
  <c r="BK286"/>
  <c r="J273"/>
  <c r="J247"/>
  <c i="2" r="J400"/>
  <c r="J373"/>
  <c r="BK314"/>
  <c r="BK298"/>
  <c r="J273"/>
  <c r="BK247"/>
  <c r="J226"/>
  <c r="BK355"/>
  <c r="BK163"/>
  <c r="J137"/>
  <c r="J124"/>
  <c i="3" r="BK264"/>
  <c r="J219"/>
  <c r="J153"/>
  <c r="J285"/>
  <c r="J291"/>
  <c r="BK282"/>
  <c r="BK227"/>
  <c r="J128"/>
  <c r="J248"/>
  <c r="BK219"/>
  <c r="BK153"/>
  <c r="J264"/>
  <c r="BK276"/>
  <c r="BK298"/>
  <c r="BK217"/>
  <c r="J150"/>
  <c r="BK168"/>
  <c i="4" r="BK139"/>
  <c r="J211"/>
  <c r="J230"/>
  <c r="BK241"/>
  <c r="J241"/>
  <c i="5" r="J219"/>
  <c r="BK192"/>
  <c r="J254"/>
  <c r="J327"/>
  <c r="J214"/>
  <c r="BK209"/>
  <c i="6" r="BK204"/>
  <c r="BK175"/>
  <c r="J146"/>
  <c r="BK248"/>
  <c r="BK243"/>
  <c r="J208"/>
  <c r="BK278"/>
  <c i="7" r="J146"/>
  <c r="J124"/>
  <c i="8" r="BK119"/>
  <c r="BK120"/>
  <c r="J125"/>
  <c r="J124"/>
  <c i="2" r="J397"/>
  <c r="J392"/>
  <c r="J352"/>
  <c r="BK311"/>
  <c r="J306"/>
  <c r="BK293"/>
  <c r="J291"/>
  <c r="BK250"/>
  <c r="J245"/>
  <c r="J203"/>
  <c r="J179"/>
  <c r="J170"/>
  <c r="BK159"/>
  <c r="J129"/>
  <c r="F37"/>
  <c i="3" r="BK187"/>
  <c r="BK295"/>
  <c r="BK204"/>
  <c r="J204"/>
  <c r="J139"/>
  <c i="4" r="BK155"/>
  <c r="BK205"/>
  <c r="J234"/>
  <c r="BK211"/>
  <c r="J124"/>
  <c r="BK171"/>
  <c i="5" r="BK243"/>
  <c r="J198"/>
  <c r="J152"/>
  <c r="BK323"/>
  <c r="J250"/>
  <c r="BK152"/>
  <c r="BK300"/>
  <c r="J311"/>
  <c r="BK219"/>
  <c i="6" r="J240"/>
  <c r="BK261"/>
  <c r="J200"/>
  <c r="BK267"/>
  <c r="J178"/>
  <c r="BK226"/>
  <c r="BK247"/>
  <c r="BK166"/>
  <c r="J204"/>
  <c r="J123"/>
  <c r="J132"/>
  <c i="7" r="BK124"/>
  <c r="J129"/>
  <c i="8" r="J131"/>
  <c r="J119"/>
  <c r="BK122"/>
  <c r="BK125"/>
  <c r="BK123"/>
  <c i="2" r="J396"/>
  <c r="BK352"/>
  <c r="J323"/>
  <c r="J309"/>
  <c r="J298"/>
  <c r="J253"/>
  <c r="BK207"/>
  <c r="J198"/>
  <c r="J163"/>
  <c r="BK129"/>
  <c r="F36"/>
  <c i="3" r="BK128"/>
  <c r="BK142"/>
  <c i="4" r="BK163"/>
  <c r="BK124"/>
  <c r="J205"/>
  <c r="J191"/>
  <c r="J223"/>
  <c r="BK143"/>
  <c i="5" r="J136"/>
  <c r="J192"/>
  <c r="J300"/>
  <c r="J169"/>
  <c r="BK254"/>
  <c r="BK229"/>
  <c i="6" r="J175"/>
  <c r="J224"/>
  <c r="J213"/>
  <c r="BK171"/>
  <c r="BK213"/>
  <c r="J255"/>
  <c r="J159"/>
  <c r="J286"/>
  <c i="7" r="J156"/>
  <c r="BK146"/>
  <c i="8" r="BK133"/>
  <c r="J128"/>
  <c r="J133"/>
  <c i="2" r="BK179"/>
  <c r="J140"/>
  <c r="J356"/>
  <c r="J402"/>
  <c i="3" r="J259"/>
  <c r="J194"/>
  <c r="BK179"/>
  <c r="J268"/>
  <c r="J245"/>
  <c r="BK285"/>
  <c r="J232"/>
  <c r="J196"/>
  <c r="BK291"/>
  <c r="J240"/>
  <c r="BK162"/>
  <c r="BK288"/>
  <c r="BK271"/>
  <c r="BK150"/>
  <c i="2" l="1" r="T123"/>
  <c r="T391"/>
  <c i="3" r="R167"/>
  <c r="R214"/>
  <c r="P267"/>
  <c i="4" r="T123"/>
  <c i="5" r="T124"/>
  <c i="6" r="R242"/>
  <c i="2" r="BK313"/>
  <c r="J313"/>
  <c r="J99"/>
  <c i="4" r="T199"/>
  <c i="5" r="R253"/>
  <c i="6" r="T122"/>
  <c r="T121"/>
  <c r="T120"/>
  <c i="7" r="T128"/>
  <c i="2" r="P123"/>
  <c r="P391"/>
  <c i="7" r="BK145"/>
  <c r="J145"/>
  <c r="J100"/>
  <c i="3" r="P127"/>
  <c r="P236"/>
  <c r="BK281"/>
  <c r="J281"/>
  <c r="J103"/>
  <c i="4" r="P199"/>
  <c i="5" r="R224"/>
  <c i="6" r="T242"/>
  <c i="7" r="T145"/>
  <c r="T122"/>
  <c r="T121"/>
  <c i="2" r="P313"/>
  <c i="3" r="BK167"/>
  <c r="J167"/>
  <c r="J99"/>
  <c r="P214"/>
  <c r="R267"/>
  <c i="4" r="BK123"/>
  <c r="R170"/>
  <c i="5" r="T253"/>
  <c i="6" r="BK242"/>
  <c r="J242"/>
  <c r="J99"/>
  <c i="7" r="P145"/>
  <c i="3" r="BK236"/>
  <c r="J236"/>
  <c r="J101"/>
  <c r="R281"/>
  <c i="4" r="BK199"/>
  <c r="J199"/>
  <c r="J100"/>
  <c i="5" r="BK224"/>
  <c r="J224"/>
  <c r="J99"/>
  <c i="6" r="P122"/>
  <c i="7" r="BK128"/>
  <c r="J128"/>
  <c r="J99"/>
  <c i="3" r="T127"/>
  <c r="BK214"/>
  <c r="J214"/>
  <c r="J100"/>
  <c r="T267"/>
  <c i="4" r="P123"/>
  <c r="P122"/>
  <c r="P121"/>
  <c i="1" r="AU97"/>
  <c i="4" r="P170"/>
  <c i="5" r="BK253"/>
  <c r="J253"/>
  <c r="J101"/>
  <c i="2" r="T313"/>
  <c i="3" r="R127"/>
  <c r="T236"/>
  <c r="T281"/>
  <c i="4" r="R123"/>
  <c i="2" r="BK123"/>
  <c r="J123"/>
  <c r="J98"/>
  <c r="BK391"/>
  <c r="J391"/>
  <c r="J100"/>
  <c i="3" r="P167"/>
  <c r="T214"/>
  <c i="4" r="R199"/>
  <c i="5" r="R124"/>
  <c r="R123"/>
  <c r="R122"/>
  <c i="2" r="R313"/>
  <c i="3" r="T167"/>
  <c r="BK267"/>
  <c r="J267"/>
  <c r="J102"/>
  <c i="5" r="BK124"/>
  <c r="J124"/>
  <c r="J98"/>
  <c r="T224"/>
  <c i="6" r="R122"/>
  <c r="R121"/>
  <c r="R120"/>
  <c i="7" r="R128"/>
  <c r="R122"/>
  <c r="R121"/>
  <c i="3" r="BK127"/>
  <c r="J127"/>
  <c r="J98"/>
  <c i="4" r="BK170"/>
  <c r="J170"/>
  <c r="J99"/>
  <c i="5" r="P253"/>
  <c i="6" r="P242"/>
  <c i="8" r="R118"/>
  <c r="R117"/>
  <c i="2" r="R123"/>
  <c r="R122"/>
  <c r="R121"/>
  <c r="R391"/>
  <c i="3" r="R236"/>
  <c r="P281"/>
  <c i="4" r="T170"/>
  <c i="5" r="P124"/>
  <c r="P123"/>
  <c r="P122"/>
  <c i="1" r="AU98"/>
  <c i="5" r="P224"/>
  <c i="6" r="BK122"/>
  <c r="J122"/>
  <c r="J98"/>
  <c i="7" r="P128"/>
  <c r="P122"/>
  <c r="P121"/>
  <c i="1" r="AU100"/>
  <c i="7" r="R145"/>
  <c i="8" r="BK118"/>
  <c r="J118"/>
  <c r="J97"/>
  <c r="P118"/>
  <c r="P117"/>
  <c i="1" r="AU101"/>
  <c i="8" r="T118"/>
  <c r="T117"/>
  <c i="2" r="BK401"/>
  <c r="J401"/>
  <c r="J101"/>
  <c i="3" r="BK297"/>
  <c r="J297"/>
  <c r="J105"/>
  <c i="6" r="BK285"/>
  <c r="J285"/>
  <c r="J100"/>
  <c i="7" r="BK123"/>
  <c r="J123"/>
  <c r="J98"/>
  <c r="BK155"/>
  <c r="J155"/>
  <c r="J101"/>
  <c i="5" r="BK249"/>
  <c r="J249"/>
  <c r="J100"/>
  <c i="3" r="BK294"/>
  <c r="J294"/>
  <c r="J104"/>
  <c i="5" r="BK326"/>
  <c r="J326"/>
  <c r="J102"/>
  <c i="4" r="BK240"/>
  <c r="J240"/>
  <c r="J101"/>
  <c i="8" r="J91"/>
  <c r="J111"/>
  <c r="BE119"/>
  <c r="BE124"/>
  <c r="BE126"/>
  <c r="F114"/>
  <c r="BE120"/>
  <c r="BE122"/>
  <c r="BE128"/>
  <c r="F91"/>
  <c r="J114"/>
  <c r="E107"/>
  <c r="BE125"/>
  <c r="BE133"/>
  <c r="BE123"/>
  <c r="BE131"/>
  <c r="BE130"/>
  <c i="1" r="BB101"/>
  <c i="7" r="BE129"/>
  <c r="BE156"/>
  <c r="J89"/>
  <c r="F92"/>
  <c r="E111"/>
  <c r="BE124"/>
  <c r="BE132"/>
  <c i="6" r="BK121"/>
  <c r="J121"/>
  <c r="J97"/>
  <c i="7" r="J118"/>
  <c r="BE138"/>
  <c r="BE146"/>
  <c r="BE151"/>
  <c i="6" r="J114"/>
  <c r="BE267"/>
  <c r="BE278"/>
  <c r="BE208"/>
  <c r="BE213"/>
  <c r="BE229"/>
  <c r="BE273"/>
  <c r="BE135"/>
  <c r="BE166"/>
  <c r="BE243"/>
  <c r="BE261"/>
  <c r="E85"/>
  <c r="BE132"/>
  <c r="BE171"/>
  <c r="BE178"/>
  <c r="BE200"/>
  <c r="BE282"/>
  <c r="BE286"/>
  <c i="5" r="BK123"/>
  <c r="J123"/>
  <c r="J97"/>
  <c i="6" r="J92"/>
  <c r="BE159"/>
  <c r="BE175"/>
  <c r="BE189"/>
  <c r="BE204"/>
  <c r="BE224"/>
  <c r="BE247"/>
  <c r="F117"/>
  <c r="BE226"/>
  <c r="BE232"/>
  <c r="BE235"/>
  <c r="BE258"/>
  <c r="BE126"/>
  <c r="BE146"/>
  <c r="BE240"/>
  <c r="BE123"/>
  <c r="BE248"/>
  <c r="BE255"/>
  <c i="5" r="J89"/>
  <c r="E112"/>
  <c r="F119"/>
  <c r="BE192"/>
  <c r="BE254"/>
  <c r="BE292"/>
  <c r="BE300"/>
  <c r="BE136"/>
  <c r="BE243"/>
  <c r="BE261"/>
  <c r="BE323"/>
  <c r="BE327"/>
  <c r="BE198"/>
  <c r="BE225"/>
  <c r="BE311"/>
  <c r="BE125"/>
  <c r="BE245"/>
  <c i="4" r="J123"/>
  <c r="J98"/>
  <c i="5" r="BE250"/>
  <c r="J92"/>
  <c r="BE158"/>
  <c r="BE209"/>
  <c r="BE214"/>
  <c r="BE219"/>
  <c r="BE238"/>
  <c r="BE276"/>
  <c r="BE152"/>
  <c r="BE169"/>
  <c r="BE229"/>
  <c i="4" r="J118"/>
  <c r="BE211"/>
  <c r="BE205"/>
  <c r="BE241"/>
  <c i="3" r="BK126"/>
  <c r="J126"/>
  <c r="J97"/>
  <c i="4" r="BE124"/>
  <c r="BE133"/>
  <c r="BE143"/>
  <c r="BE155"/>
  <c r="BE163"/>
  <c r="BE193"/>
  <c r="BE200"/>
  <c r="F118"/>
  <c r="BE171"/>
  <c r="BE186"/>
  <c r="BE191"/>
  <c r="E85"/>
  <c r="J115"/>
  <c r="BE230"/>
  <c r="BE139"/>
  <c r="BE153"/>
  <c r="BE220"/>
  <c r="BE146"/>
  <c r="BE177"/>
  <c r="BE223"/>
  <c r="BE234"/>
  <c i="3" r="F92"/>
  <c r="J119"/>
  <c r="BE128"/>
  <c r="BE134"/>
  <c r="BE153"/>
  <c r="BE159"/>
  <c r="BE175"/>
  <c r="BE179"/>
  <c r="BE276"/>
  <c r="BE285"/>
  <c r="BE288"/>
  <c r="BE291"/>
  <c r="BE295"/>
  <c r="BE298"/>
  <c r="E115"/>
  <c r="BE162"/>
  <c r="BE184"/>
  <c r="BE187"/>
  <c r="BE194"/>
  <c r="BE227"/>
  <c r="BE237"/>
  <c r="BE259"/>
  <c r="BE268"/>
  <c r="BE150"/>
  <c r="BE201"/>
  <c r="BE204"/>
  <c r="BE211"/>
  <c r="BE215"/>
  <c r="BE217"/>
  <c r="BE234"/>
  <c r="BE245"/>
  <c r="BE147"/>
  <c r="BE171"/>
  <c r="BE264"/>
  <c r="BE279"/>
  <c r="J92"/>
  <c r="BE139"/>
  <c r="BE142"/>
  <c r="BE221"/>
  <c r="BE232"/>
  <c r="BE240"/>
  <c r="BE273"/>
  <c i="2" r="BK122"/>
  <c r="J122"/>
  <c r="J97"/>
  <c i="3" r="BE271"/>
  <c r="BE168"/>
  <c r="BE196"/>
  <c r="BE219"/>
  <c r="BE248"/>
  <c r="BE282"/>
  <c i="2" r="BE355"/>
  <c r="BE402"/>
  <c i="1" r="AW95"/>
  <c r="BA95"/>
  <c i="2" r="E85"/>
  <c r="J89"/>
  <c r="F92"/>
  <c r="J92"/>
  <c r="BE124"/>
  <c r="BE129"/>
  <c r="BE134"/>
  <c r="BE137"/>
  <c r="BE140"/>
  <c r="BE159"/>
  <c r="BE163"/>
  <c r="BE170"/>
  <c r="BE173"/>
  <c r="BE179"/>
  <c r="BE198"/>
  <c i="1" r="BB95"/>
  <c i="2" r="BE203"/>
  <c r="BE207"/>
  <c r="BE226"/>
  <c r="BE245"/>
  <c r="BE247"/>
  <c r="BE250"/>
  <c r="BE253"/>
  <c r="BE273"/>
  <c r="BE291"/>
  <c r="BE293"/>
  <c r="BE298"/>
  <c r="BE303"/>
  <c r="BE306"/>
  <c r="BE309"/>
  <c r="BE311"/>
  <c r="BE314"/>
  <c r="BE323"/>
  <c r="BE343"/>
  <c r="BE352"/>
  <c r="BE356"/>
  <c r="BE373"/>
  <c r="BE392"/>
  <c r="BE396"/>
  <c r="BE397"/>
  <c r="BE400"/>
  <c i="1" r="BC95"/>
  <c r="BD95"/>
  <c i="4" r="F35"/>
  <c i="1" r="BB97"/>
  <c i="5" r="J34"/>
  <c i="1" r="AW98"/>
  <c i="8" r="J34"/>
  <c i="1" r="AW101"/>
  <c i="4" r="F37"/>
  <c i="1" r="BD97"/>
  <c i="6" r="J34"/>
  <c i="1" r="AW99"/>
  <c i="4" r="J34"/>
  <c i="1" r="AW97"/>
  <c i="5" r="F36"/>
  <c i="1" r="BC98"/>
  <c i="4" r="F36"/>
  <c i="1" r="BC97"/>
  <c i="5" r="F37"/>
  <c i="1" r="BD98"/>
  <c i="8" r="F37"/>
  <c i="1" r="BD101"/>
  <c i="3" r="F35"/>
  <c i="1" r="BB96"/>
  <c i="6" r="F36"/>
  <c i="1" r="BC99"/>
  <c i="3" r="F34"/>
  <c i="1" r="BA96"/>
  <c i="6" r="F37"/>
  <c i="1" r="BD99"/>
  <c i="3" r="F37"/>
  <c i="1" r="BD96"/>
  <c i="6" r="F34"/>
  <c i="1" r="BA99"/>
  <c i="7" r="J34"/>
  <c i="1" r="AW100"/>
  <c i="3" r="F36"/>
  <c i="1" r="BC96"/>
  <c i="7" r="F34"/>
  <c i="1" r="BA100"/>
  <c i="7" r="F36"/>
  <c i="1" r="BC100"/>
  <c i="7" r="F37"/>
  <c i="1" r="BD100"/>
  <c i="5" r="F34"/>
  <c i="1" r="BA98"/>
  <c i="8" r="F36"/>
  <c i="1" r="BC101"/>
  <c i="3" r="J34"/>
  <c i="1" r="AW96"/>
  <c i="6" r="F35"/>
  <c i="1" r="BB99"/>
  <c i="7" r="F35"/>
  <c i="1" r="BB100"/>
  <c i="4" r="F34"/>
  <c i="1" r="BA97"/>
  <c i="5" r="F35"/>
  <c i="1" r="BB98"/>
  <c i="8" r="F34"/>
  <c i="1" r="BA101"/>
  <c i="2" l="1" r="P122"/>
  <c r="P121"/>
  <c i="1" r="AU95"/>
  <c i="4" r="R122"/>
  <c r="R121"/>
  <c i="3" r="T126"/>
  <c r="T125"/>
  <c i="5" r="T123"/>
  <c r="T122"/>
  <c i="6" r="P121"/>
  <c r="P120"/>
  <c i="1" r="AU99"/>
  <c i="4" r="T122"/>
  <c r="T121"/>
  <c i="2" r="T122"/>
  <c r="T121"/>
  <c i="3" r="R126"/>
  <c r="R125"/>
  <c i="4" r="BK122"/>
  <c r="BK121"/>
  <c r="J121"/>
  <c r="J96"/>
  <c i="3" r="P126"/>
  <c r="P125"/>
  <c i="1" r="AU96"/>
  <c i="7" r="BK122"/>
  <c r="J122"/>
  <c r="J97"/>
  <c i="8" r="BK117"/>
  <c r="J117"/>
  <c i="6" r="BK120"/>
  <c r="J120"/>
  <c r="J96"/>
  <c i="5" r="BK122"/>
  <c r="J122"/>
  <c r="J96"/>
  <c i="3" r="BK125"/>
  <c r="J125"/>
  <c r="J96"/>
  <c i="2" r="BK121"/>
  <c r="J121"/>
  <c i="8" r="J30"/>
  <c i="1" r="AG101"/>
  <c i="2" r="J33"/>
  <c i="1" r="AV95"/>
  <c r="AT95"/>
  <c r="BD94"/>
  <c r="W33"/>
  <c i="2" r="J30"/>
  <c i="1" r="AG95"/>
  <c i="7" r="J33"/>
  <c i="1" r="AV100"/>
  <c r="AT100"/>
  <c i="2" r="F33"/>
  <c i="1" r="AZ95"/>
  <c r="BA94"/>
  <c r="W30"/>
  <c i="3" r="F33"/>
  <c i="1" r="AZ96"/>
  <c i="3" r="J33"/>
  <c i="1" r="AV96"/>
  <c r="AT96"/>
  <c i="8" r="F33"/>
  <c i="1" r="AZ101"/>
  <c r="BC94"/>
  <c r="W32"/>
  <c i="4" r="J33"/>
  <c i="1" r="AV97"/>
  <c r="AT97"/>
  <c i="7" r="F33"/>
  <c i="1" r="AZ100"/>
  <c r="BB94"/>
  <c r="W31"/>
  <c i="4" r="F33"/>
  <c i="1" r="AZ97"/>
  <c i="8" r="J33"/>
  <c i="1" r="AV101"/>
  <c r="AT101"/>
  <c r="AN101"/>
  <c i="5" r="F33"/>
  <c i="1" r="AZ98"/>
  <c i="6" r="J33"/>
  <c i="1" r="AV99"/>
  <c r="AT99"/>
  <c i="5" r="J33"/>
  <c i="1" r="AV98"/>
  <c r="AT98"/>
  <c i="6" r="F33"/>
  <c i="1" r="AZ99"/>
  <c i="7" l="1" r="BK121"/>
  <c r="J121"/>
  <c r="J96"/>
  <c i="4" r="J122"/>
  <c r="J97"/>
  <c i="8" r="J96"/>
  <c r="J39"/>
  <c i="1" r="AN95"/>
  <c i="2" r="J96"/>
  <c r="J39"/>
  <c i="1" r="AU94"/>
  <c i="4" r="J30"/>
  <c i="1" r="AG97"/>
  <c i="3" r="J30"/>
  <c i="1" r="AG96"/>
  <c r="AN96"/>
  <c i="5" r="J30"/>
  <c i="1" r="AG98"/>
  <c r="AN98"/>
  <c r="AW94"/>
  <c r="AK30"/>
  <c i="6" r="J30"/>
  <c i="1" r="AG99"/>
  <c r="AN99"/>
  <c r="AY94"/>
  <c r="AX94"/>
  <c r="AZ94"/>
  <c r="W29"/>
  <c i="4" l="1" r="J39"/>
  <c i="6" r="J39"/>
  <c i="5" r="J39"/>
  <c i="3" r="J39"/>
  <c i="1" r="AN97"/>
  <c r="AV94"/>
  <c r="AK29"/>
  <c i="7" r="J30"/>
  <c i="1" r="AG100"/>
  <c r="AG94"/>
  <c r="AK26"/>
  <c i="7" l="1" r="J39"/>
  <c i="1" r="AN100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<sst xmlns="http://schemas.openxmlformats.org/spreadsheetml/2006/main">
  <si>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</si>
  <si>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</si>
  <si>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</si>
  <si>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</si>
  <si>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</si>
  <si>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{cfa453cb-5eb4-4815-932c-138ce0770510}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</si>
  <si>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</si>
  <si>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</si>
  <si>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</si>
  <si>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</si>
  <si>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</si>
  <si>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</si>
  <si>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</si>
  <si>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</si>
  <si>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2025/03_ovci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</si>
  <si>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</si>
  <si>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</si>
  <si>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MVN Ovčí rybník – rekonstrukce</t>
  </si>
  <si>
    <t>KSO:</t>
  </si>
  <si>
    <t>833 19</t>
  </si>
  <si>
    <t>CC-CZ:</t>
  </si>
  <si>
    <t>Místo:</t>
  </si>
  <si>
    <t>Karlovy Vary</t>
  </si>
  <si>
    <t>Datum:</t>
  </si>
  <si>
    <t>28. 3. 2025</t>
  </si>
  <si>
    <t>Zadavatel:</t>
  </si>
  <si>
    <t>IČ:</t>
  </si>
  <si>
    <t>00074811</t>
  </si>
  <si>
    <t>Lázeňské lesy a parky Karlovy Vary, p. o.</t>
  </si>
  <si>
    <t>DIČ:</t>
  </si>
  <si>
    <t>CZ00074811</t>
  </si>
  <si>
    <t>Uchazeč:</t>
  </si>
  <si>
    <t>Vyplň údaj</t>
  </si>
  <si>
    <t>Projektant:</t>
  </si>
  <si>
    <t>28364643</t>
  </si>
  <si>
    <t>AV ProENVI, s.r.o.</t>
  </si>
  <si>
    <t>CZ28364643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</si>
  <si>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</si>
  <si>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</si>
  <si>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</si>
  <si>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</si>
  <si>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ÚRS, ale způsob tvorby ceny vychází z cenových a technických podmínek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</si>
  <si>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</si>
  <si>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</si>
  <si>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</si>
  <si>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</si>
  <si>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</si>
  <si>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</si>
  <si>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</si>
  <si>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</si>
  <si>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</si>
  <si>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</si>
  <si>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</si>
  <si>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</si>
  <si>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</si>
  <si>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</si>
  <si>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</si>
  <si>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</si>
  <si>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</si>
  <si>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</si>
  <si>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</si>
  <si>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</si>
  <si>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</si>
  <si>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</si>
  <si>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</si>
  <si>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</si>
  <si>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</si>
  <si>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</si>
  <si>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</si>
  <si>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</si>
  <si>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</si>
  <si>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</si>
  <si>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</si>
  <si>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</si>
  <si>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</si>
  <si>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</si>
  <si>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</si>
  <si>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</si>
  <si>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</si>
  <si>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</si>
  <si>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</si>
  <si>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</si>
  <si>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</si>
  <si>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</si>
  <si>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</si>
  <si>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</si>
  <si>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</si>
  <si>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</si>
  <si>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 1 – Těleso hráze</t>
  </si>
  <si>
    <t>STA</t>
  </si>
  <si>
    <t>1</t>
  </si>
  <si>
    <t>{f4f15b0f-4b32-4874-84d7-fb3127eb83d3}</t>
  </si>
  <si>
    <t>2</t>
  </si>
  <si>
    <t>SO 2</t>
  </si>
  <si>
    <t>SO 2 – Spodní výpust</t>
  </si>
  <si>
    <t>{53cc5c80-8a47-4ade-9f46-e6d61062cd72}</t>
  </si>
  <si>
    <t>SO 3</t>
  </si>
  <si>
    <t>SO 3 – Bezpečnostní přeliv</t>
  </si>
  <si>
    <t>{5d5b63f4-0eaa-4b22-a0c4-c686d3dd1676}</t>
  </si>
  <si>
    <t>SO 4</t>
  </si>
  <si>
    <t>SO 4 – Úprava zátopy a boční tůně</t>
  </si>
  <si>
    <t>{fedf5c80-55dc-4eba-8880-26f2d9703845}</t>
  </si>
  <si>
    <t>SO 5</t>
  </si>
  <si>
    <t>SO 5 – Průtočná tůň</t>
  </si>
  <si>
    <t>{0b62a79b-9113-4cc3-a62b-4141112012ea}</t>
  </si>
  <si>
    <t>SO 6</t>
  </si>
  <si>
    <t>SO 6 – Chodníky a návštěvnické prvky</t>
  </si>
  <si>
    <t>{a409e1e7-eb18-495d-ba9c-8684c693891a}</t>
  </si>
  <si>
    <t>VON</t>
  </si>
  <si>
    <t>VON STAVBY</t>
  </si>
  <si>
    <t>{5b715a7c-4b70-4834-ac84-bad9543ef760}</t>
  </si>
  <si>
    <t>KRYCÍ LIST SOUPISU PRACÍ</t>
  </si>
  <si>
    <t>Objekt:</t>
  </si>
  <si>
    <t>SO 1 - SO 1 – Těleso hráze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</si>
  <si>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</si>
  <si>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</si>
  <si>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</si>
  <si>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</si>
  <si>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</si>
  <si>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</si>
  <si>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</si>
  <si>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</si>
  <si>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</si>
  <si>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</si>
  <si>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</si>
  <si>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</si>
  <si>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</si>
  <si>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</si>
  <si>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</si>
  <si>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</si>
  <si>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</si>
  <si>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</si>
  <si>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</si>
  <si>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</si>
  <si>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</si>
  <si>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</si>
  <si>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</si>
  <si>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</si>
  <si>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</si>
  <si>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</si>
  <si>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</si>
  <si>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</si>
  <si>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</si>
  <si>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strojně s jejich vykopáním nebo vytrháním průměru přes 100 do 300 mm</t>
  </si>
  <si>
    <t>kus</t>
  </si>
  <si>
    <t>CS ÚRS 2023 02</t>
  </si>
  <si>
    <t>4</t>
  </si>
  <si>
    <t>-1768525521</t>
  </si>
  <si>
    <t>Online PSC</t>
  </si>
  <si>
    <t>https://podminky.urs.cz/item/CS_URS_2023_02/112251101</t>
  </si>
  <si>
    <t>VV</t>
  </si>
  <si>
    <t xml:space="preserve">3"pařezy 25 - 30 smrky " </t>
  </si>
  <si>
    <t xml:space="preserve">1 "pařez bříza " </t>
  </si>
  <si>
    <t>Součet</t>
  </si>
  <si>
    <t>112251102</t>
  </si>
  <si>
    <t>Odstranění pařezů strojně s jejich vykopáním nebo vytrháním průměru přes 300 do 500 mm</t>
  </si>
  <si>
    <t>412788254</t>
  </si>
  <si>
    <t>https://podminky.urs.cz/item/CS_URS_2023_02/112251102</t>
  </si>
  <si>
    <t xml:space="preserve">3  "pařezy olše 40 cm" </t>
  </si>
  <si>
    <t xml:space="preserve">1 "pařez bříza" </t>
  </si>
  <si>
    <t>3</t>
  </si>
  <si>
    <t>112251103</t>
  </si>
  <si>
    <t>Odstranění pařezů strojně s jejich vykopáním nebo vytrháním průměru přes 500 do 700 mm</t>
  </si>
  <si>
    <t>368662373</t>
  </si>
  <si>
    <t>https://podminky.urs.cz/item/CS_URS_2023_02/112251103</t>
  </si>
  <si>
    <t xml:space="preserve">1 "pařezy 60 smrk" </t>
  </si>
  <si>
    <t>121103111</t>
  </si>
  <si>
    <t>Skrývka zemin schopných zúrodnění v rovině a ve sklonu do 1:5</t>
  </si>
  <si>
    <t>m3</t>
  </si>
  <si>
    <t>1266463938</t>
  </si>
  <si>
    <t>https://podminky.urs.cz/item/CS_URS_2023_02/121103111</t>
  </si>
  <si>
    <t>350*0,15 "sejmutí povrchu v místě zemníku "</t>
  </si>
  <si>
    <t>5</t>
  </si>
  <si>
    <t>122251105</t>
  </si>
  <si>
    <t>Odkopávky a prokopávky nezapažené strojně v hornině třídy těžitelnosti I skupiny 3 přes 500 do 1 000 m3</t>
  </si>
  <si>
    <t>1068509861</t>
  </si>
  <si>
    <t>https://podminky.urs.cz/item/CS_URS_2023_02/122251105</t>
  </si>
  <si>
    <t>P</t>
  </si>
  <si>
    <t xml:space="preserve">Poznámka k položce:_x000d_
uvažována cca 50% využitelnost pro další využití jako konstrukční zeminy, zohledněno v přesunech  deponiích</t>
  </si>
  <si>
    <t>"VÝKOP DLE VÝKRESU D.5, plocha*vzd."</t>
  </si>
  <si>
    <t>5.30*3.4 "dle řezu hráze I"</t>
  </si>
  <si>
    <t>5.70*3.4 "dle řezu hráze II"</t>
  </si>
  <si>
    <t>5.10*4.3 "dle řezu hráze III"</t>
  </si>
  <si>
    <t>3.40*4.0 "dle řezu hráze VI"</t>
  </si>
  <si>
    <t>2.60*4.7 "dle řezu hráze V"</t>
  </si>
  <si>
    <t>2.30*3.5 "dle řezu hráze VI"</t>
  </si>
  <si>
    <t>3.00*5.8 "dle řezu hráze VII"</t>
  </si>
  <si>
    <t>4.10*3.5 "dle řezu hráze VIII_pozer"</t>
  </si>
  <si>
    <t>5.10*5.7 "dle řezu hráze IX"</t>
  </si>
  <si>
    <t>6.00*2.0 "dle řezu hráze X"</t>
  </si>
  <si>
    <t>6.30*3.1 "dle řezu hráze XI"</t>
  </si>
  <si>
    <t>6.80*3.7 "dle řezu hráze XII"</t>
  </si>
  <si>
    <t>7.25*2.3 "dle řezu hráze XIV"</t>
  </si>
  <si>
    <t>3.80*2.0 "dle řezu hráze XV"</t>
  </si>
  <si>
    <t>6</t>
  </si>
  <si>
    <t>122251406</t>
  </si>
  <si>
    <t>Vykopávky v zemnících na suchu strojně zapažených i nezapažených v hornině třídy těžitelnosti I skupiny 3 přes 1 000 do 5 000 m3</t>
  </si>
  <si>
    <t>111794541</t>
  </si>
  <si>
    <t>https://podminky.urs.cz/item/CS_URS_2023_02/122251406</t>
  </si>
  <si>
    <t>"výkop v zemníku I pro hráz"</t>
  </si>
  <si>
    <t>376-235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</si>
  <si>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</si>
  <si>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</si>
  <si>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</si>
  <si>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885045823</t>
  </si>
  <si>
    <t>https://podminky.urs.cz/item/CS_URS_2023_02/162351103</t>
  </si>
  <si>
    <t xml:space="preserve">234,985  " od hráze na deponii, zeminy vhodné k využití jako konstrukční"</t>
  </si>
  <si>
    <t xml:space="preserve">53,85  "z deponie k hrázi pro zúrodnění"</t>
  </si>
  <si>
    <t>234,985 "z deponie k hrázi"</t>
  </si>
  <si>
    <t xml:space="preserve">376-235+52,5  "od zemníku k hrázi"</t>
  </si>
  <si>
    <t>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</si>
  <si>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</si>
  <si>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</si>
  <si>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-1715724066</t>
  </si>
  <si>
    <t>https://podminky.urs.cz/item/CS_URS_2023_02/162651112</t>
  </si>
  <si>
    <t xml:space="preserve">450  "zemina  do zemníku"</t>
  </si>
  <si>
    <t>9</t>
  </si>
  <si>
    <t>167151111</t>
  </si>
  <si>
    <t>Nakládání, skládání a překládání neulehlého výkopku nebo sypaniny strojně nakládání, množství přes 100 m3, z hornin třídy těžitelnosti I, skupiny 1 až 3</t>
  </si>
  <si>
    <t>911982229</t>
  </si>
  <si>
    <t>https://podminky.urs.cz/item/CS_URS_2023_02/167151111</t>
  </si>
  <si>
    <t xml:space="preserve">235  "nakládání výkopku konstrukčních zemin uložených na deponii z SO1"</t>
  </si>
  <si>
    <t xml:space="preserve">52,5  "nakládání výkopku zemin pro zúrodnění uložených na deponii"</t>
  </si>
  <si>
    <t>10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</si>
  <si>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</si>
  <si>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</si>
  <si>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-865429938</t>
  </si>
  <si>
    <t>https://podminky.urs.cz/item/CS_URS_2023_02/171103202</t>
  </si>
  <si>
    <t xml:space="preserve">Poznámka k položce:_x000d_
- ukádání po postupně hutněných vrstvách, výška vrstvy po provedeném hutnění je 20 cm_x000d_
- navýšeno o koeficient 10% množství zeminy potřebné navíc pro hutnění do požadovaného profilu hráze _x000d_
- zemina uložená na deponii vhodná pro hráze VN, zbavená větví a zbytků dřev, velkých kamenů_x000d_
- zemina i z SO3 a SO4 </t>
  </si>
  <si>
    <t>"hutněný násyp dle výkresu D.5, plocha*vzd., "</t>
  </si>
  <si>
    <t>5.30*6.3 "dle řezu hráze I"</t>
  </si>
  <si>
    <t>5.70*8.9 "dle řezu hráze II"</t>
  </si>
  <si>
    <t>5.10*9.0 "dle řezu hráze III"</t>
  </si>
  <si>
    <t>3.40*7.2 "dle řezu hráze VI"</t>
  </si>
  <si>
    <t>2.60*8.9 "dle řezu hráze V"</t>
  </si>
  <si>
    <t>2.30*7.5 "dle řezu hráze VI"</t>
  </si>
  <si>
    <t>3.00*8.0 "dle řezu hráze VII"</t>
  </si>
  <si>
    <t>4.10*16.9 "dle řezu hráze VIII_pozer"</t>
  </si>
  <si>
    <t>5.10*7.3 "dle řezu hráze IX"</t>
  </si>
  <si>
    <t>6.00*2.4 "dle řezu hráze X"</t>
  </si>
  <si>
    <t>6.30*2.0 "dle řezu hráze XI"</t>
  </si>
  <si>
    <t>6.80*1.8 "dle řezu hráze XII"</t>
  </si>
  <si>
    <t>7.25*0.9 "dle řezu hráze XIV"</t>
  </si>
  <si>
    <t>3.80*1.2 "dle řezu hráze XV"</t>
  </si>
  <si>
    <t>11</t>
  </si>
  <si>
    <t>171251101</t>
  </si>
  <si>
    <t>Uložení sypanin do násypů strojně s rozprostřením sypaniny ve vrstvách a s hrubým urovnáním nezhutněných jakékoliv třídy těžitelnosti</t>
  </si>
  <si>
    <t>1503997758</t>
  </si>
  <si>
    <t>https://podminky.urs.cz/item/CS_URS_2023_02/171251101</t>
  </si>
  <si>
    <t>196 "uložení do zemníku po vytěžení"</t>
  </si>
  <si>
    <t xml:space="preserve">508,177/2  "uložení do zemníku po vytěžení"</t>
  </si>
  <si>
    <t>171251201</t>
  </si>
  <si>
    <t>Uložení sypaniny na skládky nebo meziskládky bez hutnění s upravením uložené sypaniny do předepsaného tvaru</t>
  </si>
  <si>
    <t>1980198306</t>
  </si>
  <si>
    <t>https://podminky.urs.cz/item/CS_URS_2023_02/171251201</t>
  </si>
  <si>
    <t>Poznámka k položce:_x000d_
uložení na deponii pro další využití - z důvodu zajištění optimální vlhkosti</t>
  </si>
  <si>
    <t xml:space="preserve">52,5+234,985  "uložení výkopku z výkopu hráze pro další použití - konstrukční zemina, separatně uložení zúrodnitelných zemin"</t>
  </si>
  <si>
    <t>13</t>
  </si>
  <si>
    <t>181006111</t>
  </si>
  <si>
    <t>Rozprostření zemin schopných zúrodnění v rovině a ve sklonu do 1:5, tloušťka vrstvy do 0,10 m</t>
  </si>
  <si>
    <t>m2</t>
  </si>
  <si>
    <t>-222199498</t>
  </si>
  <si>
    <t>https://podminky.urs.cz/item/CS_URS_2023_02/181006111</t>
  </si>
  <si>
    <t>" dle výkresu D.1, délka*vzd. a D.5a D6"</t>
  </si>
  <si>
    <t>"koruna hráze"</t>
  </si>
  <si>
    <t>5.30*3.00 "dle řezu hráze I"</t>
  </si>
  <si>
    <t>5.70*3 "dle řezu hráze II"</t>
  </si>
  <si>
    <t>5.10*3 "dle řezu hráze III"</t>
  </si>
  <si>
    <t>3.40*3 "dle řezu hráze VI"</t>
  </si>
  <si>
    <t>2.60*3 "dle řezu hráze V"</t>
  </si>
  <si>
    <t>2.30*3 "dle řezu hráze VI"</t>
  </si>
  <si>
    <t>3.00*3 "dle řezu hráze VII"</t>
  </si>
  <si>
    <t>4.10*3 "dle řezu hráze VIII_pozer"</t>
  </si>
  <si>
    <t>5.10*3 "dle řezu hráze IX"</t>
  </si>
  <si>
    <t>6.00*3 "dle řezu hráze X"</t>
  </si>
  <si>
    <t>6.30*3 "dle řezu hráze XI"</t>
  </si>
  <si>
    <t>6.80*3 "dle řezu hráze XII"</t>
  </si>
  <si>
    <t>7.25*3"dle řezu hráze XIV"</t>
  </si>
  <si>
    <t>3.80*3 "dle řezu hráze XV"</t>
  </si>
  <si>
    <t>14</t>
  </si>
  <si>
    <t>181006121</t>
  </si>
  <si>
    <t>Rozprostření zemin schopných zúrodnění ve sklonu přes 1:5, tloušťka vrstvy do 0,10 m</t>
  </si>
  <si>
    <t>-1066920539</t>
  </si>
  <si>
    <t>https://podminky.urs.cz/item/CS_URS_2023_02/181006121</t>
  </si>
  <si>
    <t>"ohumusovani násyp dle výkresu D.5, délka*vzd."</t>
  </si>
  <si>
    <t>"zatravnění vršku návoidního a celého vzdušního svahu"</t>
  </si>
  <si>
    <t>5.30*7 "dle řezu hráze I"</t>
  </si>
  <si>
    <t>5.70*3.30 "dle řezu hráze II"</t>
  </si>
  <si>
    <t>5.10*7.80 "dle řezu hráze III"</t>
  </si>
  <si>
    <t>3.40*2.60 "dle řezu hráze VI"</t>
  </si>
  <si>
    <t>2.60*6.40 "dle řezu hráze V"</t>
  </si>
  <si>
    <t>2.30*3.40 "dle řezu hráze VI"</t>
  </si>
  <si>
    <t>3.00*6.90 "dle řezu hráze VII"</t>
  </si>
  <si>
    <t>4.10*5.80 "dle řezu hráze VIII_pozer"</t>
  </si>
  <si>
    <t>5.10*5.60 "dle řezu hráze IX"</t>
  </si>
  <si>
    <t>6.00*4.70 "dle řezu hráze X"</t>
  </si>
  <si>
    <t>6.30*4.60 "dle řezu hráze XI"</t>
  </si>
  <si>
    <t>6.80*4.90 "dle řezu hráze XII"</t>
  </si>
  <si>
    <t>7.25*5.10 "dle řezu hráze XIV"</t>
  </si>
  <si>
    <t>3.80*2.30 "dle řezu hráze XV"</t>
  </si>
  <si>
    <t>15</t>
  </si>
  <si>
    <t>181411121</t>
  </si>
  <si>
    <t>Založení trávníku na půdě předem připravené plochy do 1000 m2 výsevem včetně utažení lučního v rovině nebo na svahu do 1:5</t>
  </si>
  <si>
    <t>CS ÚRS 2025 01</t>
  </si>
  <si>
    <t>-1161714132</t>
  </si>
  <si>
    <t>https://podminky.urs.cz/item/CS_URS_2025_01/181411121</t>
  </si>
  <si>
    <t>16</t>
  </si>
  <si>
    <t>181411122</t>
  </si>
  <si>
    <t>Založení trávníku na půdě předem připravené plochy do 1000 m2 výsevem včetně utažení lučního na svahu přes 1:5 do 1:2</t>
  </si>
  <si>
    <t>2048126990</t>
  </si>
  <si>
    <t>https://podminky.urs.cz/item/CS_URS_2025_01/181411122</t>
  </si>
  <si>
    <t>Poznámka k položce:_x000d_
- vzdušní líc a koruny hráze_x000d_
- za použití zúrodnitelné zeminy</t>
  </si>
  <si>
    <t>17</t>
  </si>
  <si>
    <t>M</t>
  </si>
  <si>
    <t>00572100</t>
  </si>
  <si>
    <t>osivo jetelotráva intenzivní víceletá</t>
  </si>
  <si>
    <t>kg</t>
  </si>
  <si>
    <t>24164658</t>
  </si>
  <si>
    <t>Poznámka k položce:_x000d_
cca 5 kg na 300 m2_x000d_
tj. 16 g osiva na 1m2 travníku</t>
  </si>
  <si>
    <t>(200,25+338,245)/300*5</t>
  </si>
  <si>
    <t>18</t>
  </si>
  <si>
    <t>181951112</t>
  </si>
  <si>
    <t>Úprava pláně vyrovnáním výškových rozdílů strojně v hornině třídy těžitelnosti I, skupiny 1 až 3 se zhutněním</t>
  </si>
  <si>
    <t>977685150</t>
  </si>
  <si>
    <t>https://podminky.urs.cz/item/CS_URS_2023_02/181951112</t>
  </si>
  <si>
    <t xml:space="preserve">"úprava pláně koruny se zhutnění  dle výkresu D.5, plocha*vzd."</t>
  </si>
  <si>
    <t>3*67,4</t>
  </si>
  <si>
    <t>"úprava pláně zavazovací ostruhy a výkopu před sypáním zemního tělesa"</t>
  </si>
  <si>
    <t>5.3*3.00 "dle řezu hráze I"</t>
  </si>
  <si>
    <t>5.7*3.00 "dle řezu hráze II"</t>
  </si>
  <si>
    <t>5.1*3.00 "dle řezu hráze III"</t>
  </si>
  <si>
    <t>3.4*3.00 "dle řezu hráze VI"</t>
  </si>
  <si>
    <t>2.6*3.00 "dle řezu hráze V"</t>
  </si>
  <si>
    <t>2.3*3.00 "dle řezu hráze VI"</t>
  </si>
  <si>
    <t>3.0*2.80 "dle řezu hráze VII"</t>
  </si>
  <si>
    <t>4.1*2.80 "dle řezu hráze VIII_pozer"</t>
  </si>
  <si>
    <t>5.1*2.50 "dle řezu hráze IX"</t>
  </si>
  <si>
    <t>6.0*1.80 "dle řezu hráze X"</t>
  </si>
  <si>
    <t>6.3*0.60 "dle řezu hráze XI"</t>
  </si>
  <si>
    <t>6.8*0.60 "dle řezu hráze XII"</t>
  </si>
  <si>
    <t>7.3*0.60 "dle řezu hráze XIV"</t>
  </si>
  <si>
    <t>3.8*0.60 "dle řezu hráze XV"</t>
  </si>
  <si>
    <t>19</t>
  </si>
  <si>
    <t>182251101</t>
  </si>
  <si>
    <t>Svahování trvalých svahů do projektovaných profilů strojně s potřebným přemístěním výkopku při svahování násypů v jakékoliv hornině</t>
  </si>
  <si>
    <t>-2088174870</t>
  </si>
  <si>
    <t>https://podminky.urs.cz/item/CS_URS_2023_02/182251101</t>
  </si>
  <si>
    <t>"vzdušní a návodní líc násypu dle výkresu D.5, délka*vzd."</t>
  </si>
  <si>
    <t>5.3*9.90 "dle řezu hráze I"</t>
  </si>
  <si>
    <t>5.7*6.30 "dle řezu hráze II"</t>
  </si>
  <si>
    <t>5.1*11.35 "dle řezu hráze III"</t>
  </si>
  <si>
    <t>3.4*6.60 "dle řezu hráze VI"</t>
  </si>
  <si>
    <t>2.6*10.65 "dle řezu hráze V"</t>
  </si>
  <si>
    <t>2.3*7.95 "dle řezu hráze VI"</t>
  </si>
  <si>
    <t>3.0*11.60 "dle řezu hráze VII"</t>
  </si>
  <si>
    <t>4.1*8.35 "dle řezu hráze VIII_pozer"</t>
  </si>
  <si>
    <t>5.1*10.20 "dle řezu hráze IX"</t>
  </si>
  <si>
    <t>6.0*8.05 "dle řezu hráze X"</t>
  </si>
  <si>
    <t>6.3*7.35 "dle řezu hráze XI"</t>
  </si>
  <si>
    <t>6.8*7.25 "dle řezu hráze XII"</t>
  </si>
  <si>
    <t>7.25*7.0 "dle řezu hráze XIV"</t>
  </si>
  <si>
    <t>3.8*3.75 "dle řezu hráze XV"</t>
  </si>
  <si>
    <t>20</t>
  </si>
  <si>
    <t>184818231</t>
  </si>
  <si>
    <t>Ochrana kmene bedněním před poškozením stavebním provozem zřízení včetně odstranění výšky bednění do 2 m průměru kmene do 300 mm</t>
  </si>
  <si>
    <t>-2044170878</t>
  </si>
  <si>
    <t>https://podminky.urs.cz/item/CS_URS_2023_02/184818231</t>
  </si>
  <si>
    <t>184818232</t>
  </si>
  <si>
    <t>Ochrana kmene bedněním před poškozením stavebním provozem zřízení včetně odstranění výšky bednění do 2 m průměru kmene přes 300 do 500 mm</t>
  </si>
  <si>
    <t>-290365073</t>
  </si>
  <si>
    <t>https://podminky.urs.cz/item/CS_URS_2023_02/184818232</t>
  </si>
  <si>
    <t>3 "stromy 0,4"</t>
  </si>
  <si>
    <t>7 "stromy 0,5"</t>
  </si>
  <si>
    <t>22</t>
  </si>
  <si>
    <t>184818233</t>
  </si>
  <si>
    <t>Ochrana kmene bedněním před poškozením stavebním provozem zřízení včetně odstranění výšky bednění do 2 m průměru kmene přes 500 do 700 mm</t>
  </si>
  <si>
    <t>-649001537</t>
  </si>
  <si>
    <t>https://podminky.urs.cz/item/CS_URS_2023_02/184818233</t>
  </si>
  <si>
    <t>2 "stromy 0,6"</t>
  </si>
  <si>
    <t>1 "strom 0,7"</t>
  </si>
  <si>
    <t>23</t>
  </si>
  <si>
    <t>184818234</t>
  </si>
  <si>
    <t>Ochrana kmene bedněním před poškozením stavebním provozem zřízení včetně odstranění výšky bednění do 2 m průměru kmene přes 700 do 900 mm</t>
  </si>
  <si>
    <t>-535193247</t>
  </si>
  <si>
    <t>https://podminky.urs.cz/item/CS_URS_2023_02/184818234</t>
  </si>
  <si>
    <t>1 "strom0,8"</t>
  </si>
  <si>
    <t>24</t>
  </si>
  <si>
    <t>184818235</t>
  </si>
  <si>
    <t>Ochrana kmene bedněním před poškozením stavebním provozem zřízení včetně odstranění výšky bednění do 2 m průměru kmene přes 900 do 1100 mm</t>
  </si>
  <si>
    <t>-2051583338</t>
  </si>
  <si>
    <t>https://podminky.urs.cz/item/CS_URS_2023_02/184818235</t>
  </si>
  <si>
    <t>1,000 "strom 1,0"</t>
  </si>
  <si>
    <t>25</t>
  </si>
  <si>
    <t>R115001-1</t>
  </si>
  <si>
    <t>Převedení vody pomocí potrubí, včetně zřízení hrázek, přeložení a demontáže převodu vody, úklidu hrázek a čerpání po celou dobu stavby, včetně všech souvisejících činností</t>
  </si>
  <si>
    <t>soubor</t>
  </si>
  <si>
    <t>-1382473014</t>
  </si>
  <si>
    <t xml:space="preserve">Poznámka k položce:_x000d_
- pro převod požadována min. světlost potrubí  DN.300, délka potrubí je uvažována 21 m, - potrubí umístěno do zemní hrázky_x000d_
- čerpání kalovým čerpadlem při průtoku 18m3/hod - čerpání voyd z pracovních rýh a rýh základů_x000d_
_x000d_
V ceně jsou započteny _x000d_
1. náklady na zřízení hrázek z vhodných zemin. Lze použít kombinaci konstrukce hrázky._x000d_
2. náklady na materiály zemních nebo pytlovaných hrázek._x000d_
3. náklady na likvidaci hrázek a jejich úklid._x000d_
4. náklady na: _x000d_
a) montáž, přeložení a demontáž potrubí a těsnění po dobu provozu	_x000d_
b) opotřebení hmot, _x000d_
c) podpůrné konstrukce (např. podpěry). _x000d_
5. Potrubí a rukávec bude ve vlastnictví (nájmu) zhotovitele. _x000d_
6. Čerpání je uvažováno ve dne, v pracovní dny i ve dnech pracovního klidu. _x000d_
7. V cenách jsou započteny i náklady na odpadní potrubí v délce do 20 m, na lešení pod čerpadla a pod odpadní potrubí, apod. _x000d_
8. V cenách jsou započteny i náklady na zřízení a odstranění čerpacích jímek včetně vystrojení jímky a potřebný materiál. _x000d_
9. Doba, po kterou nejsou čerpadla v činnosti, se neoceňuje. Výjimkou je přerušení čerpání vody na dobu do 15 minut jednotlivě; toto přerušení se od doby čerpání neodečítá. _x000d_
10. Čerpání je uvažováno na dopravní výšku do 4 m. _x000d_
11. Dopravní výškou vody se rozumí svislá vzdálenost mezi hladinou vody v jímce sníženou čerpáním a vodorovnou rovinou proloženou osou nejvyššího bodu výtlačného potrubí.  _x000d_
12. V ceně jsou započteny i náklady na přítomnost pohotovostní soupravy. _x000d_
13. V ceně jsou započteny i náklady na veškeré provozní hmoty a média. _x000d_
14. Položka je uvažována, včetně všech souvisejících činností (např. přesuny hmot, plnění pytlů, dočerpávání pohonných hmot, manipulace s materiálem apod.).</t>
  </si>
  <si>
    <t>26</t>
  </si>
  <si>
    <t>R162301-1</t>
  </si>
  <si>
    <t>Kompletní likvidace veškeré nezneužitkovatelné dřevní hmoty v souladu s platnou legislativou, způsobem dle technologických možností zhotovitele a předložení dokladu o likvidaci</t>
  </si>
  <si>
    <t>934425895</t>
  </si>
  <si>
    <t xml:space="preserve">Poznámka k položce:_x000d_
je uvažována uložení v rámci stavby - likvidace  pařezů a nezužitkovatelné dřevní hmoty  _x000d_
celkem 50 pařezů, stávající pažezy po provedením kácení a i z nově pokácených stromů_x000d_
_x000d_
1. V ceně jsou započteny i náhrady za jízdu loženého vozidla v terénu, ve výkopišti nebo na násypišti._x000d_
 2. V ceně jsou započteny i náklady na vodorovné přemístění odpadu z místa stavby na uvažované místo likvidace. _x000d_
3. V ceně jsou započteny i náklady na svislé a vodorovné přemístění odpadu z místa kácení/mýcení/vyzvednutí na obvyklý dopravní prostředek._x000d_
 4. V ceně jsou započteny i náklady na složení dřevní hmoty z dopravního prostředku do hrání/hromad na vykázaném místě. _x000d_
5. V ceně je započten i poplatek za uložení dřevní hmoty na uvažované řízené skládce. _x000d_
6. Bude-li zhotovitelem zvolen jiný způsob likvidace než uvažuje PD, bude v ceně započtena dopravní vzdálenost až na místo likvidace, včetně všech souvisejících činností, poplatků, projednání apod. _x000d_
7. Zhotovitel předloží objednateli doklad o likvidaci dřevní hmoty. 8. Položka je uvažována, včetně všech souvisejících činností.</t>
  </si>
  <si>
    <t>Vodorovné konstrukce</t>
  </si>
  <si>
    <t>27</t>
  </si>
  <si>
    <t>457531111</t>
  </si>
  <si>
    <t>Filtrační vrstvy jakékoliv tloušťky a sklonu z hrubého drceného kameniva bez zhutnění, frakce od 4-8 do 22-32 mm</t>
  </si>
  <si>
    <t>1473565645</t>
  </si>
  <si>
    <t>https://podminky.urs.cz/item/CS_URS_2023_02/457531111</t>
  </si>
  <si>
    <t>Poznámka k položce:_x000d_
svrchní část patního drénu france 8-16 (dle TOV)</t>
  </si>
  <si>
    <t>"dle výkresu D.6, plocha *délka useků"</t>
  </si>
  <si>
    <t>3.40*0.12 "dle řezu hráze VI"</t>
  </si>
  <si>
    <t>2.60*0.12"dle řezu hráze V"</t>
  </si>
  <si>
    <t>2.30*0.12 "dle řezu hráze VI"</t>
  </si>
  <si>
    <t>3.00*0.12 "dle řezu hráze VII"</t>
  </si>
  <si>
    <t>28</t>
  </si>
  <si>
    <t>457532112</t>
  </si>
  <si>
    <t>Filtrační vrstvy jakékoliv tloušťky a sklonu z hrubého drceného kameniva se zhutněním do 10 pojezdů/m3, frakce od 16-63 do 32-63 mm</t>
  </si>
  <si>
    <t>1455915656</t>
  </si>
  <si>
    <t>https://podminky.urs.cz/item/CS_URS_2023_02/457532112</t>
  </si>
  <si>
    <t>Poznámka k položce:_x000d_
filtr frakce 16 - 32 mm, filtr pod opevnění návodního líce</t>
  </si>
  <si>
    <t>"dle výkresu D.5, délka filtru * tl. *délka useků"</t>
  </si>
  <si>
    <t>"filtr návodního líce tl. 5 cm návodního líce"</t>
  </si>
  <si>
    <t>5.30*3.20*0.05 "dle řezu hráze I"</t>
  </si>
  <si>
    <t>5.70*3.40*0.05 "dle řezu hráze II"</t>
  </si>
  <si>
    <t>5.10*3.80*0.05 "dle řezu hráze III"</t>
  </si>
  <si>
    <t>3.40*4.20*0.05 "dle řezu hráze VI"</t>
  </si>
  <si>
    <t>2.60*4.60*0.05 "dle řezu hráze V"</t>
  </si>
  <si>
    <t>2.30*4.80*0.05 "dle řezu hráze VI"</t>
  </si>
  <si>
    <t>3.00*5.00*0.05 "dle řezu hráze VII"</t>
  </si>
  <si>
    <t>4.10*3.00*0.05 "dle řezu hráze VIII_pozer"</t>
  </si>
  <si>
    <t>5.10*4.80*0.05 "dle řezu hráze IX"</t>
  </si>
  <si>
    <t>6.00*3.60*0.05 "dle řezu hráze X"</t>
  </si>
  <si>
    <t>6.30*3.00*0.05 "dle řezu hráze XI"</t>
  </si>
  <si>
    <t>6.80*2.60*0.05 "dle řezu hráze XII"</t>
  </si>
  <si>
    <t>7.25*2.20*0.05 "dle řezu hráze XIV"</t>
  </si>
  <si>
    <t>3.80*1.80*0.05 "dle řezu hráze XV"</t>
  </si>
  <si>
    <t>29</t>
  </si>
  <si>
    <t>457571211</t>
  </si>
  <si>
    <t>Filtrační vrstvy jakékoliv tloušťky a sklonu z hrubého těženého kameniva bez zhutnění, frakce 16-32 mm</t>
  </si>
  <si>
    <t>-1400066746</t>
  </si>
  <si>
    <t>https://podminky.urs.cz/item/CS_URS_2023_02/457571211</t>
  </si>
  <si>
    <t>Poznámka k položce:_x000d_
PATNÍ DRÉN</t>
  </si>
  <si>
    <t>3.40*0.06 "dle řezu hráze VI"</t>
  </si>
  <si>
    <t>2.60*0.06 "dle řezu hráze V"</t>
  </si>
  <si>
    <t>2.30*0.06 "dle řezu hráze VI"</t>
  </si>
  <si>
    <t>3.00*0.06 "dle řezu hráze VII"</t>
  </si>
  <si>
    <t>30</t>
  </si>
  <si>
    <t>457971112</t>
  </si>
  <si>
    <t xml:space="preserve">Zřízení vrstvy z geotextilie s přesahem  bez připevnění k podkladu, s potřebným dočasným zatěžováním včetně zakotvení okraje o sklonu do 10°, šířky geotextilie přes 3 do 7,5 m</t>
  </si>
  <si>
    <t>-311249091</t>
  </si>
  <si>
    <t>https://podminky.urs.cz/item/CS_URS_2023_02/457971112</t>
  </si>
  <si>
    <t>58,6*1,2 "sepúarační GT mezi záhgozopvou patkou a opevněním návodného líce, dle D.6"</t>
  </si>
  <si>
    <t>31</t>
  </si>
  <si>
    <t>69311170</t>
  </si>
  <si>
    <t>geotextilie PP s ÚV stabilizací 250g/m2</t>
  </si>
  <si>
    <t>-688989655</t>
  </si>
  <si>
    <t>32</t>
  </si>
  <si>
    <t>462511161</t>
  </si>
  <si>
    <t>Zához z lomového kamene neupraveného provedený ze břehu nebo z lešení, do sucha nebo do vody tříděného, hmotnost jednotlivých kamenů do 80 kg bez výplně mezer</t>
  </si>
  <si>
    <t>1525597099</t>
  </si>
  <si>
    <t>https://podminky.urs.cz/item/CS_URS_2023_02/462511161</t>
  </si>
  <si>
    <t>Poznámka k položce:_x000d_
přitěžovací a opěrná záhozová patka na návodním</t>
  </si>
  <si>
    <t>"záhozová patka dle výkresu D.5, plocha (délka * tl.)*vzd."</t>
  </si>
  <si>
    <t>5.70*0.21 "dle řezu hráze II"</t>
  </si>
  <si>
    <t>5.10*0.21 "dle řezu hráze III"</t>
  </si>
  <si>
    <t>3.40*0.21 "dle řezu hráze VI"</t>
  </si>
  <si>
    <t>2.60*0.21 "dle řezu hráze V"</t>
  </si>
  <si>
    <t>2.30*0.21 "dle řezu hráze VI"</t>
  </si>
  <si>
    <t>3.00*0.21 "dle řezu hráze VII"</t>
  </si>
  <si>
    <t>5.10*0.21 "dle řezu hráze IX"</t>
  </si>
  <si>
    <t>6.00*0.21 "dle řezu hráze X"</t>
  </si>
  <si>
    <t>6.30*0.21 "dle řezu hráze XI"</t>
  </si>
  <si>
    <t>6.80*0.21 "dle řezu hráze XII"</t>
  </si>
  <si>
    <t>7.25*0.21 "dle řezu hráze XIV"</t>
  </si>
  <si>
    <t>3.80*0.21 "dle řezu hráze XV"</t>
  </si>
  <si>
    <t>33</t>
  </si>
  <si>
    <t>464531112</t>
  </si>
  <si>
    <t>Pohoz dna nebo svahů jakékoliv tloušťky z hrubého drceného kameniva, z terénu, frakce 63 - 125 mm</t>
  </si>
  <si>
    <t>-228927546</t>
  </si>
  <si>
    <t>https://podminky.urs.cz/item/CS_URS_2023_02/464531112</t>
  </si>
  <si>
    <t>"pohoz dle výkresu D.5, plocha (délka*tl)*vzd."</t>
  </si>
  <si>
    <t>5.30*2.9*0.2 "dle řezu hráze I"</t>
  </si>
  <si>
    <t>5.70*3.00*0.2 "dle řezu hráze II"</t>
  </si>
  <si>
    <t>5.10*3.55*0.2 "dle řezu hráze III"</t>
  </si>
  <si>
    <t>3.40*4.00*0.2 "dle řezu hráze VI"</t>
  </si>
  <si>
    <t>2.60*4.25*0.2 "dle řezu hráze V"</t>
  </si>
  <si>
    <t>2.30*4.55*0.2 "dle řezu hráze VI"</t>
  </si>
  <si>
    <t>3.00*4.7*0.2 "dle řezu hráze VII"</t>
  </si>
  <si>
    <t>4.10*2.55*0.2 "dle řezu hráze VIII_pozer"</t>
  </si>
  <si>
    <t>5.10*4.6*0.2 "dle řezu hráze IX"</t>
  </si>
  <si>
    <t>6.00*3.35*0.2 "dle řezu hráze X"</t>
  </si>
  <si>
    <t>6.30*2.75*0.2 "dle řezu hráze XI"</t>
  </si>
  <si>
    <t>6.80*2.35*0.2 "dle řezu hráze XII"</t>
  </si>
  <si>
    <t>7.25*1.9*0.2 "dle řezu hráze XIV"</t>
  </si>
  <si>
    <t>3.80*1.45*0.2 "dle řezu hráze XV"</t>
  </si>
  <si>
    <t>Trubní vedení</t>
  </si>
  <si>
    <t>34</t>
  </si>
  <si>
    <t>8712181-R</t>
  </si>
  <si>
    <t xml:space="preserve">Kladení drenážního potrubí z plastických hmot  do připravené rýhy z flexibilního PVC, průměru do 200 mm</t>
  </si>
  <si>
    <t>m</t>
  </si>
  <si>
    <t>1918509999</t>
  </si>
  <si>
    <t>Poznámka k položce:_x000d_
potrubí pro patní drén</t>
  </si>
  <si>
    <t>"dle výkresu D.4"</t>
  </si>
  <si>
    <t xml:space="preserve">14.5  "šikná délka dle podelného profilu hrází, levý a pravý vzdušní líc"</t>
  </si>
  <si>
    <t>35</t>
  </si>
  <si>
    <t>28611225</t>
  </si>
  <si>
    <t>trubka drenážní flexibilní celoperforovaná PVC-U SN 4 DN 160 pro meliorace, dočasné nebo odlehčovací drenáže</t>
  </si>
  <si>
    <t>-837879011</t>
  </si>
  <si>
    <t>36</t>
  </si>
  <si>
    <t>899914112</t>
  </si>
  <si>
    <t>Montáž ocelové chráničky v otevřeném výkopu vnějšího průměru D 219 x 10 mm</t>
  </si>
  <si>
    <t>-1382785760</t>
  </si>
  <si>
    <t>https://podminky.urs.cz/item/CS_URS_2023_02/899914112</t>
  </si>
  <si>
    <t xml:space="preserve">0,8 "průchod rovnaninou  pro patní dén dle výkresu D.7"</t>
  </si>
  <si>
    <t>37</t>
  </si>
  <si>
    <t>55283929</t>
  </si>
  <si>
    <t>trubka ocelová bezešvá hladká jakost 11 353 219x8,0mm</t>
  </si>
  <si>
    <t>512</t>
  </si>
  <si>
    <t>-640301619</t>
  </si>
  <si>
    <t>998</t>
  </si>
  <si>
    <t>Přesun hmot</t>
  </si>
  <si>
    <t>38</t>
  </si>
  <si>
    <t>998332011</t>
  </si>
  <si>
    <t>Přesun hmot pro úpravy vodních toků a kanály, hráze rybníků apod. dopravní vzdálenost do 500 m</t>
  </si>
  <si>
    <t>t</t>
  </si>
  <si>
    <t>1231763762</t>
  </si>
  <si>
    <t>https://podminky.urs.cz/item/CS_URS_2023_02/998332011</t>
  </si>
  <si>
    <t>SO 2 - SO 2 – Spodní výpust</t>
  </si>
  <si>
    <t xml:space="preserve">    1 -   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</si>
  <si>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</si>
  <si>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</si>
  <si>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</si>
  <si>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</si>
  <si>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Zemní práce</t>
  </si>
  <si>
    <t>124253100</t>
  </si>
  <si>
    <t>Vykopávky pro koryta vodotečí strojně v hornině třídy těžitelnosti I skupiny 3 do 100 m3</t>
  </si>
  <si>
    <t>559643052</t>
  </si>
  <si>
    <t>https://podminky.urs.cz/item/CS_URS_2025_01/124253100</t>
  </si>
  <si>
    <t xml:space="preserve">0,84*4 "břehy odpadního koryta od požeráku, dle situace a řezu A a C vykres D.7" </t>
  </si>
  <si>
    <t xml:space="preserve">4,8*7,5 "dno pod průkopem požeráku pro odpadní potrubí, dle situace a řezu A, E a F vykres D.7" </t>
  </si>
  <si>
    <t xml:space="preserve">8,1*2 "výkop v místě původního požeráku dle řezu  A a G"</t>
  </si>
  <si>
    <t>132251251</t>
  </si>
  <si>
    <t>Hloubení nezapažených rýh šířky přes 800 do 2 000 mm strojně s urovnáním dna do předepsaného profilu a spádu v hornině třídy těžitelnosti I skupiny 3 do 20 m3</t>
  </si>
  <si>
    <t>-1027341156</t>
  </si>
  <si>
    <t>https://podminky.urs.cz/item/CS_URS_2025_01/132251251</t>
  </si>
  <si>
    <t>5,1*1,9 "hloubení výkopu pro základ čela mimo zahrnuté v prokopu hráze, dle řezu D,"</t>
  </si>
  <si>
    <t>2,6*1,8*1,3 "hloubení výkopu pro základ požeráku"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</si>
  <si>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</si>
  <si>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</si>
  <si>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-925863464</t>
  </si>
  <si>
    <t>https://podminky.urs.cz/item/CS_URS_2025_01/162251101</t>
  </si>
  <si>
    <t>55,56+15,77 "přesun dále k depu u zemníku pro uložení po jeho vytěžení"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</si>
  <si>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</si>
  <si>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</si>
  <si>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2002849532</t>
  </si>
  <si>
    <t>https://podminky.urs.cz/item/CS_URS_2025_01/162251102</t>
  </si>
  <si>
    <t xml:space="preserve">55,56+15,77  "přesun na depo"</t>
  </si>
  <si>
    <t xml:space="preserve">55,57  " z depa pro hutněné násypy kolem objektů a potrubí"</t>
  </si>
  <si>
    <t>166151101</t>
  </si>
  <si>
    <t>Přehození neulehlého výkopku strojně z horniny třídy těžitelnosti I, skupiny 1 až 3</t>
  </si>
  <si>
    <t>-311476995</t>
  </si>
  <si>
    <t>https://podminky.urs.cz/item/CS_URS_2025_01/166151101</t>
  </si>
  <si>
    <t>15,49 "přehození do zemníku z deponie u něj po vytěžení"</t>
  </si>
  <si>
    <t>167151101</t>
  </si>
  <si>
    <t>Nakládání, skládání a překládání neulehlého výkopku nebo sypaniny strojně nakládání, množství do 100 m3, z horniny třídy těžitelnosti I, skupiny 1 až 3</t>
  </si>
  <si>
    <t>-1617611622</t>
  </si>
  <si>
    <t>https://podminky.urs.cz/item/CS_URS_2025_01/167151101</t>
  </si>
  <si>
    <t>55,57 " pro přesun z depa pro obsyp objektů, zbytek zahrnut v SO2"</t>
  </si>
  <si>
    <t>39292779</t>
  </si>
  <si>
    <t>https://podminky.urs.cz/item/CS_URS_2025_01/171103202</t>
  </si>
  <si>
    <t>"zasypání kolem objektů hráze původního profilu, zbytek v rámci SO 1"</t>
  </si>
  <si>
    <t>7,5*4,8-0,6*7,5+8,1*2-1,05*1,05 "podel zakladu požeráku"</t>
  </si>
  <si>
    <t xml:space="preserve">5,1*1,9-2*0,9*0,4  "podel zakladu čela výtoku"</t>
  </si>
  <si>
    <t>-1102791908</t>
  </si>
  <si>
    <t>https://podminky.urs.cz/item/CS_URS_2025_01/171251201</t>
  </si>
  <si>
    <t>55,56+15,77</t>
  </si>
  <si>
    <t>-1683525208</t>
  </si>
  <si>
    <t>https://podminky.urs.cz/item/CS_URS_2025_01/181951112</t>
  </si>
  <si>
    <t xml:space="preserve">1,9*3 "délka dna výkopu* šířka dna výkopu pod čelem" </t>
  </si>
  <si>
    <t xml:space="preserve">2,25*11,35+2,6*1,9 "délka dna prokopu hráze v místě požeráku*šířka dna výkopu, dle řezů výkresu D.7 A, H-K" </t>
  </si>
  <si>
    <t>Zakládání</t>
  </si>
  <si>
    <t>273326231</t>
  </si>
  <si>
    <t>Základy z betonu železového desky z betonu pro prostředí s mrazovými cykly tř. C 25/30</t>
  </si>
  <si>
    <t>-1246606515</t>
  </si>
  <si>
    <t>https://podminky.urs.cz/item/CS_URS_2025_01/273326231</t>
  </si>
  <si>
    <t>0,2*11,35*1,1 "základ pod troubu spodní výpusti"</t>
  </si>
  <si>
    <t>274315512</t>
  </si>
  <si>
    <t>Základové konstrukce z betonu pasy prostého pro prostředí s mrazovými cykly tř. C 25/30</t>
  </si>
  <si>
    <t>1798170606</t>
  </si>
  <si>
    <t>https://podminky.urs.cz/item/CS_URS_2025_01/274315512</t>
  </si>
  <si>
    <t xml:space="preserve">2*0,9*0,4  "základ pod čelo výtoku"</t>
  </si>
  <si>
    <t>274351111</t>
  </si>
  <si>
    <t>Bednění základových konstrukcí pasů tradiční oboustranné</t>
  </si>
  <si>
    <t>-875499258</t>
  </si>
  <si>
    <t>https://podminky.urs.cz/item/CS_URS_2023_02/274351111</t>
  </si>
  <si>
    <t>0,2*11,35*2 "pro základ pod troubu spodní výpusti"</t>
  </si>
  <si>
    <t>275315512</t>
  </si>
  <si>
    <t>Základové konstrukce z betonu bloky prostého pro prostředí s mrazovými cykly tř. C 25/30</t>
  </si>
  <si>
    <t>-952776450</t>
  </si>
  <si>
    <t>https://podminky.urs.cz/item/CS_URS_2025_01/275315512</t>
  </si>
  <si>
    <t>0,5*0,5*0,8 "blok pod nástupem na lávku k požeráku"</t>
  </si>
  <si>
    <t>1*1*0,4-0,3*0,4 "dobetonávka základu požeráku po osazení prefa požeráku, odečtená plocha těla požeráku"</t>
  </si>
  <si>
    <t>275321117</t>
  </si>
  <si>
    <t>Základové konstrukce z betonu železového patky a bloky ve výkopu nebo na hlavách pilot C 25/30</t>
  </si>
  <si>
    <t>-206754096</t>
  </si>
  <si>
    <t>https://podminky.urs.cz/item/CS_URS_2025_01/275321117</t>
  </si>
  <si>
    <t>1,05*1,05*0,6 "základový blok pro osazení požeráku před osazením prefa požeráku"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</si>
  <si>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</si>
  <si>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</si>
  <si>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795724169</t>
  </si>
  <si>
    <t>https://podminky.urs.cz/item/CS_URS_2025_01/321351010</t>
  </si>
  <si>
    <t>1,25*1,0*2+1,05*1,05*2"pro betonování základu požeráku"</t>
  </si>
  <si>
    <t>2,2*0,9*2+0,9*0,4*2 "pro základ pod čelo výtoku"</t>
  </si>
  <si>
    <t>Mezisoučet</t>
  </si>
  <si>
    <t>11,35*0,65*2 "bednění odpadní trouby před obetonováním"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</si>
  <si>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</si>
  <si>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</si>
  <si>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-1506144031</t>
  </si>
  <si>
    <t>https://podminky.urs.cz/item/CS_URS_2025_01/321352010</t>
  </si>
  <si>
    <t>451315111</t>
  </si>
  <si>
    <t xml:space="preserve">Podkladní nebo vyrovnávací vrstva z betonu prostého  tř. C 25/30, ve vrstvě do 100 mm</t>
  </si>
  <si>
    <t>-763916754</t>
  </si>
  <si>
    <t>https://podminky.urs.cz/item/CS_URS_2025_01/451315111</t>
  </si>
  <si>
    <t>2,2*0,6 "podklad pod základ čela výtoku"</t>
  </si>
  <si>
    <t>1,25*1,25 "podklad pod základ požeráku"</t>
  </si>
  <si>
    <t>894601111</t>
  </si>
  <si>
    <t>Výztuž šachet z betonářské oceli 10 216</t>
  </si>
  <si>
    <t>1245875433</t>
  </si>
  <si>
    <t>https://podminky.urs.cz/item/CS_URS_2025_01/894601111</t>
  </si>
  <si>
    <t>0,90*4*1,21/1000 "kotevní závlače"</t>
  </si>
  <si>
    <t>894608211</t>
  </si>
  <si>
    <t>Výztuž šachet ze svařovaných sítí typu Kari</t>
  </si>
  <si>
    <t>-694155953</t>
  </si>
  <si>
    <t>https://podminky.urs.cz/item/CS_URS_2025_01/894608211</t>
  </si>
  <si>
    <t xml:space="preserve">11,35*1,7*0,0054 +11,35*0,9*0,0054   "výztuž základu pod odpadní troubu"</t>
  </si>
  <si>
    <t>(1,85*1,4*2+0,25*1,85)*0,0054 "výztuž základu čel na výtoku - koš částečně protažený do rubu nadzákladu "</t>
  </si>
  <si>
    <t>0,189*0,05 "prostřih 5%"</t>
  </si>
  <si>
    <t>15611632</t>
  </si>
  <si>
    <t>drát vázací černý žíhaný ČSN 42 6410 D 0,63mm</t>
  </si>
  <si>
    <t>1287249033</t>
  </si>
  <si>
    <t>Poznámka k položce:_x000d_
Hmotnost: 0,003 kg/m</t>
  </si>
  <si>
    <t>13*1*0,003 "pro zajištění trouby před betonáží, přitažení trouby k výztuži"</t>
  </si>
  <si>
    <t>Svislé a kompletní konstrukce</t>
  </si>
  <si>
    <t>320101-R</t>
  </si>
  <si>
    <t>Osazení prefa betonového požeráku a lávky</t>
  </si>
  <si>
    <t>kpl</t>
  </si>
  <si>
    <t>196884933</t>
  </si>
  <si>
    <t xml:space="preserve">Poznámka k položce:_x000d_
 - prefa požerák 2 dlužový, pro potriubí DN 300_x000d_
- včetně osazení lávky k požeráku_x000d_
 - včetně obetonování a provedení všech potřebných prací pro kotvení požeráku dle technologie osazení požeráku </t>
  </si>
  <si>
    <t>R-01</t>
  </si>
  <si>
    <t>betonový otevřený požerák s dvojitou dlužovou stěnou</t>
  </si>
  <si>
    <t>767316065</t>
  </si>
  <si>
    <t xml:space="preserve">Poznámka k položce:_x000d_
 - pro odpadní troubu DN300_x000d_
 - spodní část požeráku výšky min 400 mm slouží po zabetonování záakldny požeráku při kotvení _x000d_
 - minimální tlouštka stěny požeráku 150 mm_x000d_
- Výška požeráku (nad dnem):2,7 m_x000d_
- Celková výška kce požeráku:3,1 m_x000d_
</t>
  </si>
  <si>
    <t>R-02</t>
  </si>
  <si>
    <t>příslušenství požeráku, včetně montáže - dluže, uzamykatelný poklop, česle</t>
  </si>
  <si>
    <t>kpl.</t>
  </si>
  <si>
    <t>-2081705661</t>
  </si>
  <si>
    <t xml:space="preserve">Poznámka k položce:_x000d_
- včetně montáže a umístění dluží, poklopu, česlí .. (náležitosti požeráku)_x000d_
- dluže oceněny zvláŠť_x000d_
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</si>
  <si>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</si>
  <si>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</si>
  <si>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141507667</t>
  </si>
  <si>
    <t>https://podminky.urs.cz/item/CS_URS_2025_01/321321115</t>
  </si>
  <si>
    <t xml:space="preserve">2*0,65*0,4-(PI*0,15*0,15*0,4) "čelo výtoku  - nadzákladu čela dle řezyA a G"</t>
  </si>
  <si>
    <t>"obetonování odpadní trouby spodní výpusti do bednění"</t>
  </si>
  <si>
    <t xml:space="preserve">((0,8+0,40)/2)*0,6*11,35-PI*0,15*0,15*11,35   "průřez obetonování -průřez trouby"</t>
  </si>
  <si>
    <t>98682406</t>
  </si>
  <si>
    <t>0,7*0,5*2+0,5*0,85*2 "patka lávky"</t>
  </si>
  <si>
    <t>2,2*0,65*2+0,65*0,4*2"rub čela"</t>
  </si>
  <si>
    <t>414456837</t>
  </si>
  <si>
    <t>9349531-R</t>
  </si>
  <si>
    <t>Obsluhovací lávka na ocelových podpěrách (žárově zínkováno), kotvených k požeráku a hrázi chem. kotvou, lávka dřevěná s jednostranným zábradlím, délka do 4,5m</t>
  </si>
  <si>
    <t>13273259</t>
  </si>
  <si>
    <t xml:space="preserve">Poznámka k položce:_x000d_
Lávka bude opatřena jednostranným dřevěným zábradlím výšky 1,1 m se 3 sloupky. Sloupky zábradlí jsou navrženy z fošen 50x100 mm délky 1,26 m. Madlo zábradlí je navrženo z fošny 40x120 mm délky 3,3 m a výplň zábradlí z fošen 40x100 mm délky 3,3 m. Sloupky zábradlí bude připevněno k nosným trámům pomocí dvojice závitových svorníků profilu 10 mm. _x000d_
_x000d_
Materiál nosné konstrukce: _x000d_
• Stavební řezivo: C24 dle ČSN EN 338_x000d_
• Spojovací materiál: 5.6 _x000d_
• Dřevěné prvky jsou navrženy z modřínového dřeva ošetřeného tlakovou impregnací_x000d_
_x000d_
Dřevěné prvky lávky:_x000d_
• 2x trám 160x100 mm – délka 3300 mm_x000d_
• 20x fošna 40x160 mm – délka 750 mm_x000d_
• 3x fošna 50x100 mm – délka 1260 mm_x000d_
• 1x fošna 40x120 mm – délka 3300 mm_x000d_
• 2x fošna 40x100 mm – délka 3300 mm_x000d_
_x000d_
Spojovací materiál:_x000d_
• 2x závitová tyč průměru 12 mm pro uchycení trámu do betonové patky + matice a podložky_x000d_
• 1x úhelník L 120x80, délka 750 mm_x000d_
• 3x  závitová tyč průměru 12 mm pro uchycení úhelníku k požeráku + matice a podložky_x000d_
• 6x závitový svorník průměru 10 mm pro uchycení zábradlí + matice a podložky_x000d_
• 95x vruty se zapuštěnou hlavou, dl. 80 mm_x000d_
_x000d_
- v ceně žárové zinkování nosníků, nátěry dřěvěných prvků_x000d_
- V cenách jsou započteny i náklady na nezbytné kování a spojovací prvky._x000d_
_x000d_
</t>
  </si>
  <si>
    <t>451561111r</t>
  </si>
  <si>
    <t xml:space="preserve">Lože pod dlažby  z kameniva drceného drobného, tl. vrstvy do 100 mm</t>
  </si>
  <si>
    <t>139352123</t>
  </si>
  <si>
    <t>https://podminky.urs.cz/item/CS_URS_2025_01/451561111r</t>
  </si>
  <si>
    <t>((3,9+1)/2)*1,3 "zpevnění nátoku do požeráku"</t>
  </si>
  <si>
    <t>462512270</t>
  </si>
  <si>
    <t>Zához z lomového kamene neupraveného záhozového s proštěrkováním z terénu, hmotnosti jednotlivých kamenů do 200 kg</t>
  </si>
  <si>
    <t>-901282183</t>
  </si>
  <si>
    <t>https://podminky.urs.cz/item/CS_URS_2025_01/462512270</t>
  </si>
  <si>
    <t xml:space="preserve">4*0,6*0,3 "dno odpadního koryta od výústi požeráku, dle situace a řezu A a B vykres D.7a" </t>
  </si>
  <si>
    <t xml:space="preserve">(2,4+1,75+2,45+3,3)*0,3*0,3 "levá pata odpadního koryta pod pasem, dle situace a řezu A a C-I vykres D.7b" </t>
  </si>
  <si>
    <t>462512-R</t>
  </si>
  <si>
    <t>Proštěrkování záhozů, obkladu a rovnanin z terénu</t>
  </si>
  <si>
    <t>-1404965439</t>
  </si>
  <si>
    <t xml:space="preserve">Poznámka k položce:_x000d_
 - započtené kamenivo drcené hrubé  frakce 16-32 - 0,3 t na m3 záhozu a rovnanin_x000d_
 - množství položky označuje součet záhozu, obkladu a rovnanin, množství štěrku pro prosyp je 7,5 x menší</t>
  </si>
  <si>
    <t>(6,797+0,72)/3 "při započtení 0,3 t/na m3 rovnanin, objem šterku cca 0,9 m3 "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</si>
  <si>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</si>
  <si>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</si>
  <si>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815333296</t>
  </si>
  <si>
    <t>https://podminky.urs.cz/item/CS_URS_2025_01/463211152</t>
  </si>
  <si>
    <t>(0,7+1,3+0,63)*0,6*0,4 "pas dle řezu A a B, spodní ukončení. vykr D7a"</t>
  </si>
  <si>
    <t>(0,79*0,4+0,65*0,4)*4 "břehy pod požerákem dle řezu C a A, vykr D7a"</t>
  </si>
  <si>
    <t>1*1,2*0,4 "pas na odpadním koryta dle řezu B a A, vykr D7b"</t>
  </si>
  <si>
    <t>0,6*1,2*0,4 "pas na odpadním koryta dle řezu D a A, vykr D7b"</t>
  </si>
  <si>
    <t>1*1,2*0,4 "pas na odpadním koryta dle řezu F a A, vykr D7b"</t>
  </si>
  <si>
    <t>0,6*1,2*0,4 "pas na odpadním koryta dle řezu H a A, vykr D7b"</t>
  </si>
  <si>
    <t xml:space="preserve">2*1,15*0,4*0,4+2*0,98*0,45*1,9+2*0,35*1,15*0,35 "křídla na nátoku do požeráku - pravý i levý břeh, dle řezu  M, vykr D7a"</t>
  </si>
  <si>
    <t>464531111</t>
  </si>
  <si>
    <t xml:space="preserve">Pohoz dna nebo svahů jakékoliv tloušťky  z hrubého drceného kameniva, z terénu, frakce 32 - 63 mm</t>
  </si>
  <si>
    <t>1326399258</t>
  </si>
  <si>
    <t>https://podminky.urs.cz/item/CS_URS_2025_01/464531111</t>
  </si>
  <si>
    <t>((3,6+6,3)/2)*1,4*0,2 "dno před požerákem, dle situace a řezu A vykres D.7a"</t>
  </si>
  <si>
    <t>(2,4+1,75+2,45+3,3)*0,45*0,1 "dno před požerákem, dle situace a řezu A, úseky C, , E, G a I vykres D.7b"</t>
  </si>
  <si>
    <t>465511227</t>
  </si>
  <si>
    <t xml:space="preserve">Dlažba z lomového kamene lomařsky upraveného  na sucho s vyklínováním kamenem, s vyplněním spár těženým kamenivem, drnem nebo ornicí s osetím, tl. kamene 250 mm</t>
  </si>
  <si>
    <t>-1255007885</t>
  </si>
  <si>
    <t>https://podminky.urs.cz/item/CS_URS_2025_01/465511227</t>
  </si>
  <si>
    <t>((3,9+1,0)/2)*1,3 "zpevnění nátoku do požeráku situace D.7"</t>
  </si>
  <si>
    <t>812372222</t>
  </si>
  <si>
    <t>Montáž potrubí z trub betonových hrdlových v otevřeném výkopu ve sklonu do 20 % podkladků pod trouby hrdlové DN od 300 do 500</t>
  </si>
  <si>
    <t>1776265369</t>
  </si>
  <si>
    <t>https://podminky.urs.cz/item/CS_URS_2025_01/812372222</t>
  </si>
  <si>
    <t>9 "dle výkresu D7 řezu A a J"</t>
  </si>
  <si>
    <t>59223733</t>
  </si>
  <si>
    <t>podkladek pod trouby DN 300-500</t>
  </si>
  <si>
    <t>53449480</t>
  </si>
  <si>
    <t xml:space="preserve">9 "podkladek pro troubu spodní výúuti, uloženo prolepší obetonování" </t>
  </si>
  <si>
    <t>871370410</t>
  </si>
  <si>
    <t>Montáž kanalizačního potrubí z plastů z polypropylenu PP korugovaného nebo žebrovaného SN 10 DN 300</t>
  </si>
  <si>
    <t>-1343437887</t>
  </si>
  <si>
    <t>https://podminky.urs.cz/item/CS_URS_2025_01/871370410</t>
  </si>
  <si>
    <t xml:space="preserve">0,4+11,35+0,10 "část v čele+ volná trouba pro obetonování+hrdlo rpo napojení na výústek" </t>
  </si>
  <si>
    <t>28614153</t>
  </si>
  <si>
    <t>trubka kanalizační PP korugovaná DN 300x6000mm s hrdlem SN10</t>
  </si>
  <si>
    <t>2087432286</t>
  </si>
  <si>
    <t>Poznámka k položce:_x000d_
za použití 3 trub, nutné zkrácení dle délky výkresu</t>
  </si>
  <si>
    <t>11,85</t>
  </si>
  <si>
    <t>936992169</t>
  </si>
  <si>
    <t>Příplatek k plastovému nebo sklolaminátovému potrubí odvodnění mostu DN 300 za krácení</t>
  </si>
  <si>
    <t>1894880870</t>
  </si>
  <si>
    <t>https://podminky.urs.cz/item/CS_URS_2025_01/936992169</t>
  </si>
  <si>
    <t>Ostatní konstrukce a práce, bourání</t>
  </si>
  <si>
    <t>39</t>
  </si>
  <si>
    <t>934956124</t>
  </si>
  <si>
    <t>Přepadová a ochranná zařízení nádrží dřevěná hradítka (dluže požeráku) š.150 mm, bez nátěru, s potřebným kováním z dubového dřeva, tl. 50 mm</t>
  </si>
  <si>
    <t>1029678851</t>
  </si>
  <si>
    <t>https://podminky.urs.cz/item/CS_URS_2025_01/934956124</t>
  </si>
  <si>
    <t>0,55*2,0+0,55*2,40</t>
  </si>
  <si>
    <t>40</t>
  </si>
  <si>
    <t>936501111</t>
  </si>
  <si>
    <t>Limnigrafická lať osazená v jakémkoliv sklonu</t>
  </si>
  <si>
    <t>138150693</t>
  </si>
  <si>
    <t>https://podminky.urs.cz/item/CS_URS_2025_01/936501111</t>
  </si>
  <si>
    <t>1,2 "nula na úrovni Hnn, stupnice záporná a kladná"</t>
  </si>
  <si>
    <t>41</t>
  </si>
  <si>
    <t>9369410R</t>
  </si>
  <si>
    <t>Osazování doplňkových ocelových součástí včetně dodání háků k dlužím</t>
  </si>
  <si>
    <t>52381191</t>
  </si>
  <si>
    <t>https://podminky.urs.cz/item/CS_URS_2025_01/9369410R</t>
  </si>
  <si>
    <t>(14+11+1+1)*0,1 "dle výkazu na výkrese detailu dluží"</t>
  </si>
  <si>
    <t>42</t>
  </si>
  <si>
    <t>9603212-R</t>
  </si>
  <si>
    <t xml:space="preserve">Bourání konstrukcí vodních staveb  z terénu s naložením vybouraných hmot a suti na dopravní prostředek nebo s odklizením na hromady do vzdálenosti 20 m ze železobetonu</t>
  </si>
  <si>
    <t>CS ÚRS 2021 02</t>
  </si>
  <si>
    <t>320472703</t>
  </si>
  <si>
    <t>https://podminky.urs.cz/item/CS_URS_2021_02/9603212-R</t>
  </si>
  <si>
    <t xml:space="preserve">Poznámka k položce:_x000d_
- předpokládané mnžství 2,55 m3_x000d_
- z položky odečtený prán, remorkér a obsluha_x000d_
- jedná se o bourání prefa požeráku a napojeného odpaního potrubí -  obetonavá ocelová troiuba</t>
  </si>
  <si>
    <t>997</t>
  </si>
  <si>
    <t>Přesun sutě</t>
  </si>
  <si>
    <t>43</t>
  </si>
  <si>
    <t>9973215-R1</t>
  </si>
  <si>
    <t>Vodorovná doprava suti na skládku vč. uložení (poplatku) dle platné legislativy</t>
  </si>
  <si>
    <t>-12467495</t>
  </si>
  <si>
    <t xml:space="preserve">Poznámka k položce:_x000d_
Poznámka k položce: _x000d_
- likvidace cca bouraného 7,25 t materiálu  - stavební suť_x000d_
- např. řízená skládka Sběrný dvůr skládka Hrádek (vzd.35  km)  _x000d_
1. V ceně jsou započteny i náhrady za jízdu loženého vozidla v terénu, ve výkopišti nebo na násypišti. _x000d_
2. V ceně jsou započteny i náklady na vodorovné přemístění vybouraných hmot a sutí až na místo definitivního uložení na vzdálenost od těžiště nakládky do místa vykládky (řízená skládka odpadů). _x000d_
3. V ceně jsou započteny i náklady na svislé přemístění vybouraných hmot a sutí, výška svislé dopravy je svislá vzdálenost mezi místem nakládání do zařízení pro svislou dopravu a místem, kde se toto zařízení vyprazdňuje. _x000d_
4.  V cenách jsou započteny i náklady_x000d_
     a) při vodorovné dopravě po suchu na přepravu za ztížených provozních podmínek,_x000d_
     b) při nakládání nebo překládání na dopravu do 15 m vodorovně a současně do 4 m svisle.    _x000d_
     c) na požadovaný způsob uložení vybouraných hmot a sutí na skládce._x000d_
 5. V ceně je započten i poplatek za uložení vybouraných hmot a sutí na uvažované řízené skládce odpadů dle zákona 185/2001 Sb. _x000d_
6. Množství jednotek vybouraných hmot a sutí se určí v m3 původní konstrukce před zahájením bouracích prací._x000d_
7. Bude-li zhotovitelem zvoleno jiné místo uložení odsouhlasené objednatelem, bude v ceně započtena dopravní vzdálenost až na místo uložení, včetně všech souvisejících činností, poplatků, projednání apod._x000d_
 8. Zhotovitel předloží objednateli doklad o likvidaci výkopku (vážné lístky, popř. čestné prohlášení). _x000d_
9. Položka je uvažována, včetně všech souvisejících činností._x000d_
</t>
  </si>
  <si>
    <t>44</t>
  </si>
  <si>
    <t xml:space="preserve">Přesun hmot pro úpravy vodních toků a kanály, hráze rybníků apod.  dopravní vzdálenost do 500 m</t>
  </si>
  <si>
    <t>1045271695</t>
  </si>
  <si>
    <t>https://podminky.urs.cz/item/CS_URS_2025_01/998332011</t>
  </si>
  <si>
    <t>SO 3 - SO 3 – Bezpečnostní přeliv</t>
  </si>
  <si>
    <t>1351347238</t>
  </si>
  <si>
    <t>"délka useku*plocha odečtena z CAD"</t>
  </si>
  <si>
    <t>"zához břehu bez urovnání, střední osová vzd"</t>
  </si>
  <si>
    <t>16,7*3,5 "výkop rpo budoucí BP, dle řezu A a B-D, vykr D8a"</t>
  </si>
  <si>
    <t xml:space="preserve">5*1,58  "břeh a dno odpadního koryta od BP dle řezu C  a A, výkres D8b"</t>
  </si>
  <si>
    <t xml:space="preserve">5*4,1  "břeh a dno odpadního koryta od BP dle řezu E  a A, výkres D8b"</t>
  </si>
  <si>
    <t>5*3,2 "břeh a dno odpadního koryta od BP dle řezu G a A, výkres D8b"</t>
  </si>
  <si>
    <t>132251254</t>
  </si>
  <si>
    <t>Hloubení nezapažených rýh šířky přes 800 do 2 000 mm strojně s urovnáním dna do předepsaného profilu a spádu v hornině třídy těžitelnosti I skupiny 3 přes 100 do 500 m3</t>
  </si>
  <si>
    <t>99659233</t>
  </si>
  <si>
    <t>https://podminky.urs.cz/item/CS_URS_2025_01/132251254</t>
  </si>
  <si>
    <t xml:space="preserve">0,8*2,2  "pro základ pasu a pas, řez B výkres D8b"</t>
  </si>
  <si>
    <t xml:space="preserve">0,8* 4,9  "pro základ pasu a pas, řez D výkres D8b"</t>
  </si>
  <si>
    <t xml:space="preserve">0,8*7,9  "pro základ pasu , řez F výkres D8b"</t>
  </si>
  <si>
    <t>-257369955</t>
  </si>
  <si>
    <t>https://podminky.urs.cz/item/CS_URS_2025_01/162351103</t>
  </si>
  <si>
    <t>102,85+12-38,20-36,995 "na depu u zemník k uložení do zemníku"</t>
  </si>
  <si>
    <t>-1213634608</t>
  </si>
  <si>
    <t xml:space="preserve"> 38,2+36,995"přehození  z deponii podel koryta zpět na stavbu"</t>
  </si>
  <si>
    <t>171151103</t>
  </si>
  <si>
    <t>Uložení sypanin do násypů strojně s rozprostřením sypaniny ve vrstvách a s hrubým urovnáním zhutněných z hornin soudržných jakékoliv třídy těžitelnosti</t>
  </si>
  <si>
    <t>-500156827</t>
  </si>
  <si>
    <t>https://podminky.urs.cz/item/CS_URS_2025_01/171151103</t>
  </si>
  <si>
    <t>"úpravy podél koryt"</t>
  </si>
  <si>
    <t xml:space="preserve">5*0,56"břeh a dno odpadního koryta od BP dle řezu C  a A, výkres D8b"</t>
  </si>
  <si>
    <t xml:space="preserve">6*2,7  "břeh a dno odpadního koryta od BP dle řezu E  a A, výkres D8b"</t>
  </si>
  <si>
    <t>6*3,2 "břeh a dno odpadního koryta od BP dle řezu G a A, výkres D8b"</t>
  </si>
  <si>
    <t>394557024</t>
  </si>
  <si>
    <t>174101101</t>
  </si>
  <si>
    <t>Zásyp sypaninou z jakékoliv horniny s uložením výkopku ve vrstvách se zhutněním jam, šachet, rýh nebo kolem objektů v těchto vykopávkách</t>
  </si>
  <si>
    <t>-1620737625</t>
  </si>
  <si>
    <t>https://podminky.urs.cz/item/CS_URS_2025_01/174101101</t>
  </si>
  <si>
    <t>"obsypy objektů pasů před vybudováním dlažeb"</t>
  </si>
  <si>
    <t>0,9*5,65 "pro základ pasu a pas, řez B výkres D8a"</t>
  </si>
  <si>
    <t>0,4* 4,05 "pro základ pasu a pas, řez D výkres D8a"</t>
  </si>
  <si>
    <t>1,7*8,5 "pro úpravu lože před dlážděním , řez A a C výkres D8a"</t>
  </si>
  <si>
    <t>2,2*7,2 "pro úpravu lože před dlážděním , řez A a C výkres D8a"</t>
  </si>
  <si>
    <t>143812648</t>
  </si>
  <si>
    <t>9,5*0,6 "pod základy pasu řez B i D, výkres D8a"</t>
  </si>
  <si>
    <t xml:space="preserve">5*1,6+5*2,2+5*3,2  "pod dnem skluzu řez C, E a G výkres D8b"</t>
  </si>
  <si>
    <t>3,2*1,7 "podklad pod blažbu přelivu, řez A, C výkres D8a"</t>
  </si>
  <si>
    <t>3,2*2,25 "podklad pod blažbu přelivu, řez A, E výkres D8a"</t>
  </si>
  <si>
    <t>274326231</t>
  </si>
  <si>
    <t>Základy z betonu železového pasy z betonu pro prostředí s mrazovými cykly tř. C 25/30</t>
  </si>
  <si>
    <t>1590413593</t>
  </si>
  <si>
    <t>https://podminky.urs.cz/item/CS_URS_2025_01/274326231</t>
  </si>
  <si>
    <t>Poznámka k položce:_x000d_
beton C 25/30 XF2 XC3, S3 kamenivo frakce 0/22</t>
  </si>
  <si>
    <t>9,2*0,8*0,4+2*1,5*0,5*0,4+1,5*0,5*0,4 " pas BP1, řez B výkres D8a"</t>
  </si>
  <si>
    <t>9,2*0,9*0,4+2*1,5*0,5*0,4+1,5*0,5*0,4 " pas BP2, řez D výkres D8a"</t>
  </si>
  <si>
    <t>274362021r</t>
  </si>
  <si>
    <t>Výztuž základů pasů ze svařovaných sítí z drátů typu KARI</t>
  </si>
  <si>
    <t>1300729662</t>
  </si>
  <si>
    <t>https://podminky.urs.cz/item/CS_URS_2025_01/274362021r</t>
  </si>
  <si>
    <t>Poznámka k položce:_x000d_
uvažována síť výztužná svařovaná 150x150mm drát D 8mm, hm 5.4</t>
  </si>
  <si>
    <t>"výztuž pasů spadiště, dvojité sítě, odečet plochy z CADu"</t>
  </si>
  <si>
    <t xml:space="preserve">(8,6*2+20,7*0,25)*5,4/1000 "dle řezu B, spodní část propojena, dle výkresu  D8a"</t>
  </si>
  <si>
    <t xml:space="preserve">(9,5*2+20,9*0,25)*5,4/1000  "dle řezu D spodní část propojena, dle výkresu  D8a"</t>
  </si>
  <si>
    <t>0,252*0,1 "prostřih 10%"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</si>
  <si>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</si>
  <si>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890192453</t>
  </si>
  <si>
    <t xml:space="preserve">9,5*1*2+0,4*1,5*2+3*0,5*4+1,6*0,4*2 "základ a nadzáklad pasu včetně šikminy, řez B  výkres D8a"</t>
  </si>
  <si>
    <t xml:space="preserve">9,5*1*2+0,4*1,5*2+3*0,5*4+1,6*0,4*2 "základ a nadzáklad pasu včetně šikminy, řez D  výkres D8a"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</si>
  <si>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</si>
  <si>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-94179133</t>
  </si>
  <si>
    <t>-1519012963</t>
  </si>
  <si>
    <t>Poznámka k položce:_x000d_
beton C 25/30 S2 kamenivo frakce 0/22</t>
  </si>
  <si>
    <t xml:space="preserve">9,4*0,6 "pod základ pasu a pas, řez B  výkres D8a"</t>
  </si>
  <si>
    <t xml:space="preserve">9,4*0,6 "pod základ pasu a pas, řez  D  výkres D8a"</t>
  </si>
  <si>
    <t>451561112</t>
  </si>
  <si>
    <t xml:space="preserve">Lože pod dlažby  z kameniva drceného drobného, tl. vrstvy přes 100 do 150 mm</t>
  </si>
  <si>
    <t>-1933957018</t>
  </si>
  <si>
    <t>https://podminky.urs.cz/item/CS_URS_2025_01/451561112</t>
  </si>
  <si>
    <t xml:space="preserve">  (2*1,55+3,5)*1,7  "podklad pod blažbu přelivu, řez A, C výkres D8a"</t>
  </si>
  <si>
    <t xml:space="preserve">  (2*1,55+3,5)*2,25  "podklad pod blažbu přelivu, řez A, E výkres D8a"</t>
  </si>
  <si>
    <t xml:space="preserve">Filtrační vrstvy jakékoliv tloušťky a sklonu  z hrubého drceného kameniva bez zhutnění, frakce od 4-8 do 22-32 mm</t>
  </si>
  <si>
    <t>-394877346</t>
  </si>
  <si>
    <t>https://podminky.urs.cz/item/CS_URS_2025_01/457531111</t>
  </si>
  <si>
    <t>3,3*0,1*0,8 "filtr pod kamenný pas skluzu dle řezu B, výkres D8b"</t>
  </si>
  <si>
    <t xml:space="preserve">4,8*0,8*0,1 "pas skluzu  ve dně  dle řezu D, výkres D8b"</t>
  </si>
  <si>
    <t xml:space="preserve">5*0,8*0,1  "pas skluzu  ve dně nad tůní  dle řezu F, výkres D8b</t>
  </si>
  <si>
    <t>72520339</t>
  </si>
  <si>
    <t>https://podminky.urs.cz/item/CS_URS_2025_01/462511161</t>
  </si>
  <si>
    <t>Poznámka k položce:_x000d_
střední velikost záhozového kamen 250 mm, minimální hmotnost 50 kg_x000d_
tvpoří kostru stabilní vrstvy, _x000d_
provádí se jako první před pohozem</t>
  </si>
  <si>
    <t xml:space="preserve">0,4*0,5*3,2  "patka před nátokem na BP dle řezu F a A, výkres D8a"</t>
  </si>
  <si>
    <t xml:space="preserve">5*(1,3+1,6+0,86)*0,35  "břeh a dno odpadního koryta od BP dle řezu C  a A, výkres D8b"</t>
  </si>
  <si>
    <t xml:space="preserve">5*(1,4+2,2+0,95)*0,35  "břeh a dno odpadního koryta od BP dle řezu E  a A, výkres D8b"</t>
  </si>
  <si>
    <t xml:space="preserve">5*(1,4+3,2+1,2)*0,35  "břeh a dno odpadního koryta od BP dle řezu G a A, výkres D8b"</t>
  </si>
  <si>
    <t>Proštěrkování záhozů a rovnanin z terénu</t>
  </si>
  <si>
    <t>1428794192</t>
  </si>
  <si>
    <t xml:space="preserve">Poznámka k položce:_x000d_
 - započtené kamenivo drcené hrubé  frakce 16-32 - 0,3 t na m3 záhozu a rovnanin_x000d_
 - množství položky označuje součet záhozu,  rovnanin, množství šterku pro prosyp je 7,5 x menší</t>
  </si>
  <si>
    <t xml:space="preserve">(25,3+6,6)*0,3  "při započtení 0,3 t/na m3 záhozu cca 4,25 m3 štěrku"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</si>
  <si>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</si>
  <si>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</si>
  <si>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257570552</t>
  </si>
  <si>
    <t>https://podminky.urs.cz/item/CS_URS_2025_01/463211153</t>
  </si>
  <si>
    <t>Poznámka k položce:_x000d_
hrubá težká rovnanina - pasy</t>
  </si>
  <si>
    <t>(0,3+0,95+1,4+0,7+0,3)*0,6*0,8 "pas skluzu dle řezu B, výkres D8b"</t>
  </si>
  <si>
    <t xml:space="preserve">(0,3+1,45+1,85+0,75+0,3)*0,8*0,6  "pas skluzu  ve dně  dle řezu D, výkres D8b"</t>
  </si>
  <si>
    <t xml:space="preserve">(0,3+1,35+2,55+0,9+0,3)*0,8*0,6 "pas skluzu  ve dně  dle řezu D, výkres D8b"</t>
  </si>
  <si>
    <t xml:space="preserve">Pohoz dna nebo svahů jakékoliv tloušťky  z hrubého drceného kameniva, z terénu, frakce 63 - 125 mm</t>
  </si>
  <si>
    <t>-183941281</t>
  </si>
  <si>
    <t>https://podminky.urs.cz/item/CS_URS_2025_01/464531112</t>
  </si>
  <si>
    <t>Poznámka k položce:_x000d_
u stabilní vrstvy - kombinace pohozu a zábozu je cca 70% pohoz danou freakcí a 30% kostra vrtsvy ze záhozového kamene, resp. pro řezy B-C je poměř 80/20%</t>
  </si>
  <si>
    <t xml:space="preserve">0,5*0,8*0,25  "přechod do volníého koryta, před řezem B, vzd. dle řezu A vykr D8b"</t>
  </si>
  <si>
    <t>1180288839</t>
  </si>
  <si>
    <t xml:space="preserve">Poznámka k položce:_x000d_
ukládáno na štět ddo ŠP lože_x000d_
</t>
  </si>
  <si>
    <t xml:space="preserve">(2*1,55+3,5)*1,7  "dlažba přelivu, konstruováno mezi pasy, dle řezu A a C, výkres D8a"</t>
  </si>
  <si>
    <t xml:space="preserve">(2*1,55+3,5)*2,25  "dlažba před nátokem na přeliv dle řezu A a E až F, výkres D8a"</t>
  </si>
  <si>
    <t>789206926</t>
  </si>
  <si>
    <t>SO 4 - SO 4 – Úprava zátopy a boční tůně</t>
  </si>
  <si>
    <t>-561700805</t>
  </si>
  <si>
    <t>https://podminky.urs.cz/item/CS_URS_2025_01/122251406</t>
  </si>
  <si>
    <t>6.65*2.20 "dle řezu 25"</t>
  </si>
  <si>
    <t>6.00*1.20 "dle řezu 26"</t>
  </si>
  <si>
    <t>6.60*1.90 "dle řezu 27"</t>
  </si>
  <si>
    <t>6.70*3.30 "dle řezu 28"</t>
  </si>
  <si>
    <t>6.30*5.00 "dle řezu 29"</t>
  </si>
  <si>
    <t>6.25*5.90 "dle řezu 30"</t>
  </si>
  <si>
    <t>6.10*5.15 "dle řezu 31"</t>
  </si>
  <si>
    <t>124253101</t>
  </si>
  <si>
    <t>Vykopávky pro koryta vodotečí strojně v hornině třídy těžitelnosti I skupiny 3 přes 100 do 1 000 m3</t>
  </si>
  <si>
    <t>-2141892199</t>
  </si>
  <si>
    <t>https://podminky.urs.cz/item/CS_URS_2025_01/124253101</t>
  </si>
  <si>
    <t xml:space="preserve">"výkop zátopy především levého břehu - rozšíření, dle výkresu D.3" </t>
  </si>
  <si>
    <t>"dle řezů - délka úseku * plocha odečtena z CAD"</t>
  </si>
  <si>
    <t>5.60*5.23 " dle řezu 7"</t>
  </si>
  <si>
    <t>6.05*2.83 " dle řezu 8"</t>
  </si>
  <si>
    <t>6.50*10.05 " dle řezu 9"</t>
  </si>
  <si>
    <t>6.25*7.69 " dle řezu 10"</t>
  </si>
  <si>
    <t>7.45*10.29 " dle řezu 11"</t>
  </si>
  <si>
    <t>9.1*3.82 " dle řezu 12"</t>
  </si>
  <si>
    <t>7.6*3.17 " dle řezu 14"</t>
  </si>
  <si>
    <t>7.2*0.15 " dle řezu 15"</t>
  </si>
  <si>
    <t>7.6*0.57 " dle řezu 16"</t>
  </si>
  <si>
    <t>385608876</t>
  </si>
  <si>
    <t xml:space="preserve">156,27  "přesun na deponii pro použití v SO1"</t>
  </si>
  <si>
    <t>300,725 "přesun na deponii pro další využitíí"</t>
  </si>
  <si>
    <t xml:space="preserve">155,296  "přesun z deponie na stavbu "</t>
  </si>
  <si>
    <t>146293940</t>
  </si>
  <si>
    <t>"přehození pro úpravu břehu"</t>
  </si>
  <si>
    <t>6.65*0.1 "dle řezu 25"</t>
  </si>
  <si>
    <t>6.00*0.1 "dle řezu 26"</t>
  </si>
  <si>
    <t>6.60*0.8 "dle řezu 27"</t>
  </si>
  <si>
    <t>6.70*0.1 "dle řezu 28"</t>
  </si>
  <si>
    <t>6.30*0.5 "dle řezu 29"</t>
  </si>
  <si>
    <t>6.25*1.2 "dle řezu 30"</t>
  </si>
  <si>
    <t>6.10*0.9 "dle řezu 31"</t>
  </si>
  <si>
    <t>-1383523658</t>
  </si>
  <si>
    <t>5.60*0.05 " dle řezu 7"</t>
  </si>
  <si>
    <t>6.05*0.05 " dle řezu 8"</t>
  </si>
  <si>
    <t>6.50*0.33 " dle řezu 9"</t>
  </si>
  <si>
    <t>6.25*0.00 " dle řezu 10"</t>
  </si>
  <si>
    <t>7.45*1.20 " dle řezu 11"</t>
  </si>
  <si>
    <t>9.1*0.4 " dle řezu 12"</t>
  </si>
  <si>
    <t>7.6*3.12 " dle řezu 14"</t>
  </si>
  <si>
    <t>7.2*4.38 " dle řezu 15"</t>
  </si>
  <si>
    <t>7.6*11.15 " dle řezu 16"</t>
  </si>
  <si>
    <t>665014998</t>
  </si>
  <si>
    <t>Poznámka k položce:_x000d_
uložení zeminy do prostoru vytěženého zemníku</t>
  </si>
  <si>
    <t>300,725 "uložení na deponii zúrodnitelných zemin"</t>
  </si>
  <si>
    <t xml:space="preserve">156,27  "uložení na deponii zemin pro dosypání hráze"</t>
  </si>
  <si>
    <t>182151111</t>
  </si>
  <si>
    <t>Svahování trvalých svahů do projektovaných profilů strojně s potřebným přemístěním výkopku při svahování v zářezech v hornině třídy těžitelnosti I, skupiny 1 až 3</t>
  </si>
  <si>
    <t>-2118135413</t>
  </si>
  <si>
    <t>https://podminky.urs.cz/item/CS_URS_2025_01/182151111</t>
  </si>
  <si>
    <t>"dle řezu D.3e, délka úpravy svahu *střední vzd. mezi řezy"</t>
  </si>
  <si>
    <t>6.65*9.0 "dle řezu 25"</t>
  </si>
  <si>
    <t>6.00*11.6 "dle řezu 26"</t>
  </si>
  <si>
    <t>6.60*13.2 "dle řezu 27"</t>
  </si>
  <si>
    <t>6.70*14.5 "dle řezu 28"</t>
  </si>
  <si>
    <t>6.30*20.6 "dle řezu 29"</t>
  </si>
  <si>
    <t>6.25*20.8 "dle řezu 30"</t>
  </si>
  <si>
    <t>6.10*6.0 "dle řezu 31"</t>
  </si>
  <si>
    <t>1762574567</t>
  </si>
  <si>
    <t>https://podminky.urs.cz/item/CS_URS_2025_01/184818231</t>
  </si>
  <si>
    <t>1 "stromy 0,25"</t>
  </si>
  <si>
    <t>2"stromy 0,3"</t>
  </si>
  <si>
    <t>959062572</t>
  </si>
  <si>
    <t>https://podminky.urs.cz/item/CS_URS_2025_01/184818232</t>
  </si>
  <si>
    <t>6 "stromy 0,4"</t>
  </si>
  <si>
    <t>8 "stromy 0,5"</t>
  </si>
  <si>
    <t>922159676</t>
  </si>
  <si>
    <t>https://podminky.urs.cz/item/CS_URS_2025_01/184818233</t>
  </si>
  <si>
    <t>1 "stromy 0,6"</t>
  </si>
  <si>
    <t>-2098013746</t>
  </si>
  <si>
    <t>1,2*0,95*0,6*2 " základ pod mostovku, dle řez K, vykr D.9"</t>
  </si>
  <si>
    <t>-1479350584</t>
  </si>
  <si>
    <t>(0,87*1,05*2 +1,05*0,45)*5,4/1000 "výztuž základu"</t>
  </si>
  <si>
    <t>(0,87*1,05*2+1,05*0,45)*5,4/1000 "výztuž základu"</t>
  </si>
  <si>
    <t>0,024*0,1 "prostřih 10%"</t>
  </si>
  <si>
    <t>-631976136</t>
  </si>
  <si>
    <t>1,4*1,0*2+0,6*1 *2 "pro základ mostních pilířů, vykr D.9"</t>
  </si>
  <si>
    <t>-177165699</t>
  </si>
  <si>
    <t>910172878</t>
  </si>
  <si>
    <t>1,4*0,8 *2 "pro oba základy msotních pilířů, vykr D.9"</t>
  </si>
  <si>
    <t>bm</t>
  </si>
  <si>
    <t>2077661566</t>
  </si>
  <si>
    <t xml:space="preserve">Poznámka k položce:_x000d_
Lávka bude opatřena oboustranným dřevěným zábradlím výšky 1,1 m se 4 sloupky na každé straně. Sloupky zábradlí jsou navrženy z hranolů 120x100 mm délky 1,30 m. Madlo zábradlí je navrženo z fošny 50x160 mm délky 5,5 m a výplň zábradlí z fošen 50x100 mm délky 5,5 m. Sloupky zábradlí budou připevněny k nosným trámům pomocí dvojice závitových svorníků profilu 10 mm. _x000d_
_x000d_
Materiál nosné konstrukce: _x000d_
• Stavební řezivo: C24 dle ČSN EN 338_x000d_
• Spojovací materiál: 5.6 _x000d_
• Dřevěné prvky jsou navrženy z modřínového dřeva ošetřeného tlakovou impregnací_x000d_
Dřevěné prvky lávky:_x000d_
• 2x trám 200x160 mm – délka 4980 mm_x000d_
• 30x fošna 50x160 mm – délka 1200 mm_x000d_
• 8x hranol 120x100 mm – délka 1300 mm_x000d_
• 2x fošna 50x160 mm – délka 5500 mm_x000d_
• 2x fošna 50x100 mm – délka 5500 mm_x000d_
Spojovací materiál:_x000d_
• 4x závitová tyč průměru 20 mm pro uchycení trámu do betonového pilíře + matice a podložky_x000d_
• 16x závitový svorník průměru 10 mm pro uchycení zábradlí + matice a podložky_x000d_
• 160x vruty se zapuštěnou hlavou, dl. 100 mm_x000d_
_x000d_
- v ceně žárové zinkování nosníků, nátěry dřěvěných prvků_x000d_
- V cenách jsou započteny i náklady na nezbytné kování a spojovací prvky._x000d_
_x000d_
</t>
  </si>
  <si>
    <t xml:space="preserve">5 </t>
  </si>
  <si>
    <t>457571111</t>
  </si>
  <si>
    <t>Filtrační vrstvy jakékoliv tloušťky a sklonu ze štěrkopísků bez zhutnění, frakce od 0-8 do 0-32 mm</t>
  </si>
  <si>
    <t>371454851</t>
  </si>
  <si>
    <t>https://podminky.urs.cz/item/CS_URS_2025_01/457571111</t>
  </si>
  <si>
    <t>"úprava jesepů v obloucích koryta dle výkresu D11 - situace"</t>
  </si>
  <si>
    <t xml:space="preserve">4*1*0,3*0,10  "jesep dna, dle  řezu D, vykr D11"</t>
  </si>
  <si>
    <t xml:space="preserve">4,2*0,64*0,10  "jesep dna, dle  řezu F a G, vykr D11, většina zahozu v řezu G"</t>
  </si>
  <si>
    <t xml:space="preserve">3,96*1.75*0,15  "jesep dna, dle  řezu H až J, vykr D11, většina zahozu v náporové patě"</t>
  </si>
  <si>
    <t>-1777043061</t>
  </si>
  <si>
    <t>https://podminky.urs.cz/item/CS_URS_2025_01/457571211</t>
  </si>
  <si>
    <t>(2,5+2+1,2+2,5+3,5+6)*0,35*0,1 "pod paty rovnanin ostrůvku břehu řezu D-K a A, výkres D9"</t>
  </si>
  <si>
    <t>(2*3+1,2)*0,35*0,1 "pod paty rovnanin ostrůvku břehu řezu L a M a A, výkres D9"</t>
  </si>
  <si>
    <t>2,5*0,87*0,4 "dle řezu A a J,břeh ostrova, vykr d.9"</t>
  </si>
  <si>
    <t>2,5*0,4*0,4 "dle řezu A a M,břeh ostrova, vykr d.9"</t>
  </si>
  <si>
    <t>1,2*1,1*0,4*2 "dle řezu A a K,břeh ostrova, vykr d.9"</t>
  </si>
  <si>
    <t>2,0*0,83*0,4 "dle řezu A a L,břeh ostrova, vykr d.9"</t>
  </si>
  <si>
    <t>3*0,55*0,4 "dle řezu A a D,břeh, vykr d.9"</t>
  </si>
  <si>
    <t>5,7*0,4*0,1 "pod opevnění náporového břehu dle řezu A a D-G,břeh koryta pods tůní, vykr d.11"</t>
  </si>
  <si>
    <t>7*0,4*0,1 "pod opevnění náporového břehu dle řezu A a I, usek H-J,břeh koryta pods tůní, vykr d.11"</t>
  </si>
  <si>
    <t>744888311</t>
  </si>
  <si>
    <t xml:space="preserve">0,3*0,5*11  "patka břehu ostrova  nátokem na BP dle řezu C-F a A, výkres D9"</t>
  </si>
  <si>
    <t xml:space="preserve">0,3*0,5*4,7  "patka břehu ostrova  nátokem na BP dle řezu H a A, výkres D9"</t>
  </si>
  <si>
    <t xml:space="preserve">1,8*((6+2,6)/2)*0,3  "opevnění paty a břehu ostrova dle řezu G a A, výkres D9"</t>
  </si>
  <si>
    <t xml:space="preserve">1,8*((3,5+2,1)/2)*0,3  "opevnění paty a břehu ostrova dle řezu I a A, výkres D9"</t>
  </si>
  <si>
    <t xml:space="preserve">"dnové opevnění koryta mezi rybníkem a tůní, vykres D11, tvoří 0,25-0,35% plochy dna" </t>
  </si>
  <si>
    <t xml:space="preserve">4*1*0,3*0,25  "25% opevnění dna, dle  řezu D, vykr D11"</t>
  </si>
  <si>
    <t xml:space="preserve">4,2*1,6*0,3*0,35  "35% opevnění dna, dle  řezu F a G, vykr D11, většina zahozu v řezu G"</t>
  </si>
  <si>
    <t xml:space="preserve">3,96*1*0,3*0,2  "20% opevnění dna, dle  řezu H až J, vykr D11, většina zahozu v náporové patě"</t>
  </si>
  <si>
    <t xml:space="preserve">4,8*1*0,3*0,35  "35% opevnění dna, dle  řezu K až M, vykr D11, zahozu v celé trase"</t>
  </si>
  <si>
    <t>463211141</t>
  </si>
  <si>
    <t>Rovnanina z lomového kamene neupraveného pro podélné i příčné objekty objemu do 3 m3 z kamene tříděného, s urovnáním líce a vyklínováním spár úlomky kamene hmotnost jednotlivých kamenů do 80 kg</t>
  </si>
  <si>
    <t>387294219</t>
  </si>
  <si>
    <t>https://podminky.urs.cz/item/CS_URS_2025_01/463211141</t>
  </si>
  <si>
    <t xml:space="preserve">(6+5)*0,3*0,4  "řada jednotlivých kamenů u hladiny, dle vykr D9"</t>
  </si>
  <si>
    <t xml:space="preserve">1,6*0,5*0,3  "brody na korytěřada jednotlivých kamenů u hladiny, dle řezu E, situace a řezu A vykr D11"</t>
  </si>
  <si>
    <t xml:space="preserve">1,7*0,5*0,3  "brody na korytěřada jednotlivých kamenů u hladiny, dle řezu H, situace a řezu A vykr D11"</t>
  </si>
  <si>
    <t xml:space="preserve">1,8*1,0*0,3  "brody na korytěřada jednotlivých kamenů u hladiny, dle řezu M, situace a řezu A vykr D11"</t>
  </si>
  <si>
    <t>-79796092</t>
  </si>
  <si>
    <t>5,7*((0,51+0,67+0,78+0,51)/4)*0,4 "opevnění náporového břehu dle řezu A a D-G,břeh koryta pods tůní, vykr d.11"</t>
  </si>
  <si>
    <t>7*0,67*0,4 "opevnění náporového břehu dle řezu A a I, usek H-J,břeh koryta pods tůní, vykr d.11"</t>
  </si>
  <si>
    <t>464541111</t>
  </si>
  <si>
    <t>Pohoz dna nebo svahů jakékoliv tloušťky ze štěrkodrtí, z terénu, frakce do 63 mm</t>
  </si>
  <si>
    <t>2062392161</t>
  </si>
  <si>
    <t>https://podminky.urs.cz/item/CS_URS_2025_01/464541111</t>
  </si>
  <si>
    <t xml:space="preserve">11*2*0,15  "pohoz břehu ostrova  nátokem na BP dle řezu E v úseku C-F a A, výkres D9"</t>
  </si>
  <si>
    <t xml:space="preserve">4,7*1,25*0,15  "patka břehu ostrova  nátokem na BP dle řezu H a A, výkres D9"</t>
  </si>
  <si>
    <t xml:space="preserve">"dnové opevnění koryta mezi rybníkem a tůní, vykres D11, tvoří 0,65-0,80% plochy dna" </t>
  </si>
  <si>
    <t xml:space="preserve">4*1*0,2*0,75  "75% opevnění dna, dle  řezu D, vykr D11"</t>
  </si>
  <si>
    <t xml:space="preserve">4,2*1,6*0,2*0,65  "65% opevnění dna, dle  řezu F a G, vykr D11, většina zahozu v řezu G"</t>
  </si>
  <si>
    <t xml:space="preserve">3,96*1*0,2*0,8  "80% opevnění dna, dle  řezu H až J, vykr D11, většina zahozu v náporové patě"</t>
  </si>
  <si>
    <t xml:space="preserve">4,8*1*0,2*0,65  "65% opevnění dna, dle  řezu K až M, vykr D11, zahozu v celé trase"</t>
  </si>
  <si>
    <t>Dlažba z lomového kamene lomařsky upraveného na sucho s vyklínováním kamenem, s vyplněním spár těženým kamenivem, drnem nebo ornicí s osetím, tl. kamene 250 mm</t>
  </si>
  <si>
    <t>1234762294</t>
  </si>
  <si>
    <t>1,2*0,25*0,3*2 "přechod z terénu na lávku z obou břehů, dle vykr D.9, řez K"</t>
  </si>
  <si>
    <t>-13185716</t>
  </si>
  <si>
    <t>SO 5 - SO 5 – Průtočná tůň</t>
  </si>
  <si>
    <t>-1868210503</t>
  </si>
  <si>
    <t>https://podminky.urs.cz/item/CS_URS_2025_01/112251101</t>
  </si>
  <si>
    <t>5 "pařez po kácených většinou olších "</t>
  </si>
  <si>
    <t>1653299343</t>
  </si>
  <si>
    <t>https://podminky.urs.cz/item/CS_URS_2025_01/112251102</t>
  </si>
  <si>
    <t xml:space="preserve">Poznámka k položce:_x000d_
zahrnuto jejich přesunutí na deponii v rámci zátopy tůní </t>
  </si>
  <si>
    <t>7 "pařez po kácených většinou olších "</t>
  </si>
  <si>
    <t>5 "pařez po kácených smrkách a borovici + dva původní pařezy "</t>
  </si>
  <si>
    <t>636014579</t>
  </si>
  <si>
    <t>https://podminky.urs.cz/item/CS_URS_2025_01/112251103</t>
  </si>
  <si>
    <t>1 "po olši 0,6 m"</t>
  </si>
  <si>
    <t>1011988517</t>
  </si>
  <si>
    <t>"Výkopy v zemním valu průtočné tůně, výkres D5b"</t>
  </si>
  <si>
    <t>5.4*2.2 "dle řezu I"</t>
  </si>
  <si>
    <t>5.7*1.40 "dle řezu II"</t>
  </si>
  <si>
    <t>6.1*1.4 "dle řezu III"</t>
  </si>
  <si>
    <t>6.3*13.2 "dle řezu IV"</t>
  </si>
  <si>
    <t>5.65*1.4 "dle řezu V"</t>
  </si>
  <si>
    <t>5.9*1.6 "dle řezu VI"</t>
  </si>
  <si>
    <t>13.2*1.2 "dle řezu VII"</t>
  </si>
  <si>
    <t>-755614771</t>
  </si>
  <si>
    <t>"Výkop dle řezů, délka mezi rpofily a plocha výkopu dle CAD, "</t>
  </si>
  <si>
    <t>"Výkopy pro zátopu průtočné tůně, výke D3d"</t>
  </si>
  <si>
    <t>2.87*3.05 "podle řezu 17"</t>
  </si>
  <si>
    <t>4.16*12.75 "podle řezu 18"</t>
  </si>
  <si>
    <t>4.88*13.05 "podle řezu 19"</t>
  </si>
  <si>
    <t>4.92*7.35 "podle řezu 20"</t>
  </si>
  <si>
    <t>5.08*1.55 "podle řezu 21"</t>
  </si>
  <si>
    <t>5.86*1.52 "podle řezu 22"</t>
  </si>
  <si>
    <t>7.50*8.2 "podle řezu 23"</t>
  </si>
  <si>
    <t>5.87*3.25 "podle řezu 24"</t>
  </si>
  <si>
    <t>132251101</t>
  </si>
  <si>
    <t>Hloubení nezapažených rýh šířky do 800 mm strojně s urovnáním dna do předepsaného profilu a spádu v hornině třídy těžitelnosti I skupiny 3 do 20 m3</t>
  </si>
  <si>
    <t>304710572</t>
  </si>
  <si>
    <t>https://podminky.urs.cz/item/CS_URS_2025_01/132251101</t>
  </si>
  <si>
    <t>"hloubení rýhy pro osazení objektů pasu a stěny"</t>
  </si>
  <si>
    <t xml:space="preserve">0,8*(0,6*2+0,9*2+1,4)*0,6  "řez A a C"</t>
  </si>
  <si>
    <t xml:space="preserve">0,8*(0,63*2+0,9*2+2,3)*0,6  "řez A a G"</t>
  </si>
  <si>
    <t>6,0*1*0,8 "pro průleh , dle řezu G výkresu D 12"</t>
  </si>
  <si>
    <t>2122249605</t>
  </si>
  <si>
    <t>144,75+259+9,485-3,3 "zemina na deponii"</t>
  </si>
  <si>
    <t>172,2+68,5+(427,5+84)*0,1 "z deponie ke stavbě"</t>
  </si>
  <si>
    <t>1716317334</t>
  </si>
  <si>
    <t>"přehození výkopů do rýh po osazení objektů pasu a stěn"</t>
  </si>
  <si>
    <t>3,3 "pro obsyp stěny"</t>
  </si>
  <si>
    <t>483248876</t>
  </si>
  <si>
    <t>https://podminky.urs.cz/item/CS_URS_2025_01/167151111</t>
  </si>
  <si>
    <t>172,2+68,5+(84+427,51)*0,1 "nakládání výkopku konstrukčních zemin uložených na deponii "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</si>
  <si>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</si>
  <si>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</si>
  <si>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-781366747</t>
  </si>
  <si>
    <t>https://podminky.urs.cz/item/CS_URS_2025_01/171103201</t>
  </si>
  <si>
    <t>"Hutněný násyp zemního valu průtočné tůně, výkres D5b"</t>
  </si>
  <si>
    <t>5.4*5.8 "dle řezu I"</t>
  </si>
  <si>
    <t>5.7*4.4 "dle řezu II"</t>
  </si>
  <si>
    <t>6.15*4.9 "dle řezu III"</t>
  </si>
  <si>
    <t>6.3*0.0 "dle řezu IV"</t>
  </si>
  <si>
    <t>5.65*4.4 "dle řezu V"</t>
  </si>
  <si>
    <t>5.9*5.2 "dle řezu VI"</t>
  </si>
  <si>
    <t>13.1*2.3 "dle řezu VII"</t>
  </si>
  <si>
    <t>-349424585</t>
  </si>
  <si>
    <t>"Násyp dle řezů, délka mezi profily a plocha výkopu dle CAD"</t>
  </si>
  <si>
    <t>2.87*2.5 "podle řezu 17 "</t>
  </si>
  <si>
    <t>4.16*0.6 "podle řezu 18 "</t>
  </si>
  <si>
    <t>5.7*2.1 "dle řezu II"</t>
  </si>
  <si>
    <t>6.15*3.2 "dle řezu III"</t>
  </si>
  <si>
    <t>5.65*2.4 "dle řezu V"</t>
  </si>
  <si>
    <t>5.9*2.3 "dle řezu VI"</t>
  </si>
  <si>
    <t>344745600</t>
  </si>
  <si>
    <t xml:space="preserve"> "uložení výkopku na vybraném zemníku "</t>
  </si>
  <si>
    <t>174151101</t>
  </si>
  <si>
    <t>Zásyp sypaninou z jakékoliv horniny strojně s uložením výkopku ve vrstvách se zhutněním jam, šachet, rýh nebo kolem objektů v těchto vykopávkách</t>
  </si>
  <si>
    <t>1079964541</t>
  </si>
  <si>
    <t>https://podminky.urs.cz/item/CS_URS_2025_01/174151101</t>
  </si>
  <si>
    <t xml:space="preserve">"do rýh po osazení objektu  stěny"</t>
  </si>
  <si>
    <t>6,0*1*0,55 "pro průleh , dle řezu G výkresu D 12"</t>
  </si>
  <si>
    <t>-2113229450</t>
  </si>
  <si>
    <t>https://podminky.urs.cz/item/CS_URS_2025_01/181006111</t>
  </si>
  <si>
    <t>" dle výkresu D.1, délka*vzd. a D.5b"</t>
  </si>
  <si>
    <t>"koruna zemního valu š. 2 m"</t>
  </si>
  <si>
    <t>42*2</t>
  </si>
  <si>
    <t>1331700503</t>
  </si>
  <si>
    <t>https://podminky.urs.cz/item/CS_URS_2025_01/181006121</t>
  </si>
  <si>
    <t>"ohumusovani násyp dle výkresu D.5b, délka*vzd."</t>
  </si>
  <si>
    <t>"zatravnění vršku návodního a celého vzdušního svahu"</t>
  </si>
  <si>
    <t>5.4*(5.15+8.1) "dle řezu I"</t>
  </si>
  <si>
    <t>5.7*(4.65+6.4) "dle řezu II"</t>
  </si>
  <si>
    <t>6.15*(3.25+5.4) "dle řezu III"</t>
  </si>
  <si>
    <t>5.65*(2.45+4.75) "dle řezu V"</t>
  </si>
  <si>
    <t>5.9*(2.8+6.3) "dle řezu VI"</t>
  </si>
  <si>
    <t>13.1*(3.4+7.7) "dle řezu VII"</t>
  </si>
  <si>
    <t>671623230</t>
  </si>
  <si>
    <t>-706952641</t>
  </si>
  <si>
    <t>904464191</t>
  </si>
  <si>
    <t>(84+427,5)/300*5</t>
  </si>
  <si>
    <t>1078680767</t>
  </si>
  <si>
    <t>1 "olše 0,3 m"</t>
  </si>
  <si>
    <t>53800770</t>
  </si>
  <si>
    <t xml:space="preserve">7 "stromy s kmenem 0,4m" </t>
  </si>
  <si>
    <t xml:space="preserve">1"strom s kmenem 0,5m" </t>
  </si>
  <si>
    <t>836423931</t>
  </si>
  <si>
    <t>451971111</t>
  </si>
  <si>
    <t>Položení podkladní vrstvy z geotextilie v rovině nebo ve svahu, s přesahem jednotlivých pásů 150 mm, s uchycením v terénu sponami z bet. oceli a za plůtky hřeby</t>
  </si>
  <si>
    <t>1352610091</t>
  </si>
  <si>
    <t>https://podminky.urs.cz/item/CS_URS_2025_01/451971111</t>
  </si>
  <si>
    <t>"na návodní straně stěn"</t>
  </si>
  <si>
    <t>6,0*1,8 "přeliv, dle řezu G výkresu D12"</t>
  </si>
  <si>
    <t>69311228</t>
  </si>
  <si>
    <t>geotextilie netkaná separační, ochranná, filtrační, drenážní PES 250g/m2</t>
  </si>
  <si>
    <t>2078390896</t>
  </si>
  <si>
    <t>-904611671</t>
  </si>
  <si>
    <t>3,3*3,2*0,1 "pod rovnaniny dna a pod paty rovnanini břehu řezu F a A, výkres D12"</t>
  </si>
  <si>
    <t>"rovnanina kamenných stabilizačních pasů výke D12"</t>
  </si>
  <si>
    <t xml:space="preserve">0,8*(0,6*2+0,9*2+1,4)*0,1  "řez A a C"</t>
  </si>
  <si>
    <t xml:space="preserve">0,8*(0,63*2+0,9*2+2,3)*0,1  "řez A a E"</t>
  </si>
  <si>
    <t>-1040699343</t>
  </si>
  <si>
    <t xml:space="preserve">1,5*(0,73+1,45+0,68)*0,25 "opevnění koryta ve spodním  ůseku skluzu dle řezu B vykr D12"</t>
  </si>
  <si>
    <t>-611678171</t>
  </si>
  <si>
    <t xml:space="preserve">5*(2*1+1,8)*0,35 "opevnění koryta ve spodním  ůseku skluzu dle řezu D vykr D12"</t>
  </si>
  <si>
    <t>163396294</t>
  </si>
  <si>
    <t>3,2*2,4*0,5 "rovnanina dna dle řezu F, mezi E-G, tl. kde dle řezu A výkres D12"</t>
  </si>
  <si>
    <t>3,2*1,05*0,5*2 "rovnanina břehů _ firura dle řezu F, mezi E-G, tl. kde dle řezu A výkres D12"</t>
  </si>
  <si>
    <t>1*0,68*0,75*2 "rovnanina břehů nátoku _ firura dle řezu H, tl. kde dle řezu A výkres D12"</t>
  </si>
  <si>
    <t>277346807</t>
  </si>
  <si>
    <t>-510934693</t>
  </si>
  <si>
    <t xml:space="preserve">1*3,25*0,2  "pohoz nátoku na přeliv u tůně dle řezu H, dle situace a řezu A D12"</t>
  </si>
  <si>
    <t xml:space="preserve">(2+3+1)* ((4,1+1,5)/2)*0,4  "průcezná hrázka předtůně dle řezu A a B vykr D13"</t>
  </si>
  <si>
    <t>467953-R</t>
  </si>
  <si>
    <t>Dřevěný stupeň z výřezů stavebních Ø od 200 do 290 mm, upevněných svorníky a kovanými hřeby na piloty Ø 190 mm, délky od 2 do 4 m s přitesáním ložních ploch</t>
  </si>
  <si>
    <t>-974371613</t>
  </si>
  <si>
    <t>https://podminky.urs.cz/item/CS_URS_2025_01/467953-R</t>
  </si>
  <si>
    <t>Poznámka k položce:_x000d_
jedná se o přelivné hrany z hranolů, _x000d_
za použití modřnu, mořený, sušený hranol _x000d_
spojováno závitovou tyčí</t>
  </si>
  <si>
    <t>6,0*1 "průleh , dle řezu G výkresu D 12"</t>
  </si>
  <si>
    <t>469951321</t>
  </si>
  <si>
    <t>Zpevnění kůly z tyčoviny Ø od 80 do 130 mm, se zaražením nejméně na jednu poloviny jejich délky délky od 1,0 do 1,5 m, zaražené v hornině 3 až 5</t>
  </si>
  <si>
    <t>1446328898</t>
  </si>
  <si>
    <t>https://podminky.urs.cz/item/CS_URS_2025_01/469951321</t>
  </si>
  <si>
    <t>4 "přídavné kůly k srubové kci přelivu dle řezu G, vykr D12"</t>
  </si>
  <si>
    <t>1673334152</t>
  </si>
  <si>
    <t>SO 6 - SO 6 – Chodníky a návštěvnické prvky</t>
  </si>
  <si>
    <t>orientační - není součástí dotace</t>
  </si>
  <si>
    <t xml:space="preserve">    5 - Komunikace pozemní</t>
  </si>
  <si>
    <t>-695427507</t>
  </si>
  <si>
    <t>"délka úseku*šířka pláně"</t>
  </si>
  <si>
    <t xml:space="preserve">160*1,9  "dle výktresu D4.b a D5"</t>
  </si>
  <si>
    <t>42195111-R</t>
  </si>
  <si>
    <t>Dřevěná konstrukce povalového chodníku z měkkých fošen a hranolů</t>
  </si>
  <si>
    <t>-1868094707</t>
  </si>
  <si>
    <t xml:space="preserve">Poznámka k položce:_x000d_
uvažován modřín_x000d_
_x000d_
1. V cenách zohledněna výroba - jsou započteny náklady na vytvoření tesařské nosné konstrukce z dílců v kombinaci hranolů s fošnami a dodávku měkkého dřeva včetně spojovacího materiálu._x000d_
2. V cenáchzohledněna  montáž jsou započteny náklady na osazení dílců ručně a jeřábem, ukotvení do nosné konstrukce, kontrola stability podlahy případně i pro provizorní mosty, rampy a železniční mostní provizoria._x000d_
_x000d_
_x000d_
- Šířka podlahy chodníku je 1,4 m, podlahutvoří modřínové fošny šířky od 1400x180/200x50 mm._x000d_
- Fošny jsou přibíjeny na podélné hranoly, které jsou nastojato připevněny na podkladní, příčně uložené povaly. _x000d_
- Hranoly v délkách 4 m, v profilovém rozměru 120x70mm. _x000d_
- Povaly (polohraněnná kulatina) v rozměrech 1800x250s150mm umístěny v osové vzdálenosti 2 m  </t>
  </si>
  <si>
    <t>50*1,65*0,27</t>
  </si>
  <si>
    <t>421958-R</t>
  </si>
  <si>
    <t xml:space="preserve">molo dřevěné sestavené z výřezů dubových stavebních D do 250 mm, z trámků 2200*200*75  mm a z fošen tl. 50 mm na beraněné piloty</t>
  </si>
  <si>
    <t>1361895552</t>
  </si>
  <si>
    <t xml:space="preserve">Poznámka k položce:_x000d_
MODŘÍNOVÉ DŘEVO_x000d_
- pilota průměru 180 mm beraněné do dna. _x000d_
- Na piloty budou v příčném směru upevněny trámky 2000x200x75 mm._x000d_
- Na ně budou v podélném směru položeny obvodové trámky 4000x150x75 mm._x000d_
- Pochozí plocha z fošen bude zřízena na obvodové trámky, 30 ks fošen . _x000d_
upevnění pomocí závotové tyče a soustavy podložka matice, jedna závitová tyč = 2x podložka  a matice_x000d_
_x000d_
_x000d_
</t>
  </si>
  <si>
    <t xml:space="preserve">4*3  "molo  M1"</t>
  </si>
  <si>
    <t xml:space="preserve">2,6*1.5  "molo  M1"</t>
  </si>
  <si>
    <t xml:space="preserve">5*1,5  "molo  M1"</t>
  </si>
  <si>
    <t>4679511-R</t>
  </si>
  <si>
    <t xml:space="preserve">pilota Ø od 150 do 190 mm, délky od 1,5 do 1,8 m, zaraženými v osové vzdálenosti od 1 do 3 m </t>
  </si>
  <si>
    <t>-1524797075</t>
  </si>
  <si>
    <t>Poznámka k položce:_x000d_
jedná se o pomocné piloty zatlačené do terénu na hl 1 m pod terén, pro vybudování povalu nad zvodněnou plochou</t>
  </si>
  <si>
    <t>"polovina povalů nad tůněmi, čtvrtina nad komřadem"</t>
  </si>
  <si>
    <t>"délka chodníku/vzd povalu* počet pilot* délka piloty"</t>
  </si>
  <si>
    <t xml:space="preserve">26/2*2*1,5  "1/2 trasy nad vodní plochou"</t>
  </si>
  <si>
    <t xml:space="preserve">12/2*2*1,2  "1/4 délky chodníku nad mokřadem"</t>
  </si>
  <si>
    <t>Komunikace pozemní</t>
  </si>
  <si>
    <t>564851111</t>
  </si>
  <si>
    <t>Podklad ze štěrkodrti ŠD s rozprostřením a zhutněním, po zhutnění tl. 150 mm</t>
  </si>
  <si>
    <t>1090299901</t>
  </si>
  <si>
    <t>https://podminky.urs.cz/item/CS_URS_2025_01/564851111</t>
  </si>
  <si>
    <t xml:space="preserve">Poznámka k položce:_x000d_
požadované  hutnění svrchní konstrukce vozovek  - pevnost do 80 MPa</t>
  </si>
  <si>
    <t>"střední šířka kufru*délka úseku"</t>
  </si>
  <si>
    <t xml:space="preserve">((1,88+1,5)/2)*160  "střední šířka v profilu kiufru * délka koruny k úpravě"</t>
  </si>
  <si>
    <t>571907111</t>
  </si>
  <si>
    <t>Posyp podkladu nebo krytu s rozprostřením a zhutněním kamenivem drceným nebo těženým, v množství přes 30 do 35 kg/m2</t>
  </si>
  <si>
    <t>1040005301</t>
  </si>
  <si>
    <t>https://podminky.urs.cz/item/CS_URS_2025_01/571907111</t>
  </si>
  <si>
    <t>" šířka kufru*délka úseku"</t>
  </si>
  <si>
    <t xml:space="preserve">1,5*160  "střední šířka v profilu kiufru * délka koruny k úpravě"</t>
  </si>
  <si>
    <t>-1261899659</t>
  </si>
  <si>
    <t>VON - VON STAVBY</t>
  </si>
  <si>
    <t>VRN - Vedlejší rozpočtové náklady</t>
  </si>
  <si>
    <t>VRN</t>
  </si>
  <si>
    <t>Vedlejší rozpočtové náklady</t>
  </si>
  <si>
    <t>R 01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</si>
  <si>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</si>
  <si>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R 02</t>
  </si>
  <si>
    <t>Vytýčení inženýrských sítí a zařízení, včetně zajištění případné aktualizace vyjádření správců sítí, která pozbudou platnosti v období mezi předáním staveniště a vytyčením sítí.</t>
  </si>
  <si>
    <t xml:space="preserve">Poznámka k položce:_x000d_
vytyčení vodovodu v souladu s vyjádřením správce_x000d_
</t>
  </si>
  <si>
    <t>R 03</t>
  </si>
  <si>
    <t>Zajištění umístění štítku o povolení stavby a stejnopisu oznámení o zahájení prací oblastnímu inspektorátu práce na viditelném místě u vstupu na staveniště.</t>
  </si>
  <si>
    <t>R 04</t>
  </si>
  <si>
    <t>Vytyčení stavby, hranic pozemků a provedení geodetických prací nutných k posouzení shody realizované stavby se schválenou projektovou dokumentací odborně způsobilou osobou v oboru zeměměřictví.</t>
  </si>
  <si>
    <t>R 05</t>
  </si>
  <si>
    <t>Aktualizace a doplnění povodňového plánu, včetně ověření souladu příslušným povodňovým orgánem obce.</t>
  </si>
  <si>
    <t>R 06</t>
  </si>
  <si>
    <t>Předložení firemního havarijního plánu přizpůsobeného na danou stavbu</t>
  </si>
  <si>
    <t>R 07</t>
  </si>
  <si>
    <t>Provedení opatření vyplývajících z povodňového a havarijního plánu (např. hlásný profil, havarijní souprava apod.).</t>
  </si>
  <si>
    <t xml:space="preserve">Poznámka k položce:_x000d_
havarijní souprava, sorpční rukávec po dcelou dobu stavby umístěný na korytě a pravidelně obnovovaný ve chvíli snížení účinnosti_x000d_
</t>
  </si>
  <si>
    <t>R 08</t>
  </si>
  <si>
    <t>Zajištění a zabezpečení staveniště, zřízení a likvidace zařízení staveniště, včetně oplocení, případných přípojek, přístupů, sjezdů, skládek, deponií</t>
  </si>
  <si>
    <t xml:space="preserve">Poznámka k položce:_x000d_
provozorní zpevnění přístupů ke korytu a podél koryta po celou dobu stavby s ohledem na možnosti zhotovitele, potřeby přístupu pro použitou  techniku a podle postupu výstavby (zpevnění a zřízení vnitrostaveništní cesty není plánováno) _x000d_
zřízení zařízení staveniště včetě jeho likvidace</t>
  </si>
  <si>
    <t>R 09</t>
  </si>
  <si>
    <t>Uvedení dotčených pozemků a komunikací do původního (popř. zasmluvněného) stavu.</t>
  </si>
  <si>
    <t>R 10</t>
  </si>
  <si>
    <t>Zpracování a předání dokumentace skutečného provedení stavby (3 paré + 1 v elektronické formě) objednateli a zaměření skutečného provedení stavby – geodetická část dokumentace (3 paré + 1 v elektronické formě) v rozsahu odpovídajícím příslušným právním předpisům. Pořízení fotodokumentace stavby.</t>
  </si>
  <si>
    <t>Poznámka k položce:_x000d_
Poznámka k položce: - součástí geodetické části bude polohové a výškové geodetické zaměření základových spár (např. prahy, stupně, přehrážka, hráz) - zaměření bude provedeno maximálně se střední souřadnicovou chybou Uxy=0,14 m, Uh=0,12 m dle ČSN 01 3410</t>
  </si>
  <si>
    <t>R 11</t>
  </si>
  <si>
    <t>Čištění a úklid dotčených komunikací a veřejných prostranství, čištění kol veškeré stavební techniky před výjezdem ze staveniště po celou dobu stavby, včetně všech souvisejících činností.</t>
  </si>
  <si>
    <t>Poznámka k položce:_x000d_
čistění silnice v místě výjezdu nákaldních aut na státní silnici - tlaková voda z cisterny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</si>
</sst>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251101" TargetMode="External" /><Relationship Id="rId2" Type="http://schemas.openxmlformats.org/officeDocument/2006/relationships/hyperlink" Target="https://podminky.urs.cz/item/CS_URS_2023_02/112251102" TargetMode="External" /><Relationship Id="rId3" Type="http://schemas.openxmlformats.org/officeDocument/2006/relationships/hyperlink" Target="https://podminky.urs.cz/item/CS_URS_2023_02/112251103" TargetMode="External" /><Relationship Id="rId4" Type="http://schemas.openxmlformats.org/officeDocument/2006/relationships/hyperlink" Target="https://podminky.urs.cz/item/CS_URS_2023_02/121103111" TargetMode="External" /><Relationship Id="rId5" Type="http://schemas.openxmlformats.org/officeDocument/2006/relationships/hyperlink" Target="https://podminky.urs.cz/item/CS_URS_2023_02/122251105" TargetMode="External" /><Relationship Id="rId6" Type="http://schemas.openxmlformats.org/officeDocument/2006/relationships/hyperlink" Target="https://podminky.urs.cz/item/CS_URS_2023_02/122251406" TargetMode="External" /><Relationship Id="rId7" Type="http://schemas.openxmlformats.org/officeDocument/2006/relationships/hyperlink" Target="https://podminky.urs.cz/item/CS_URS_2023_02/162351103" TargetMode="External" /><Relationship Id="rId8" Type="http://schemas.openxmlformats.org/officeDocument/2006/relationships/hyperlink" Target="https://podminky.urs.cz/item/CS_URS_2023_02/162651112" TargetMode="External" /><Relationship Id="rId9" Type="http://schemas.openxmlformats.org/officeDocument/2006/relationships/hyperlink" Target="https://podminky.urs.cz/item/CS_URS_2023_02/167151111" TargetMode="External" /><Relationship Id="rId10" Type="http://schemas.openxmlformats.org/officeDocument/2006/relationships/hyperlink" Target="https://podminky.urs.cz/item/CS_URS_2023_02/171103202" TargetMode="External" /><Relationship Id="rId11" Type="http://schemas.openxmlformats.org/officeDocument/2006/relationships/hyperlink" Target="https://podminky.urs.cz/item/CS_URS_2023_02/171251101" TargetMode="External" /><Relationship Id="rId12" Type="http://schemas.openxmlformats.org/officeDocument/2006/relationships/hyperlink" Target="https://podminky.urs.cz/item/CS_URS_2023_02/171251201" TargetMode="External" /><Relationship Id="rId13" Type="http://schemas.openxmlformats.org/officeDocument/2006/relationships/hyperlink" Target="https://podminky.urs.cz/item/CS_URS_2023_02/181006111" TargetMode="External" /><Relationship Id="rId14" Type="http://schemas.openxmlformats.org/officeDocument/2006/relationships/hyperlink" Target="https://podminky.urs.cz/item/CS_URS_2023_02/181006121" TargetMode="External" /><Relationship Id="rId15" Type="http://schemas.openxmlformats.org/officeDocument/2006/relationships/hyperlink" Target="https://podminky.urs.cz/item/CS_URS_2025_01/181411121" TargetMode="External" /><Relationship Id="rId16" Type="http://schemas.openxmlformats.org/officeDocument/2006/relationships/hyperlink" Target="https://podminky.urs.cz/item/CS_URS_2025_01/181411122" TargetMode="External" /><Relationship Id="rId17" Type="http://schemas.openxmlformats.org/officeDocument/2006/relationships/hyperlink" Target="https://podminky.urs.cz/item/CS_URS_2023_02/181951112" TargetMode="External" /><Relationship Id="rId18" Type="http://schemas.openxmlformats.org/officeDocument/2006/relationships/hyperlink" Target="https://podminky.urs.cz/item/CS_URS_2023_02/182251101" TargetMode="External" /><Relationship Id="rId19" Type="http://schemas.openxmlformats.org/officeDocument/2006/relationships/hyperlink" Target="https://podminky.urs.cz/item/CS_URS_2023_02/184818231" TargetMode="External" /><Relationship Id="rId20" Type="http://schemas.openxmlformats.org/officeDocument/2006/relationships/hyperlink" Target="https://podminky.urs.cz/item/CS_URS_2023_02/184818232" TargetMode="External" /><Relationship Id="rId21" Type="http://schemas.openxmlformats.org/officeDocument/2006/relationships/hyperlink" Target="https://podminky.urs.cz/item/CS_URS_2023_02/184818233" TargetMode="External" /><Relationship Id="rId22" Type="http://schemas.openxmlformats.org/officeDocument/2006/relationships/hyperlink" Target="https://podminky.urs.cz/item/CS_URS_2023_02/184818234" TargetMode="External" /><Relationship Id="rId23" Type="http://schemas.openxmlformats.org/officeDocument/2006/relationships/hyperlink" Target="https://podminky.urs.cz/item/CS_URS_2023_02/184818235" TargetMode="External" /><Relationship Id="rId24" Type="http://schemas.openxmlformats.org/officeDocument/2006/relationships/hyperlink" Target="https://podminky.urs.cz/item/CS_URS_2023_02/457531111" TargetMode="External" /><Relationship Id="rId25" Type="http://schemas.openxmlformats.org/officeDocument/2006/relationships/hyperlink" Target="https://podminky.urs.cz/item/CS_URS_2023_02/457532112" TargetMode="External" /><Relationship Id="rId26" Type="http://schemas.openxmlformats.org/officeDocument/2006/relationships/hyperlink" Target="https://podminky.urs.cz/item/CS_URS_2023_02/457571211" TargetMode="External" /><Relationship Id="rId27" Type="http://schemas.openxmlformats.org/officeDocument/2006/relationships/hyperlink" Target="https://podminky.urs.cz/item/CS_URS_2023_02/457971112" TargetMode="External" /><Relationship Id="rId28" Type="http://schemas.openxmlformats.org/officeDocument/2006/relationships/hyperlink" Target="https://podminky.urs.cz/item/CS_URS_2023_02/462511161" TargetMode="External" /><Relationship Id="rId29" Type="http://schemas.openxmlformats.org/officeDocument/2006/relationships/hyperlink" Target="https://podminky.urs.cz/item/CS_URS_2023_02/464531112" TargetMode="External" /><Relationship Id="rId30" Type="http://schemas.openxmlformats.org/officeDocument/2006/relationships/hyperlink" Target="https://podminky.urs.cz/item/CS_URS_2023_02/899914112" TargetMode="External" /><Relationship Id="rId31" Type="http://schemas.openxmlformats.org/officeDocument/2006/relationships/hyperlink" Target="https://podminky.urs.cz/item/CS_URS_2023_02/998332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4253100" TargetMode="External" /><Relationship Id="rId2" Type="http://schemas.openxmlformats.org/officeDocument/2006/relationships/hyperlink" Target="https://podminky.urs.cz/item/CS_URS_2025_01/132251251" TargetMode="External" /><Relationship Id="rId3" Type="http://schemas.openxmlformats.org/officeDocument/2006/relationships/hyperlink" Target="https://podminky.urs.cz/item/CS_URS_2025_01/162251101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6151101" TargetMode="External" /><Relationship Id="rId6" Type="http://schemas.openxmlformats.org/officeDocument/2006/relationships/hyperlink" Target="https://podminky.urs.cz/item/CS_URS_2025_01/167151101" TargetMode="External" /><Relationship Id="rId7" Type="http://schemas.openxmlformats.org/officeDocument/2006/relationships/hyperlink" Target="https://podminky.urs.cz/item/CS_URS_2025_01/171103202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81951112" TargetMode="External" /><Relationship Id="rId10" Type="http://schemas.openxmlformats.org/officeDocument/2006/relationships/hyperlink" Target="https://podminky.urs.cz/item/CS_URS_2025_01/273326231" TargetMode="External" /><Relationship Id="rId11" Type="http://schemas.openxmlformats.org/officeDocument/2006/relationships/hyperlink" Target="https://podminky.urs.cz/item/CS_URS_2025_01/274315512" TargetMode="External" /><Relationship Id="rId12" Type="http://schemas.openxmlformats.org/officeDocument/2006/relationships/hyperlink" Target="https://podminky.urs.cz/item/CS_URS_2023_02/274351111" TargetMode="External" /><Relationship Id="rId13" Type="http://schemas.openxmlformats.org/officeDocument/2006/relationships/hyperlink" Target="https://podminky.urs.cz/item/CS_URS_2025_01/275315512" TargetMode="External" /><Relationship Id="rId14" Type="http://schemas.openxmlformats.org/officeDocument/2006/relationships/hyperlink" Target="https://podminky.urs.cz/item/CS_URS_2025_01/275321117" TargetMode="External" /><Relationship Id="rId15" Type="http://schemas.openxmlformats.org/officeDocument/2006/relationships/hyperlink" Target="https://podminky.urs.cz/item/CS_URS_2025_01/321351010" TargetMode="External" /><Relationship Id="rId16" Type="http://schemas.openxmlformats.org/officeDocument/2006/relationships/hyperlink" Target="https://podminky.urs.cz/item/CS_URS_2025_01/321352010" TargetMode="External" /><Relationship Id="rId17" Type="http://schemas.openxmlformats.org/officeDocument/2006/relationships/hyperlink" Target="https://podminky.urs.cz/item/CS_URS_2025_01/451315111" TargetMode="External" /><Relationship Id="rId18" Type="http://schemas.openxmlformats.org/officeDocument/2006/relationships/hyperlink" Target="https://podminky.urs.cz/item/CS_URS_2025_01/894601111" TargetMode="External" /><Relationship Id="rId19" Type="http://schemas.openxmlformats.org/officeDocument/2006/relationships/hyperlink" Target="https://podminky.urs.cz/item/CS_URS_2025_01/894608211" TargetMode="External" /><Relationship Id="rId20" Type="http://schemas.openxmlformats.org/officeDocument/2006/relationships/hyperlink" Target="https://podminky.urs.cz/item/CS_URS_2025_01/321321115" TargetMode="External" /><Relationship Id="rId21" Type="http://schemas.openxmlformats.org/officeDocument/2006/relationships/hyperlink" Target="https://podminky.urs.cz/item/CS_URS_2025_01/321351010" TargetMode="External" /><Relationship Id="rId22" Type="http://schemas.openxmlformats.org/officeDocument/2006/relationships/hyperlink" Target="https://podminky.urs.cz/item/CS_URS_2025_01/321352010" TargetMode="External" /><Relationship Id="rId23" Type="http://schemas.openxmlformats.org/officeDocument/2006/relationships/hyperlink" Target="https://podminky.urs.cz/item/CS_URS_2025_01/451561111r" TargetMode="External" /><Relationship Id="rId24" Type="http://schemas.openxmlformats.org/officeDocument/2006/relationships/hyperlink" Target="https://podminky.urs.cz/item/CS_URS_2025_01/462512270" TargetMode="External" /><Relationship Id="rId25" Type="http://schemas.openxmlformats.org/officeDocument/2006/relationships/hyperlink" Target="https://podminky.urs.cz/item/CS_URS_2025_01/463211152" TargetMode="External" /><Relationship Id="rId26" Type="http://schemas.openxmlformats.org/officeDocument/2006/relationships/hyperlink" Target="https://podminky.urs.cz/item/CS_URS_2025_01/464531111" TargetMode="External" /><Relationship Id="rId27" Type="http://schemas.openxmlformats.org/officeDocument/2006/relationships/hyperlink" Target="https://podminky.urs.cz/item/CS_URS_2025_01/465511227" TargetMode="External" /><Relationship Id="rId28" Type="http://schemas.openxmlformats.org/officeDocument/2006/relationships/hyperlink" Target="https://podminky.urs.cz/item/CS_URS_2025_01/812372222" TargetMode="External" /><Relationship Id="rId29" Type="http://schemas.openxmlformats.org/officeDocument/2006/relationships/hyperlink" Target="https://podminky.urs.cz/item/CS_URS_2025_01/871370410" TargetMode="External" /><Relationship Id="rId30" Type="http://schemas.openxmlformats.org/officeDocument/2006/relationships/hyperlink" Target="https://podminky.urs.cz/item/CS_URS_2025_01/936992169" TargetMode="External" /><Relationship Id="rId31" Type="http://schemas.openxmlformats.org/officeDocument/2006/relationships/hyperlink" Target="https://podminky.urs.cz/item/CS_URS_2025_01/934956124" TargetMode="External" /><Relationship Id="rId32" Type="http://schemas.openxmlformats.org/officeDocument/2006/relationships/hyperlink" Target="https://podminky.urs.cz/item/CS_URS_2025_01/936501111" TargetMode="External" /><Relationship Id="rId33" Type="http://schemas.openxmlformats.org/officeDocument/2006/relationships/hyperlink" Target="https://podminky.urs.cz/item/CS_URS_2025_01/9369410R" TargetMode="External" /><Relationship Id="rId34" Type="http://schemas.openxmlformats.org/officeDocument/2006/relationships/hyperlink" Target="https://podminky.urs.cz/item/CS_URS_2021_02/9603212-R" TargetMode="External" /><Relationship Id="rId35" Type="http://schemas.openxmlformats.org/officeDocument/2006/relationships/hyperlink" Target="https://podminky.urs.cz/item/CS_URS_2025_01/998332011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4253100" TargetMode="External" /><Relationship Id="rId2" Type="http://schemas.openxmlformats.org/officeDocument/2006/relationships/hyperlink" Target="https://podminky.urs.cz/item/CS_URS_2025_01/132251254" TargetMode="External" /><Relationship Id="rId3" Type="http://schemas.openxmlformats.org/officeDocument/2006/relationships/hyperlink" Target="https://podminky.urs.cz/item/CS_URS_2025_01/162351103" TargetMode="External" /><Relationship Id="rId4" Type="http://schemas.openxmlformats.org/officeDocument/2006/relationships/hyperlink" Target="https://podminky.urs.cz/item/CS_URS_2025_01/166151101" TargetMode="External" /><Relationship Id="rId5" Type="http://schemas.openxmlformats.org/officeDocument/2006/relationships/hyperlink" Target="https://podminky.urs.cz/item/CS_URS_2025_01/171151103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174101101" TargetMode="External" /><Relationship Id="rId8" Type="http://schemas.openxmlformats.org/officeDocument/2006/relationships/hyperlink" Target="https://podminky.urs.cz/item/CS_URS_2025_01/181951112" TargetMode="External" /><Relationship Id="rId9" Type="http://schemas.openxmlformats.org/officeDocument/2006/relationships/hyperlink" Target="https://podminky.urs.cz/item/CS_URS_2025_01/274326231" TargetMode="External" /><Relationship Id="rId10" Type="http://schemas.openxmlformats.org/officeDocument/2006/relationships/hyperlink" Target="https://podminky.urs.cz/item/CS_URS_2025_01/274362021r" TargetMode="External" /><Relationship Id="rId11" Type="http://schemas.openxmlformats.org/officeDocument/2006/relationships/hyperlink" Target="https://podminky.urs.cz/item/CS_URS_2025_01/321351010" TargetMode="External" /><Relationship Id="rId12" Type="http://schemas.openxmlformats.org/officeDocument/2006/relationships/hyperlink" Target="https://podminky.urs.cz/item/CS_URS_2025_01/321352010" TargetMode="External" /><Relationship Id="rId13" Type="http://schemas.openxmlformats.org/officeDocument/2006/relationships/hyperlink" Target="https://podminky.urs.cz/item/CS_URS_2025_01/451315111" TargetMode="External" /><Relationship Id="rId14" Type="http://schemas.openxmlformats.org/officeDocument/2006/relationships/hyperlink" Target="https://podminky.urs.cz/item/CS_URS_2025_01/451561112" TargetMode="External" /><Relationship Id="rId15" Type="http://schemas.openxmlformats.org/officeDocument/2006/relationships/hyperlink" Target="https://podminky.urs.cz/item/CS_URS_2025_01/457531111" TargetMode="External" /><Relationship Id="rId16" Type="http://schemas.openxmlformats.org/officeDocument/2006/relationships/hyperlink" Target="https://podminky.urs.cz/item/CS_URS_2025_01/462511161" TargetMode="External" /><Relationship Id="rId17" Type="http://schemas.openxmlformats.org/officeDocument/2006/relationships/hyperlink" Target="https://podminky.urs.cz/item/CS_URS_2025_01/463211153" TargetMode="External" /><Relationship Id="rId18" Type="http://schemas.openxmlformats.org/officeDocument/2006/relationships/hyperlink" Target="https://podminky.urs.cz/item/CS_URS_2025_01/464531112" TargetMode="External" /><Relationship Id="rId19" Type="http://schemas.openxmlformats.org/officeDocument/2006/relationships/hyperlink" Target="https://podminky.urs.cz/item/CS_URS_2025_01/465511227" TargetMode="External" /><Relationship Id="rId20" Type="http://schemas.openxmlformats.org/officeDocument/2006/relationships/hyperlink" Target="https://podminky.urs.cz/item/CS_URS_2025_01/9983320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406" TargetMode="External" /><Relationship Id="rId2" Type="http://schemas.openxmlformats.org/officeDocument/2006/relationships/hyperlink" Target="https://podminky.urs.cz/item/CS_URS_2025_01/124253101" TargetMode="External" /><Relationship Id="rId3" Type="http://schemas.openxmlformats.org/officeDocument/2006/relationships/hyperlink" Target="https://podminky.urs.cz/item/CS_URS_2025_01/162351103" TargetMode="External" /><Relationship Id="rId4" Type="http://schemas.openxmlformats.org/officeDocument/2006/relationships/hyperlink" Target="https://podminky.urs.cz/item/CS_URS_2025_01/166151101" TargetMode="External" /><Relationship Id="rId5" Type="http://schemas.openxmlformats.org/officeDocument/2006/relationships/hyperlink" Target="https://podminky.urs.cz/item/CS_URS_2025_01/171151103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182151111" TargetMode="External" /><Relationship Id="rId8" Type="http://schemas.openxmlformats.org/officeDocument/2006/relationships/hyperlink" Target="https://podminky.urs.cz/item/CS_URS_2025_01/184818231" TargetMode="External" /><Relationship Id="rId9" Type="http://schemas.openxmlformats.org/officeDocument/2006/relationships/hyperlink" Target="https://podminky.urs.cz/item/CS_URS_2025_01/184818232" TargetMode="External" /><Relationship Id="rId10" Type="http://schemas.openxmlformats.org/officeDocument/2006/relationships/hyperlink" Target="https://podminky.urs.cz/item/CS_URS_2025_01/184818233" TargetMode="External" /><Relationship Id="rId11" Type="http://schemas.openxmlformats.org/officeDocument/2006/relationships/hyperlink" Target="https://podminky.urs.cz/item/CS_URS_2025_01/274326231" TargetMode="External" /><Relationship Id="rId12" Type="http://schemas.openxmlformats.org/officeDocument/2006/relationships/hyperlink" Target="https://podminky.urs.cz/item/CS_URS_2025_01/274362021r" TargetMode="External" /><Relationship Id="rId13" Type="http://schemas.openxmlformats.org/officeDocument/2006/relationships/hyperlink" Target="https://podminky.urs.cz/item/CS_URS_2025_01/321351010" TargetMode="External" /><Relationship Id="rId14" Type="http://schemas.openxmlformats.org/officeDocument/2006/relationships/hyperlink" Target="https://podminky.urs.cz/item/CS_URS_2025_01/321352010" TargetMode="External" /><Relationship Id="rId15" Type="http://schemas.openxmlformats.org/officeDocument/2006/relationships/hyperlink" Target="https://podminky.urs.cz/item/CS_URS_2025_01/451315111" TargetMode="External" /><Relationship Id="rId16" Type="http://schemas.openxmlformats.org/officeDocument/2006/relationships/hyperlink" Target="https://podminky.urs.cz/item/CS_URS_2025_01/457571111" TargetMode="External" /><Relationship Id="rId17" Type="http://schemas.openxmlformats.org/officeDocument/2006/relationships/hyperlink" Target="https://podminky.urs.cz/item/CS_URS_2025_01/457571211" TargetMode="External" /><Relationship Id="rId18" Type="http://schemas.openxmlformats.org/officeDocument/2006/relationships/hyperlink" Target="https://podminky.urs.cz/item/CS_URS_2025_01/462511161" TargetMode="External" /><Relationship Id="rId19" Type="http://schemas.openxmlformats.org/officeDocument/2006/relationships/hyperlink" Target="https://podminky.urs.cz/item/CS_URS_2025_01/463211141" TargetMode="External" /><Relationship Id="rId20" Type="http://schemas.openxmlformats.org/officeDocument/2006/relationships/hyperlink" Target="https://podminky.urs.cz/item/CS_URS_2025_01/463211152" TargetMode="External" /><Relationship Id="rId21" Type="http://schemas.openxmlformats.org/officeDocument/2006/relationships/hyperlink" Target="https://podminky.urs.cz/item/CS_URS_2025_01/464541111" TargetMode="External" /><Relationship Id="rId22" Type="http://schemas.openxmlformats.org/officeDocument/2006/relationships/hyperlink" Target="https://podminky.urs.cz/item/CS_URS_2025_01/465511227" TargetMode="External" /><Relationship Id="rId23" Type="http://schemas.openxmlformats.org/officeDocument/2006/relationships/hyperlink" Target="https://podminky.urs.cz/item/CS_URS_2025_01/998332011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101" TargetMode="External" /><Relationship Id="rId2" Type="http://schemas.openxmlformats.org/officeDocument/2006/relationships/hyperlink" Target="https://podminky.urs.cz/item/CS_URS_2025_01/112251102" TargetMode="External" /><Relationship Id="rId3" Type="http://schemas.openxmlformats.org/officeDocument/2006/relationships/hyperlink" Target="https://podminky.urs.cz/item/CS_URS_2025_01/112251103" TargetMode="External" /><Relationship Id="rId4" Type="http://schemas.openxmlformats.org/officeDocument/2006/relationships/hyperlink" Target="https://podminky.urs.cz/item/CS_URS_2025_01/122251406" TargetMode="External" /><Relationship Id="rId5" Type="http://schemas.openxmlformats.org/officeDocument/2006/relationships/hyperlink" Target="https://podminky.urs.cz/item/CS_URS_2025_01/124253101" TargetMode="External" /><Relationship Id="rId6" Type="http://schemas.openxmlformats.org/officeDocument/2006/relationships/hyperlink" Target="https://podminky.urs.cz/item/CS_URS_2025_01/132251101" TargetMode="External" /><Relationship Id="rId7" Type="http://schemas.openxmlformats.org/officeDocument/2006/relationships/hyperlink" Target="https://podminky.urs.cz/item/CS_URS_2025_01/162351103" TargetMode="External" /><Relationship Id="rId8" Type="http://schemas.openxmlformats.org/officeDocument/2006/relationships/hyperlink" Target="https://podminky.urs.cz/item/CS_URS_2025_01/166151101" TargetMode="External" /><Relationship Id="rId9" Type="http://schemas.openxmlformats.org/officeDocument/2006/relationships/hyperlink" Target="https://podminky.urs.cz/item/CS_URS_2025_01/167151111" TargetMode="External" /><Relationship Id="rId10" Type="http://schemas.openxmlformats.org/officeDocument/2006/relationships/hyperlink" Target="https://podminky.urs.cz/item/CS_URS_2025_01/171103201" TargetMode="External" /><Relationship Id="rId11" Type="http://schemas.openxmlformats.org/officeDocument/2006/relationships/hyperlink" Target="https://podminky.urs.cz/item/CS_URS_2025_01/171151103" TargetMode="External" /><Relationship Id="rId12" Type="http://schemas.openxmlformats.org/officeDocument/2006/relationships/hyperlink" Target="https://podminky.urs.cz/item/CS_URS_2025_01/171251201" TargetMode="External" /><Relationship Id="rId13" Type="http://schemas.openxmlformats.org/officeDocument/2006/relationships/hyperlink" Target="https://podminky.urs.cz/item/CS_URS_2025_01/174151101" TargetMode="External" /><Relationship Id="rId14" Type="http://schemas.openxmlformats.org/officeDocument/2006/relationships/hyperlink" Target="https://podminky.urs.cz/item/CS_URS_2025_01/181006111" TargetMode="External" /><Relationship Id="rId15" Type="http://schemas.openxmlformats.org/officeDocument/2006/relationships/hyperlink" Target="https://podminky.urs.cz/item/CS_URS_2025_01/181006121" TargetMode="External" /><Relationship Id="rId16" Type="http://schemas.openxmlformats.org/officeDocument/2006/relationships/hyperlink" Target="https://podminky.urs.cz/item/CS_URS_2025_01/181411121" TargetMode="External" /><Relationship Id="rId17" Type="http://schemas.openxmlformats.org/officeDocument/2006/relationships/hyperlink" Target="https://podminky.urs.cz/item/CS_URS_2025_01/181411122" TargetMode="External" /><Relationship Id="rId18" Type="http://schemas.openxmlformats.org/officeDocument/2006/relationships/hyperlink" Target="https://podminky.urs.cz/item/CS_URS_2025_01/184818231" TargetMode="External" /><Relationship Id="rId19" Type="http://schemas.openxmlformats.org/officeDocument/2006/relationships/hyperlink" Target="https://podminky.urs.cz/item/CS_URS_2025_01/184818232" TargetMode="External" /><Relationship Id="rId20" Type="http://schemas.openxmlformats.org/officeDocument/2006/relationships/hyperlink" Target="https://podminky.urs.cz/item/CS_URS_2025_01/451971111" TargetMode="External" /><Relationship Id="rId21" Type="http://schemas.openxmlformats.org/officeDocument/2006/relationships/hyperlink" Target="https://podminky.urs.cz/item/CS_URS_2025_01/457571211" TargetMode="External" /><Relationship Id="rId22" Type="http://schemas.openxmlformats.org/officeDocument/2006/relationships/hyperlink" Target="https://podminky.urs.cz/item/CS_URS_2025_01/462511161" TargetMode="External" /><Relationship Id="rId23" Type="http://schemas.openxmlformats.org/officeDocument/2006/relationships/hyperlink" Target="https://podminky.urs.cz/item/CS_URS_2025_01/462512270" TargetMode="External" /><Relationship Id="rId24" Type="http://schemas.openxmlformats.org/officeDocument/2006/relationships/hyperlink" Target="https://podminky.urs.cz/item/CS_URS_2025_01/463211152" TargetMode="External" /><Relationship Id="rId25" Type="http://schemas.openxmlformats.org/officeDocument/2006/relationships/hyperlink" Target="https://podminky.urs.cz/item/CS_URS_2025_01/463211153" TargetMode="External" /><Relationship Id="rId26" Type="http://schemas.openxmlformats.org/officeDocument/2006/relationships/hyperlink" Target="https://podminky.urs.cz/item/CS_URS_2025_01/464531112" TargetMode="External" /><Relationship Id="rId27" Type="http://schemas.openxmlformats.org/officeDocument/2006/relationships/hyperlink" Target="https://podminky.urs.cz/item/CS_URS_2025_01/467953-R" TargetMode="External" /><Relationship Id="rId28" Type="http://schemas.openxmlformats.org/officeDocument/2006/relationships/hyperlink" Target="https://podminky.urs.cz/item/CS_URS_2025_01/469951321" TargetMode="External" /><Relationship Id="rId29" Type="http://schemas.openxmlformats.org/officeDocument/2006/relationships/hyperlink" Target="https://podminky.urs.cz/item/CS_URS_2025_01/998332011" TargetMode="External" /><Relationship Id="rId3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51111" TargetMode="External" /><Relationship Id="rId3" Type="http://schemas.openxmlformats.org/officeDocument/2006/relationships/hyperlink" Target="https://podminky.urs.cz/item/CS_URS_2025_01/571907111" TargetMode="External" /><Relationship Id="rId4" Type="http://schemas.openxmlformats.org/officeDocument/2006/relationships/hyperlink" Target="https://podminky.urs.cz/item/CS_URS_2025_01/998332011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2025/03_ovci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MVN Ovčí rybník – rekonstrukce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Karlovy Vary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28. 3. 2025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Lázeňské lesy a parky Karlovy Vary, p. 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33</v>
      </c>
      <c r="AJ89" s="41"/>
      <c r="AK89" s="41"/>
      <c r="AL89" s="41"/>
      <c r="AM89" s="81" t="str">
        <f>IF(E17="","",E17)</f>
        <v>AV ProENVI, s.r.o.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31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38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1 - SO 1 – Těleso hráze'!J30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1 - SO 1 – Těleso hráze'!P121</f>
        <v>0</v>
      </c>
      <c r="AV95" s="129">
        <f>'SO 1 - SO 1 – Těleso hráze'!J33</f>
        <v>0</v>
      </c>
      <c r="AW95" s="129">
        <f>'SO 1 - SO 1 – Těleso hráze'!J34</f>
        <v>0</v>
      </c>
      <c r="AX95" s="129">
        <f>'SO 1 - SO 1 – Těleso hráze'!J35</f>
        <v>0</v>
      </c>
      <c r="AY95" s="129">
        <f>'SO 1 - SO 1 – Těleso hráze'!J36</f>
        <v>0</v>
      </c>
      <c r="AZ95" s="129">
        <f>'SO 1 - SO 1 – Těleso hráze'!F33</f>
        <v>0</v>
      </c>
      <c r="BA95" s="129">
        <f>'SO 1 - SO 1 – Těleso hráze'!F34</f>
        <v>0</v>
      </c>
      <c r="BB95" s="129">
        <f>'SO 1 - SO 1 – Těleso hráze'!F35</f>
        <v>0</v>
      </c>
      <c r="BC95" s="129">
        <f>'SO 1 - SO 1 – Těleso hráze'!F36</f>
        <v>0</v>
      </c>
      <c r="BD95" s="131">
        <f>'SO 1 - SO 1 – Těleso hráze'!F37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19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2 - SO 2 – Spodní výpust'!J30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 2 - SO 2 – Spodní výpust'!P125</f>
        <v>0</v>
      </c>
      <c r="AV96" s="129">
        <f>'SO 2 - SO 2 – Spodní výpust'!J33</f>
        <v>0</v>
      </c>
      <c r="AW96" s="129">
        <f>'SO 2 - SO 2 – Spodní výpust'!J34</f>
        <v>0</v>
      </c>
      <c r="AX96" s="129">
        <f>'SO 2 - SO 2 – Spodní výpust'!J35</f>
        <v>0</v>
      </c>
      <c r="AY96" s="129">
        <f>'SO 2 - SO 2 – Spodní výpust'!J36</f>
        <v>0</v>
      </c>
      <c r="AZ96" s="129">
        <f>'SO 2 - SO 2 – Spodní výpust'!F33</f>
        <v>0</v>
      </c>
      <c r="BA96" s="129">
        <f>'SO 2 - SO 2 – Spodní výpust'!F34</f>
        <v>0</v>
      </c>
      <c r="BB96" s="129">
        <f>'SO 2 - SO 2 – Spodní výpust'!F35</f>
        <v>0</v>
      </c>
      <c r="BC96" s="129">
        <f>'SO 2 - SO 2 – Spodní výpust'!F36</f>
        <v>0</v>
      </c>
      <c r="BD96" s="131">
        <f>'SO 2 - SO 2 – Spodní výpust'!F37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19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3 - SO 3 – Bezpečnostn...'!J30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'SO 3 - SO 3 – Bezpečnostn...'!P121</f>
        <v>0</v>
      </c>
      <c r="AV97" s="129">
        <f>'SO 3 - SO 3 – Bezpečnostn...'!J33</f>
        <v>0</v>
      </c>
      <c r="AW97" s="129">
        <f>'SO 3 - SO 3 – Bezpečnostn...'!J34</f>
        <v>0</v>
      </c>
      <c r="AX97" s="129">
        <f>'SO 3 - SO 3 – Bezpečnostn...'!J35</f>
        <v>0</v>
      </c>
      <c r="AY97" s="129">
        <f>'SO 3 - SO 3 – Bezpečnostn...'!J36</f>
        <v>0</v>
      </c>
      <c r="AZ97" s="129">
        <f>'SO 3 - SO 3 – Bezpečnostn...'!F33</f>
        <v>0</v>
      </c>
      <c r="BA97" s="129">
        <f>'SO 3 - SO 3 – Bezpečnostn...'!F34</f>
        <v>0</v>
      </c>
      <c r="BB97" s="129">
        <f>'SO 3 - SO 3 – Bezpečnostn...'!F35</f>
        <v>0</v>
      </c>
      <c r="BC97" s="129">
        <f>'SO 3 - SO 3 – Bezpečnostn...'!F36</f>
        <v>0</v>
      </c>
      <c r="BD97" s="131">
        <f>'SO 3 - SO 3 – Bezpečnostn...'!F37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19</v>
      </c>
      <c r="CM97" s="132" t="s">
        <v>92</v>
      </c>
    </row>
    <row r="98" s="7" customFormat="1" ht="16.5" customHeight="1">
      <c r="A98" s="120" t="s">
        <v>86</v>
      </c>
      <c r="B98" s="121"/>
      <c r="C98" s="122"/>
      <c r="D98" s="123" t="s">
        <v>99</v>
      </c>
      <c r="E98" s="123"/>
      <c r="F98" s="123"/>
      <c r="G98" s="123"/>
      <c r="H98" s="123"/>
      <c r="I98" s="124"/>
      <c r="J98" s="123" t="s">
        <v>100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4 - SO 4 – Úprava záto...'!J30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28">
        <v>0</v>
      </c>
      <c r="AT98" s="129">
        <f>ROUND(SUM(AV98:AW98),2)</f>
        <v>0</v>
      </c>
      <c r="AU98" s="130">
        <f>'SO 4 - SO 4 – Úprava záto...'!P122</f>
        <v>0</v>
      </c>
      <c r="AV98" s="129">
        <f>'SO 4 - SO 4 – Úprava záto...'!J33</f>
        <v>0</v>
      </c>
      <c r="AW98" s="129">
        <f>'SO 4 - SO 4 – Úprava záto...'!J34</f>
        <v>0</v>
      </c>
      <c r="AX98" s="129">
        <f>'SO 4 - SO 4 – Úprava záto...'!J35</f>
        <v>0</v>
      </c>
      <c r="AY98" s="129">
        <f>'SO 4 - SO 4 – Úprava záto...'!J36</f>
        <v>0</v>
      </c>
      <c r="AZ98" s="129">
        <f>'SO 4 - SO 4 – Úprava záto...'!F33</f>
        <v>0</v>
      </c>
      <c r="BA98" s="129">
        <f>'SO 4 - SO 4 – Úprava záto...'!F34</f>
        <v>0</v>
      </c>
      <c r="BB98" s="129">
        <f>'SO 4 - SO 4 – Úprava záto...'!F35</f>
        <v>0</v>
      </c>
      <c r="BC98" s="129">
        <f>'SO 4 - SO 4 – Úprava záto...'!F36</f>
        <v>0</v>
      </c>
      <c r="BD98" s="131">
        <f>'SO 4 - SO 4 – Úprava záto...'!F37</f>
        <v>0</v>
      </c>
      <c r="BE98" s="7"/>
      <c r="BT98" s="132" t="s">
        <v>90</v>
      </c>
      <c r="BV98" s="132" t="s">
        <v>84</v>
      </c>
      <c r="BW98" s="132" t="s">
        <v>101</v>
      </c>
      <c r="BX98" s="132" t="s">
        <v>5</v>
      </c>
      <c r="CL98" s="132" t="s">
        <v>19</v>
      </c>
      <c r="CM98" s="132" t="s">
        <v>92</v>
      </c>
    </row>
    <row r="99" s="7" customFormat="1" ht="16.5" customHeight="1">
      <c r="A99" s="120" t="s">
        <v>86</v>
      </c>
      <c r="B99" s="121"/>
      <c r="C99" s="122"/>
      <c r="D99" s="123" t="s">
        <v>102</v>
      </c>
      <c r="E99" s="123"/>
      <c r="F99" s="123"/>
      <c r="G99" s="123"/>
      <c r="H99" s="123"/>
      <c r="I99" s="124"/>
      <c r="J99" s="123" t="s">
        <v>103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5 - SO 5 – Průtočná tůň'!J30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89</v>
      </c>
      <c r="AR99" s="127"/>
      <c r="AS99" s="128">
        <v>0</v>
      </c>
      <c r="AT99" s="129">
        <f>ROUND(SUM(AV99:AW99),2)</f>
        <v>0</v>
      </c>
      <c r="AU99" s="130">
        <f>'SO 5 - SO 5 – Průtočná tůň'!P120</f>
        <v>0</v>
      </c>
      <c r="AV99" s="129">
        <f>'SO 5 - SO 5 – Průtočná tůň'!J33</f>
        <v>0</v>
      </c>
      <c r="AW99" s="129">
        <f>'SO 5 - SO 5 – Průtočná tůň'!J34</f>
        <v>0</v>
      </c>
      <c r="AX99" s="129">
        <f>'SO 5 - SO 5 – Průtočná tůň'!J35</f>
        <v>0</v>
      </c>
      <c r="AY99" s="129">
        <f>'SO 5 - SO 5 – Průtočná tůň'!J36</f>
        <v>0</v>
      </c>
      <c r="AZ99" s="129">
        <f>'SO 5 - SO 5 – Průtočná tůň'!F33</f>
        <v>0</v>
      </c>
      <c r="BA99" s="129">
        <f>'SO 5 - SO 5 – Průtočná tůň'!F34</f>
        <v>0</v>
      </c>
      <c r="BB99" s="129">
        <f>'SO 5 - SO 5 – Průtočná tůň'!F35</f>
        <v>0</v>
      </c>
      <c r="BC99" s="129">
        <f>'SO 5 - SO 5 – Průtočná tůň'!F36</f>
        <v>0</v>
      </c>
      <c r="BD99" s="131">
        <f>'SO 5 - SO 5 – Průtočná tůň'!F37</f>
        <v>0</v>
      </c>
      <c r="BE99" s="7"/>
      <c r="BT99" s="132" t="s">
        <v>90</v>
      </c>
      <c r="BV99" s="132" t="s">
        <v>84</v>
      </c>
      <c r="BW99" s="132" t="s">
        <v>104</v>
      </c>
      <c r="BX99" s="132" t="s">
        <v>5</v>
      </c>
      <c r="CL99" s="132" t="s">
        <v>19</v>
      </c>
      <c r="CM99" s="132" t="s">
        <v>92</v>
      </c>
    </row>
    <row r="100" s="7" customFormat="1" ht="16.5" customHeight="1">
      <c r="A100" s="120" t="s">
        <v>86</v>
      </c>
      <c r="B100" s="121"/>
      <c r="C100" s="122"/>
      <c r="D100" s="123" t="s">
        <v>105</v>
      </c>
      <c r="E100" s="123"/>
      <c r="F100" s="123"/>
      <c r="G100" s="123"/>
      <c r="H100" s="123"/>
      <c r="I100" s="124"/>
      <c r="J100" s="123" t="s">
        <v>106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6 - SO 6 – Chodníky a 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89</v>
      </c>
      <c r="AR100" s="127"/>
      <c r="AS100" s="128">
        <v>0</v>
      </c>
      <c r="AT100" s="129">
        <f>ROUND(SUM(AV100:AW100),2)</f>
        <v>0</v>
      </c>
      <c r="AU100" s="130">
        <f>'SO 6 - SO 6 – Chodníky a ...'!P121</f>
        <v>0</v>
      </c>
      <c r="AV100" s="129">
        <f>'SO 6 - SO 6 – Chodníky a ...'!J33</f>
        <v>0</v>
      </c>
      <c r="AW100" s="129">
        <f>'SO 6 - SO 6 – Chodníky a ...'!J34</f>
        <v>0</v>
      </c>
      <c r="AX100" s="129">
        <f>'SO 6 - SO 6 – Chodníky a ...'!J35</f>
        <v>0</v>
      </c>
      <c r="AY100" s="129">
        <f>'SO 6 - SO 6 – Chodníky a ...'!J36</f>
        <v>0</v>
      </c>
      <c r="AZ100" s="129">
        <f>'SO 6 - SO 6 – Chodníky a ...'!F33</f>
        <v>0</v>
      </c>
      <c r="BA100" s="129">
        <f>'SO 6 - SO 6 – Chodníky a ...'!F34</f>
        <v>0</v>
      </c>
      <c r="BB100" s="129">
        <f>'SO 6 - SO 6 – Chodníky a ...'!F35</f>
        <v>0</v>
      </c>
      <c r="BC100" s="129">
        <f>'SO 6 - SO 6 – Chodníky a ...'!F36</f>
        <v>0</v>
      </c>
      <c r="BD100" s="131">
        <f>'SO 6 - SO 6 – Chodníky a ...'!F37</f>
        <v>0</v>
      </c>
      <c r="BE100" s="7"/>
      <c r="BT100" s="132" t="s">
        <v>90</v>
      </c>
      <c r="BV100" s="132" t="s">
        <v>84</v>
      </c>
      <c r="BW100" s="132" t="s">
        <v>107</v>
      </c>
      <c r="BX100" s="132" t="s">
        <v>5</v>
      </c>
      <c r="CL100" s="132" t="s">
        <v>19</v>
      </c>
      <c r="CM100" s="132" t="s">
        <v>92</v>
      </c>
    </row>
    <row r="101" s="7" customFormat="1" ht="16.5" customHeight="1">
      <c r="A101" s="120" t="s">
        <v>86</v>
      </c>
      <c r="B101" s="121"/>
      <c r="C101" s="122"/>
      <c r="D101" s="123" t="s">
        <v>108</v>
      </c>
      <c r="E101" s="123"/>
      <c r="F101" s="123"/>
      <c r="G101" s="123"/>
      <c r="H101" s="123"/>
      <c r="I101" s="124"/>
      <c r="J101" s="123" t="s">
        <v>109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'VON - VON STAVBY'!J30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89</v>
      </c>
      <c r="AR101" s="127"/>
      <c r="AS101" s="133">
        <v>0</v>
      </c>
      <c r="AT101" s="134">
        <f>ROUND(SUM(AV101:AW101),2)</f>
        <v>0</v>
      </c>
      <c r="AU101" s="135">
        <f>'VON - VON STAVBY'!P117</f>
        <v>0</v>
      </c>
      <c r="AV101" s="134">
        <f>'VON - VON STAVBY'!J33</f>
        <v>0</v>
      </c>
      <c r="AW101" s="134">
        <f>'VON - VON STAVBY'!J34</f>
        <v>0</v>
      </c>
      <c r="AX101" s="134">
        <f>'VON - VON STAVBY'!J35</f>
        <v>0</v>
      </c>
      <c r="AY101" s="134">
        <f>'VON - VON STAVBY'!J36</f>
        <v>0</v>
      </c>
      <c r="AZ101" s="134">
        <f>'VON - VON STAVBY'!F33</f>
        <v>0</v>
      </c>
      <c r="BA101" s="134">
        <f>'VON - VON STAVBY'!F34</f>
        <v>0</v>
      </c>
      <c r="BB101" s="134">
        <f>'VON - VON STAVBY'!F35</f>
        <v>0</v>
      </c>
      <c r="BC101" s="134">
        <f>'VON - VON STAVBY'!F36</f>
        <v>0</v>
      </c>
      <c r="BD101" s="136">
        <f>'VON - VON STAVBY'!F37</f>
        <v>0</v>
      </c>
      <c r="BE101" s="7"/>
      <c r="BT101" s="132" t="s">
        <v>90</v>
      </c>
      <c r="BV101" s="132" t="s">
        <v>84</v>
      </c>
      <c r="BW101" s="132" t="s">
        <v>110</v>
      </c>
      <c r="BX101" s="132" t="s">
        <v>5</v>
      </c>
      <c r="CL101" s="132" t="s">
        <v>1</v>
      </c>
      <c r="CM101" s="132" t="s">
        <v>92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NmqCz76SXBDK9Db7B/iDhO8mCInH/PqQxJ6oytx/+ceXKkNI9KrfWFyOfNR+d9bdT19YEmAihjVe0/EUdHxwOw==" hashValue="c3IrXwYCh1Xzk3h0tBuz3xRX+/4NgnaTRD6yR3muj9fvvnaETr00bqUxgQaUiM3mXY3QqML7GU5jxW87TKBsh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 - SO 1 – Těleso hráze'!C2" display="/"/>
    <hyperlink ref="A96" location="'SO 2 - SO 2 – Spodní výpust'!C2" display="/"/>
    <hyperlink ref="A97" location="'SO 3 - SO 3 – Bezpečnostn...'!C2" display="/"/>
    <hyperlink ref="A98" location="'SO 4 - SO 4 – Úprava záto...'!C2" display="/"/>
    <hyperlink ref="A99" location="'SO 5 - SO 5 – Průtočná tůň'!C2" display="/"/>
    <hyperlink ref="A100" location="'SO 6 - SO 6 – Chodníky a ...'!C2" display="/"/>
    <hyperlink ref="A101" location="'VON - VON STAVB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ROUND((SUM(BE121:BE403)),  2)</f>
        <v>0</v>
      </c>
      <c r="G33" s="39"/>
      <c r="H33" s="39"/>
      <c r="I33" s="156">
        <v>0.20999999999999999</v>
      </c>
      <c r="J33" s="155">
        <f>ROUND(((SUM(BE121:BE403))*I33),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ROUND((SUM(BF121:BF403)),  2)</f>
        <v>0</v>
      </c>
      <c r="G34" s="39"/>
      <c r="H34" s="39"/>
      <c r="I34" s="156">
        <v>0.12</v>
      </c>
      <c r="J34" s="155">
        <f>ROUND(((SUM(BF121:BF403))*I34),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ROUND((SUM(BG121:BG403)),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ROUND((SUM(BH121:BH403)),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ROUND((SUM(BI121:BI403)),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1 - SO 1 – Těleso hráze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J313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J391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J401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MVN Ovčí rybník – rekonstrukce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1 - SO 1 – Těleso hráze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Karlovy Vary</v>
      </c>
      <c r="G115" s="41"/>
      <c r="H115" s="41"/>
      <c r="I115" s="33" t="s">
        <v>23</v>
      </c>
      <c r="J115" s="80" t="str">
        <f>IF(J12="","",J12)</f>
        <v>28. 3. 2025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25</v>
      </c>
      <c r="D117" s="41"/>
      <c r="E117" s="41"/>
      <c r="F117" s="28" t="str">
        <f>E15</f>
        <v>Lázeňské lesy a parky Karlovy Vary, p. o.</v>
      </c>
      <c r="G117" s="41"/>
      <c r="H117" s="41"/>
      <c r="I117" s="33" t="s">
        <v>33</v>
      </c>
      <c r="J117" s="37" t="str">
        <f>E21</f>
        <v>AV ProENVI,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31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125</v>
      </c>
      <c r="D120" s="195" t="s">
        <v>67</v>
      </c>
      <c r="E120" s="195" t="s">
        <v>63</v>
      </c>
      <c r="F120" s="195" t="s">
        <v>64</v>
      </c>
      <c r="G120" s="195" t="s">
        <v>126</v>
      </c>
      <c r="H120" s="195" t="s">
        <v>127</v>
      </c>
      <c r="I120" s="195" t="s">
        <v>128</v>
      </c>
      <c r="J120" s="195" t="s">
        <v>116</v>
      </c>
      <c r="K120" s="196" t="s">
        <v>129</v>
      </c>
      <c r="L120" s="197"/>
      <c r="M120" s="101" t="s">
        <v>1</v>
      </c>
      <c r="N120" s="102" t="s">
        <v>46</v>
      </c>
      <c r="O120" s="102" t="s">
        <v>130</v>
      </c>
      <c r="P120" s="102" t="s">
        <v>131</v>
      </c>
      <c r="Q120" s="102" t="s">
        <v>132</v>
      </c>
      <c r="R120" s="102" t="s">
        <v>133</v>
      </c>
      <c r="S120" s="102" t="s">
        <v>134</v>
      </c>
      <c r="T120" s="103" t="s">
        <v>135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136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141.33599719999998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81</v>
      </c>
      <c r="AU121" s="18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81</v>
      </c>
      <c r="E122" s="206" t="s">
        <v>137</v>
      </c>
      <c r="F122" s="206" t="s">
        <v>138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P123+P313+P391+P401</f>
        <v>0</v>
      </c>
      <c r="Q122" s="211"/>
      <c r="R122" s="212">
        <f>R123+R313+R391+R401</f>
        <v>141.33599719999998</v>
      </c>
      <c r="S122" s="211"/>
      <c r="T122" s="213">
        <f>T123+T313+T391+T401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90</v>
      </c>
      <c r="AT122" s="215" t="s">
        <v>81</v>
      </c>
      <c r="AU122" s="215" t="s">
        <v>82</v>
      </c>
      <c r="AY122" s="214" t="s">
        <v>139</v>
      </c>
      <c r="BK122" s="216">
        <f>BK123+BK313+BK391+BK401</f>
        <v>0</v>
      </c>
    </row>
    <row r="123" s="12" customFormat="1" ht="22.8" customHeight="1">
      <c r="A123" s="12"/>
      <c r="B123" s="203"/>
      <c r="C123" s="204"/>
      <c r="D123" s="205" t="s">
        <v>81</v>
      </c>
      <c r="E123" s="217" t="s">
        <v>90</v>
      </c>
      <c r="F123" s="217" t="s">
        <v>140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SUM(P124:P312)</f>
        <v>0</v>
      </c>
      <c r="Q123" s="211"/>
      <c r="R123" s="212">
        <f>SUM(R124:R312)</f>
        <v>0.42317500000000008</v>
      </c>
      <c r="S123" s="211"/>
      <c r="T123" s="213">
        <f>SUM(T124:T312)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90</v>
      </c>
      <c r="AY123" s="214" t="s">
        <v>139</v>
      </c>
      <c r="BK123" s="216">
        <f>SUM(BK124:BK312)</f>
        <v>0</v>
      </c>
    </row>
    <row r="124" s="2" customFormat="1" ht="24.15" customHeight="1">
      <c r="A124" s="39"/>
      <c r="B124" s="40"/>
      <c r="C124" s="219" t="s">
        <v>90</v>
      </c>
      <c r="D124" s="219" t="s">
        <v>141</v>
      </c>
      <c r="E124" s="220" t="s">
        <v>142</v>
      </c>
      <c r="F124" s="221" t="s">
        <v>143</v>
      </c>
      <c r="G124" s="222" t="s">
        <v>144</v>
      </c>
      <c r="H124" s="223">
        <v>4</v>
      </c>
      <c r="I124" s="224"/>
      <c r="J124" s="225">
        <f>ROUND(I124*H124,2)</f>
        <v>0</v>
      </c>
      <c r="K124" s="221" t="s">
        <v>145</v>
      </c>
      <c r="L124" s="45"/>
      <c r="M124" s="226" t="s">
        <v>1</v>
      </c>
      <c r="N124" s="227" t="s">
        <v>47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146</v>
      </c>
      <c r="AT124" s="230" t="s">
        <v>141</v>
      </c>
      <c r="AU124" s="230" t="s">
        <v>92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90</v>
      </c>
      <c r="BK124" s="231">
        <f>ROUND(I124*H124,2)</f>
        <v>0</v>
      </c>
      <c r="BL124" s="18" t="s">
        <v>146</v>
      </c>
      <c r="BM124" s="230" t="s">
        <v>147</v>
      </c>
    </row>
    <row r="125" s="2" customFormat="1">
      <c r="A125" s="39"/>
      <c r="B125" s="40"/>
      <c r="C125" s="41"/>
      <c r="D125" s="232" t="s">
        <v>148</v>
      </c>
      <c r="E125" s="41"/>
      <c r="F125" s="233" t="s">
        <v>149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92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151</v>
      </c>
      <c r="G126" s="238"/>
      <c r="H126" s="242">
        <v>3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92</v>
      </c>
      <c r="AV126" s="13" t="s">
        <v>92</v>
      </c>
      <c r="AW126" s="13" t="s">
        <v>37</v>
      </c>
      <c r="AX126" s="13" t="s">
        <v>82</v>
      </c>
      <c r="AY126" s="248" t="s">
        <v>139</v>
      </c>
    </row>
    <row r="127" s="13" customFormat="1">
      <c r="A127" s="13"/>
      <c r="B127" s="237"/>
      <c r="C127" s="238"/>
      <c r="D127" s="239" t="s">
        <v>150</v>
      </c>
      <c r="E127" s="240" t="s">
        <v>1</v>
      </c>
      <c r="F127" s="241" t="s">
        <v>152</v>
      </c>
      <c r="G127" s="238"/>
      <c r="H127" s="242">
        <v>1</v>
      </c>
      <c r="I127" s="243"/>
      <c r="J127" s="238"/>
      <c r="K127" s="238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150</v>
      </c>
      <c r="AU127" s="248" t="s">
        <v>92</v>
      </c>
      <c r="AV127" s="13" t="s">
        <v>92</v>
      </c>
      <c r="AW127" s="13" t="s">
        <v>37</v>
      </c>
      <c r="AX127" s="13" t="s">
        <v>82</v>
      </c>
      <c r="AY127" s="248" t="s">
        <v>139</v>
      </c>
    </row>
    <row r="128" s="14" customFormat="1">
      <c r="A128" s="14"/>
      <c r="B128" s="249"/>
      <c r="C128" s="250"/>
      <c r="D128" s="239" t="s">
        <v>150</v>
      </c>
      <c r="E128" s="251" t="s">
        <v>1</v>
      </c>
      <c r="F128" s="252" t="s">
        <v>153</v>
      </c>
      <c r="G128" s="250"/>
      <c r="H128" s="253">
        <v>4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150</v>
      </c>
      <c r="AU128" s="259" t="s">
        <v>92</v>
      </c>
      <c r="AV128" s="14" t="s">
        <v>146</v>
      </c>
      <c r="AW128" s="14" t="s">
        <v>37</v>
      </c>
      <c r="AX128" s="14" t="s">
        <v>90</v>
      </c>
      <c r="AY128" s="259" t="s">
        <v>139</v>
      </c>
    </row>
    <row r="129" s="2" customFormat="1" ht="24.15" customHeight="1">
      <c r="A129" s="39"/>
      <c r="B129" s="40"/>
      <c r="C129" s="219" t="s">
        <v>92</v>
      </c>
      <c r="D129" s="219" t="s">
        <v>141</v>
      </c>
      <c r="E129" s="220" t="s">
        <v>154</v>
      </c>
      <c r="F129" s="221" t="s">
        <v>155</v>
      </c>
      <c r="G129" s="222" t="s">
        <v>144</v>
      </c>
      <c r="H129" s="223">
        <v>4</v>
      </c>
      <c r="I129" s="224"/>
      <c r="J129" s="225">
        <f>ROUND(I129*H129,2)</f>
        <v>0</v>
      </c>
      <c r="K129" s="221" t="s">
        <v>145</v>
      </c>
      <c r="L129" s="45"/>
      <c r="M129" s="226" t="s">
        <v>1</v>
      </c>
      <c r="N129" s="227" t="s">
        <v>47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146</v>
      </c>
      <c r="AT129" s="230" t="s">
        <v>141</v>
      </c>
      <c r="AU129" s="230" t="s">
        <v>92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90</v>
      </c>
      <c r="BK129" s="231">
        <f>ROUND(I129*H129,2)</f>
        <v>0</v>
      </c>
      <c r="BL129" s="18" t="s">
        <v>146</v>
      </c>
      <c r="BM129" s="230" t="s">
        <v>156</v>
      </c>
    </row>
    <row r="130" s="2" customFormat="1">
      <c r="A130" s="39"/>
      <c r="B130" s="40"/>
      <c r="C130" s="41"/>
      <c r="D130" s="232" t="s">
        <v>148</v>
      </c>
      <c r="E130" s="41"/>
      <c r="F130" s="233" t="s">
        <v>157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92</v>
      </c>
    </row>
    <row r="131" s="13" customFormat="1">
      <c r="A131" s="13"/>
      <c r="B131" s="237"/>
      <c r="C131" s="238"/>
      <c r="D131" s="239" t="s">
        <v>150</v>
      </c>
      <c r="E131" s="240" t="s">
        <v>1</v>
      </c>
      <c r="F131" s="241" t="s">
        <v>158</v>
      </c>
      <c r="G131" s="238"/>
      <c r="H131" s="242">
        <v>3</v>
      </c>
      <c r="I131" s="243"/>
      <c r="J131" s="238"/>
      <c r="K131" s="238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150</v>
      </c>
      <c r="AU131" s="248" t="s">
        <v>92</v>
      </c>
      <c r="AV131" s="13" t="s">
        <v>92</v>
      </c>
      <c r="AW131" s="13" t="s">
        <v>37</v>
      </c>
      <c r="AX131" s="13" t="s">
        <v>82</v>
      </c>
      <c r="AY131" s="248" t="s">
        <v>139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159</v>
      </c>
      <c r="G132" s="238"/>
      <c r="H132" s="242">
        <v>1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92</v>
      </c>
      <c r="AV132" s="13" t="s">
        <v>92</v>
      </c>
      <c r="AW132" s="13" t="s">
        <v>37</v>
      </c>
      <c r="AX132" s="13" t="s">
        <v>82</v>
      </c>
      <c r="AY132" s="248" t="s">
        <v>139</v>
      </c>
    </row>
    <row r="133" s="14" customFormat="1">
      <c r="A133" s="14"/>
      <c r="B133" s="249"/>
      <c r="C133" s="250"/>
      <c r="D133" s="239" t="s">
        <v>150</v>
      </c>
      <c r="E133" s="251" t="s">
        <v>1</v>
      </c>
      <c r="F133" s="252" t="s">
        <v>153</v>
      </c>
      <c r="G133" s="250"/>
      <c r="H133" s="253">
        <v>4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150</v>
      </c>
      <c r="AU133" s="259" t="s">
        <v>92</v>
      </c>
      <c r="AV133" s="14" t="s">
        <v>146</v>
      </c>
      <c r="AW133" s="14" t="s">
        <v>37</v>
      </c>
      <c r="AX133" s="14" t="s">
        <v>90</v>
      </c>
      <c r="AY133" s="259" t="s">
        <v>139</v>
      </c>
    </row>
    <row r="134" s="2" customFormat="1" ht="24.15" customHeight="1">
      <c r="A134" s="39"/>
      <c r="B134" s="40"/>
      <c r="C134" s="219" t="s">
        <v>160</v>
      </c>
      <c r="D134" s="219" t="s">
        <v>141</v>
      </c>
      <c r="E134" s="220" t="s">
        <v>161</v>
      </c>
      <c r="F134" s="221" t="s">
        <v>162</v>
      </c>
      <c r="G134" s="222" t="s">
        <v>144</v>
      </c>
      <c r="H134" s="223">
        <v>1</v>
      </c>
      <c r="I134" s="224"/>
      <c r="J134" s="225">
        <f>ROUND(I134*H134,2)</f>
        <v>0</v>
      </c>
      <c r="K134" s="221" t="s">
        <v>145</v>
      </c>
      <c r="L134" s="45"/>
      <c r="M134" s="226" t="s">
        <v>1</v>
      </c>
      <c r="N134" s="227" t="s">
        <v>47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146</v>
      </c>
      <c r="AT134" s="230" t="s">
        <v>141</v>
      </c>
      <c r="AU134" s="230" t="s">
        <v>92</v>
      </c>
      <c r="AY134" s="18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90</v>
      </c>
      <c r="BK134" s="231">
        <f>ROUND(I134*H134,2)</f>
        <v>0</v>
      </c>
      <c r="BL134" s="18" t="s">
        <v>146</v>
      </c>
      <c r="BM134" s="230" t="s">
        <v>163</v>
      </c>
    </row>
    <row r="135" s="2" customFormat="1">
      <c r="A135" s="39"/>
      <c r="B135" s="40"/>
      <c r="C135" s="41"/>
      <c r="D135" s="232" t="s">
        <v>148</v>
      </c>
      <c r="E135" s="41"/>
      <c r="F135" s="233" t="s">
        <v>164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148</v>
      </c>
      <c r="AU135" s="18" t="s">
        <v>92</v>
      </c>
    </row>
    <row r="136" s="13" customFormat="1">
      <c r="A136" s="13"/>
      <c r="B136" s="237"/>
      <c r="C136" s="238"/>
      <c r="D136" s="239" t="s">
        <v>150</v>
      </c>
      <c r="E136" s="240" t="s">
        <v>1</v>
      </c>
      <c r="F136" s="241" t="s">
        <v>165</v>
      </c>
      <c r="G136" s="238"/>
      <c r="H136" s="242">
        <v>1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150</v>
      </c>
      <c r="AU136" s="248" t="s">
        <v>92</v>
      </c>
      <c r="AV136" s="13" t="s">
        <v>92</v>
      </c>
      <c r="AW136" s="13" t="s">
        <v>37</v>
      </c>
      <c r="AX136" s="13" t="s">
        <v>90</v>
      </c>
      <c r="AY136" s="248" t="s">
        <v>139</v>
      </c>
    </row>
    <row r="137" s="2" customFormat="1" ht="24.15" customHeight="1">
      <c r="A137" s="39"/>
      <c r="B137" s="40"/>
      <c r="C137" s="219" t="s">
        <v>146</v>
      </c>
      <c r="D137" s="219" t="s">
        <v>141</v>
      </c>
      <c r="E137" s="220" t="s">
        <v>166</v>
      </c>
      <c r="F137" s="221" t="s">
        <v>167</v>
      </c>
      <c r="G137" s="222" t="s">
        <v>168</v>
      </c>
      <c r="H137" s="223">
        <v>52.5</v>
      </c>
      <c r="I137" s="224"/>
      <c r="J137" s="225">
        <f>ROUND(I137*H137,2)</f>
        <v>0</v>
      </c>
      <c r="K137" s="221" t="s">
        <v>145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146</v>
      </c>
      <c r="AT137" s="230" t="s">
        <v>141</v>
      </c>
      <c r="AU137" s="230" t="s">
        <v>92</v>
      </c>
      <c r="AY137" s="18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90</v>
      </c>
      <c r="BK137" s="231">
        <f>ROUND(I137*H137,2)</f>
        <v>0</v>
      </c>
      <c r="BL137" s="18" t="s">
        <v>146</v>
      </c>
      <c r="BM137" s="230" t="s">
        <v>169</v>
      </c>
    </row>
    <row r="138" s="2" customFormat="1">
      <c r="A138" s="39"/>
      <c r="B138" s="40"/>
      <c r="C138" s="41"/>
      <c r="D138" s="232" t="s">
        <v>148</v>
      </c>
      <c r="E138" s="41"/>
      <c r="F138" s="233" t="s">
        <v>170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92</v>
      </c>
    </row>
    <row r="139" s="13" customFormat="1">
      <c r="A139" s="13"/>
      <c r="B139" s="237"/>
      <c r="C139" s="238"/>
      <c r="D139" s="239" t="s">
        <v>150</v>
      </c>
      <c r="E139" s="240" t="s">
        <v>1</v>
      </c>
      <c r="F139" s="241" t="s">
        <v>171</v>
      </c>
      <c r="G139" s="238"/>
      <c r="H139" s="242">
        <v>52.5</v>
      </c>
      <c r="I139" s="243"/>
      <c r="J139" s="238"/>
      <c r="K139" s="238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150</v>
      </c>
      <c r="AU139" s="248" t="s">
        <v>92</v>
      </c>
      <c r="AV139" s="13" t="s">
        <v>92</v>
      </c>
      <c r="AW139" s="13" t="s">
        <v>37</v>
      </c>
      <c r="AX139" s="13" t="s">
        <v>90</v>
      </c>
      <c r="AY139" s="248" t="s">
        <v>139</v>
      </c>
    </row>
    <row r="140" s="2" customFormat="1" ht="33" customHeight="1">
      <c r="A140" s="39"/>
      <c r="B140" s="40"/>
      <c r="C140" s="219" t="s">
        <v>172</v>
      </c>
      <c r="D140" s="219" t="s">
        <v>141</v>
      </c>
      <c r="E140" s="220" t="s">
        <v>173</v>
      </c>
      <c r="F140" s="221" t="s">
        <v>174</v>
      </c>
      <c r="G140" s="222" t="s">
        <v>168</v>
      </c>
      <c r="H140" s="223">
        <v>234.98500000000001</v>
      </c>
      <c r="I140" s="224"/>
      <c r="J140" s="225">
        <f>ROUND(I140*H140,2)</f>
        <v>0</v>
      </c>
      <c r="K140" s="221" t="s">
        <v>145</v>
      </c>
      <c r="L140" s="45"/>
      <c r="M140" s="226" t="s">
        <v>1</v>
      </c>
      <c r="N140" s="227" t="s">
        <v>47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146</v>
      </c>
      <c r="AT140" s="230" t="s">
        <v>141</v>
      </c>
      <c r="AU140" s="230" t="s">
        <v>92</v>
      </c>
      <c r="AY140" s="18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90</v>
      </c>
      <c r="BK140" s="231">
        <f>ROUND(I140*H140,2)</f>
        <v>0</v>
      </c>
      <c r="BL140" s="18" t="s">
        <v>146</v>
      </c>
      <c r="BM140" s="230" t="s">
        <v>175</v>
      </c>
    </row>
    <row r="141" s="2" customFormat="1">
      <c r="A141" s="39"/>
      <c r="B141" s="40"/>
      <c r="C141" s="41"/>
      <c r="D141" s="232" t="s">
        <v>148</v>
      </c>
      <c r="E141" s="41"/>
      <c r="F141" s="233" t="s">
        <v>176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92</v>
      </c>
    </row>
    <row r="142" s="2" customFormat="1">
      <c r="A142" s="39"/>
      <c r="B142" s="40"/>
      <c r="C142" s="41"/>
      <c r="D142" s="239" t="s">
        <v>177</v>
      </c>
      <c r="E142" s="41"/>
      <c r="F142" s="260" t="s">
        <v>178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177</v>
      </c>
      <c r="AU142" s="18" t="s">
        <v>92</v>
      </c>
    </row>
    <row r="143" s="15" customFormat="1">
      <c r="A143" s="15"/>
      <c r="B143" s="261"/>
      <c r="C143" s="262"/>
      <c r="D143" s="239" t="s">
        <v>150</v>
      </c>
      <c r="E143" s="263" t="s">
        <v>1</v>
      </c>
      <c r="F143" s="264" t="s">
        <v>179</v>
      </c>
      <c r="G143" s="262"/>
      <c r="H143" s="263" t="s">
        <v>1</v>
      </c>
      <c r="I143" s="265"/>
      <c r="J143" s="262"/>
      <c r="K143" s="262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150</v>
      </c>
      <c r="AU143" s="270" t="s">
        <v>92</v>
      </c>
      <c r="AV143" s="15" t="s">
        <v>90</v>
      </c>
      <c r="AW143" s="15" t="s">
        <v>37</v>
      </c>
      <c r="AX143" s="15" t="s">
        <v>82</v>
      </c>
      <c r="AY143" s="270" t="s">
        <v>139</v>
      </c>
    </row>
    <row r="144" s="13" customFormat="1">
      <c r="A144" s="13"/>
      <c r="B144" s="237"/>
      <c r="C144" s="238"/>
      <c r="D144" s="239" t="s">
        <v>150</v>
      </c>
      <c r="E144" s="240" t="s">
        <v>1</v>
      </c>
      <c r="F144" s="241" t="s">
        <v>180</v>
      </c>
      <c r="G144" s="238"/>
      <c r="H144" s="242">
        <v>18.02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150</v>
      </c>
      <c r="AU144" s="248" t="s">
        <v>92</v>
      </c>
      <c r="AV144" s="13" t="s">
        <v>92</v>
      </c>
      <c r="AW144" s="13" t="s">
        <v>37</v>
      </c>
      <c r="AX144" s="13" t="s">
        <v>82</v>
      </c>
      <c r="AY144" s="248" t="s">
        <v>139</v>
      </c>
    </row>
    <row r="145" s="13" customFormat="1">
      <c r="A145" s="13"/>
      <c r="B145" s="237"/>
      <c r="C145" s="238"/>
      <c r="D145" s="239" t="s">
        <v>150</v>
      </c>
      <c r="E145" s="240" t="s">
        <v>1</v>
      </c>
      <c r="F145" s="241" t="s">
        <v>181</v>
      </c>
      <c r="G145" s="238"/>
      <c r="H145" s="242">
        <v>19.379999999999999</v>
      </c>
      <c r="I145" s="243"/>
      <c r="J145" s="238"/>
      <c r="K145" s="238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150</v>
      </c>
      <c r="AU145" s="248" t="s">
        <v>92</v>
      </c>
      <c r="AV145" s="13" t="s">
        <v>92</v>
      </c>
      <c r="AW145" s="13" t="s">
        <v>37</v>
      </c>
      <c r="AX145" s="13" t="s">
        <v>82</v>
      </c>
      <c r="AY145" s="248" t="s">
        <v>139</v>
      </c>
    </row>
    <row r="146" s="13" customFormat="1">
      <c r="A146" s="13"/>
      <c r="B146" s="237"/>
      <c r="C146" s="238"/>
      <c r="D146" s="239" t="s">
        <v>150</v>
      </c>
      <c r="E146" s="240" t="s">
        <v>1</v>
      </c>
      <c r="F146" s="241" t="s">
        <v>182</v>
      </c>
      <c r="G146" s="238"/>
      <c r="H146" s="242">
        <v>21.93</v>
      </c>
      <c r="I146" s="243"/>
      <c r="J146" s="238"/>
      <c r="K146" s="238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92</v>
      </c>
      <c r="AV146" s="13" t="s">
        <v>92</v>
      </c>
      <c r="AW146" s="13" t="s">
        <v>37</v>
      </c>
      <c r="AX146" s="13" t="s">
        <v>82</v>
      </c>
      <c r="AY146" s="248" t="s">
        <v>139</v>
      </c>
    </row>
    <row r="147" s="13" customFormat="1">
      <c r="A147" s="13"/>
      <c r="B147" s="237"/>
      <c r="C147" s="238"/>
      <c r="D147" s="239" t="s">
        <v>150</v>
      </c>
      <c r="E147" s="240" t="s">
        <v>1</v>
      </c>
      <c r="F147" s="241" t="s">
        <v>183</v>
      </c>
      <c r="G147" s="238"/>
      <c r="H147" s="242">
        <v>13.6</v>
      </c>
      <c r="I147" s="243"/>
      <c r="J147" s="238"/>
      <c r="K147" s="238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150</v>
      </c>
      <c r="AU147" s="248" t="s">
        <v>92</v>
      </c>
      <c r="AV147" s="13" t="s">
        <v>92</v>
      </c>
      <c r="AW147" s="13" t="s">
        <v>37</v>
      </c>
      <c r="AX147" s="13" t="s">
        <v>82</v>
      </c>
      <c r="AY147" s="248" t="s">
        <v>139</v>
      </c>
    </row>
    <row r="148" s="13" customFormat="1">
      <c r="A148" s="13"/>
      <c r="B148" s="237"/>
      <c r="C148" s="238"/>
      <c r="D148" s="239" t="s">
        <v>150</v>
      </c>
      <c r="E148" s="240" t="s">
        <v>1</v>
      </c>
      <c r="F148" s="241" t="s">
        <v>184</v>
      </c>
      <c r="G148" s="238"/>
      <c r="H148" s="242">
        <v>12.220000000000001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150</v>
      </c>
      <c r="AU148" s="248" t="s">
        <v>92</v>
      </c>
      <c r="AV148" s="13" t="s">
        <v>92</v>
      </c>
      <c r="AW148" s="13" t="s">
        <v>37</v>
      </c>
      <c r="AX148" s="13" t="s">
        <v>82</v>
      </c>
      <c r="AY148" s="248" t="s">
        <v>139</v>
      </c>
    </row>
    <row r="149" s="13" customFormat="1">
      <c r="A149" s="13"/>
      <c r="B149" s="237"/>
      <c r="C149" s="238"/>
      <c r="D149" s="239" t="s">
        <v>150</v>
      </c>
      <c r="E149" s="240" t="s">
        <v>1</v>
      </c>
      <c r="F149" s="241" t="s">
        <v>185</v>
      </c>
      <c r="G149" s="238"/>
      <c r="H149" s="242">
        <v>8.0500000000000007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150</v>
      </c>
      <c r="AU149" s="248" t="s">
        <v>92</v>
      </c>
      <c r="AV149" s="13" t="s">
        <v>92</v>
      </c>
      <c r="AW149" s="13" t="s">
        <v>37</v>
      </c>
      <c r="AX149" s="13" t="s">
        <v>82</v>
      </c>
      <c r="AY149" s="248" t="s">
        <v>139</v>
      </c>
    </row>
    <row r="150" s="13" customFormat="1">
      <c r="A150" s="13"/>
      <c r="B150" s="237"/>
      <c r="C150" s="238"/>
      <c r="D150" s="239" t="s">
        <v>150</v>
      </c>
      <c r="E150" s="240" t="s">
        <v>1</v>
      </c>
      <c r="F150" s="241" t="s">
        <v>186</v>
      </c>
      <c r="G150" s="238"/>
      <c r="H150" s="242">
        <v>17.399999999999999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92</v>
      </c>
      <c r="AV150" s="13" t="s">
        <v>92</v>
      </c>
      <c r="AW150" s="13" t="s">
        <v>37</v>
      </c>
      <c r="AX150" s="13" t="s">
        <v>82</v>
      </c>
      <c r="AY150" s="248" t="s">
        <v>139</v>
      </c>
    </row>
    <row r="151" s="13" customFormat="1">
      <c r="A151" s="13"/>
      <c r="B151" s="237"/>
      <c r="C151" s="238"/>
      <c r="D151" s="239" t="s">
        <v>150</v>
      </c>
      <c r="E151" s="240" t="s">
        <v>1</v>
      </c>
      <c r="F151" s="241" t="s">
        <v>187</v>
      </c>
      <c r="G151" s="238"/>
      <c r="H151" s="242">
        <v>14.35</v>
      </c>
      <c r="I151" s="243"/>
      <c r="J151" s="238"/>
      <c r="K151" s="238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92</v>
      </c>
      <c r="AV151" s="13" t="s">
        <v>92</v>
      </c>
      <c r="AW151" s="13" t="s">
        <v>37</v>
      </c>
      <c r="AX151" s="13" t="s">
        <v>82</v>
      </c>
      <c r="AY151" s="248" t="s">
        <v>139</v>
      </c>
    </row>
    <row r="152" s="13" customFormat="1">
      <c r="A152" s="13"/>
      <c r="B152" s="237"/>
      <c r="C152" s="238"/>
      <c r="D152" s="239" t="s">
        <v>150</v>
      </c>
      <c r="E152" s="240" t="s">
        <v>1</v>
      </c>
      <c r="F152" s="241" t="s">
        <v>188</v>
      </c>
      <c r="G152" s="238"/>
      <c r="H152" s="242">
        <v>29.07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92</v>
      </c>
      <c r="AV152" s="13" t="s">
        <v>92</v>
      </c>
      <c r="AW152" s="13" t="s">
        <v>37</v>
      </c>
      <c r="AX152" s="13" t="s">
        <v>82</v>
      </c>
      <c r="AY152" s="248" t="s">
        <v>139</v>
      </c>
    </row>
    <row r="153" s="13" customFormat="1">
      <c r="A153" s="13"/>
      <c r="B153" s="237"/>
      <c r="C153" s="238"/>
      <c r="D153" s="239" t="s">
        <v>150</v>
      </c>
      <c r="E153" s="240" t="s">
        <v>1</v>
      </c>
      <c r="F153" s="241" t="s">
        <v>189</v>
      </c>
      <c r="G153" s="238"/>
      <c r="H153" s="242">
        <v>12</v>
      </c>
      <c r="I153" s="243"/>
      <c r="J153" s="238"/>
      <c r="K153" s="238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150</v>
      </c>
      <c r="AU153" s="248" t="s">
        <v>92</v>
      </c>
      <c r="AV153" s="13" t="s">
        <v>92</v>
      </c>
      <c r="AW153" s="13" t="s">
        <v>37</v>
      </c>
      <c r="AX153" s="13" t="s">
        <v>82</v>
      </c>
      <c r="AY153" s="248" t="s">
        <v>139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190</v>
      </c>
      <c r="G154" s="238"/>
      <c r="H154" s="242">
        <v>19.530000000000001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92</v>
      </c>
      <c r="AV154" s="13" t="s">
        <v>92</v>
      </c>
      <c r="AW154" s="13" t="s">
        <v>37</v>
      </c>
      <c r="AX154" s="13" t="s">
        <v>82</v>
      </c>
      <c r="AY154" s="248" t="s">
        <v>139</v>
      </c>
    </row>
    <row r="155" s="13" customFormat="1">
      <c r="A155" s="13"/>
      <c r="B155" s="237"/>
      <c r="C155" s="238"/>
      <c r="D155" s="239" t="s">
        <v>150</v>
      </c>
      <c r="E155" s="240" t="s">
        <v>1</v>
      </c>
      <c r="F155" s="241" t="s">
        <v>191</v>
      </c>
      <c r="G155" s="238"/>
      <c r="H155" s="242">
        <v>25.16</v>
      </c>
      <c r="I155" s="243"/>
      <c r="J155" s="238"/>
      <c r="K155" s="238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150</v>
      </c>
      <c r="AU155" s="248" t="s">
        <v>92</v>
      </c>
      <c r="AV155" s="13" t="s">
        <v>92</v>
      </c>
      <c r="AW155" s="13" t="s">
        <v>37</v>
      </c>
      <c r="AX155" s="13" t="s">
        <v>82</v>
      </c>
      <c r="AY155" s="248" t="s">
        <v>139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192</v>
      </c>
      <c r="G156" s="238"/>
      <c r="H156" s="242">
        <v>16.675000000000001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92</v>
      </c>
      <c r="AV156" s="13" t="s">
        <v>92</v>
      </c>
      <c r="AW156" s="13" t="s">
        <v>37</v>
      </c>
      <c r="AX156" s="13" t="s">
        <v>82</v>
      </c>
      <c r="AY156" s="248" t="s">
        <v>139</v>
      </c>
    </row>
    <row r="157" s="13" customFormat="1">
      <c r="A157" s="13"/>
      <c r="B157" s="237"/>
      <c r="C157" s="238"/>
      <c r="D157" s="239" t="s">
        <v>150</v>
      </c>
      <c r="E157" s="240" t="s">
        <v>1</v>
      </c>
      <c r="F157" s="241" t="s">
        <v>193</v>
      </c>
      <c r="G157" s="238"/>
      <c r="H157" s="242">
        <v>7.5999999999999996</v>
      </c>
      <c r="I157" s="243"/>
      <c r="J157" s="238"/>
      <c r="K157" s="238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150</v>
      </c>
      <c r="AU157" s="248" t="s">
        <v>92</v>
      </c>
      <c r="AV157" s="13" t="s">
        <v>92</v>
      </c>
      <c r="AW157" s="13" t="s">
        <v>37</v>
      </c>
      <c r="AX157" s="13" t="s">
        <v>82</v>
      </c>
      <c r="AY157" s="248" t="s">
        <v>139</v>
      </c>
    </row>
    <row r="158" s="14" customFormat="1">
      <c r="A158" s="14"/>
      <c r="B158" s="249"/>
      <c r="C158" s="250"/>
      <c r="D158" s="239" t="s">
        <v>150</v>
      </c>
      <c r="E158" s="251" t="s">
        <v>1</v>
      </c>
      <c r="F158" s="252" t="s">
        <v>153</v>
      </c>
      <c r="G158" s="250"/>
      <c r="H158" s="253">
        <v>234.98500000000001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150</v>
      </c>
      <c r="AU158" s="259" t="s">
        <v>92</v>
      </c>
      <c r="AV158" s="14" t="s">
        <v>146</v>
      </c>
      <c r="AW158" s="14" t="s">
        <v>37</v>
      </c>
      <c r="AX158" s="14" t="s">
        <v>90</v>
      </c>
      <c r="AY158" s="259" t="s">
        <v>139</v>
      </c>
    </row>
    <row r="159" s="2" customFormat="1" ht="44.25" customHeight="1">
      <c r="A159" s="39"/>
      <c r="B159" s="40"/>
      <c r="C159" s="219" t="s">
        <v>194</v>
      </c>
      <c r="D159" s="219" t="s">
        <v>141</v>
      </c>
      <c r="E159" s="220" t="s">
        <v>195</v>
      </c>
      <c r="F159" s="221" t="s">
        <v>196</v>
      </c>
      <c r="G159" s="222" t="s">
        <v>168</v>
      </c>
      <c r="H159" s="223">
        <v>141</v>
      </c>
      <c r="I159" s="224"/>
      <c r="J159" s="225">
        <f>ROUND(I159*H159,2)</f>
        <v>0</v>
      </c>
      <c r="K159" s="221" t="s">
        <v>145</v>
      </c>
      <c r="L159" s="45"/>
      <c r="M159" s="226" t="s">
        <v>1</v>
      </c>
      <c r="N159" s="227" t="s">
        <v>47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146</v>
      </c>
      <c r="AT159" s="230" t="s">
        <v>141</v>
      </c>
      <c r="AU159" s="230" t="s">
        <v>92</v>
      </c>
      <c r="AY159" s="18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90</v>
      </c>
      <c r="BK159" s="231">
        <f>ROUND(I159*H159,2)</f>
        <v>0</v>
      </c>
      <c r="BL159" s="18" t="s">
        <v>146</v>
      </c>
      <c r="BM159" s="230" t="s">
        <v>197</v>
      </c>
    </row>
    <row r="160" s="2" customFormat="1">
      <c r="A160" s="39"/>
      <c r="B160" s="40"/>
      <c r="C160" s="41"/>
      <c r="D160" s="232" t="s">
        <v>148</v>
      </c>
      <c r="E160" s="41"/>
      <c r="F160" s="233" t="s">
        <v>198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92</v>
      </c>
    </row>
    <row r="161" s="15" customFormat="1">
      <c r="A161" s="15"/>
      <c r="B161" s="261"/>
      <c r="C161" s="262"/>
      <c r="D161" s="239" t="s">
        <v>150</v>
      </c>
      <c r="E161" s="263" t="s">
        <v>1</v>
      </c>
      <c r="F161" s="264" t="s">
        <v>199</v>
      </c>
      <c r="G161" s="262"/>
      <c r="H161" s="263" t="s">
        <v>1</v>
      </c>
      <c r="I161" s="265"/>
      <c r="J161" s="262"/>
      <c r="K161" s="262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150</v>
      </c>
      <c r="AU161" s="270" t="s">
        <v>92</v>
      </c>
      <c r="AV161" s="15" t="s">
        <v>90</v>
      </c>
      <c r="AW161" s="15" t="s">
        <v>37</v>
      </c>
      <c r="AX161" s="15" t="s">
        <v>82</v>
      </c>
      <c r="AY161" s="270" t="s">
        <v>139</v>
      </c>
    </row>
    <row r="162" s="13" customFormat="1">
      <c r="A162" s="13"/>
      <c r="B162" s="237"/>
      <c r="C162" s="238"/>
      <c r="D162" s="239" t="s">
        <v>150</v>
      </c>
      <c r="E162" s="240" t="s">
        <v>1</v>
      </c>
      <c r="F162" s="241" t="s">
        <v>200</v>
      </c>
      <c r="G162" s="238"/>
      <c r="H162" s="242">
        <v>141</v>
      </c>
      <c r="I162" s="243"/>
      <c r="J162" s="238"/>
      <c r="K162" s="238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150</v>
      </c>
      <c r="AU162" s="248" t="s">
        <v>92</v>
      </c>
      <c r="AV162" s="13" t="s">
        <v>92</v>
      </c>
      <c r="AW162" s="13" t="s">
        <v>37</v>
      </c>
      <c r="AX162" s="13" t="s">
        <v>90</v>
      </c>
      <c r="AY162" s="248" t="s">
        <v>139</v>
      </c>
    </row>
    <row r="163" s="2" customFormat="1" ht="62.7" customHeight="1">
      <c r="A163" s="39"/>
      <c r="B163" s="40"/>
      <c r="C163" s="219" t="s">
        <v>201</v>
      </c>
      <c r="D163" s="219" t="s">
        <v>141</v>
      </c>
      <c r="E163" s="220" t="s">
        <v>202</v>
      </c>
      <c r="F163" s="221" t="s">
        <v>203</v>
      </c>
      <c r="G163" s="222" t="s">
        <v>168</v>
      </c>
      <c r="H163" s="223">
        <v>717.32000000000005</v>
      </c>
      <c r="I163" s="224"/>
      <c r="J163" s="225">
        <f>ROUND(I163*H163,2)</f>
        <v>0</v>
      </c>
      <c r="K163" s="221" t="s">
        <v>145</v>
      </c>
      <c r="L163" s="45"/>
      <c r="M163" s="226" t="s">
        <v>1</v>
      </c>
      <c r="N163" s="227" t="s">
        <v>47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146</v>
      </c>
      <c r="AT163" s="230" t="s">
        <v>141</v>
      </c>
      <c r="AU163" s="230" t="s">
        <v>92</v>
      </c>
      <c r="AY163" s="18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90</v>
      </c>
      <c r="BK163" s="231">
        <f>ROUND(I163*H163,2)</f>
        <v>0</v>
      </c>
      <c r="BL163" s="18" t="s">
        <v>146</v>
      </c>
      <c r="BM163" s="230" t="s">
        <v>204</v>
      </c>
    </row>
    <row r="164" s="2" customFormat="1">
      <c r="A164" s="39"/>
      <c r="B164" s="40"/>
      <c r="C164" s="41"/>
      <c r="D164" s="232" t="s">
        <v>148</v>
      </c>
      <c r="E164" s="41"/>
      <c r="F164" s="233" t="s">
        <v>205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92</v>
      </c>
    </row>
    <row r="165" s="13" customFormat="1">
      <c r="A165" s="13"/>
      <c r="B165" s="237"/>
      <c r="C165" s="238"/>
      <c r="D165" s="239" t="s">
        <v>150</v>
      </c>
      <c r="E165" s="240" t="s">
        <v>1</v>
      </c>
      <c r="F165" s="241" t="s">
        <v>206</v>
      </c>
      <c r="G165" s="238"/>
      <c r="H165" s="242">
        <v>234.98500000000001</v>
      </c>
      <c r="I165" s="243"/>
      <c r="J165" s="238"/>
      <c r="K165" s="238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150</v>
      </c>
      <c r="AU165" s="248" t="s">
        <v>92</v>
      </c>
      <c r="AV165" s="13" t="s">
        <v>92</v>
      </c>
      <c r="AW165" s="13" t="s">
        <v>37</v>
      </c>
      <c r="AX165" s="13" t="s">
        <v>82</v>
      </c>
      <c r="AY165" s="248" t="s">
        <v>139</v>
      </c>
    </row>
    <row r="166" s="13" customFormat="1">
      <c r="A166" s="13"/>
      <c r="B166" s="237"/>
      <c r="C166" s="238"/>
      <c r="D166" s="239" t="s">
        <v>150</v>
      </c>
      <c r="E166" s="240" t="s">
        <v>1</v>
      </c>
      <c r="F166" s="241" t="s">
        <v>207</v>
      </c>
      <c r="G166" s="238"/>
      <c r="H166" s="242">
        <v>53.850000000000001</v>
      </c>
      <c r="I166" s="243"/>
      <c r="J166" s="238"/>
      <c r="K166" s="238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150</v>
      </c>
      <c r="AU166" s="248" t="s">
        <v>92</v>
      </c>
      <c r="AV166" s="13" t="s">
        <v>92</v>
      </c>
      <c r="AW166" s="13" t="s">
        <v>37</v>
      </c>
      <c r="AX166" s="13" t="s">
        <v>82</v>
      </c>
      <c r="AY166" s="248" t="s">
        <v>139</v>
      </c>
    </row>
    <row r="167" s="13" customFormat="1">
      <c r="A167" s="13"/>
      <c r="B167" s="237"/>
      <c r="C167" s="238"/>
      <c r="D167" s="239" t="s">
        <v>150</v>
      </c>
      <c r="E167" s="240" t="s">
        <v>1</v>
      </c>
      <c r="F167" s="241" t="s">
        <v>208</v>
      </c>
      <c r="G167" s="238"/>
      <c r="H167" s="242">
        <v>234.98500000000001</v>
      </c>
      <c r="I167" s="243"/>
      <c r="J167" s="238"/>
      <c r="K167" s="238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150</v>
      </c>
      <c r="AU167" s="248" t="s">
        <v>92</v>
      </c>
      <c r="AV167" s="13" t="s">
        <v>92</v>
      </c>
      <c r="AW167" s="13" t="s">
        <v>37</v>
      </c>
      <c r="AX167" s="13" t="s">
        <v>82</v>
      </c>
      <c r="AY167" s="248" t="s">
        <v>139</v>
      </c>
    </row>
    <row r="168" s="13" customFormat="1">
      <c r="A168" s="13"/>
      <c r="B168" s="237"/>
      <c r="C168" s="238"/>
      <c r="D168" s="239" t="s">
        <v>150</v>
      </c>
      <c r="E168" s="240" t="s">
        <v>1</v>
      </c>
      <c r="F168" s="241" t="s">
        <v>209</v>
      </c>
      <c r="G168" s="238"/>
      <c r="H168" s="242">
        <v>193.5</v>
      </c>
      <c r="I168" s="243"/>
      <c r="J168" s="238"/>
      <c r="K168" s="238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150</v>
      </c>
      <c r="AU168" s="248" t="s">
        <v>92</v>
      </c>
      <c r="AV168" s="13" t="s">
        <v>92</v>
      </c>
      <c r="AW168" s="13" t="s">
        <v>37</v>
      </c>
      <c r="AX168" s="13" t="s">
        <v>82</v>
      </c>
      <c r="AY168" s="248" t="s">
        <v>139</v>
      </c>
    </row>
    <row r="169" s="14" customFormat="1">
      <c r="A169" s="14"/>
      <c r="B169" s="249"/>
      <c r="C169" s="250"/>
      <c r="D169" s="239" t="s">
        <v>150</v>
      </c>
      <c r="E169" s="251" t="s">
        <v>1</v>
      </c>
      <c r="F169" s="252" t="s">
        <v>153</v>
      </c>
      <c r="G169" s="250"/>
      <c r="H169" s="253">
        <v>717.32000000000005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150</v>
      </c>
      <c r="AU169" s="259" t="s">
        <v>92</v>
      </c>
      <c r="AV169" s="14" t="s">
        <v>146</v>
      </c>
      <c r="AW169" s="14" t="s">
        <v>37</v>
      </c>
      <c r="AX169" s="14" t="s">
        <v>90</v>
      </c>
      <c r="AY169" s="259" t="s">
        <v>139</v>
      </c>
    </row>
    <row r="170" s="2" customFormat="1" ht="62.7" customHeight="1">
      <c r="A170" s="39"/>
      <c r="B170" s="40"/>
      <c r="C170" s="219" t="s">
        <v>210</v>
      </c>
      <c r="D170" s="219" t="s">
        <v>141</v>
      </c>
      <c r="E170" s="220" t="s">
        <v>211</v>
      </c>
      <c r="F170" s="221" t="s">
        <v>212</v>
      </c>
      <c r="G170" s="222" t="s">
        <v>168</v>
      </c>
      <c r="H170" s="223">
        <v>450</v>
      </c>
      <c r="I170" s="224"/>
      <c r="J170" s="225">
        <f>ROUND(I170*H170,2)</f>
        <v>0</v>
      </c>
      <c r="K170" s="221" t="s">
        <v>145</v>
      </c>
      <c r="L170" s="45"/>
      <c r="M170" s="226" t="s">
        <v>1</v>
      </c>
      <c r="N170" s="227" t="s">
        <v>47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146</v>
      </c>
      <c r="AT170" s="230" t="s">
        <v>141</v>
      </c>
      <c r="AU170" s="230" t="s">
        <v>92</v>
      </c>
      <c r="AY170" s="18" t="s">
        <v>139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90</v>
      </c>
      <c r="BK170" s="231">
        <f>ROUND(I170*H170,2)</f>
        <v>0</v>
      </c>
      <c r="BL170" s="18" t="s">
        <v>146</v>
      </c>
      <c r="BM170" s="230" t="s">
        <v>213</v>
      </c>
    </row>
    <row r="171" s="2" customFormat="1">
      <c r="A171" s="39"/>
      <c r="B171" s="40"/>
      <c r="C171" s="41"/>
      <c r="D171" s="232" t="s">
        <v>148</v>
      </c>
      <c r="E171" s="41"/>
      <c r="F171" s="233" t="s">
        <v>214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148</v>
      </c>
      <c r="AU171" s="18" t="s">
        <v>92</v>
      </c>
    </row>
    <row r="172" s="13" customFormat="1">
      <c r="A172" s="13"/>
      <c r="B172" s="237"/>
      <c r="C172" s="238"/>
      <c r="D172" s="239" t="s">
        <v>150</v>
      </c>
      <c r="E172" s="240" t="s">
        <v>1</v>
      </c>
      <c r="F172" s="241" t="s">
        <v>215</v>
      </c>
      <c r="G172" s="238"/>
      <c r="H172" s="242">
        <v>450</v>
      </c>
      <c r="I172" s="243"/>
      <c r="J172" s="238"/>
      <c r="K172" s="238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150</v>
      </c>
      <c r="AU172" s="248" t="s">
        <v>92</v>
      </c>
      <c r="AV172" s="13" t="s">
        <v>92</v>
      </c>
      <c r="AW172" s="13" t="s">
        <v>37</v>
      </c>
      <c r="AX172" s="13" t="s">
        <v>90</v>
      </c>
      <c r="AY172" s="248" t="s">
        <v>139</v>
      </c>
    </row>
    <row r="173" s="2" customFormat="1" ht="44.25" customHeight="1">
      <c r="A173" s="39"/>
      <c r="B173" s="40"/>
      <c r="C173" s="219" t="s">
        <v>216</v>
      </c>
      <c r="D173" s="219" t="s">
        <v>141</v>
      </c>
      <c r="E173" s="220" t="s">
        <v>217</v>
      </c>
      <c r="F173" s="221" t="s">
        <v>218</v>
      </c>
      <c r="G173" s="222" t="s">
        <v>168</v>
      </c>
      <c r="H173" s="223">
        <v>737.5</v>
      </c>
      <c r="I173" s="224"/>
      <c r="J173" s="225">
        <f>ROUND(I173*H173,2)</f>
        <v>0</v>
      </c>
      <c r="K173" s="221" t="s">
        <v>145</v>
      </c>
      <c r="L173" s="45"/>
      <c r="M173" s="226" t="s">
        <v>1</v>
      </c>
      <c r="N173" s="227" t="s">
        <v>47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146</v>
      </c>
      <c r="AT173" s="230" t="s">
        <v>141</v>
      </c>
      <c r="AU173" s="230" t="s">
        <v>92</v>
      </c>
      <c r="AY173" s="18" t="s">
        <v>139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90</v>
      </c>
      <c r="BK173" s="231">
        <f>ROUND(I173*H173,2)</f>
        <v>0</v>
      </c>
      <c r="BL173" s="18" t="s">
        <v>146</v>
      </c>
      <c r="BM173" s="230" t="s">
        <v>219</v>
      </c>
    </row>
    <row r="174" s="2" customFormat="1">
      <c r="A174" s="39"/>
      <c r="B174" s="40"/>
      <c r="C174" s="41"/>
      <c r="D174" s="232" t="s">
        <v>148</v>
      </c>
      <c r="E174" s="41"/>
      <c r="F174" s="233" t="s">
        <v>220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92</v>
      </c>
    </row>
    <row r="175" s="13" customFormat="1">
      <c r="A175" s="13"/>
      <c r="B175" s="237"/>
      <c r="C175" s="238"/>
      <c r="D175" s="239" t="s">
        <v>150</v>
      </c>
      <c r="E175" s="240" t="s">
        <v>1</v>
      </c>
      <c r="F175" s="241" t="s">
        <v>221</v>
      </c>
      <c r="G175" s="238"/>
      <c r="H175" s="242">
        <v>235</v>
      </c>
      <c r="I175" s="243"/>
      <c r="J175" s="238"/>
      <c r="K175" s="238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150</v>
      </c>
      <c r="AU175" s="248" t="s">
        <v>92</v>
      </c>
      <c r="AV175" s="13" t="s">
        <v>92</v>
      </c>
      <c r="AW175" s="13" t="s">
        <v>37</v>
      </c>
      <c r="AX175" s="13" t="s">
        <v>82</v>
      </c>
      <c r="AY175" s="248" t="s">
        <v>139</v>
      </c>
    </row>
    <row r="176" s="13" customFormat="1">
      <c r="A176" s="13"/>
      <c r="B176" s="237"/>
      <c r="C176" s="238"/>
      <c r="D176" s="239" t="s">
        <v>150</v>
      </c>
      <c r="E176" s="240" t="s">
        <v>1</v>
      </c>
      <c r="F176" s="241" t="s">
        <v>222</v>
      </c>
      <c r="G176" s="238"/>
      <c r="H176" s="242">
        <v>52.5</v>
      </c>
      <c r="I176" s="243"/>
      <c r="J176" s="238"/>
      <c r="K176" s="238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150</v>
      </c>
      <c r="AU176" s="248" t="s">
        <v>92</v>
      </c>
      <c r="AV176" s="13" t="s">
        <v>92</v>
      </c>
      <c r="AW176" s="13" t="s">
        <v>37</v>
      </c>
      <c r="AX176" s="13" t="s">
        <v>82</v>
      </c>
      <c r="AY176" s="248" t="s">
        <v>139</v>
      </c>
    </row>
    <row r="177" s="13" customFormat="1">
      <c r="A177" s="13"/>
      <c r="B177" s="237"/>
      <c r="C177" s="238"/>
      <c r="D177" s="239" t="s">
        <v>150</v>
      </c>
      <c r="E177" s="240" t="s">
        <v>1</v>
      </c>
      <c r="F177" s="241" t="s">
        <v>215</v>
      </c>
      <c r="G177" s="238"/>
      <c r="H177" s="242">
        <v>450</v>
      </c>
      <c r="I177" s="243"/>
      <c r="J177" s="238"/>
      <c r="K177" s="238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150</v>
      </c>
      <c r="AU177" s="248" t="s">
        <v>92</v>
      </c>
      <c r="AV177" s="13" t="s">
        <v>92</v>
      </c>
      <c r="AW177" s="13" t="s">
        <v>37</v>
      </c>
      <c r="AX177" s="13" t="s">
        <v>82</v>
      </c>
      <c r="AY177" s="248" t="s">
        <v>139</v>
      </c>
    </row>
    <row r="178" s="14" customFormat="1">
      <c r="A178" s="14"/>
      <c r="B178" s="249"/>
      <c r="C178" s="250"/>
      <c r="D178" s="239" t="s">
        <v>150</v>
      </c>
      <c r="E178" s="251" t="s">
        <v>1</v>
      </c>
      <c r="F178" s="252" t="s">
        <v>153</v>
      </c>
      <c r="G178" s="250"/>
      <c r="H178" s="253">
        <v>737.5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150</v>
      </c>
      <c r="AU178" s="259" t="s">
        <v>92</v>
      </c>
      <c r="AV178" s="14" t="s">
        <v>146</v>
      </c>
      <c r="AW178" s="14" t="s">
        <v>37</v>
      </c>
      <c r="AX178" s="14" t="s">
        <v>90</v>
      </c>
      <c r="AY178" s="259" t="s">
        <v>139</v>
      </c>
    </row>
    <row r="179" s="2" customFormat="1" ht="66.75" customHeight="1">
      <c r="A179" s="39"/>
      <c r="B179" s="40"/>
      <c r="C179" s="219" t="s">
        <v>223</v>
      </c>
      <c r="D179" s="219" t="s">
        <v>141</v>
      </c>
      <c r="E179" s="220" t="s">
        <v>224</v>
      </c>
      <c r="F179" s="221" t="s">
        <v>225</v>
      </c>
      <c r="G179" s="222" t="s">
        <v>168</v>
      </c>
      <c r="H179" s="223">
        <v>375.73500000000001</v>
      </c>
      <c r="I179" s="224"/>
      <c r="J179" s="225">
        <f>ROUND(I179*H179,2)</f>
        <v>0</v>
      </c>
      <c r="K179" s="221" t="s">
        <v>145</v>
      </c>
      <c r="L179" s="45"/>
      <c r="M179" s="226" t="s">
        <v>1</v>
      </c>
      <c r="N179" s="227" t="s">
        <v>47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146</v>
      </c>
      <c r="AT179" s="230" t="s">
        <v>141</v>
      </c>
      <c r="AU179" s="230" t="s">
        <v>92</v>
      </c>
      <c r="AY179" s="18" t="s">
        <v>139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90</v>
      </c>
      <c r="BK179" s="231">
        <f>ROUND(I179*H179,2)</f>
        <v>0</v>
      </c>
      <c r="BL179" s="18" t="s">
        <v>146</v>
      </c>
      <c r="BM179" s="230" t="s">
        <v>226</v>
      </c>
    </row>
    <row r="180" s="2" customFormat="1">
      <c r="A180" s="39"/>
      <c r="B180" s="40"/>
      <c r="C180" s="41"/>
      <c r="D180" s="232" t="s">
        <v>148</v>
      </c>
      <c r="E180" s="41"/>
      <c r="F180" s="233" t="s">
        <v>227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92</v>
      </c>
    </row>
    <row r="181" s="2" customFormat="1">
      <c r="A181" s="39"/>
      <c r="B181" s="40"/>
      <c r="C181" s="41"/>
      <c r="D181" s="239" t="s">
        <v>177</v>
      </c>
      <c r="E181" s="41"/>
      <c r="F181" s="260" t="s">
        <v>228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177</v>
      </c>
      <c r="AU181" s="18" t="s">
        <v>92</v>
      </c>
    </row>
    <row r="182" s="15" customFormat="1">
      <c r="A182" s="15"/>
      <c r="B182" s="261"/>
      <c r="C182" s="262"/>
      <c r="D182" s="239" t="s">
        <v>150</v>
      </c>
      <c r="E182" s="263" t="s">
        <v>1</v>
      </c>
      <c r="F182" s="264" t="s">
        <v>229</v>
      </c>
      <c r="G182" s="262"/>
      <c r="H182" s="263" t="s">
        <v>1</v>
      </c>
      <c r="I182" s="265"/>
      <c r="J182" s="262"/>
      <c r="K182" s="262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150</v>
      </c>
      <c r="AU182" s="270" t="s">
        <v>92</v>
      </c>
      <c r="AV182" s="15" t="s">
        <v>90</v>
      </c>
      <c r="AW182" s="15" t="s">
        <v>37</v>
      </c>
      <c r="AX182" s="15" t="s">
        <v>82</v>
      </c>
      <c r="AY182" s="270" t="s">
        <v>139</v>
      </c>
    </row>
    <row r="183" s="13" customFormat="1">
      <c r="A183" s="13"/>
      <c r="B183" s="237"/>
      <c r="C183" s="238"/>
      <c r="D183" s="239" t="s">
        <v>150</v>
      </c>
      <c r="E183" s="240" t="s">
        <v>1</v>
      </c>
      <c r="F183" s="241" t="s">
        <v>230</v>
      </c>
      <c r="G183" s="238"/>
      <c r="H183" s="242">
        <v>33.390000000000001</v>
      </c>
      <c r="I183" s="243"/>
      <c r="J183" s="238"/>
      <c r="K183" s="238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150</v>
      </c>
      <c r="AU183" s="248" t="s">
        <v>92</v>
      </c>
      <c r="AV183" s="13" t="s">
        <v>92</v>
      </c>
      <c r="AW183" s="13" t="s">
        <v>37</v>
      </c>
      <c r="AX183" s="13" t="s">
        <v>82</v>
      </c>
      <c r="AY183" s="248" t="s">
        <v>139</v>
      </c>
    </row>
    <row r="184" s="13" customFormat="1">
      <c r="A184" s="13"/>
      <c r="B184" s="237"/>
      <c r="C184" s="238"/>
      <c r="D184" s="239" t="s">
        <v>150</v>
      </c>
      <c r="E184" s="240" t="s">
        <v>1</v>
      </c>
      <c r="F184" s="241" t="s">
        <v>231</v>
      </c>
      <c r="G184" s="238"/>
      <c r="H184" s="242">
        <v>50.729999999999997</v>
      </c>
      <c r="I184" s="243"/>
      <c r="J184" s="238"/>
      <c r="K184" s="238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150</v>
      </c>
      <c r="AU184" s="248" t="s">
        <v>92</v>
      </c>
      <c r="AV184" s="13" t="s">
        <v>92</v>
      </c>
      <c r="AW184" s="13" t="s">
        <v>37</v>
      </c>
      <c r="AX184" s="13" t="s">
        <v>82</v>
      </c>
      <c r="AY184" s="248" t="s">
        <v>139</v>
      </c>
    </row>
    <row r="185" s="13" customFormat="1">
      <c r="A185" s="13"/>
      <c r="B185" s="237"/>
      <c r="C185" s="238"/>
      <c r="D185" s="239" t="s">
        <v>150</v>
      </c>
      <c r="E185" s="240" t="s">
        <v>1</v>
      </c>
      <c r="F185" s="241" t="s">
        <v>232</v>
      </c>
      <c r="G185" s="238"/>
      <c r="H185" s="242">
        <v>45.899999999999999</v>
      </c>
      <c r="I185" s="243"/>
      <c r="J185" s="238"/>
      <c r="K185" s="238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150</v>
      </c>
      <c r="AU185" s="248" t="s">
        <v>92</v>
      </c>
      <c r="AV185" s="13" t="s">
        <v>92</v>
      </c>
      <c r="AW185" s="13" t="s">
        <v>37</v>
      </c>
      <c r="AX185" s="13" t="s">
        <v>82</v>
      </c>
      <c r="AY185" s="248" t="s">
        <v>139</v>
      </c>
    </row>
    <row r="186" s="13" customFormat="1">
      <c r="A186" s="13"/>
      <c r="B186" s="237"/>
      <c r="C186" s="238"/>
      <c r="D186" s="239" t="s">
        <v>150</v>
      </c>
      <c r="E186" s="240" t="s">
        <v>1</v>
      </c>
      <c r="F186" s="241" t="s">
        <v>233</v>
      </c>
      <c r="G186" s="238"/>
      <c r="H186" s="242">
        <v>24.48</v>
      </c>
      <c r="I186" s="243"/>
      <c r="J186" s="238"/>
      <c r="K186" s="238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150</v>
      </c>
      <c r="AU186" s="248" t="s">
        <v>92</v>
      </c>
      <c r="AV186" s="13" t="s">
        <v>92</v>
      </c>
      <c r="AW186" s="13" t="s">
        <v>37</v>
      </c>
      <c r="AX186" s="13" t="s">
        <v>82</v>
      </c>
      <c r="AY186" s="248" t="s">
        <v>139</v>
      </c>
    </row>
    <row r="187" s="13" customFormat="1">
      <c r="A187" s="13"/>
      <c r="B187" s="237"/>
      <c r="C187" s="238"/>
      <c r="D187" s="239" t="s">
        <v>150</v>
      </c>
      <c r="E187" s="240" t="s">
        <v>1</v>
      </c>
      <c r="F187" s="241" t="s">
        <v>234</v>
      </c>
      <c r="G187" s="238"/>
      <c r="H187" s="242">
        <v>23.140000000000001</v>
      </c>
      <c r="I187" s="243"/>
      <c r="J187" s="238"/>
      <c r="K187" s="238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150</v>
      </c>
      <c r="AU187" s="248" t="s">
        <v>92</v>
      </c>
      <c r="AV187" s="13" t="s">
        <v>92</v>
      </c>
      <c r="AW187" s="13" t="s">
        <v>37</v>
      </c>
      <c r="AX187" s="13" t="s">
        <v>82</v>
      </c>
      <c r="AY187" s="248" t="s">
        <v>139</v>
      </c>
    </row>
    <row r="188" s="13" customFormat="1">
      <c r="A188" s="13"/>
      <c r="B188" s="237"/>
      <c r="C188" s="238"/>
      <c r="D188" s="239" t="s">
        <v>150</v>
      </c>
      <c r="E188" s="240" t="s">
        <v>1</v>
      </c>
      <c r="F188" s="241" t="s">
        <v>235</v>
      </c>
      <c r="G188" s="238"/>
      <c r="H188" s="242">
        <v>17.25</v>
      </c>
      <c r="I188" s="243"/>
      <c r="J188" s="238"/>
      <c r="K188" s="238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150</v>
      </c>
      <c r="AU188" s="248" t="s">
        <v>92</v>
      </c>
      <c r="AV188" s="13" t="s">
        <v>92</v>
      </c>
      <c r="AW188" s="13" t="s">
        <v>37</v>
      </c>
      <c r="AX188" s="13" t="s">
        <v>82</v>
      </c>
      <c r="AY188" s="248" t="s">
        <v>139</v>
      </c>
    </row>
    <row r="189" s="13" customFormat="1">
      <c r="A189" s="13"/>
      <c r="B189" s="237"/>
      <c r="C189" s="238"/>
      <c r="D189" s="239" t="s">
        <v>150</v>
      </c>
      <c r="E189" s="240" t="s">
        <v>1</v>
      </c>
      <c r="F189" s="241" t="s">
        <v>236</v>
      </c>
      <c r="G189" s="238"/>
      <c r="H189" s="242">
        <v>24</v>
      </c>
      <c r="I189" s="243"/>
      <c r="J189" s="238"/>
      <c r="K189" s="238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150</v>
      </c>
      <c r="AU189" s="248" t="s">
        <v>92</v>
      </c>
      <c r="AV189" s="13" t="s">
        <v>92</v>
      </c>
      <c r="AW189" s="13" t="s">
        <v>37</v>
      </c>
      <c r="AX189" s="13" t="s">
        <v>82</v>
      </c>
      <c r="AY189" s="248" t="s">
        <v>139</v>
      </c>
    </row>
    <row r="190" s="13" customFormat="1">
      <c r="A190" s="13"/>
      <c r="B190" s="237"/>
      <c r="C190" s="238"/>
      <c r="D190" s="239" t="s">
        <v>150</v>
      </c>
      <c r="E190" s="240" t="s">
        <v>1</v>
      </c>
      <c r="F190" s="241" t="s">
        <v>237</v>
      </c>
      <c r="G190" s="238"/>
      <c r="H190" s="242">
        <v>69.290000000000006</v>
      </c>
      <c r="I190" s="243"/>
      <c r="J190" s="238"/>
      <c r="K190" s="238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150</v>
      </c>
      <c r="AU190" s="248" t="s">
        <v>92</v>
      </c>
      <c r="AV190" s="13" t="s">
        <v>92</v>
      </c>
      <c r="AW190" s="13" t="s">
        <v>37</v>
      </c>
      <c r="AX190" s="13" t="s">
        <v>82</v>
      </c>
      <c r="AY190" s="248" t="s">
        <v>139</v>
      </c>
    </row>
    <row r="191" s="13" customFormat="1">
      <c r="A191" s="13"/>
      <c r="B191" s="237"/>
      <c r="C191" s="238"/>
      <c r="D191" s="239" t="s">
        <v>150</v>
      </c>
      <c r="E191" s="240" t="s">
        <v>1</v>
      </c>
      <c r="F191" s="241" t="s">
        <v>238</v>
      </c>
      <c r="G191" s="238"/>
      <c r="H191" s="242">
        <v>37.229999999999997</v>
      </c>
      <c r="I191" s="243"/>
      <c r="J191" s="238"/>
      <c r="K191" s="238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150</v>
      </c>
      <c r="AU191" s="248" t="s">
        <v>92</v>
      </c>
      <c r="AV191" s="13" t="s">
        <v>92</v>
      </c>
      <c r="AW191" s="13" t="s">
        <v>37</v>
      </c>
      <c r="AX191" s="13" t="s">
        <v>82</v>
      </c>
      <c r="AY191" s="248" t="s">
        <v>139</v>
      </c>
    </row>
    <row r="192" s="13" customFormat="1">
      <c r="A192" s="13"/>
      <c r="B192" s="237"/>
      <c r="C192" s="238"/>
      <c r="D192" s="239" t="s">
        <v>150</v>
      </c>
      <c r="E192" s="240" t="s">
        <v>1</v>
      </c>
      <c r="F192" s="241" t="s">
        <v>239</v>
      </c>
      <c r="G192" s="238"/>
      <c r="H192" s="242">
        <v>14.4</v>
      </c>
      <c r="I192" s="243"/>
      <c r="J192" s="238"/>
      <c r="K192" s="238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150</v>
      </c>
      <c r="AU192" s="248" t="s">
        <v>92</v>
      </c>
      <c r="AV192" s="13" t="s">
        <v>92</v>
      </c>
      <c r="AW192" s="13" t="s">
        <v>37</v>
      </c>
      <c r="AX192" s="13" t="s">
        <v>82</v>
      </c>
      <c r="AY192" s="248" t="s">
        <v>139</v>
      </c>
    </row>
    <row r="193" s="13" customFormat="1">
      <c r="A193" s="13"/>
      <c r="B193" s="237"/>
      <c r="C193" s="238"/>
      <c r="D193" s="239" t="s">
        <v>150</v>
      </c>
      <c r="E193" s="240" t="s">
        <v>1</v>
      </c>
      <c r="F193" s="241" t="s">
        <v>240</v>
      </c>
      <c r="G193" s="238"/>
      <c r="H193" s="242">
        <v>12.6</v>
      </c>
      <c r="I193" s="243"/>
      <c r="J193" s="238"/>
      <c r="K193" s="238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150</v>
      </c>
      <c r="AU193" s="248" t="s">
        <v>92</v>
      </c>
      <c r="AV193" s="13" t="s">
        <v>92</v>
      </c>
      <c r="AW193" s="13" t="s">
        <v>37</v>
      </c>
      <c r="AX193" s="13" t="s">
        <v>82</v>
      </c>
      <c r="AY193" s="248" t="s">
        <v>139</v>
      </c>
    </row>
    <row r="194" s="13" customFormat="1">
      <c r="A194" s="13"/>
      <c r="B194" s="237"/>
      <c r="C194" s="238"/>
      <c r="D194" s="239" t="s">
        <v>150</v>
      </c>
      <c r="E194" s="240" t="s">
        <v>1</v>
      </c>
      <c r="F194" s="241" t="s">
        <v>241</v>
      </c>
      <c r="G194" s="238"/>
      <c r="H194" s="242">
        <v>12.24</v>
      </c>
      <c r="I194" s="243"/>
      <c r="J194" s="238"/>
      <c r="K194" s="238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150</v>
      </c>
      <c r="AU194" s="248" t="s">
        <v>92</v>
      </c>
      <c r="AV194" s="13" t="s">
        <v>92</v>
      </c>
      <c r="AW194" s="13" t="s">
        <v>37</v>
      </c>
      <c r="AX194" s="13" t="s">
        <v>82</v>
      </c>
      <c r="AY194" s="248" t="s">
        <v>139</v>
      </c>
    </row>
    <row r="195" s="13" customFormat="1">
      <c r="A195" s="13"/>
      <c r="B195" s="237"/>
      <c r="C195" s="238"/>
      <c r="D195" s="239" t="s">
        <v>150</v>
      </c>
      <c r="E195" s="240" t="s">
        <v>1</v>
      </c>
      <c r="F195" s="241" t="s">
        <v>242</v>
      </c>
      <c r="G195" s="238"/>
      <c r="H195" s="242">
        <v>6.5250000000000004</v>
      </c>
      <c r="I195" s="243"/>
      <c r="J195" s="238"/>
      <c r="K195" s="238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150</v>
      </c>
      <c r="AU195" s="248" t="s">
        <v>92</v>
      </c>
      <c r="AV195" s="13" t="s">
        <v>92</v>
      </c>
      <c r="AW195" s="13" t="s">
        <v>37</v>
      </c>
      <c r="AX195" s="13" t="s">
        <v>82</v>
      </c>
      <c r="AY195" s="248" t="s">
        <v>139</v>
      </c>
    </row>
    <row r="196" s="13" customFormat="1">
      <c r="A196" s="13"/>
      <c r="B196" s="237"/>
      <c r="C196" s="238"/>
      <c r="D196" s="239" t="s">
        <v>150</v>
      </c>
      <c r="E196" s="240" t="s">
        <v>1</v>
      </c>
      <c r="F196" s="241" t="s">
        <v>243</v>
      </c>
      <c r="G196" s="238"/>
      <c r="H196" s="242">
        <v>4.5599999999999996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150</v>
      </c>
      <c r="AU196" s="248" t="s">
        <v>92</v>
      </c>
      <c r="AV196" s="13" t="s">
        <v>92</v>
      </c>
      <c r="AW196" s="13" t="s">
        <v>37</v>
      </c>
      <c r="AX196" s="13" t="s">
        <v>82</v>
      </c>
      <c r="AY196" s="248" t="s">
        <v>139</v>
      </c>
    </row>
    <row r="197" s="14" customFormat="1">
      <c r="A197" s="14"/>
      <c r="B197" s="249"/>
      <c r="C197" s="250"/>
      <c r="D197" s="239" t="s">
        <v>150</v>
      </c>
      <c r="E197" s="251" t="s">
        <v>1</v>
      </c>
      <c r="F197" s="252" t="s">
        <v>153</v>
      </c>
      <c r="G197" s="250"/>
      <c r="H197" s="253">
        <v>375.73500000000001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150</v>
      </c>
      <c r="AU197" s="259" t="s">
        <v>92</v>
      </c>
      <c r="AV197" s="14" t="s">
        <v>146</v>
      </c>
      <c r="AW197" s="14" t="s">
        <v>37</v>
      </c>
      <c r="AX197" s="14" t="s">
        <v>90</v>
      </c>
      <c r="AY197" s="259" t="s">
        <v>139</v>
      </c>
    </row>
    <row r="198" s="2" customFormat="1" ht="37.8" customHeight="1">
      <c r="A198" s="39"/>
      <c r="B198" s="40"/>
      <c r="C198" s="219" t="s">
        <v>244</v>
      </c>
      <c r="D198" s="219" t="s">
        <v>141</v>
      </c>
      <c r="E198" s="220" t="s">
        <v>245</v>
      </c>
      <c r="F198" s="221" t="s">
        <v>246</v>
      </c>
      <c r="G198" s="222" t="s">
        <v>168</v>
      </c>
      <c r="H198" s="223">
        <v>450.089</v>
      </c>
      <c r="I198" s="224"/>
      <c r="J198" s="225">
        <f>ROUND(I198*H198,2)</f>
        <v>0</v>
      </c>
      <c r="K198" s="221" t="s">
        <v>145</v>
      </c>
      <c r="L198" s="45"/>
      <c r="M198" s="226" t="s">
        <v>1</v>
      </c>
      <c r="N198" s="227" t="s">
        <v>47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146</v>
      </c>
      <c r="AT198" s="230" t="s">
        <v>141</v>
      </c>
      <c r="AU198" s="230" t="s">
        <v>92</v>
      </c>
      <c r="AY198" s="18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90</v>
      </c>
      <c r="BK198" s="231">
        <f>ROUND(I198*H198,2)</f>
        <v>0</v>
      </c>
      <c r="BL198" s="18" t="s">
        <v>146</v>
      </c>
      <c r="BM198" s="230" t="s">
        <v>247</v>
      </c>
    </row>
    <row r="199" s="2" customFormat="1">
      <c r="A199" s="39"/>
      <c r="B199" s="40"/>
      <c r="C199" s="41"/>
      <c r="D199" s="232" t="s">
        <v>148</v>
      </c>
      <c r="E199" s="41"/>
      <c r="F199" s="233" t="s">
        <v>248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92</v>
      </c>
    </row>
    <row r="200" s="13" customFormat="1">
      <c r="A200" s="13"/>
      <c r="B200" s="237"/>
      <c r="C200" s="238"/>
      <c r="D200" s="239" t="s">
        <v>150</v>
      </c>
      <c r="E200" s="240" t="s">
        <v>1</v>
      </c>
      <c r="F200" s="241" t="s">
        <v>249</v>
      </c>
      <c r="G200" s="238"/>
      <c r="H200" s="242">
        <v>196</v>
      </c>
      <c r="I200" s="243"/>
      <c r="J200" s="238"/>
      <c r="K200" s="238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150</v>
      </c>
      <c r="AU200" s="248" t="s">
        <v>92</v>
      </c>
      <c r="AV200" s="13" t="s">
        <v>92</v>
      </c>
      <c r="AW200" s="13" t="s">
        <v>37</v>
      </c>
      <c r="AX200" s="13" t="s">
        <v>82</v>
      </c>
      <c r="AY200" s="248" t="s">
        <v>139</v>
      </c>
    </row>
    <row r="201" s="13" customFormat="1">
      <c r="A201" s="13"/>
      <c r="B201" s="237"/>
      <c r="C201" s="238"/>
      <c r="D201" s="239" t="s">
        <v>150</v>
      </c>
      <c r="E201" s="240" t="s">
        <v>1</v>
      </c>
      <c r="F201" s="241" t="s">
        <v>250</v>
      </c>
      <c r="G201" s="238"/>
      <c r="H201" s="242">
        <v>254.089</v>
      </c>
      <c r="I201" s="243"/>
      <c r="J201" s="238"/>
      <c r="K201" s="238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150</v>
      </c>
      <c r="AU201" s="248" t="s">
        <v>92</v>
      </c>
      <c r="AV201" s="13" t="s">
        <v>92</v>
      </c>
      <c r="AW201" s="13" t="s">
        <v>37</v>
      </c>
      <c r="AX201" s="13" t="s">
        <v>82</v>
      </c>
      <c r="AY201" s="248" t="s">
        <v>139</v>
      </c>
    </row>
    <row r="202" s="14" customFormat="1">
      <c r="A202" s="14"/>
      <c r="B202" s="249"/>
      <c r="C202" s="250"/>
      <c r="D202" s="239" t="s">
        <v>150</v>
      </c>
      <c r="E202" s="251" t="s">
        <v>1</v>
      </c>
      <c r="F202" s="252" t="s">
        <v>153</v>
      </c>
      <c r="G202" s="250"/>
      <c r="H202" s="253">
        <v>450.089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150</v>
      </c>
      <c r="AU202" s="259" t="s">
        <v>92</v>
      </c>
      <c r="AV202" s="14" t="s">
        <v>146</v>
      </c>
      <c r="AW202" s="14" t="s">
        <v>37</v>
      </c>
      <c r="AX202" s="14" t="s">
        <v>90</v>
      </c>
      <c r="AY202" s="259" t="s">
        <v>139</v>
      </c>
    </row>
    <row r="203" s="2" customFormat="1" ht="37.8" customHeight="1">
      <c r="A203" s="39"/>
      <c r="B203" s="40"/>
      <c r="C203" s="219" t="s">
        <v>8</v>
      </c>
      <c r="D203" s="219" t="s">
        <v>141</v>
      </c>
      <c r="E203" s="220" t="s">
        <v>251</v>
      </c>
      <c r="F203" s="221" t="s">
        <v>252</v>
      </c>
      <c r="G203" s="222" t="s">
        <v>168</v>
      </c>
      <c r="H203" s="223">
        <v>287.48500000000001</v>
      </c>
      <c r="I203" s="224"/>
      <c r="J203" s="225">
        <f>ROUND(I203*H203,2)</f>
        <v>0</v>
      </c>
      <c r="K203" s="221" t="s">
        <v>145</v>
      </c>
      <c r="L203" s="45"/>
      <c r="M203" s="226" t="s">
        <v>1</v>
      </c>
      <c r="N203" s="227" t="s">
        <v>47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146</v>
      </c>
      <c r="AT203" s="230" t="s">
        <v>141</v>
      </c>
      <c r="AU203" s="230" t="s">
        <v>92</v>
      </c>
      <c r="AY203" s="18" t="s">
        <v>139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90</v>
      </c>
      <c r="BK203" s="231">
        <f>ROUND(I203*H203,2)</f>
        <v>0</v>
      </c>
      <c r="BL203" s="18" t="s">
        <v>146</v>
      </c>
      <c r="BM203" s="230" t="s">
        <v>253</v>
      </c>
    </row>
    <row r="204" s="2" customFormat="1">
      <c r="A204" s="39"/>
      <c r="B204" s="40"/>
      <c r="C204" s="41"/>
      <c r="D204" s="232" t="s">
        <v>148</v>
      </c>
      <c r="E204" s="41"/>
      <c r="F204" s="233" t="s">
        <v>254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92</v>
      </c>
    </row>
    <row r="205" s="2" customFormat="1">
      <c r="A205" s="39"/>
      <c r="B205" s="40"/>
      <c r="C205" s="41"/>
      <c r="D205" s="239" t="s">
        <v>177</v>
      </c>
      <c r="E205" s="41"/>
      <c r="F205" s="260" t="s">
        <v>255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177</v>
      </c>
      <c r="AU205" s="18" t="s">
        <v>92</v>
      </c>
    </row>
    <row r="206" s="13" customFormat="1">
      <c r="A206" s="13"/>
      <c r="B206" s="237"/>
      <c r="C206" s="238"/>
      <c r="D206" s="239" t="s">
        <v>150</v>
      </c>
      <c r="E206" s="240" t="s">
        <v>1</v>
      </c>
      <c r="F206" s="241" t="s">
        <v>256</v>
      </c>
      <c r="G206" s="238"/>
      <c r="H206" s="242">
        <v>287.48500000000001</v>
      </c>
      <c r="I206" s="243"/>
      <c r="J206" s="238"/>
      <c r="K206" s="238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150</v>
      </c>
      <c r="AU206" s="248" t="s">
        <v>92</v>
      </c>
      <c r="AV206" s="13" t="s">
        <v>92</v>
      </c>
      <c r="AW206" s="13" t="s">
        <v>37</v>
      </c>
      <c r="AX206" s="13" t="s">
        <v>90</v>
      </c>
      <c r="AY206" s="248" t="s">
        <v>139</v>
      </c>
    </row>
    <row r="207" s="2" customFormat="1" ht="33" customHeight="1">
      <c r="A207" s="39"/>
      <c r="B207" s="40"/>
      <c r="C207" s="219" t="s">
        <v>257</v>
      </c>
      <c r="D207" s="219" t="s">
        <v>141</v>
      </c>
      <c r="E207" s="220" t="s">
        <v>258</v>
      </c>
      <c r="F207" s="221" t="s">
        <v>259</v>
      </c>
      <c r="G207" s="222" t="s">
        <v>260</v>
      </c>
      <c r="H207" s="223">
        <v>200.25</v>
      </c>
      <c r="I207" s="224"/>
      <c r="J207" s="225">
        <f>ROUND(I207*H207,2)</f>
        <v>0</v>
      </c>
      <c r="K207" s="221" t="s">
        <v>145</v>
      </c>
      <c r="L207" s="45"/>
      <c r="M207" s="226" t="s">
        <v>1</v>
      </c>
      <c r="N207" s="227" t="s">
        <v>47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146</v>
      </c>
      <c r="AT207" s="230" t="s">
        <v>141</v>
      </c>
      <c r="AU207" s="230" t="s">
        <v>92</v>
      </c>
      <c r="AY207" s="18" t="s">
        <v>139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90</v>
      </c>
      <c r="BK207" s="231">
        <f>ROUND(I207*H207,2)</f>
        <v>0</v>
      </c>
      <c r="BL207" s="18" t="s">
        <v>146</v>
      </c>
      <c r="BM207" s="230" t="s">
        <v>261</v>
      </c>
    </row>
    <row r="208" s="2" customFormat="1">
      <c r="A208" s="39"/>
      <c r="B208" s="40"/>
      <c r="C208" s="41"/>
      <c r="D208" s="232" t="s">
        <v>148</v>
      </c>
      <c r="E208" s="41"/>
      <c r="F208" s="233" t="s">
        <v>262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92</v>
      </c>
    </row>
    <row r="209" s="15" customFormat="1">
      <c r="A209" s="15"/>
      <c r="B209" s="261"/>
      <c r="C209" s="262"/>
      <c r="D209" s="239" t="s">
        <v>150</v>
      </c>
      <c r="E209" s="263" t="s">
        <v>1</v>
      </c>
      <c r="F209" s="264" t="s">
        <v>263</v>
      </c>
      <c r="G209" s="262"/>
      <c r="H209" s="263" t="s">
        <v>1</v>
      </c>
      <c r="I209" s="265"/>
      <c r="J209" s="262"/>
      <c r="K209" s="262"/>
      <c r="L209" s="266"/>
      <c r="M209" s="267"/>
      <c r="N209" s="268"/>
      <c r="O209" s="268"/>
      <c r="P209" s="268"/>
      <c r="Q209" s="268"/>
      <c r="R209" s="268"/>
      <c r="S209" s="268"/>
      <c r="T209" s="26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0" t="s">
        <v>150</v>
      </c>
      <c r="AU209" s="270" t="s">
        <v>92</v>
      </c>
      <c r="AV209" s="15" t="s">
        <v>90</v>
      </c>
      <c r="AW209" s="15" t="s">
        <v>37</v>
      </c>
      <c r="AX209" s="15" t="s">
        <v>82</v>
      </c>
      <c r="AY209" s="270" t="s">
        <v>139</v>
      </c>
    </row>
    <row r="210" s="15" customFormat="1">
      <c r="A210" s="15"/>
      <c r="B210" s="261"/>
      <c r="C210" s="262"/>
      <c r="D210" s="239" t="s">
        <v>150</v>
      </c>
      <c r="E210" s="263" t="s">
        <v>1</v>
      </c>
      <c r="F210" s="264" t="s">
        <v>264</v>
      </c>
      <c r="G210" s="262"/>
      <c r="H210" s="263" t="s">
        <v>1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150</v>
      </c>
      <c r="AU210" s="270" t="s">
        <v>92</v>
      </c>
      <c r="AV210" s="15" t="s">
        <v>90</v>
      </c>
      <c r="AW210" s="15" t="s">
        <v>37</v>
      </c>
      <c r="AX210" s="15" t="s">
        <v>82</v>
      </c>
      <c r="AY210" s="270" t="s">
        <v>139</v>
      </c>
    </row>
    <row r="211" s="13" customFormat="1">
      <c r="A211" s="13"/>
      <c r="B211" s="237"/>
      <c r="C211" s="238"/>
      <c r="D211" s="239" t="s">
        <v>150</v>
      </c>
      <c r="E211" s="240" t="s">
        <v>1</v>
      </c>
      <c r="F211" s="241" t="s">
        <v>265</v>
      </c>
      <c r="G211" s="238"/>
      <c r="H211" s="242">
        <v>15.9</v>
      </c>
      <c r="I211" s="243"/>
      <c r="J211" s="238"/>
      <c r="K211" s="238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150</v>
      </c>
      <c r="AU211" s="248" t="s">
        <v>92</v>
      </c>
      <c r="AV211" s="13" t="s">
        <v>92</v>
      </c>
      <c r="AW211" s="13" t="s">
        <v>37</v>
      </c>
      <c r="AX211" s="13" t="s">
        <v>82</v>
      </c>
      <c r="AY211" s="248" t="s">
        <v>139</v>
      </c>
    </row>
    <row r="212" s="13" customFormat="1">
      <c r="A212" s="13"/>
      <c r="B212" s="237"/>
      <c r="C212" s="238"/>
      <c r="D212" s="239" t="s">
        <v>150</v>
      </c>
      <c r="E212" s="240" t="s">
        <v>1</v>
      </c>
      <c r="F212" s="241" t="s">
        <v>266</v>
      </c>
      <c r="G212" s="238"/>
      <c r="H212" s="242">
        <v>17.100000000000001</v>
      </c>
      <c r="I212" s="243"/>
      <c r="J212" s="238"/>
      <c r="K212" s="238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150</v>
      </c>
      <c r="AU212" s="248" t="s">
        <v>92</v>
      </c>
      <c r="AV212" s="13" t="s">
        <v>92</v>
      </c>
      <c r="AW212" s="13" t="s">
        <v>37</v>
      </c>
      <c r="AX212" s="13" t="s">
        <v>82</v>
      </c>
      <c r="AY212" s="248" t="s">
        <v>139</v>
      </c>
    </row>
    <row r="213" s="13" customFormat="1">
      <c r="A213" s="13"/>
      <c r="B213" s="237"/>
      <c r="C213" s="238"/>
      <c r="D213" s="239" t="s">
        <v>150</v>
      </c>
      <c r="E213" s="240" t="s">
        <v>1</v>
      </c>
      <c r="F213" s="241" t="s">
        <v>267</v>
      </c>
      <c r="G213" s="238"/>
      <c r="H213" s="242">
        <v>15.300000000000001</v>
      </c>
      <c r="I213" s="243"/>
      <c r="J213" s="238"/>
      <c r="K213" s="238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150</v>
      </c>
      <c r="AU213" s="248" t="s">
        <v>92</v>
      </c>
      <c r="AV213" s="13" t="s">
        <v>92</v>
      </c>
      <c r="AW213" s="13" t="s">
        <v>37</v>
      </c>
      <c r="AX213" s="13" t="s">
        <v>82</v>
      </c>
      <c r="AY213" s="248" t="s">
        <v>139</v>
      </c>
    </row>
    <row r="214" s="13" customFormat="1">
      <c r="A214" s="13"/>
      <c r="B214" s="237"/>
      <c r="C214" s="238"/>
      <c r="D214" s="239" t="s">
        <v>150</v>
      </c>
      <c r="E214" s="240" t="s">
        <v>1</v>
      </c>
      <c r="F214" s="241" t="s">
        <v>268</v>
      </c>
      <c r="G214" s="238"/>
      <c r="H214" s="242">
        <v>10.199999999999999</v>
      </c>
      <c r="I214" s="243"/>
      <c r="J214" s="238"/>
      <c r="K214" s="238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150</v>
      </c>
      <c r="AU214" s="248" t="s">
        <v>92</v>
      </c>
      <c r="AV214" s="13" t="s">
        <v>92</v>
      </c>
      <c r="AW214" s="13" t="s">
        <v>37</v>
      </c>
      <c r="AX214" s="13" t="s">
        <v>82</v>
      </c>
      <c r="AY214" s="248" t="s">
        <v>139</v>
      </c>
    </row>
    <row r="215" s="13" customFormat="1">
      <c r="A215" s="13"/>
      <c r="B215" s="237"/>
      <c r="C215" s="238"/>
      <c r="D215" s="239" t="s">
        <v>150</v>
      </c>
      <c r="E215" s="240" t="s">
        <v>1</v>
      </c>
      <c r="F215" s="241" t="s">
        <v>269</v>
      </c>
      <c r="G215" s="238"/>
      <c r="H215" s="242">
        <v>7.7999999999999998</v>
      </c>
      <c r="I215" s="243"/>
      <c r="J215" s="238"/>
      <c r="K215" s="238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150</v>
      </c>
      <c r="AU215" s="248" t="s">
        <v>92</v>
      </c>
      <c r="AV215" s="13" t="s">
        <v>92</v>
      </c>
      <c r="AW215" s="13" t="s">
        <v>37</v>
      </c>
      <c r="AX215" s="13" t="s">
        <v>82</v>
      </c>
      <c r="AY215" s="248" t="s">
        <v>139</v>
      </c>
    </row>
    <row r="216" s="13" customFormat="1">
      <c r="A216" s="13"/>
      <c r="B216" s="237"/>
      <c r="C216" s="238"/>
      <c r="D216" s="239" t="s">
        <v>150</v>
      </c>
      <c r="E216" s="240" t="s">
        <v>1</v>
      </c>
      <c r="F216" s="241" t="s">
        <v>270</v>
      </c>
      <c r="G216" s="238"/>
      <c r="H216" s="242">
        <v>6.9000000000000004</v>
      </c>
      <c r="I216" s="243"/>
      <c r="J216" s="238"/>
      <c r="K216" s="238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150</v>
      </c>
      <c r="AU216" s="248" t="s">
        <v>92</v>
      </c>
      <c r="AV216" s="13" t="s">
        <v>92</v>
      </c>
      <c r="AW216" s="13" t="s">
        <v>37</v>
      </c>
      <c r="AX216" s="13" t="s">
        <v>82</v>
      </c>
      <c r="AY216" s="248" t="s">
        <v>139</v>
      </c>
    </row>
    <row r="217" s="13" customFormat="1">
      <c r="A217" s="13"/>
      <c r="B217" s="237"/>
      <c r="C217" s="238"/>
      <c r="D217" s="239" t="s">
        <v>150</v>
      </c>
      <c r="E217" s="240" t="s">
        <v>1</v>
      </c>
      <c r="F217" s="241" t="s">
        <v>271</v>
      </c>
      <c r="G217" s="238"/>
      <c r="H217" s="242">
        <v>9</v>
      </c>
      <c r="I217" s="243"/>
      <c r="J217" s="238"/>
      <c r="K217" s="238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150</v>
      </c>
      <c r="AU217" s="248" t="s">
        <v>92</v>
      </c>
      <c r="AV217" s="13" t="s">
        <v>92</v>
      </c>
      <c r="AW217" s="13" t="s">
        <v>37</v>
      </c>
      <c r="AX217" s="13" t="s">
        <v>82</v>
      </c>
      <c r="AY217" s="248" t="s">
        <v>139</v>
      </c>
    </row>
    <row r="218" s="13" customFormat="1">
      <c r="A218" s="13"/>
      <c r="B218" s="237"/>
      <c r="C218" s="238"/>
      <c r="D218" s="239" t="s">
        <v>150</v>
      </c>
      <c r="E218" s="240" t="s">
        <v>1</v>
      </c>
      <c r="F218" s="241" t="s">
        <v>272</v>
      </c>
      <c r="G218" s="238"/>
      <c r="H218" s="242">
        <v>12.300000000000001</v>
      </c>
      <c r="I218" s="243"/>
      <c r="J218" s="238"/>
      <c r="K218" s="238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150</v>
      </c>
      <c r="AU218" s="248" t="s">
        <v>92</v>
      </c>
      <c r="AV218" s="13" t="s">
        <v>92</v>
      </c>
      <c r="AW218" s="13" t="s">
        <v>37</v>
      </c>
      <c r="AX218" s="13" t="s">
        <v>82</v>
      </c>
      <c r="AY218" s="248" t="s">
        <v>139</v>
      </c>
    </row>
    <row r="219" s="13" customFormat="1">
      <c r="A219" s="13"/>
      <c r="B219" s="237"/>
      <c r="C219" s="238"/>
      <c r="D219" s="239" t="s">
        <v>150</v>
      </c>
      <c r="E219" s="240" t="s">
        <v>1</v>
      </c>
      <c r="F219" s="241" t="s">
        <v>273</v>
      </c>
      <c r="G219" s="238"/>
      <c r="H219" s="242">
        <v>15.300000000000001</v>
      </c>
      <c r="I219" s="243"/>
      <c r="J219" s="238"/>
      <c r="K219" s="238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150</v>
      </c>
      <c r="AU219" s="248" t="s">
        <v>92</v>
      </c>
      <c r="AV219" s="13" t="s">
        <v>92</v>
      </c>
      <c r="AW219" s="13" t="s">
        <v>37</v>
      </c>
      <c r="AX219" s="13" t="s">
        <v>82</v>
      </c>
      <c r="AY219" s="248" t="s">
        <v>139</v>
      </c>
    </row>
    <row r="220" s="13" customFormat="1">
      <c r="A220" s="13"/>
      <c r="B220" s="237"/>
      <c r="C220" s="238"/>
      <c r="D220" s="239" t="s">
        <v>150</v>
      </c>
      <c r="E220" s="240" t="s">
        <v>1</v>
      </c>
      <c r="F220" s="241" t="s">
        <v>274</v>
      </c>
      <c r="G220" s="238"/>
      <c r="H220" s="242">
        <v>18</v>
      </c>
      <c r="I220" s="243"/>
      <c r="J220" s="238"/>
      <c r="K220" s="238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150</v>
      </c>
      <c r="AU220" s="248" t="s">
        <v>92</v>
      </c>
      <c r="AV220" s="13" t="s">
        <v>92</v>
      </c>
      <c r="AW220" s="13" t="s">
        <v>37</v>
      </c>
      <c r="AX220" s="13" t="s">
        <v>82</v>
      </c>
      <c r="AY220" s="248" t="s">
        <v>139</v>
      </c>
    </row>
    <row r="221" s="13" customFormat="1">
      <c r="A221" s="13"/>
      <c r="B221" s="237"/>
      <c r="C221" s="238"/>
      <c r="D221" s="239" t="s">
        <v>150</v>
      </c>
      <c r="E221" s="240" t="s">
        <v>1</v>
      </c>
      <c r="F221" s="241" t="s">
        <v>275</v>
      </c>
      <c r="G221" s="238"/>
      <c r="H221" s="242">
        <v>18.899999999999999</v>
      </c>
      <c r="I221" s="243"/>
      <c r="J221" s="238"/>
      <c r="K221" s="238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150</v>
      </c>
      <c r="AU221" s="248" t="s">
        <v>92</v>
      </c>
      <c r="AV221" s="13" t="s">
        <v>92</v>
      </c>
      <c r="AW221" s="13" t="s">
        <v>37</v>
      </c>
      <c r="AX221" s="13" t="s">
        <v>82</v>
      </c>
      <c r="AY221" s="248" t="s">
        <v>139</v>
      </c>
    </row>
    <row r="222" s="13" customFormat="1">
      <c r="A222" s="13"/>
      <c r="B222" s="237"/>
      <c r="C222" s="238"/>
      <c r="D222" s="239" t="s">
        <v>150</v>
      </c>
      <c r="E222" s="240" t="s">
        <v>1</v>
      </c>
      <c r="F222" s="241" t="s">
        <v>276</v>
      </c>
      <c r="G222" s="238"/>
      <c r="H222" s="242">
        <v>20.399999999999999</v>
      </c>
      <c r="I222" s="243"/>
      <c r="J222" s="238"/>
      <c r="K222" s="238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150</v>
      </c>
      <c r="AU222" s="248" t="s">
        <v>92</v>
      </c>
      <c r="AV222" s="13" t="s">
        <v>92</v>
      </c>
      <c r="AW222" s="13" t="s">
        <v>37</v>
      </c>
      <c r="AX222" s="13" t="s">
        <v>82</v>
      </c>
      <c r="AY222" s="248" t="s">
        <v>139</v>
      </c>
    </row>
    <row r="223" s="13" customFormat="1">
      <c r="A223" s="13"/>
      <c r="B223" s="237"/>
      <c r="C223" s="238"/>
      <c r="D223" s="239" t="s">
        <v>150</v>
      </c>
      <c r="E223" s="240" t="s">
        <v>1</v>
      </c>
      <c r="F223" s="241" t="s">
        <v>277</v>
      </c>
      <c r="G223" s="238"/>
      <c r="H223" s="242">
        <v>21.75</v>
      </c>
      <c r="I223" s="243"/>
      <c r="J223" s="238"/>
      <c r="K223" s="238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150</v>
      </c>
      <c r="AU223" s="248" t="s">
        <v>92</v>
      </c>
      <c r="AV223" s="13" t="s">
        <v>92</v>
      </c>
      <c r="AW223" s="13" t="s">
        <v>37</v>
      </c>
      <c r="AX223" s="13" t="s">
        <v>82</v>
      </c>
      <c r="AY223" s="248" t="s">
        <v>139</v>
      </c>
    </row>
    <row r="224" s="13" customFormat="1">
      <c r="A224" s="13"/>
      <c r="B224" s="237"/>
      <c r="C224" s="238"/>
      <c r="D224" s="239" t="s">
        <v>150</v>
      </c>
      <c r="E224" s="240" t="s">
        <v>1</v>
      </c>
      <c r="F224" s="241" t="s">
        <v>278</v>
      </c>
      <c r="G224" s="238"/>
      <c r="H224" s="242">
        <v>11.4</v>
      </c>
      <c r="I224" s="243"/>
      <c r="J224" s="238"/>
      <c r="K224" s="238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150</v>
      </c>
      <c r="AU224" s="248" t="s">
        <v>92</v>
      </c>
      <c r="AV224" s="13" t="s">
        <v>92</v>
      </c>
      <c r="AW224" s="13" t="s">
        <v>37</v>
      </c>
      <c r="AX224" s="13" t="s">
        <v>82</v>
      </c>
      <c r="AY224" s="248" t="s">
        <v>139</v>
      </c>
    </row>
    <row r="225" s="14" customFormat="1">
      <c r="A225" s="14"/>
      <c r="B225" s="249"/>
      <c r="C225" s="250"/>
      <c r="D225" s="239" t="s">
        <v>150</v>
      </c>
      <c r="E225" s="251" t="s">
        <v>1</v>
      </c>
      <c r="F225" s="252" t="s">
        <v>153</v>
      </c>
      <c r="G225" s="250"/>
      <c r="H225" s="253">
        <v>200.25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150</v>
      </c>
      <c r="AU225" s="259" t="s">
        <v>92</v>
      </c>
      <c r="AV225" s="14" t="s">
        <v>146</v>
      </c>
      <c r="AW225" s="14" t="s">
        <v>37</v>
      </c>
      <c r="AX225" s="14" t="s">
        <v>90</v>
      </c>
      <c r="AY225" s="259" t="s">
        <v>139</v>
      </c>
    </row>
    <row r="226" s="2" customFormat="1" ht="24.15" customHeight="1">
      <c r="A226" s="39"/>
      <c r="B226" s="40"/>
      <c r="C226" s="219" t="s">
        <v>279</v>
      </c>
      <c r="D226" s="219" t="s">
        <v>141</v>
      </c>
      <c r="E226" s="220" t="s">
        <v>280</v>
      </c>
      <c r="F226" s="221" t="s">
        <v>281</v>
      </c>
      <c r="G226" s="222" t="s">
        <v>260</v>
      </c>
      <c r="H226" s="223">
        <v>338.245</v>
      </c>
      <c r="I226" s="224"/>
      <c r="J226" s="225">
        <f>ROUND(I226*H226,2)</f>
        <v>0</v>
      </c>
      <c r="K226" s="221" t="s">
        <v>145</v>
      </c>
      <c r="L226" s="45"/>
      <c r="M226" s="226" t="s">
        <v>1</v>
      </c>
      <c r="N226" s="227" t="s">
        <v>47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146</v>
      </c>
      <c r="AT226" s="230" t="s">
        <v>141</v>
      </c>
      <c r="AU226" s="230" t="s">
        <v>92</v>
      </c>
      <c r="AY226" s="18" t="s">
        <v>139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90</v>
      </c>
      <c r="BK226" s="231">
        <f>ROUND(I226*H226,2)</f>
        <v>0</v>
      </c>
      <c r="BL226" s="18" t="s">
        <v>146</v>
      </c>
      <c r="BM226" s="230" t="s">
        <v>282</v>
      </c>
    </row>
    <row r="227" s="2" customFormat="1">
      <c r="A227" s="39"/>
      <c r="B227" s="40"/>
      <c r="C227" s="41"/>
      <c r="D227" s="232" t="s">
        <v>148</v>
      </c>
      <c r="E227" s="41"/>
      <c r="F227" s="233" t="s">
        <v>283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92</v>
      </c>
    </row>
    <row r="228" s="15" customFormat="1">
      <c r="A228" s="15"/>
      <c r="B228" s="261"/>
      <c r="C228" s="262"/>
      <c r="D228" s="239" t="s">
        <v>150</v>
      </c>
      <c r="E228" s="263" t="s">
        <v>1</v>
      </c>
      <c r="F228" s="264" t="s">
        <v>284</v>
      </c>
      <c r="G228" s="262"/>
      <c r="H228" s="263" t="s">
        <v>1</v>
      </c>
      <c r="I228" s="265"/>
      <c r="J228" s="262"/>
      <c r="K228" s="262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150</v>
      </c>
      <c r="AU228" s="270" t="s">
        <v>92</v>
      </c>
      <c r="AV228" s="15" t="s">
        <v>90</v>
      </c>
      <c r="AW228" s="15" t="s">
        <v>37</v>
      </c>
      <c r="AX228" s="15" t="s">
        <v>82</v>
      </c>
      <c r="AY228" s="270" t="s">
        <v>139</v>
      </c>
    </row>
    <row r="229" s="15" customFormat="1">
      <c r="A229" s="15"/>
      <c r="B229" s="261"/>
      <c r="C229" s="262"/>
      <c r="D229" s="239" t="s">
        <v>150</v>
      </c>
      <c r="E229" s="263" t="s">
        <v>1</v>
      </c>
      <c r="F229" s="264" t="s">
        <v>285</v>
      </c>
      <c r="G229" s="262"/>
      <c r="H229" s="263" t="s">
        <v>1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150</v>
      </c>
      <c r="AU229" s="270" t="s">
        <v>92</v>
      </c>
      <c r="AV229" s="15" t="s">
        <v>90</v>
      </c>
      <c r="AW229" s="15" t="s">
        <v>37</v>
      </c>
      <c r="AX229" s="15" t="s">
        <v>82</v>
      </c>
      <c r="AY229" s="270" t="s">
        <v>139</v>
      </c>
    </row>
    <row r="230" s="13" customFormat="1">
      <c r="A230" s="13"/>
      <c r="B230" s="237"/>
      <c r="C230" s="238"/>
      <c r="D230" s="239" t="s">
        <v>150</v>
      </c>
      <c r="E230" s="240" t="s">
        <v>1</v>
      </c>
      <c r="F230" s="241" t="s">
        <v>286</v>
      </c>
      <c r="G230" s="238"/>
      <c r="H230" s="242">
        <v>37.100000000000001</v>
      </c>
      <c r="I230" s="243"/>
      <c r="J230" s="238"/>
      <c r="K230" s="238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150</v>
      </c>
      <c r="AU230" s="248" t="s">
        <v>92</v>
      </c>
      <c r="AV230" s="13" t="s">
        <v>92</v>
      </c>
      <c r="AW230" s="13" t="s">
        <v>37</v>
      </c>
      <c r="AX230" s="13" t="s">
        <v>82</v>
      </c>
      <c r="AY230" s="248" t="s">
        <v>139</v>
      </c>
    </row>
    <row r="231" s="13" customFormat="1">
      <c r="A231" s="13"/>
      <c r="B231" s="237"/>
      <c r="C231" s="238"/>
      <c r="D231" s="239" t="s">
        <v>150</v>
      </c>
      <c r="E231" s="240" t="s">
        <v>1</v>
      </c>
      <c r="F231" s="241" t="s">
        <v>287</v>
      </c>
      <c r="G231" s="238"/>
      <c r="H231" s="242">
        <v>18.809999999999999</v>
      </c>
      <c r="I231" s="243"/>
      <c r="J231" s="238"/>
      <c r="K231" s="238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150</v>
      </c>
      <c r="AU231" s="248" t="s">
        <v>92</v>
      </c>
      <c r="AV231" s="13" t="s">
        <v>92</v>
      </c>
      <c r="AW231" s="13" t="s">
        <v>37</v>
      </c>
      <c r="AX231" s="13" t="s">
        <v>82</v>
      </c>
      <c r="AY231" s="248" t="s">
        <v>139</v>
      </c>
    </row>
    <row r="232" s="13" customFormat="1">
      <c r="A232" s="13"/>
      <c r="B232" s="237"/>
      <c r="C232" s="238"/>
      <c r="D232" s="239" t="s">
        <v>150</v>
      </c>
      <c r="E232" s="240" t="s">
        <v>1</v>
      </c>
      <c r="F232" s="241" t="s">
        <v>288</v>
      </c>
      <c r="G232" s="238"/>
      <c r="H232" s="242">
        <v>39.780000000000001</v>
      </c>
      <c r="I232" s="243"/>
      <c r="J232" s="238"/>
      <c r="K232" s="238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150</v>
      </c>
      <c r="AU232" s="248" t="s">
        <v>92</v>
      </c>
      <c r="AV232" s="13" t="s">
        <v>92</v>
      </c>
      <c r="AW232" s="13" t="s">
        <v>37</v>
      </c>
      <c r="AX232" s="13" t="s">
        <v>82</v>
      </c>
      <c r="AY232" s="248" t="s">
        <v>139</v>
      </c>
    </row>
    <row r="233" s="13" customFormat="1">
      <c r="A233" s="13"/>
      <c r="B233" s="237"/>
      <c r="C233" s="238"/>
      <c r="D233" s="239" t="s">
        <v>150</v>
      </c>
      <c r="E233" s="240" t="s">
        <v>1</v>
      </c>
      <c r="F233" s="241" t="s">
        <v>289</v>
      </c>
      <c r="G233" s="238"/>
      <c r="H233" s="242">
        <v>8.8399999999999999</v>
      </c>
      <c r="I233" s="243"/>
      <c r="J233" s="238"/>
      <c r="K233" s="238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150</v>
      </c>
      <c r="AU233" s="248" t="s">
        <v>92</v>
      </c>
      <c r="AV233" s="13" t="s">
        <v>92</v>
      </c>
      <c r="AW233" s="13" t="s">
        <v>37</v>
      </c>
      <c r="AX233" s="13" t="s">
        <v>82</v>
      </c>
      <c r="AY233" s="248" t="s">
        <v>139</v>
      </c>
    </row>
    <row r="234" s="13" customFormat="1">
      <c r="A234" s="13"/>
      <c r="B234" s="237"/>
      <c r="C234" s="238"/>
      <c r="D234" s="239" t="s">
        <v>150</v>
      </c>
      <c r="E234" s="240" t="s">
        <v>1</v>
      </c>
      <c r="F234" s="241" t="s">
        <v>290</v>
      </c>
      <c r="G234" s="238"/>
      <c r="H234" s="242">
        <v>16.640000000000001</v>
      </c>
      <c r="I234" s="243"/>
      <c r="J234" s="238"/>
      <c r="K234" s="238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150</v>
      </c>
      <c r="AU234" s="248" t="s">
        <v>92</v>
      </c>
      <c r="AV234" s="13" t="s">
        <v>92</v>
      </c>
      <c r="AW234" s="13" t="s">
        <v>37</v>
      </c>
      <c r="AX234" s="13" t="s">
        <v>82</v>
      </c>
      <c r="AY234" s="248" t="s">
        <v>139</v>
      </c>
    </row>
    <row r="235" s="13" customFormat="1">
      <c r="A235" s="13"/>
      <c r="B235" s="237"/>
      <c r="C235" s="238"/>
      <c r="D235" s="239" t="s">
        <v>150</v>
      </c>
      <c r="E235" s="240" t="s">
        <v>1</v>
      </c>
      <c r="F235" s="241" t="s">
        <v>291</v>
      </c>
      <c r="G235" s="238"/>
      <c r="H235" s="242">
        <v>7.8200000000000003</v>
      </c>
      <c r="I235" s="243"/>
      <c r="J235" s="238"/>
      <c r="K235" s="238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150</v>
      </c>
      <c r="AU235" s="248" t="s">
        <v>92</v>
      </c>
      <c r="AV235" s="13" t="s">
        <v>92</v>
      </c>
      <c r="AW235" s="13" t="s">
        <v>37</v>
      </c>
      <c r="AX235" s="13" t="s">
        <v>82</v>
      </c>
      <c r="AY235" s="248" t="s">
        <v>139</v>
      </c>
    </row>
    <row r="236" s="13" customFormat="1">
      <c r="A236" s="13"/>
      <c r="B236" s="237"/>
      <c r="C236" s="238"/>
      <c r="D236" s="239" t="s">
        <v>150</v>
      </c>
      <c r="E236" s="240" t="s">
        <v>1</v>
      </c>
      <c r="F236" s="241" t="s">
        <v>292</v>
      </c>
      <c r="G236" s="238"/>
      <c r="H236" s="242">
        <v>20.699999999999999</v>
      </c>
      <c r="I236" s="243"/>
      <c r="J236" s="238"/>
      <c r="K236" s="238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150</v>
      </c>
      <c r="AU236" s="248" t="s">
        <v>92</v>
      </c>
      <c r="AV236" s="13" t="s">
        <v>92</v>
      </c>
      <c r="AW236" s="13" t="s">
        <v>37</v>
      </c>
      <c r="AX236" s="13" t="s">
        <v>82</v>
      </c>
      <c r="AY236" s="248" t="s">
        <v>139</v>
      </c>
    </row>
    <row r="237" s="13" customFormat="1">
      <c r="A237" s="13"/>
      <c r="B237" s="237"/>
      <c r="C237" s="238"/>
      <c r="D237" s="239" t="s">
        <v>150</v>
      </c>
      <c r="E237" s="240" t="s">
        <v>1</v>
      </c>
      <c r="F237" s="241" t="s">
        <v>293</v>
      </c>
      <c r="G237" s="238"/>
      <c r="H237" s="242">
        <v>23.780000000000001</v>
      </c>
      <c r="I237" s="243"/>
      <c r="J237" s="238"/>
      <c r="K237" s="238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150</v>
      </c>
      <c r="AU237" s="248" t="s">
        <v>92</v>
      </c>
      <c r="AV237" s="13" t="s">
        <v>92</v>
      </c>
      <c r="AW237" s="13" t="s">
        <v>37</v>
      </c>
      <c r="AX237" s="13" t="s">
        <v>82</v>
      </c>
      <c r="AY237" s="248" t="s">
        <v>139</v>
      </c>
    </row>
    <row r="238" s="13" customFormat="1">
      <c r="A238" s="13"/>
      <c r="B238" s="237"/>
      <c r="C238" s="238"/>
      <c r="D238" s="239" t="s">
        <v>150</v>
      </c>
      <c r="E238" s="240" t="s">
        <v>1</v>
      </c>
      <c r="F238" s="241" t="s">
        <v>294</v>
      </c>
      <c r="G238" s="238"/>
      <c r="H238" s="242">
        <v>28.559999999999999</v>
      </c>
      <c r="I238" s="243"/>
      <c r="J238" s="238"/>
      <c r="K238" s="238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150</v>
      </c>
      <c r="AU238" s="248" t="s">
        <v>92</v>
      </c>
      <c r="AV238" s="13" t="s">
        <v>92</v>
      </c>
      <c r="AW238" s="13" t="s">
        <v>37</v>
      </c>
      <c r="AX238" s="13" t="s">
        <v>82</v>
      </c>
      <c r="AY238" s="248" t="s">
        <v>139</v>
      </c>
    </row>
    <row r="239" s="13" customFormat="1">
      <c r="A239" s="13"/>
      <c r="B239" s="237"/>
      <c r="C239" s="238"/>
      <c r="D239" s="239" t="s">
        <v>150</v>
      </c>
      <c r="E239" s="240" t="s">
        <v>1</v>
      </c>
      <c r="F239" s="241" t="s">
        <v>295</v>
      </c>
      <c r="G239" s="238"/>
      <c r="H239" s="242">
        <v>28.199999999999999</v>
      </c>
      <c r="I239" s="243"/>
      <c r="J239" s="238"/>
      <c r="K239" s="238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150</v>
      </c>
      <c r="AU239" s="248" t="s">
        <v>92</v>
      </c>
      <c r="AV239" s="13" t="s">
        <v>92</v>
      </c>
      <c r="AW239" s="13" t="s">
        <v>37</v>
      </c>
      <c r="AX239" s="13" t="s">
        <v>82</v>
      </c>
      <c r="AY239" s="248" t="s">
        <v>139</v>
      </c>
    </row>
    <row r="240" s="13" customFormat="1">
      <c r="A240" s="13"/>
      <c r="B240" s="237"/>
      <c r="C240" s="238"/>
      <c r="D240" s="239" t="s">
        <v>150</v>
      </c>
      <c r="E240" s="240" t="s">
        <v>1</v>
      </c>
      <c r="F240" s="241" t="s">
        <v>296</v>
      </c>
      <c r="G240" s="238"/>
      <c r="H240" s="242">
        <v>28.98</v>
      </c>
      <c r="I240" s="243"/>
      <c r="J240" s="238"/>
      <c r="K240" s="238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150</v>
      </c>
      <c r="AU240" s="248" t="s">
        <v>92</v>
      </c>
      <c r="AV240" s="13" t="s">
        <v>92</v>
      </c>
      <c r="AW240" s="13" t="s">
        <v>37</v>
      </c>
      <c r="AX240" s="13" t="s">
        <v>82</v>
      </c>
      <c r="AY240" s="248" t="s">
        <v>139</v>
      </c>
    </row>
    <row r="241" s="13" customFormat="1">
      <c r="A241" s="13"/>
      <c r="B241" s="237"/>
      <c r="C241" s="238"/>
      <c r="D241" s="239" t="s">
        <v>150</v>
      </c>
      <c r="E241" s="240" t="s">
        <v>1</v>
      </c>
      <c r="F241" s="241" t="s">
        <v>297</v>
      </c>
      <c r="G241" s="238"/>
      <c r="H241" s="242">
        <v>33.32</v>
      </c>
      <c r="I241" s="243"/>
      <c r="J241" s="238"/>
      <c r="K241" s="238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150</v>
      </c>
      <c r="AU241" s="248" t="s">
        <v>92</v>
      </c>
      <c r="AV241" s="13" t="s">
        <v>92</v>
      </c>
      <c r="AW241" s="13" t="s">
        <v>37</v>
      </c>
      <c r="AX241" s="13" t="s">
        <v>82</v>
      </c>
      <c r="AY241" s="248" t="s">
        <v>139</v>
      </c>
    </row>
    <row r="242" s="13" customFormat="1">
      <c r="A242" s="13"/>
      <c r="B242" s="237"/>
      <c r="C242" s="238"/>
      <c r="D242" s="239" t="s">
        <v>150</v>
      </c>
      <c r="E242" s="240" t="s">
        <v>1</v>
      </c>
      <c r="F242" s="241" t="s">
        <v>298</v>
      </c>
      <c r="G242" s="238"/>
      <c r="H242" s="242">
        <v>36.975000000000001</v>
      </c>
      <c r="I242" s="243"/>
      <c r="J242" s="238"/>
      <c r="K242" s="238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150</v>
      </c>
      <c r="AU242" s="248" t="s">
        <v>92</v>
      </c>
      <c r="AV242" s="13" t="s">
        <v>92</v>
      </c>
      <c r="AW242" s="13" t="s">
        <v>37</v>
      </c>
      <c r="AX242" s="13" t="s">
        <v>82</v>
      </c>
      <c r="AY242" s="248" t="s">
        <v>139</v>
      </c>
    </row>
    <row r="243" s="13" customFormat="1">
      <c r="A243" s="13"/>
      <c r="B243" s="237"/>
      <c r="C243" s="238"/>
      <c r="D243" s="239" t="s">
        <v>150</v>
      </c>
      <c r="E243" s="240" t="s">
        <v>1</v>
      </c>
      <c r="F243" s="241" t="s">
        <v>299</v>
      </c>
      <c r="G243" s="238"/>
      <c r="H243" s="242">
        <v>8.7400000000000002</v>
      </c>
      <c r="I243" s="243"/>
      <c r="J243" s="238"/>
      <c r="K243" s="238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150</v>
      </c>
      <c r="AU243" s="248" t="s">
        <v>92</v>
      </c>
      <c r="AV243" s="13" t="s">
        <v>92</v>
      </c>
      <c r="AW243" s="13" t="s">
        <v>37</v>
      </c>
      <c r="AX243" s="13" t="s">
        <v>82</v>
      </c>
      <c r="AY243" s="248" t="s">
        <v>139</v>
      </c>
    </row>
    <row r="244" s="14" customFormat="1">
      <c r="A244" s="14"/>
      <c r="B244" s="249"/>
      <c r="C244" s="250"/>
      <c r="D244" s="239" t="s">
        <v>150</v>
      </c>
      <c r="E244" s="251" t="s">
        <v>1</v>
      </c>
      <c r="F244" s="252" t="s">
        <v>153</v>
      </c>
      <c r="G244" s="250"/>
      <c r="H244" s="253">
        <v>338.245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150</v>
      </c>
      <c r="AU244" s="259" t="s">
        <v>92</v>
      </c>
      <c r="AV244" s="14" t="s">
        <v>146</v>
      </c>
      <c r="AW244" s="14" t="s">
        <v>37</v>
      </c>
      <c r="AX244" s="14" t="s">
        <v>90</v>
      </c>
      <c r="AY244" s="259" t="s">
        <v>139</v>
      </c>
    </row>
    <row r="245" s="2" customFormat="1" ht="37.8" customHeight="1">
      <c r="A245" s="39"/>
      <c r="B245" s="40"/>
      <c r="C245" s="219" t="s">
        <v>300</v>
      </c>
      <c r="D245" s="219" t="s">
        <v>141</v>
      </c>
      <c r="E245" s="220" t="s">
        <v>301</v>
      </c>
      <c r="F245" s="221" t="s">
        <v>302</v>
      </c>
      <c r="G245" s="222" t="s">
        <v>260</v>
      </c>
      <c r="H245" s="223">
        <v>200.25</v>
      </c>
      <c r="I245" s="224"/>
      <c r="J245" s="225">
        <f>ROUND(I245*H245,2)</f>
        <v>0</v>
      </c>
      <c r="K245" s="221" t="s">
        <v>303</v>
      </c>
      <c r="L245" s="45"/>
      <c r="M245" s="226" t="s">
        <v>1</v>
      </c>
      <c r="N245" s="227" t="s">
        <v>47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146</v>
      </c>
      <c r="AT245" s="230" t="s">
        <v>141</v>
      </c>
      <c r="AU245" s="230" t="s">
        <v>92</v>
      </c>
      <c r="AY245" s="18" t="s">
        <v>139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90</v>
      </c>
      <c r="BK245" s="231">
        <f>ROUND(I245*H245,2)</f>
        <v>0</v>
      </c>
      <c r="BL245" s="18" t="s">
        <v>146</v>
      </c>
      <c r="BM245" s="230" t="s">
        <v>304</v>
      </c>
    </row>
    <row r="246" s="2" customFormat="1">
      <c r="A246" s="39"/>
      <c r="B246" s="40"/>
      <c r="C246" s="41"/>
      <c r="D246" s="232" t="s">
        <v>148</v>
      </c>
      <c r="E246" s="41"/>
      <c r="F246" s="233" t="s">
        <v>305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148</v>
      </c>
      <c r="AU246" s="18" t="s">
        <v>92</v>
      </c>
    </row>
    <row r="247" s="2" customFormat="1" ht="37.8" customHeight="1">
      <c r="A247" s="39"/>
      <c r="B247" s="40"/>
      <c r="C247" s="219" t="s">
        <v>306</v>
      </c>
      <c r="D247" s="219" t="s">
        <v>141</v>
      </c>
      <c r="E247" s="220" t="s">
        <v>307</v>
      </c>
      <c r="F247" s="221" t="s">
        <v>308</v>
      </c>
      <c r="G247" s="222" t="s">
        <v>260</v>
      </c>
      <c r="H247" s="223">
        <v>338.245</v>
      </c>
      <c r="I247" s="224"/>
      <c r="J247" s="225">
        <f>ROUND(I247*H247,2)</f>
        <v>0</v>
      </c>
      <c r="K247" s="221" t="s">
        <v>303</v>
      </c>
      <c r="L247" s="45"/>
      <c r="M247" s="226" t="s">
        <v>1</v>
      </c>
      <c r="N247" s="227" t="s">
        <v>47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146</v>
      </c>
      <c r="AT247" s="230" t="s">
        <v>141</v>
      </c>
      <c r="AU247" s="230" t="s">
        <v>92</v>
      </c>
      <c r="AY247" s="18" t="s">
        <v>139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90</v>
      </c>
      <c r="BK247" s="231">
        <f>ROUND(I247*H247,2)</f>
        <v>0</v>
      </c>
      <c r="BL247" s="18" t="s">
        <v>146</v>
      </c>
      <c r="BM247" s="230" t="s">
        <v>309</v>
      </c>
    </row>
    <row r="248" s="2" customFormat="1">
      <c r="A248" s="39"/>
      <c r="B248" s="40"/>
      <c r="C248" s="41"/>
      <c r="D248" s="232" t="s">
        <v>148</v>
      </c>
      <c r="E248" s="41"/>
      <c r="F248" s="233" t="s">
        <v>310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92</v>
      </c>
    </row>
    <row r="249" s="2" customFormat="1">
      <c r="A249" s="39"/>
      <c r="B249" s="40"/>
      <c r="C249" s="41"/>
      <c r="D249" s="239" t="s">
        <v>177</v>
      </c>
      <c r="E249" s="41"/>
      <c r="F249" s="260" t="s">
        <v>311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177</v>
      </c>
      <c r="AU249" s="18" t="s">
        <v>92</v>
      </c>
    </row>
    <row r="250" s="2" customFormat="1" ht="16.5" customHeight="1">
      <c r="A250" s="39"/>
      <c r="B250" s="40"/>
      <c r="C250" s="271" t="s">
        <v>312</v>
      </c>
      <c r="D250" s="271" t="s">
        <v>313</v>
      </c>
      <c r="E250" s="272" t="s">
        <v>314</v>
      </c>
      <c r="F250" s="273" t="s">
        <v>315</v>
      </c>
      <c r="G250" s="274" t="s">
        <v>316</v>
      </c>
      <c r="H250" s="275">
        <v>8.9749999999999996</v>
      </c>
      <c r="I250" s="276"/>
      <c r="J250" s="277">
        <f>ROUND(I250*H250,2)</f>
        <v>0</v>
      </c>
      <c r="K250" s="273" t="s">
        <v>145</v>
      </c>
      <c r="L250" s="278"/>
      <c r="M250" s="279" t="s">
        <v>1</v>
      </c>
      <c r="N250" s="280" t="s">
        <v>47</v>
      </c>
      <c r="O250" s="92"/>
      <c r="P250" s="228">
        <f>O250*H250</f>
        <v>0</v>
      </c>
      <c r="Q250" s="228">
        <v>0.001</v>
      </c>
      <c r="R250" s="228">
        <f>Q250*H250</f>
        <v>0.0089750000000000003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210</v>
      </c>
      <c r="AT250" s="230" t="s">
        <v>313</v>
      </c>
      <c r="AU250" s="230" t="s">
        <v>92</v>
      </c>
      <c r="AY250" s="18" t="s">
        <v>139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90</v>
      </c>
      <c r="BK250" s="231">
        <f>ROUND(I250*H250,2)</f>
        <v>0</v>
      </c>
      <c r="BL250" s="18" t="s">
        <v>146</v>
      </c>
      <c r="BM250" s="230" t="s">
        <v>317</v>
      </c>
    </row>
    <row r="251" s="2" customFormat="1">
      <c r="A251" s="39"/>
      <c r="B251" s="40"/>
      <c r="C251" s="41"/>
      <c r="D251" s="239" t="s">
        <v>177</v>
      </c>
      <c r="E251" s="41"/>
      <c r="F251" s="260" t="s">
        <v>318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177</v>
      </c>
      <c r="AU251" s="18" t="s">
        <v>92</v>
      </c>
    </row>
    <row r="252" s="13" customFormat="1">
      <c r="A252" s="13"/>
      <c r="B252" s="237"/>
      <c r="C252" s="238"/>
      <c r="D252" s="239" t="s">
        <v>150</v>
      </c>
      <c r="E252" s="240" t="s">
        <v>1</v>
      </c>
      <c r="F252" s="241" t="s">
        <v>319</v>
      </c>
      <c r="G252" s="238"/>
      <c r="H252" s="242">
        <v>8.9749999999999996</v>
      </c>
      <c r="I252" s="243"/>
      <c r="J252" s="238"/>
      <c r="K252" s="238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92</v>
      </c>
      <c r="AV252" s="13" t="s">
        <v>92</v>
      </c>
      <c r="AW252" s="13" t="s">
        <v>37</v>
      </c>
      <c r="AX252" s="13" t="s">
        <v>90</v>
      </c>
      <c r="AY252" s="248" t="s">
        <v>139</v>
      </c>
    </row>
    <row r="253" s="2" customFormat="1" ht="33" customHeight="1">
      <c r="A253" s="39"/>
      <c r="B253" s="40"/>
      <c r="C253" s="219" t="s">
        <v>320</v>
      </c>
      <c r="D253" s="219" t="s">
        <v>141</v>
      </c>
      <c r="E253" s="220" t="s">
        <v>321</v>
      </c>
      <c r="F253" s="221" t="s">
        <v>322</v>
      </c>
      <c r="G253" s="222" t="s">
        <v>260</v>
      </c>
      <c r="H253" s="223">
        <v>333.35000000000002</v>
      </c>
      <c r="I253" s="224"/>
      <c r="J253" s="225">
        <f>ROUND(I253*H253,2)</f>
        <v>0</v>
      </c>
      <c r="K253" s="221" t="s">
        <v>145</v>
      </c>
      <c r="L253" s="45"/>
      <c r="M253" s="226" t="s">
        <v>1</v>
      </c>
      <c r="N253" s="227" t="s">
        <v>47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146</v>
      </c>
      <c r="AT253" s="230" t="s">
        <v>141</v>
      </c>
      <c r="AU253" s="230" t="s">
        <v>92</v>
      </c>
      <c r="AY253" s="18" t="s">
        <v>139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90</v>
      </c>
      <c r="BK253" s="231">
        <f>ROUND(I253*H253,2)</f>
        <v>0</v>
      </c>
      <c r="BL253" s="18" t="s">
        <v>146</v>
      </c>
      <c r="BM253" s="230" t="s">
        <v>323</v>
      </c>
    </row>
    <row r="254" s="2" customFormat="1">
      <c r="A254" s="39"/>
      <c r="B254" s="40"/>
      <c r="C254" s="41"/>
      <c r="D254" s="232" t="s">
        <v>148</v>
      </c>
      <c r="E254" s="41"/>
      <c r="F254" s="233" t="s">
        <v>324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92</v>
      </c>
    </row>
    <row r="255" s="15" customFormat="1">
      <c r="A255" s="15"/>
      <c r="B255" s="261"/>
      <c r="C255" s="262"/>
      <c r="D255" s="239" t="s">
        <v>150</v>
      </c>
      <c r="E255" s="263" t="s">
        <v>1</v>
      </c>
      <c r="F255" s="264" t="s">
        <v>325</v>
      </c>
      <c r="G255" s="262"/>
      <c r="H255" s="263" t="s">
        <v>1</v>
      </c>
      <c r="I255" s="265"/>
      <c r="J255" s="262"/>
      <c r="K255" s="262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150</v>
      </c>
      <c r="AU255" s="270" t="s">
        <v>92</v>
      </c>
      <c r="AV255" s="15" t="s">
        <v>90</v>
      </c>
      <c r="AW255" s="15" t="s">
        <v>37</v>
      </c>
      <c r="AX255" s="15" t="s">
        <v>82</v>
      </c>
      <c r="AY255" s="270" t="s">
        <v>139</v>
      </c>
    </row>
    <row r="256" s="13" customFormat="1">
      <c r="A256" s="13"/>
      <c r="B256" s="237"/>
      <c r="C256" s="238"/>
      <c r="D256" s="239" t="s">
        <v>150</v>
      </c>
      <c r="E256" s="240" t="s">
        <v>1</v>
      </c>
      <c r="F256" s="241" t="s">
        <v>326</v>
      </c>
      <c r="G256" s="238"/>
      <c r="H256" s="242">
        <v>202.19999999999999</v>
      </c>
      <c r="I256" s="243"/>
      <c r="J256" s="238"/>
      <c r="K256" s="238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150</v>
      </c>
      <c r="AU256" s="248" t="s">
        <v>92</v>
      </c>
      <c r="AV256" s="13" t="s">
        <v>92</v>
      </c>
      <c r="AW256" s="13" t="s">
        <v>37</v>
      </c>
      <c r="AX256" s="13" t="s">
        <v>82</v>
      </c>
      <c r="AY256" s="248" t="s">
        <v>139</v>
      </c>
    </row>
    <row r="257" s="15" customFormat="1">
      <c r="A257" s="15"/>
      <c r="B257" s="261"/>
      <c r="C257" s="262"/>
      <c r="D257" s="239" t="s">
        <v>150</v>
      </c>
      <c r="E257" s="263" t="s">
        <v>1</v>
      </c>
      <c r="F257" s="264" t="s">
        <v>327</v>
      </c>
      <c r="G257" s="262"/>
      <c r="H257" s="263" t="s">
        <v>1</v>
      </c>
      <c r="I257" s="265"/>
      <c r="J257" s="262"/>
      <c r="K257" s="262"/>
      <c r="L257" s="266"/>
      <c r="M257" s="267"/>
      <c r="N257" s="268"/>
      <c r="O257" s="268"/>
      <c r="P257" s="268"/>
      <c r="Q257" s="268"/>
      <c r="R257" s="268"/>
      <c r="S257" s="268"/>
      <c r="T257" s="26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0" t="s">
        <v>150</v>
      </c>
      <c r="AU257" s="270" t="s">
        <v>92</v>
      </c>
      <c r="AV257" s="15" t="s">
        <v>90</v>
      </c>
      <c r="AW257" s="15" t="s">
        <v>37</v>
      </c>
      <c r="AX257" s="15" t="s">
        <v>82</v>
      </c>
      <c r="AY257" s="270" t="s">
        <v>139</v>
      </c>
    </row>
    <row r="258" s="13" customFormat="1">
      <c r="A258" s="13"/>
      <c r="B258" s="237"/>
      <c r="C258" s="238"/>
      <c r="D258" s="239" t="s">
        <v>150</v>
      </c>
      <c r="E258" s="240" t="s">
        <v>1</v>
      </c>
      <c r="F258" s="241" t="s">
        <v>328</v>
      </c>
      <c r="G258" s="238"/>
      <c r="H258" s="242">
        <v>15.9</v>
      </c>
      <c r="I258" s="243"/>
      <c r="J258" s="238"/>
      <c r="K258" s="238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150</v>
      </c>
      <c r="AU258" s="248" t="s">
        <v>92</v>
      </c>
      <c r="AV258" s="13" t="s">
        <v>92</v>
      </c>
      <c r="AW258" s="13" t="s">
        <v>37</v>
      </c>
      <c r="AX258" s="13" t="s">
        <v>82</v>
      </c>
      <c r="AY258" s="248" t="s">
        <v>139</v>
      </c>
    </row>
    <row r="259" s="13" customFormat="1">
      <c r="A259" s="13"/>
      <c r="B259" s="237"/>
      <c r="C259" s="238"/>
      <c r="D259" s="239" t="s">
        <v>150</v>
      </c>
      <c r="E259" s="240" t="s">
        <v>1</v>
      </c>
      <c r="F259" s="241" t="s">
        <v>329</v>
      </c>
      <c r="G259" s="238"/>
      <c r="H259" s="242">
        <v>17.100000000000001</v>
      </c>
      <c r="I259" s="243"/>
      <c r="J259" s="238"/>
      <c r="K259" s="238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150</v>
      </c>
      <c r="AU259" s="248" t="s">
        <v>92</v>
      </c>
      <c r="AV259" s="13" t="s">
        <v>92</v>
      </c>
      <c r="AW259" s="13" t="s">
        <v>37</v>
      </c>
      <c r="AX259" s="13" t="s">
        <v>82</v>
      </c>
      <c r="AY259" s="248" t="s">
        <v>139</v>
      </c>
    </row>
    <row r="260" s="13" customFormat="1">
      <c r="A260" s="13"/>
      <c r="B260" s="237"/>
      <c r="C260" s="238"/>
      <c r="D260" s="239" t="s">
        <v>150</v>
      </c>
      <c r="E260" s="240" t="s">
        <v>1</v>
      </c>
      <c r="F260" s="241" t="s">
        <v>330</v>
      </c>
      <c r="G260" s="238"/>
      <c r="H260" s="242">
        <v>15.300000000000001</v>
      </c>
      <c r="I260" s="243"/>
      <c r="J260" s="238"/>
      <c r="K260" s="238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150</v>
      </c>
      <c r="AU260" s="248" t="s">
        <v>92</v>
      </c>
      <c r="AV260" s="13" t="s">
        <v>92</v>
      </c>
      <c r="AW260" s="13" t="s">
        <v>37</v>
      </c>
      <c r="AX260" s="13" t="s">
        <v>82</v>
      </c>
      <c r="AY260" s="248" t="s">
        <v>139</v>
      </c>
    </row>
    <row r="261" s="13" customFormat="1">
      <c r="A261" s="13"/>
      <c r="B261" s="237"/>
      <c r="C261" s="238"/>
      <c r="D261" s="239" t="s">
        <v>150</v>
      </c>
      <c r="E261" s="240" t="s">
        <v>1</v>
      </c>
      <c r="F261" s="241" t="s">
        <v>331</v>
      </c>
      <c r="G261" s="238"/>
      <c r="H261" s="242">
        <v>10.199999999999999</v>
      </c>
      <c r="I261" s="243"/>
      <c r="J261" s="238"/>
      <c r="K261" s="238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150</v>
      </c>
      <c r="AU261" s="248" t="s">
        <v>92</v>
      </c>
      <c r="AV261" s="13" t="s">
        <v>92</v>
      </c>
      <c r="AW261" s="13" t="s">
        <v>37</v>
      </c>
      <c r="AX261" s="13" t="s">
        <v>82</v>
      </c>
      <c r="AY261" s="248" t="s">
        <v>139</v>
      </c>
    </row>
    <row r="262" s="13" customFormat="1">
      <c r="A262" s="13"/>
      <c r="B262" s="237"/>
      <c r="C262" s="238"/>
      <c r="D262" s="239" t="s">
        <v>150</v>
      </c>
      <c r="E262" s="240" t="s">
        <v>1</v>
      </c>
      <c r="F262" s="241" t="s">
        <v>332</v>
      </c>
      <c r="G262" s="238"/>
      <c r="H262" s="242">
        <v>7.7999999999999998</v>
      </c>
      <c r="I262" s="243"/>
      <c r="J262" s="238"/>
      <c r="K262" s="238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150</v>
      </c>
      <c r="AU262" s="248" t="s">
        <v>92</v>
      </c>
      <c r="AV262" s="13" t="s">
        <v>92</v>
      </c>
      <c r="AW262" s="13" t="s">
        <v>37</v>
      </c>
      <c r="AX262" s="13" t="s">
        <v>82</v>
      </c>
      <c r="AY262" s="248" t="s">
        <v>139</v>
      </c>
    </row>
    <row r="263" s="13" customFormat="1">
      <c r="A263" s="13"/>
      <c r="B263" s="237"/>
      <c r="C263" s="238"/>
      <c r="D263" s="239" t="s">
        <v>150</v>
      </c>
      <c r="E263" s="240" t="s">
        <v>1</v>
      </c>
      <c r="F263" s="241" t="s">
        <v>333</v>
      </c>
      <c r="G263" s="238"/>
      <c r="H263" s="242">
        <v>6.9000000000000004</v>
      </c>
      <c r="I263" s="243"/>
      <c r="J263" s="238"/>
      <c r="K263" s="238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150</v>
      </c>
      <c r="AU263" s="248" t="s">
        <v>92</v>
      </c>
      <c r="AV263" s="13" t="s">
        <v>92</v>
      </c>
      <c r="AW263" s="13" t="s">
        <v>37</v>
      </c>
      <c r="AX263" s="13" t="s">
        <v>82</v>
      </c>
      <c r="AY263" s="248" t="s">
        <v>139</v>
      </c>
    </row>
    <row r="264" s="13" customFormat="1">
      <c r="A264" s="13"/>
      <c r="B264" s="237"/>
      <c r="C264" s="238"/>
      <c r="D264" s="239" t="s">
        <v>150</v>
      </c>
      <c r="E264" s="240" t="s">
        <v>1</v>
      </c>
      <c r="F264" s="241" t="s">
        <v>334</v>
      </c>
      <c r="G264" s="238"/>
      <c r="H264" s="242">
        <v>8.4000000000000004</v>
      </c>
      <c r="I264" s="243"/>
      <c r="J264" s="238"/>
      <c r="K264" s="238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150</v>
      </c>
      <c r="AU264" s="248" t="s">
        <v>92</v>
      </c>
      <c r="AV264" s="13" t="s">
        <v>92</v>
      </c>
      <c r="AW264" s="13" t="s">
        <v>37</v>
      </c>
      <c r="AX264" s="13" t="s">
        <v>82</v>
      </c>
      <c r="AY264" s="248" t="s">
        <v>139</v>
      </c>
    </row>
    <row r="265" s="13" customFormat="1">
      <c r="A265" s="13"/>
      <c r="B265" s="237"/>
      <c r="C265" s="238"/>
      <c r="D265" s="239" t="s">
        <v>150</v>
      </c>
      <c r="E265" s="240" t="s">
        <v>1</v>
      </c>
      <c r="F265" s="241" t="s">
        <v>335</v>
      </c>
      <c r="G265" s="238"/>
      <c r="H265" s="242">
        <v>11.48</v>
      </c>
      <c r="I265" s="243"/>
      <c r="J265" s="238"/>
      <c r="K265" s="238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150</v>
      </c>
      <c r="AU265" s="248" t="s">
        <v>92</v>
      </c>
      <c r="AV265" s="13" t="s">
        <v>92</v>
      </c>
      <c r="AW265" s="13" t="s">
        <v>37</v>
      </c>
      <c r="AX265" s="13" t="s">
        <v>82</v>
      </c>
      <c r="AY265" s="248" t="s">
        <v>139</v>
      </c>
    </row>
    <row r="266" s="13" customFormat="1">
      <c r="A266" s="13"/>
      <c r="B266" s="237"/>
      <c r="C266" s="238"/>
      <c r="D266" s="239" t="s">
        <v>150</v>
      </c>
      <c r="E266" s="240" t="s">
        <v>1</v>
      </c>
      <c r="F266" s="241" t="s">
        <v>336</v>
      </c>
      <c r="G266" s="238"/>
      <c r="H266" s="242">
        <v>12.75</v>
      </c>
      <c r="I266" s="243"/>
      <c r="J266" s="238"/>
      <c r="K266" s="238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150</v>
      </c>
      <c r="AU266" s="248" t="s">
        <v>92</v>
      </c>
      <c r="AV266" s="13" t="s">
        <v>92</v>
      </c>
      <c r="AW266" s="13" t="s">
        <v>37</v>
      </c>
      <c r="AX266" s="13" t="s">
        <v>82</v>
      </c>
      <c r="AY266" s="248" t="s">
        <v>139</v>
      </c>
    </row>
    <row r="267" s="13" customFormat="1">
      <c r="A267" s="13"/>
      <c r="B267" s="237"/>
      <c r="C267" s="238"/>
      <c r="D267" s="239" t="s">
        <v>150</v>
      </c>
      <c r="E267" s="240" t="s">
        <v>1</v>
      </c>
      <c r="F267" s="241" t="s">
        <v>337</v>
      </c>
      <c r="G267" s="238"/>
      <c r="H267" s="242">
        <v>10.800000000000001</v>
      </c>
      <c r="I267" s="243"/>
      <c r="J267" s="238"/>
      <c r="K267" s="238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150</v>
      </c>
      <c r="AU267" s="248" t="s">
        <v>92</v>
      </c>
      <c r="AV267" s="13" t="s">
        <v>92</v>
      </c>
      <c r="AW267" s="13" t="s">
        <v>37</v>
      </c>
      <c r="AX267" s="13" t="s">
        <v>82</v>
      </c>
      <c r="AY267" s="248" t="s">
        <v>139</v>
      </c>
    </row>
    <row r="268" s="13" customFormat="1">
      <c r="A268" s="13"/>
      <c r="B268" s="237"/>
      <c r="C268" s="238"/>
      <c r="D268" s="239" t="s">
        <v>150</v>
      </c>
      <c r="E268" s="240" t="s">
        <v>1</v>
      </c>
      <c r="F268" s="241" t="s">
        <v>338</v>
      </c>
      <c r="G268" s="238"/>
      <c r="H268" s="242">
        <v>3.7799999999999998</v>
      </c>
      <c r="I268" s="243"/>
      <c r="J268" s="238"/>
      <c r="K268" s="238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150</v>
      </c>
      <c r="AU268" s="248" t="s">
        <v>92</v>
      </c>
      <c r="AV268" s="13" t="s">
        <v>92</v>
      </c>
      <c r="AW268" s="13" t="s">
        <v>37</v>
      </c>
      <c r="AX268" s="13" t="s">
        <v>82</v>
      </c>
      <c r="AY268" s="248" t="s">
        <v>139</v>
      </c>
    </row>
    <row r="269" s="13" customFormat="1">
      <c r="A269" s="13"/>
      <c r="B269" s="237"/>
      <c r="C269" s="238"/>
      <c r="D269" s="239" t="s">
        <v>150</v>
      </c>
      <c r="E269" s="240" t="s">
        <v>1</v>
      </c>
      <c r="F269" s="241" t="s">
        <v>339</v>
      </c>
      <c r="G269" s="238"/>
      <c r="H269" s="242">
        <v>4.0800000000000001</v>
      </c>
      <c r="I269" s="243"/>
      <c r="J269" s="238"/>
      <c r="K269" s="238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150</v>
      </c>
      <c r="AU269" s="248" t="s">
        <v>92</v>
      </c>
      <c r="AV269" s="13" t="s">
        <v>92</v>
      </c>
      <c r="AW269" s="13" t="s">
        <v>37</v>
      </c>
      <c r="AX269" s="13" t="s">
        <v>82</v>
      </c>
      <c r="AY269" s="248" t="s">
        <v>139</v>
      </c>
    </row>
    <row r="270" s="13" customFormat="1">
      <c r="A270" s="13"/>
      <c r="B270" s="237"/>
      <c r="C270" s="238"/>
      <c r="D270" s="239" t="s">
        <v>150</v>
      </c>
      <c r="E270" s="240" t="s">
        <v>1</v>
      </c>
      <c r="F270" s="241" t="s">
        <v>340</v>
      </c>
      <c r="G270" s="238"/>
      <c r="H270" s="242">
        <v>4.3799999999999999</v>
      </c>
      <c r="I270" s="243"/>
      <c r="J270" s="238"/>
      <c r="K270" s="238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150</v>
      </c>
      <c r="AU270" s="248" t="s">
        <v>92</v>
      </c>
      <c r="AV270" s="13" t="s">
        <v>92</v>
      </c>
      <c r="AW270" s="13" t="s">
        <v>37</v>
      </c>
      <c r="AX270" s="13" t="s">
        <v>82</v>
      </c>
      <c r="AY270" s="248" t="s">
        <v>139</v>
      </c>
    </row>
    <row r="271" s="13" customFormat="1">
      <c r="A271" s="13"/>
      <c r="B271" s="237"/>
      <c r="C271" s="238"/>
      <c r="D271" s="239" t="s">
        <v>150</v>
      </c>
      <c r="E271" s="240" t="s">
        <v>1</v>
      </c>
      <c r="F271" s="241" t="s">
        <v>341</v>
      </c>
      <c r="G271" s="238"/>
      <c r="H271" s="242">
        <v>2.2799999999999998</v>
      </c>
      <c r="I271" s="243"/>
      <c r="J271" s="238"/>
      <c r="K271" s="238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150</v>
      </c>
      <c r="AU271" s="248" t="s">
        <v>92</v>
      </c>
      <c r="AV271" s="13" t="s">
        <v>92</v>
      </c>
      <c r="AW271" s="13" t="s">
        <v>37</v>
      </c>
      <c r="AX271" s="13" t="s">
        <v>82</v>
      </c>
      <c r="AY271" s="248" t="s">
        <v>139</v>
      </c>
    </row>
    <row r="272" s="14" customFormat="1">
      <c r="A272" s="14"/>
      <c r="B272" s="249"/>
      <c r="C272" s="250"/>
      <c r="D272" s="239" t="s">
        <v>150</v>
      </c>
      <c r="E272" s="251" t="s">
        <v>1</v>
      </c>
      <c r="F272" s="252" t="s">
        <v>153</v>
      </c>
      <c r="G272" s="250"/>
      <c r="H272" s="253">
        <v>333.35000000000002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150</v>
      </c>
      <c r="AU272" s="259" t="s">
        <v>92</v>
      </c>
      <c r="AV272" s="14" t="s">
        <v>146</v>
      </c>
      <c r="AW272" s="14" t="s">
        <v>37</v>
      </c>
      <c r="AX272" s="14" t="s">
        <v>90</v>
      </c>
      <c r="AY272" s="259" t="s">
        <v>139</v>
      </c>
    </row>
    <row r="273" s="2" customFormat="1" ht="37.8" customHeight="1">
      <c r="A273" s="39"/>
      <c r="B273" s="40"/>
      <c r="C273" s="219" t="s">
        <v>342</v>
      </c>
      <c r="D273" s="219" t="s">
        <v>141</v>
      </c>
      <c r="E273" s="220" t="s">
        <v>343</v>
      </c>
      <c r="F273" s="221" t="s">
        <v>344</v>
      </c>
      <c r="G273" s="222" t="s">
        <v>260</v>
      </c>
      <c r="H273" s="223">
        <v>544.63999999999999</v>
      </c>
      <c r="I273" s="224"/>
      <c r="J273" s="225">
        <f>ROUND(I273*H273,2)</f>
        <v>0</v>
      </c>
      <c r="K273" s="221" t="s">
        <v>145</v>
      </c>
      <c r="L273" s="45"/>
      <c r="M273" s="226" t="s">
        <v>1</v>
      </c>
      <c r="N273" s="227" t="s">
        <v>47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146</v>
      </c>
      <c r="AT273" s="230" t="s">
        <v>141</v>
      </c>
      <c r="AU273" s="230" t="s">
        <v>92</v>
      </c>
      <c r="AY273" s="18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90</v>
      </c>
      <c r="BK273" s="231">
        <f>ROUND(I273*H273,2)</f>
        <v>0</v>
      </c>
      <c r="BL273" s="18" t="s">
        <v>146</v>
      </c>
      <c r="BM273" s="230" t="s">
        <v>345</v>
      </c>
    </row>
    <row r="274" s="2" customFormat="1">
      <c r="A274" s="39"/>
      <c r="B274" s="40"/>
      <c r="C274" s="41"/>
      <c r="D274" s="232" t="s">
        <v>148</v>
      </c>
      <c r="E274" s="41"/>
      <c r="F274" s="233" t="s">
        <v>346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92</v>
      </c>
    </row>
    <row r="275" s="15" customFormat="1">
      <c r="A275" s="15"/>
      <c r="B275" s="261"/>
      <c r="C275" s="262"/>
      <c r="D275" s="239" t="s">
        <v>150</v>
      </c>
      <c r="E275" s="263" t="s">
        <v>1</v>
      </c>
      <c r="F275" s="264" t="s">
        <v>347</v>
      </c>
      <c r="G275" s="262"/>
      <c r="H275" s="263" t="s">
        <v>1</v>
      </c>
      <c r="I275" s="265"/>
      <c r="J275" s="262"/>
      <c r="K275" s="262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150</v>
      </c>
      <c r="AU275" s="270" t="s">
        <v>92</v>
      </c>
      <c r="AV275" s="15" t="s">
        <v>90</v>
      </c>
      <c r="AW275" s="15" t="s">
        <v>37</v>
      </c>
      <c r="AX275" s="15" t="s">
        <v>82</v>
      </c>
      <c r="AY275" s="270" t="s">
        <v>139</v>
      </c>
    </row>
    <row r="276" s="13" customFormat="1">
      <c r="A276" s="13"/>
      <c r="B276" s="237"/>
      <c r="C276" s="238"/>
      <c r="D276" s="239" t="s">
        <v>150</v>
      </c>
      <c r="E276" s="240" t="s">
        <v>1</v>
      </c>
      <c r="F276" s="241" t="s">
        <v>348</v>
      </c>
      <c r="G276" s="238"/>
      <c r="H276" s="242">
        <v>52.469999999999999</v>
      </c>
      <c r="I276" s="243"/>
      <c r="J276" s="238"/>
      <c r="K276" s="238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150</v>
      </c>
      <c r="AU276" s="248" t="s">
        <v>92</v>
      </c>
      <c r="AV276" s="13" t="s">
        <v>92</v>
      </c>
      <c r="AW276" s="13" t="s">
        <v>37</v>
      </c>
      <c r="AX276" s="13" t="s">
        <v>82</v>
      </c>
      <c r="AY276" s="248" t="s">
        <v>139</v>
      </c>
    </row>
    <row r="277" s="13" customFormat="1">
      <c r="A277" s="13"/>
      <c r="B277" s="237"/>
      <c r="C277" s="238"/>
      <c r="D277" s="239" t="s">
        <v>150</v>
      </c>
      <c r="E277" s="240" t="s">
        <v>1</v>
      </c>
      <c r="F277" s="241" t="s">
        <v>349</v>
      </c>
      <c r="G277" s="238"/>
      <c r="H277" s="242">
        <v>35.909999999999997</v>
      </c>
      <c r="I277" s="243"/>
      <c r="J277" s="238"/>
      <c r="K277" s="238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150</v>
      </c>
      <c r="AU277" s="248" t="s">
        <v>92</v>
      </c>
      <c r="AV277" s="13" t="s">
        <v>92</v>
      </c>
      <c r="AW277" s="13" t="s">
        <v>37</v>
      </c>
      <c r="AX277" s="13" t="s">
        <v>82</v>
      </c>
      <c r="AY277" s="248" t="s">
        <v>139</v>
      </c>
    </row>
    <row r="278" s="13" customFormat="1">
      <c r="A278" s="13"/>
      <c r="B278" s="237"/>
      <c r="C278" s="238"/>
      <c r="D278" s="239" t="s">
        <v>150</v>
      </c>
      <c r="E278" s="240" t="s">
        <v>1</v>
      </c>
      <c r="F278" s="241" t="s">
        <v>350</v>
      </c>
      <c r="G278" s="238"/>
      <c r="H278" s="242">
        <v>57.884999999999998</v>
      </c>
      <c r="I278" s="243"/>
      <c r="J278" s="238"/>
      <c r="K278" s="238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150</v>
      </c>
      <c r="AU278" s="248" t="s">
        <v>92</v>
      </c>
      <c r="AV278" s="13" t="s">
        <v>92</v>
      </c>
      <c r="AW278" s="13" t="s">
        <v>37</v>
      </c>
      <c r="AX278" s="13" t="s">
        <v>82</v>
      </c>
      <c r="AY278" s="248" t="s">
        <v>139</v>
      </c>
    </row>
    <row r="279" s="13" customFormat="1">
      <c r="A279" s="13"/>
      <c r="B279" s="237"/>
      <c r="C279" s="238"/>
      <c r="D279" s="239" t="s">
        <v>150</v>
      </c>
      <c r="E279" s="240" t="s">
        <v>1</v>
      </c>
      <c r="F279" s="241" t="s">
        <v>351</v>
      </c>
      <c r="G279" s="238"/>
      <c r="H279" s="242">
        <v>22.440000000000001</v>
      </c>
      <c r="I279" s="243"/>
      <c r="J279" s="238"/>
      <c r="K279" s="238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150</v>
      </c>
      <c r="AU279" s="248" t="s">
        <v>92</v>
      </c>
      <c r="AV279" s="13" t="s">
        <v>92</v>
      </c>
      <c r="AW279" s="13" t="s">
        <v>37</v>
      </c>
      <c r="AX279" s="13" t="s">
        <v>82</v>
      </c>
      <c r="AY279" s="248" t="s">
        <v>139</v>
      </c>
    </row>
    <row r="280" s="13" customFormat="1">
      <c r="A280" s="13"/>
      <c r="B280" s="237"/>
      <c r="C280" s="238"/>
      <c r="D280" s="239" t="s">
        <v>150</v>
      </c>
      <c r="E280" s="240" t="s">
        <v>1</v>
      </c>
      <c r="F280" s="241" t="s">
        <v>352</v>
      </c>
      <c r="G280" s="238"/>
      <c r="H280" s="242">
        <v>27.690000000000001</v>
      </c>
      <c r="I280" s="243"/>
      <c r="J280" s="238"/>
      <c r="K280" s="238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150</v>
      </c>
      <c r="AU280" s="248" t="s">
        <v>92</v>
      </c>
      <c r="AV280" s="13" t="s">
        <v>92</v>
      </c>
      <c r="AW280" s="13" t="s">
        <v>37</v>
      </c>
      <c r="AX280" s="13" t="s">
        <v>82</v>
      </c>
      <c r="AY280" s="248" t="s">
        <v>139</v>
      </c>
    </row>
    <row r="281" s="13" customFormat="1">
      <c r="A281" s="13"/>
      <c r="B281" s="237"/>
      <c r="C281" s="238"/>
      <c r="D281" s="239" t="s">
        <v>150</v>
      </c>
      <c r="E281" s="240" t="s">
        <v>1</v>
      </c>
      <c r="F281" s="241" t="s">
        <v>353</v>
      </c>
      <c r="G281" s="238"/>
      <c r="H281" s="242">
        <v>18.285</v>
      </c>
      <c r="I281" s="243"/>
      <c r="J281" s="238"/>
      <c r="K281" s="238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150</v>
      </c>
      <c r="AU281" s="248" t="s">
        <v>92</v>
      </c>
      <c r="AV281" s="13" t="s">
        <v>92</v>
      </c>
      <c r="AW281" s="13" t="s">
        <v>37</v>
      </c>
      <c r="AX281" s="13" t="s">
        <v>82</v>
      </c>
      <c r="AY281" s="248" t="s">
        <v>139</v>
      </c>
    </row>
    <row r="282" s="13" customFormat="1">
      <c r="A282" s="13"/>
      <c r="B282" s="237"/>
      <c r="C282" s="238"/>
      <c r="D282" s="239" t="s">
        <v>150</v>
      </c>
      <c r="E282" s="240" t="s">
        <v>1</v>
      </c>
      <c r="F282" s="241" t="s">
        <v>354</v>
      </c>
      <c r="G282" s="238"/>
      <c r="H282" s="242">
        <v>34.799999999999997</v>
      </c>
      <c r="I282" s="243"/>
      <c r="J282" s="238"/>
      <c r="K282" s="238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150</v>
      </c>
      <c r="AU282" s="248" t="s">
        <v>92</v>
      </c>
      <c r="AV282" s="13" t="s">
        <v>92</v>
      </c>
      <c r="AW282" s="13" t="s">
        <v>37</v>
      </c>
      <c r="AX282" s="13" t="s">
        <v>82</v>
      </c>
      <c r="AY282" s="248" t="s">
        <v>139</v>
      </c>
    </row>
    <row r="283" s="13" customFormat="1">
      <c r="A283" s="13"/>
      <c r="B283" s="237"/>
      <c r="C283" s="238"/>
      <c r="D283" s="239" t="s">
        <v>150</v>
      </c>
      <c r="E283" s="240" t="s">
        <v>1</v>
      </c>
      <c r="F283" s="241" t="s">
        <v>355</v>
      </c>
      <c r="G283" s="238"/>
      <c r="H283" s="242">
        <v>34.234999999999999</v>
      </c>
      <c r="I283" s="243"/>
      <c r="J283" s="238"/>
      <c r="K283" s="238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150</v>
      </c>
      <c r="AU283" s="248" t="s">
        <v>92</v>
      </c>
      <c r="AV283" s="13" t="s">
        <v>92</v>
      </c>
      <c r="AW283" s="13" t="s">
        <v>37</v>
      </c>
      <c r="AX283" s="13" t="s">
        <v>82</v>
      </c>
      <c r="AY283" s="248" t="s">
        <v>139</v>
      </c>
    </row>
    <row r="284" s="13" customFormat="1">
      <c r="A284" s="13"/>
      <c r="B284" s="237"/>
      <c r="C284" s="238"/>
      <c r="D284" s="239" t="s">
        <v>150</v>
      </c>
      <c r="E284" s="240" t="s">
        <v>1</v>
      </c>
      <c r="F284" s="241" t="s">
        <v>356</v>
      </c>
      <c r="G284" s="238"/>
      <c r="H284" s="242">
        <v>52.020000000000003</v>
      </c>
      <c r="I284" s="243"/>
      <c r="J284" s="238"/>
      <c r="K284" s="238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150</v>
      </c>
      <c r="AU284" s="248" t="s">
        <v>92</v>
      </c>
      <c r="AV284" s="13" t="s">
        <v>92</v>
      </c>
      <c r="AW284" s="13" t="s">
        <v>37</v>
      </c>
      <c r="AX284" s="13" t="s">
        <v>82</v>
      </c>
      <c r="AY284" s="248" t="s">
        <v>139</v>
      </c>
    </row>
    <row r="285" s="13" customFormat="1">
      <c r="A285" s="13"/>
      <c r="B285" s="237"/>
      <c r="C285" s="238"/>
      <c r="D285" s="239" t="s">
        <v>150</v>
      </c>
      <c r="E285" s="240" t="s">
        <v>1</v>
      </c>
      <c r="F285" s="241" t="s">
        <v>357</v>
      </c>
      <c r="G285" s="238"/>
      <c r="H285" s="242">
        <v>48.299999999999997</v>
      </c>
      <c r="I285" s="243"/>
      <c r="J285" s="238"/>
      <c r="K285" s="238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150</v>
      </c>
      <c r="AU285" s="248" t="s">
        <v>92</v>
      </c>
      <c r="AV285" s="13" t="s">
        <v>92</v>
      </c>
      <c r="AW285" s="13" t="s">
        <v>37</v>
      </c>
      <c r="AX285" s="13" t="s">
        <v>82</v>
      </c>
      <c r="AY285" s="248" t="s">
        <v>139</v>
      </c>
    </row>
    <row r="286" s="13" customFormat="1">
      <c r="A286" s="13"/>
      <c r="B286" s="237"/>
      <c r="C286" s="238"/>
      <c r="D286" s="239" t="s">
        <v>150</v>
      </c>
      <c r="E286" s="240" t="s">
        <v>1</v>
      </c>
      <c r="F286" s="241" t="s">
        <v>358</v>
      </c>
      <c r="G286" s="238"/>
      <c r="H286" s="242">
        <v>46.305</v>
      </c>
      <c r="I286" s="243"/>
      <c r="J286" s="238"/>
      <c r="K286" s="238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150</v>
      </c>
      <c r="AU286" s="248" t="s">
        <v>92</v>
      </c>
      <c r="AV286" s="13" t="s">
        <v>92</v>
      </c>
      <c r="AW286" s="13" t="s">
        <v>37</v>
      </c>
      <c r="AX286" s="13" t="s">
        <v>82</v>
      </c>
      <c r="AY286" s="248" t="s">
        <v>139</v>
      </c>
    </row>
    <row r="287" s="13" customFormat="1">
      <c r="A287" s="13"/>
      <c r="B287" s="237"/>
      <c r="C287" s="238"/>
      <c r="D287" s="239" t="s">
        <v>150</v>
      </c>
      <c r="E287" s="240" t="s">
        <v>1</v>
      </c>
      <c r="F287" s="241" t="s">
        <v>359</v>
      </c>
      <c r="G287" s="238"/>
      <c r="H287" s="242">
        <v>49.299999999999997</v>
      </c>
      <c r="I287" s="243"/>
      <c r="J287" s="238"/>
      <c r="K287" s="238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150</v>
      </c>
      <c r="AU287" s="248" t="s">
        <v>92</v>
      </c>
      <c r="AV287" s="13" t="s">
        <v>92</v>
      </c>
      <c r="AW287" s="13" t="s">
        <v>37</v>
      </c>
      <c r="AX287" s="13" t="s">
        <v>82</v>
      </c>
      <c r="AY287" s="248" t="s">
        <v>139</v>
      </c>
    </row>
    <row r="288" s="13" customFormat="1">
      <c r="A288" s="13"/>
      <c r="B288" s="237"/>
      <c r="C288" s="238"/>
      <c r="D288" s="239" t="s">
        <v>150</v>
      </c>
      <c r="E288" s="240" t="s">
        <v>1</v>
      </c>
      <c r="F288" s="241" t="s">
        <v>360</v>
      </c>
      <c r="G288" s="238"/>
      <c r="H288" s="242">
        <v>50.75</v>
      </c>
      <c r="I288" s="243"/>
      <c r="J288" s="238"/>
      <c r="K288" s="238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150</v>
      </c>
      <c r="AU288" s="248" t="s">
        <v>92</v>
      </c>
      <c r="AV288" s="13" t="s">
        <v>92</v>
      </c>
      <c r="AW288" s="13" t="s">
        <v>37</v>
      </c>
      <c r="AX288" s="13" t="s">
        <v>82</v>
      </c>
      <c r="AY288" s="248" t="s">
        <v>139</v>
      </c>
    </row>
    <row r="289" s="13" customFormat="1">
      <c r="A289" s="13"/>
      <c r="B289" s="237"/>
      <c r="C289" s="238"/>
      <c r="D289" s="239" t="s">
        <v>150</v>
      </c>
      <c r="E289" s="240" t="s">
        <v>1</v>
      </c>
      <c r="F289" s="241" t="s">
        <v>361</v>
      </c>
      <c r="G289" s="238"/>
      <c r="H289" s="242">
        <v>14.25</v>
      </c>
      <c r="I289" s="243"/>
      <c r="J289" s="238"/>
      <c r="K289" s="238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150</v>
      </c>
      <c r="AU289" s="248" t="s">
        <v>92</v>
      </c>
      <c r="AV289" s="13" t="s">
        <v>92</v>
      </c>
      <c r="AW289" s="13" t="s">
        <v>37</v>
      </c>
      <c r="AX289" s="13" t="s">
        <v>82</v>
      </c>
      <c r="AY289" s="248" t="s">
        <v>139</v>
      </c>
    </row>
    <row r="290" s="14" customFormat="1">
      <c r="A290" s="14"/>
      <c r="B290" s="249"/>
      <c r="C290" s="250"/>
      <c r="D290" s="239" t="s">
        <v>150</v>
      </c>
      <c r="E290" s="251" t="s">
        <v>1</v>
      </c>
      <c r="F290" s="252" t="s">
        <v>153</v>
      </c>
      <c r="G290" s="250"/>
      <c r="H290" s="253">
        <v>544.63999999999999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150</v>
      </c>
      <c r="AU290" s="259" t="s">
        <v>92</v>
      </c>
      <c r="AV290" s="14" t="s">
        <v>146</v>
      </c>
      <c r="AW290" s="14" t="s">
        <v>37</v>
      </c>
      <c r="AX290" s="14" t="s">
        <v>90</v>
      </c>
      <c r="AY290" s="259" t="s">
        <v>139</v>
      </c>
    </row>
    <row r="291" s="2" customFormat="1" ht="44.25" customHeight="1">
      <c r="A291" s="39"/>
      <c r="B291" s="40"/>
      <c r="C291" s="219" t="s">
        <v>362</v>
      </c>
      <c r="D291" s="219" t="s">
        <v>141</v>
      </c>
      <c r="E291" s="220" t="s">
        <v>363</v>
      </c>
      <c r="F291" s="221" t="s">
        <v>364</v>
      </c>
      <c r="G291" s="222" t="s">
        <v>144</v>
      </c>
      <c r="H291" s="223">
        <v>2</v>
      </c>
      <c r="I291" s="224"/>
      <c r="J291" s="225">
        <f>ROUND(I291*H291,2)</f>
        <v>0</v>
      </c>
      <c r="K291" s="221" t="s">
        <v>145</v>
      </c>
      <c r="L291" s="45"/>
      <c r="M291" s="226" t="s">
        <v>1</v>
      </c>
      <c r="N291" s="227" t="s">
        <v>47</v>
      </c>
      <c r="O291" s="92"/>
      <c r="P291" s="228">
        <f>O291*H291</f>
        <v>0</v>
      </c>
      <c r="Q291" s="228">
        <v>0.01281</v>
      </c>
      <c r="R291" s="228">
        <f>Q291*H291</f>
        <v>0.02562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146</v>
      </c>
      <c r="AT291" s="230" t="s">
        <v>141</v>
      </c>
      <c r="AU291" s="230" t="s">
        <v>92</v>
      </c>
      <c r="AY291" s="18" t="s">
        <v>139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90</v>
      </c>
      <c r="BK291" s="231">
        <f>ROUND(I291*H291,2)</f>
        <v>0</v>
      </c>
      <c r="BL291" s="18" t="s">
        <v>146</v>
      </c>
      <c r="BM291" s="230" t="s">
        <v>365</v>
      </c>
    </row>
    <row r="292" s="2" customFormat="1">
      <c r="A292" s="39"/>
      <c r="B292" s="40"/>
      <c r="C292" s="41"/>
      <c r="D292" s="232" t="s">
        <v>148</v>
      </c>
      <c r="E292" s="41"/>
      <c r="F292" s="233" t="s">
        <v>366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92</v>
      </c>
    </row>
    <row r="293" s="2" customFormat="1" ht="44.25" customHeight="1">
      <c r="A293" s="39"/>
      <c r="B293" s="40"/>
      <c r="C293" s="219" t="s">
        <v>7</v>
      </c>
      <c r="D293" s="219" t="s">
        <v>141</v>
      </c>
      <c r="E293" s="220" t="s">
        <v>367</v>
      </c>
      <c r="F293" s="221" t="s">
        <v>368</v>
      </c>
      <c r="G293" s="222" t="s">
        <v>144</v>
      </c>
      <c r="H293" s="223">
        <v>10</v>
      </c>
      <c r="I293" s="224"/>
      <c r="J293" s="225">
        <f>ROUND(I293*H293,2)</f>
        <v>0</v>
      </c>
      <c r="K293" s="221" t="s">
        <v>145</v>
      </c>
      <c r="L293" s="45"/>
      <c r="M293" s="226" t="s">
        <v>1</v>
      </c>
      <c r="N293" s="227" t="s">
        <v>47</v>
      </c>
      <c r="O293" s="92"/>
      <c r="P293" s="228">
        <f>O293*H293</f>
        <v>0</v>
      </c>
      <c r="Q293" s="228">
        <v>0.021350000000000001</v>
      </c>
      <c r="R293" s="228">
        <f>Q293*H293</f>
        <v>0.21350000000000002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146</v>
      </c>
      <c r="AT293" s="230" t="s">
        <v>141</v>
      </c>
      <c r="AU293" s="230" t="s">
        <v>92</v>
      </c>
      <c r="AY293" s="18" t="s">
        <v>139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90</v>
      </c>
      <c r="BK293" s="231">
        <f>ROUND(I293*H293,2)</f>
        <v>0</v>
      </c>
      <c r="BL293" s="18" t="s">
        <v>146</v>
      </c>
      <c r="BM293" s="230" t="s">
        <v>369</v>
      </c>
    </row>
    <row r="294" s="2" customFormat="1">
      <c r="A294" s="39"/>
      <c r="B294" s="40"/>
      <c r="C294" s="41"/>
      <c r="D294" s="232" t="s">
        <v>148</v>
      </c>
      <c r="E294" s="41"/>
      <c r="F294" s="233" t="s">
        <v>370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92</v>
      </c>
    </row>
    <row r="295" s="13" customFormat="1">
      <c r="A295" s="13"/>
      <c r="B295" s="237"/>
      <c r="C295" s="238"/>
      <c r="D295" s="239" t="s">
        <v>150</v>
      </c>
      <c r="E295" s="240" t="s">
        <v>1</v>
      </c>
      <c r="F295" s="241" t="s">
        <v>371</v>
      </c>
      <c r="G295" s="238"/>
      <c r="H295" s="242">
        <v>3</v>
      </c>
      <c r="I295" s="243"/>
      <c r="J295" s="238"/>
      <c r="K295" s="238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150</v>
      </c>
      <c r="AU295" s="248" t="s">
        <v>92</v>
      </c>
      <c r="AV295" s="13" t="s">
        <v>92</v>
      </c>
      <c r="AW295" s="13" t="s">
        <v>37</v>
      </c>
      <c r="AX295" s="13" t="s">
        <v>82</v>
      </c>
      <c r="AY295" s="248" t="s">
        <v>139</v>
      </c>
    </row>
    <row r="296" s="13" customFormat="1">
      <c r="A296" s="13"/>
      <c r="B296" s="237"/>
      <c r="C296" s="238"/>
      <c r="D296" s="239" t="s">
        <v>150</v>
      </c>
      <c r="E296" s="240" t="s">
        <v>1</v>
      </c>
      <c r="F296" s="241" t="s">
        <v>372</v>
      </c>
      <c r="G296" s="238"/>
      <c r="H296" s="242">
        <v>7</v>
      </c>
      <c r="I296" s="243"/>
      <c r="J296" s="238"/>
      <c r="K296" s="238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150</v>
      </c>
      <c r="AU296" s="248" t="s">
        <v>92</v>
      </c>
      <c r="AV296" s="13" t="s">
        <v>92</v>
      </c>
      <c r="AW296" s="13" t="s">
        <v>37</v>
      </c>
      <c r="AX296" s="13" t="s">
        <v>82</v>
      </c>
      <c r="AY296" s="248" t="s">
        <v>139</v>
      </c>
    </row>
    <row r="297" s="14" customFormat="1">
      <c r="A297" s="14"/>
      <c r="B297" s="249"/>
      <c r="C297" s="250"/>
      <c r="D297" s="239" t="s">
        <v>150</v>
      </c>
      <c r="E297" s="251" t="s">
        <v>1</v>
      </c>
      <c r="F297" s="252" t="s">
        <v>153</v>
      </c>
      <c r="G297" s="250"/>
      <c r="H297" s="253">
        <v>10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150</v>
      </c>
      <c r="AU297" s="259" t="s">
        <v>92</v>
      </c>
      <c r="AV297" s="14" t="s">
        <v>146</v>
      </c>
      <c r="AW297" s="14" t="s">
        <v>37</v>
      </c>
      <c r="AX297" s="14" t="s">
        <v>90</v>
      </c>
      <c r="AY297" s="259" t="s">
        <v>139</v>
      </c>
    </row>
    <row r="298" s="2" customFormat="1" ht="44.25" customHeight="1">
      <c r="A298" s="39"/>
      <c r="B298" s="40"/>
      <c r="C298" s="219" t="s">
        <v>373</v>
      </c>
      <c r="D298" s="219" t="s">
        <v>141</v>
      </c>
      <c r="E298" s="220" t="s">
        <v>374</v>
      </c>
      <c r="F298" s="221" t="s">
        <v>375</v>
      </c>
      <c r="G298" s="222" t="s">
        <v>144</v>
      </c>
      <c r="H298" s="223">
        <v>3</v>
      </c>
      <c r="I298" s="224"/>
      <c r="J298" s="225">
        <f>ROUND(I298*H298,2)</f>
        <v>0</v>
      </c>
      <c r="K298" s="221" t="s">
        <v>145</v>
      </c>
      <c r="L298" s="45"/>
      <c r="M298" s="226" t="s">
        <v>1</v>
      </c>
      <c r="N298" s="227" t="s">
        <v>47</v>
      </c>
      <c r="O298" s="92"/>
      <c r="P298" s="228">
        <f>O298*H298</f>
        <v>0</v>
      </c>
      <c r="Q298" s="228">
        <v>0.02989</v>
      </c>
      <c r="R298" s="228">
        <f>Q298*H298</f>
        <v>0.08967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146</v>
      </c>
      <c r="AT298" s="230" t="s">
        <v>141</v>
      </c>
      <c r="AU298" s="230" t="s">
        <v>92</v>
      </c>
      <c r="AY298" s="18" t="s">
        <v>139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90</v>
      </c>
      <c r="BK298" s="231">
        <f>ROUND(I298*H298,2)</f>
        <v>0</v>
      </c>
      <c r="BL298" s="18" t="s">
        <v>146</v>
      </c>
      <c r="BM298" s="230" t="s">
        <v>376</v>
      </c>
    </row>
    <row r="299" s="2" customFormat="1">
      <c r="A299" s="39"/>
      <c r="B299" s="40"/>
      <c r="C299" s="41"/>
      <c r="D299" s="232" t="s">
        <v>148</v>
      </c>
      <c r="E299" s="41"/>
      <c r="F299" s="233" t="s">
        <v>377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92</v>
      </c>
    </row>
    <row r="300" s="13" customFormat="1">
      <c r="A300" s="13"/>
      <c r="B300" s="237"/>
      <c r="C300" s="238"/>
      <c r="D300" s="239" t="s">
        <v>150</v>
      </c>
      <c r="E300" s="240" t="s">
        <v>1</v>
      </c>
      <c r="F300" s="241" t="s">
        <v>378</v>
      </c>
      <c r="G300" s="238"/>
      <c r="H300" s="242">
        <v>2</v>
      </c>
      <c r="I300" s="243"/>
      <c r="J300" s="238"/>
      <c r="K300" s="238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150</v>
      </c>
      <c r="AU300" s="248" t="s">
        <v>92</v>
      </c>
      <c r="AV300" s="13" t="s">
        <v>92</v>
      </c>
      <c r="AW300" s="13" t="s">
        <v>37</v>
      </c>
      <c r="AX300" s="13" t="s">
        <v>82</v>
      </c>
      <c r="AY300" s="248" t="s">
        <v>139</v>
      </c>
    </row>
    <row r="301" s="13" customFormat="1">
      <c r="A301" s="13"/>
      <c r="B301" s="237"/>
      <c r="C301" s="238"/>
      <c r="D301" s="239" t="s">
        <v>150</v>
      </c>
      <c r="E301" s="240" t="s">
        <v>1</v>
      </c>
      <c r="F301" s="241" t="s">
        <v>379</v>
      </c>
      <c r="G301" s="238"/>
      <c r="H301" s="242">
        <v>1</v>
      </c>
      <c r="I301" s="243"/>
      <c r="J301" s="238"/>
      <c r="K301" s="238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150</v>
      </c>
      <c r="AU301" s="248" t="s">
        <v>92</v>
      </c>
      <c r="AV301" s="13" t="s">
        <v>92</v>
      </c>
      <c r="AW301" s="13" t="s">
        <v>37</v>
      </c>
      <c r="AX301" s="13" t="s">
        <v>82</v>
      </c>
      <c r="AY301" s="248" t="s">
        <v>139</v>
      </c>
    </row>
    <row r="302" s="14" customFormat="1">
      <c r="A302" s="14"/>
      <c r="B302" s="249"/>
      <c r="C302" s="250"/>
      <c r="D302" s="239" t="s">
        <v>150</v>
      </c>
      <c r="E302" s="251" t="s">
        <v>1</v>
      </c>
      <c r="F302" s="252" t="s">
        <v>153</v>
      </c>
      <c r="G302" s="250"/>
      <c r="H302" s="253">
        <v>3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150</v>
      </c>
      <c r="AU302" s="259" t="s">
        <v>92</v>
      </c>
      <c r="AV302" s="14" t="s">
        <v>146</v>
      </c>
      <c r="AW302" s="14" t="s">
        <v>37</v>
      </c>
      <c r="AX302" s="14" t="s">
        <v>90</v>
      </c>
      <c r="AY302" s="259" t="s">
        <v>139</v>
      </c>
    </row>
    <row r="303" s="2" customFormat="1" ht="44.25" customHeight="1">
      <c r="A303" s="39"/>
      <c r="B303" s="40"/>
      <c r="C303" s="219" t="s">
        <v>380</v>
      </c>
      <c r="D303" s="219" t="s">
        <v>141</v>
      </c>
      <c r="E303" s="220" t="s">
        <v>381</v>
      </c>
      <c r="F303" s="221" t="s">
        <v>382</v>
      </c>
      <c r="G303" s="222" t="s">
        <v>144</v>
      </c>
      <c r="H303" s="223">
        <v>1</v>
      </c>
      <c r="I303" s="224"/>
      <c r="J303" s="225">
        <f>ROUND(I303*H303,2)</f>
        <v>0</v>
      </c>
      <c r="K303" s="221" t="s">
        <v>145</v>
      </c>
      <c r="L303" s="45"/>
      <c r="M303" s="226" t="s">
        <v>1</v>
      </c>
      <c r="N303" s="227" t="s">
        <v>47</v>
      </c>
      <c r="O303" s="92"/>
      <c r="P303" s="228">
        <f>O303*H303</f>
        <v>0</v>
      </c>
      <c r="Q303" s="228">
        <v>0.038429999999999999</v>
      </c>
      <c r="R303" s="228">
        <f>Q303*H303</f>
        <v>0.038429999999999999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146</v>
      </c>
      <c r="AT303" s="230" t="s">
        <v>141</v>
      </c>
      <c r="AU303" s="230" t="s">
        <v>92</v>
      </c>
      <c r="AY303" s="18" t="s">
        <v>139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90</v>
      </c>
      <c r="BK303" s="231">
        <f>ROUND(I303*H303,2)</f>
        <v>0</v>
      </c>
      <c r="BL303" s="18" t="s">
        <v>146</v>
      </c>
      <c r="BM303" s="230" t="s">
        <v>383</v>
      </c>
    </row>
    <row r="304" s="2" customFormat="1">
      <c r="A304" s="39"/>
      <c r="B304" s="40"/>
      <c r="C304" s="41"/>
      <c r="D304" s="232" t="s">
        <v>148</v>
      </c>
      <c r="E304" s="41"/>
      <c r="F304" s="233" t="s">
        <v>384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92</v>
      </c>
    </row>
    <row r="305" s="13" customFormat="1">
      <c r="A305" s="13"/>
      <c r="B305" s="237"/>
      <c r="C305" s="238"/>
      <c r="D305" s="239" t="s">
        <v>150</v>
      </c>
      <c r="E305" s="240" t="s">
        <v>1</v>
      </c>
      <c r="F305" s="241" t="s">
        <v>385</v>
      </c>
      <c r="G305" s="238"/>
      <c r="H305" s="242">
        <v>1</v>
      </c>
      <c r="I305" s="243"/>
      <c r="J305" s="238"/>
      <c r="K305" s="238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150</v>
      </c>
      <c r="AU305" s="248" t="s">
        <v>92</v>
      </c>
      <c r="AV305" s="13" t="s">
        <v>92</v>
      </c>
      <c r="AW305" s="13" t="s">
        <v>37</v>
      </c>
      <c r="AX305" s="13" t="s">
        <v>90</v>
      </c>
      <c r="AY305" s="248" t="s">
        <v>139</v>
      </c>
    </row>
    <row r="306" s="2" customFormat="1" ht="49.05" customHeight="1">
      <c r="A306" s="39"/>
      <c r="B306" s="40"/>
      <c r="C306" s="219" t="s">
        <v>386</v>
      </c>
      <c r="D306" s="219" t="s">
        <v>141</v>
      </c>
      <c r="E306" s="220" t="s">
        <v>387</v>
      </c>
      <c r="F306" s="221" t="s">
        <v>388</v>
      </c>
      <c r="G306" s="222" t="s">
        <v>144</v>
      </c>
      <c r="H306" s="223">
        <v>1</v>
      </c>
      <c r="I306" s="224"/>
      <c r="J306" s="225">
        <f>ROUND(I306*H306,2)</f>
        <v>0</v>
      </c>
      <c r="K306" s="221" t="s">
        <v>145</v>
      </c>
      <c r="L306" s="45"/>
      <c r="M306" s="226" t="s">
        <v>1</v>
      </c>
      <c r="N306" s="227" t="s">
        <v>47</v>
      </c>
      <c r="O306" s="92"/>
      <c r="P306" s="228">
        <f>O306*H306</f>
        <v>0</v>
      </c>
      <c r="Q306" s="228">
        <v>0.046980000000000001</v>
      </c>
      <c r="R306" s="228">
        <f>Q306*H306</f>
        <v>0.046980000000000001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146</v>
      </c>
      <c r="AT306" s="230" t="s">
        <v>141</v>
      </c>
      <c r="AU306" s="230" t="s">
        <v>92</v>
      </c>
      <c r="AY306" s="18" t="s">
        <v>139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90</v>
      </c>
      <c r="BK306" s="231">
        <f>ROUND(I306*H306,2)</f>
        <v>0</v>
      </c>
      <c r="BL306" s="18" t="s">
        <v>146</v>
      </c>
      <c r="BM306" s="230" t="s">
        <v>389</v>
      </c>
    </row>
    <row r="307" s="2" customFormat="1">
      <c r="A307" s="39"/>
      <c r="B307" s="40"/>
      <c r="C307" s="41"/>
      <c r="D307" s="232" t="s">
        <v>148</v>
      </c>
      <c r="E307" s="41"/>
      <c r="F307" s="233" t="s">
        <v>390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148</v>
      </c>
      <c r="AU307" s="18" t="s">
        <v>92</v>
      </c>
    </row>
    <row r="308" s="13" customFormat="1">
      <c r="A308" s="13"/>
      <c r="B308" s="237"/>
      <c r="C308" s="238"/>
      <c r="D308" s="239" t="s">
        <v>150</v>
      </c>
      <c r="E308" s="240" t="s">
        <v>1</v>
      </c>
      <c r="F308" s="241" t="s">
        <v>391</v>
      </c>
      <c r="G308" s="238"/>
      <c r="H308" s="242">
        <v>1</v>
      </c>
      <c r="I308" s="243"/>
      <c r="J308" s="238"/>
      <c r="K308" s="238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150</v>
      </c>
      <c r="AU308" s="248" t="s">
        <v>92</v>
      </c>
      <c r="AV308" s="13" t="s">
        <v>92</v>
      </c>
      <c r="AW308" s="13" t="s">
        <v>37</v>
      </c>
      <c r="AX308" s="13" t="s">
        <v>90</v>
      </c>
      <c r="AY308" s="248" t="s">
        <v>139</v>
      </c>
    </row>
    <row r="309" s="2" customFormat="1" ht="49.05" customHeight="1">
      <c r="A309" s="39"/>
      <c r="B309" s="40"/>
      <c r="C309" s="219" t="s">
        <v>392</v>
      </c>
      <c r="D309" s="219" t="s">
        <v>141</v>
      </c>
      <c r="E309" s="220" t="s">
        <v>393</v>
      </c>
      <c r="F309" s="221" t="s">
        <v>394</v>
      </c>
      <c r="G309" s="222" t="s">
        <v>395</v>
      </c>
      <c r="H309" s="223">
        <v>1</v>
      </c>
      <c r="I309" s="224"/>
      <c r="J309" s="225">
        <f>ROUND(I309*H309,2)</f>
        <v>0</v>
      </c>
      <c r="K309" s="221" t="s">
        <v>1</v>
      </c>
      <c r="L309" s="45"/>
      <c r="M309" s="226" t="s">
        <v>1</v>
      </c>
      <c r="N309" s="227" t="s">
        <v>47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146</v>
      </c>
      <c r="AT309" s="230" t="s">
        <v>141</v>
      </c>
      <c r="AU309" s="230" t="s">
        <v>92</v>
      </c>
      <c r="AY309" s="18" t="s">
        <v>139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90</v>
      </c>
      <c r="BK309" s="231">
        <f>ROUND(I309*H309,2)</f>
        <v>0</v>
      </c>
      <c r="BL309" s="18" t="s">
        <v>146</v>
      </c>
      <c r="BM309" s="230" t="s">
        <v>396</v>
      </c>
    </row>
    <row r="310" s="2" customFormat="1">
      <c r="A310" s="39"/>
      <c r="B310" s="40"/>
      <c r="C310" s="41"/>
      <c r="D310" s="239" t="s">
        <v>177</v>
      </c>
      <c r="E310" s="41"/>
      <c r="F310" s="260" t="s">
        <v>397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177</v>
      </c>
      <c r="AU310" s="18" t="s">
        <v>92</v>
      </c>
    </row>
    <row r="311" s="2" customFormat="1" ht="49.05" customHeight="1">
      <c r="A311" s="39"/>
      <c r="B311" s="40"/>
      <c r="C311" s="219" t="s">
        <v>398</v>
      </c>
      <c r="D311" s="219" t="s">
        <v>141</v>
      </c>
      <c r="E311" s="220" t="s">
        <v>399</v>
      </c>
      <c r="F311" s="221" t="s">
        <v>400</v>
      </c>
      <c r="G311" s="222" t="s">
        <v>395</v>
      </c>
      <c r="H311" s="223">
        <v>1</v>
      </c>
      <c r="I311" s="224"/>
      <c r="J311" s="225">
        <f>ROUND(I311*H311,2)</f>
        <v>0</v>
      </c>
      <c r="K311" s="221" t="s">
        <v>1</v>
      </c>
      <c r="L311" s="45"/>
      <c r="M311" s="226" t="s">
        <v>1</v>
      </c>
      <c r="N311" s="227" t="s">
        <v>47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146</v>
      </c>
      <c r="AT311" s="230" t="s">
        <v>141</v>
      </c>
      <c r="AU311" s="230" t="s">
        <v>92</v>
      </c>
      <c r="AY311" s="18" t="s">
        <v>139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90</v>
      </c>
      <c r="BK311" s="231">
        <f>ROUND(I311*H311,2)</f>
        <v>0</v>
      </c>
      <c r="BL311" s="18" t="s">
        <v>146</v>
      </c>
      <c r="BM311" s="230" t="s">
        <v>401</v>
      </c>
    </row>
    <row r="312" s="2" customFormat="1">
      <c r="A312" s="39"/>
      <c r="B312" s="40"/>
      <c r="C312" s="41"/>
      <c r="D312" s="239" t="s">
        <v>177</v>
      </c>
      <c r="E312" s="41"/>
      <c r="F312" s="260" t="s">
        <v>402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177</v>
      </c>
      <c r="AU312" s="18" t="s">
        <v>92</v>
      </c>
    </row>
    <row r="313" s="12" customFormat="1" ht="22.8" customHeight="1">
      <c r="A313" s="12"/>
      <c r="B313" s="203"/>
      <c r="C313" s="204"/>
      <c r="D313" s="205" t="s">
        <v>81</v>
      </c>
      <c r="E313" s="217" t="s">
        <v>146</v>
      </c>
      <c r="F313" s="217" t="s">
        <v>403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SUM(P314:P390)</f>
        <v>0</v>
      </c>
      <c r="Q313" s="211"/>
      <c r="R313" s="212">
        <f>SUM(R314:R390)</f>
        <v>140.8669802</v>
      </c>
      <c r="S313" s="211"/>
      <c r="T313" s="213">
        <f>SUM(T314:T390)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90</v>
      </c>
      <c r="AT313" s="215" t="s">
        <v>81</v>
      </c>
      <c r="AU313" s="215" t="s">
        <v>90</v>
      </c>
      <c r="AY313" s="214" t="s">
        <v>139</v>
      </c>
      <c r="BK313" s="216">
        <f>SUM(BK314:BK390)</f>
        <v>0</v>
      </c>
    </row>
    <row r="314" s="2" customFormat="1" ht="37.8" customHeight="1">
      <c r="A314" s="39"/>
      <c r="B314" s="40"/>
      <c r="C314" s="219" t="s">
        <v>404</v>
      </c>
      <c r="D314" s="219" t="s">
        <v>141</v>
      </c>
      <c r="E314" s="220" t="s">
        <v>405</v>
      </c>
      <c r="F314" s="221" t="s">
        <v>406</v>
      </c>
      <c r="G314" s="222" t="s">
        <v>168</v>
      </c>
      <c r="H314" s="223">
        <v>1.3560000000000001</v>
      </c>
      <c r="I314" s="224"/>
      <c r="J314" s="225">
        <f>ROUND(I314*H314,2)</f>
        <v>0</v>
      </c>
      <c r="K314" s="221" t="s">
        <v>145</v>
      </c>
      <c r="L314" s="45"/>
      <c r="M314" s="226" t="s">
        <v>1</v>
      </c>
      <c r="N314" s="227" t="s">
        <v>47</v>
      </c>
      <c r="O314" s="92"/>
      <c r="P314" s="228">
        <f>O314*H314</f>
        <v>0</v>
      </c>
      <c r="Q314" s="228">
        <v>1.8899999999999999</v>
      </c>
      <c r="R314" s="228">
        <f>Q314*H314</f>
        <v>2.56284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146</v>
      </c>
      <c r="AT314" s="230" t="s">
        <v>141</v>
      </c>
      <c r="AU314" s="230" t="s">
        <v>92</v>
      </c>
      <c r="AY314" s="18" t="s">
        <v>139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90</v>
      </c>
      <c r="BK314" s="231">
        <f>ROUND(I314*H314,2)</f>
        <v>0</v>
      </c>
      <c r="BL314" s="18" t="s">
        <v>146</v>
      </c>
      <c r="BM314" s="230" t="s">
        <v>407</v>
      </c>
    </row>
    <row r="315" s="2" customFormat="1">
      <c r="A315" s="39"/>
      <c r="B315" s="40"/>
      <c r="C315" s="41"/>
      <c r="D315" s="232" t="s">
        <v>148</v>
      </c>
      <c r="E315" s="41"/>
      <c r="F315" s="233" t="s">
        <v>408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92</v>
      </c>
    </row>
    <row r="316" s="2" customFormat="1">
      <c r="A316" s="39"/>
      <c r="B316" s="40"/>
      <c r="C316" s="41"/>
      <c r="D316" s="239" t="s">
        <v>177</v>
      </c>
      <c r="E316" s="41"/>
      <c r="F316" s="260" t="s">
        <v>409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177</v>
      </c>
      <c r="AU316" s="18" t="s">
        <v>92</v>
      </c>
    </row>
    <row r="317" s="15" customFormat="1">
      <c r="A317" s="15"/>
      <c r="B317" s="261"/>
      <c r="C317" s="262"/>
      <c r="D317" s="239" t="s">
        <v>150</v>
      </c>
      <c r="E317" s="263" t="s">
        <v>1</v>
      </c>
      <c r="F317" s="264" t="s">
        <v>410</v>
      </c>
      <c r="G317" s="262"/>
      <c r="H317" s="263" t="s">
        <v>1</v>
      </c>
      <c r="I317" s="265"/>
      <c r="J317" s="262"/>
      <c r="K317" s="262"/>
      <c r="L317" s="266"/>
      <c r="M317" s="267"/>
      <c r="N317" s="268"/>
      <c r="O317" s="268"/>
      <c r="P317" s="268"/>
      <c r="Q317" s="268"/>
      <c r="R317" s="268"/>
      <c r="S317" s="268"/>
      <c r="T317" s="26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0" t="s">
        <v>150</v>
      </c>
      <c r="AU317" s="270" t="s">
        <v>92</v>
      </c>
      <c r="AV317" s="15" t="s">
        <v>90</v>
      </c>
      <c r="AW317" s="15" t="s">
        <v>37</v>
      </c>
      <c r="AX317" s="15" t="s">
        <v>82</v>
      </c>
      <c r="AY317" s="270" t="s">
        <v>139</v>
      </c>
    </row>
    <row r="318" s="13" customFormat="1">
      <c r="A318" s="13"/>
      <c r="B318" s="237"/>
      <c r="C318" s="238"/>
      <c r="D318" s="239" t="s">
        <v>150</v>
      </c>
      <c r="E318" s="240" t="s">
        <v>1</v>
      </c>
      <c r="F318" s="241" t="s">
        <v>411</v>
      </c>
      <c r="G318" s="238"/>
      <c r="H318" s="242">
        <v>0.40799999999999997</v>
      </c>
      <c r="I318" s="243"/>
      <c r="J318" s="238"/>
      <c r="K318" s="238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150</v>
      </c>
      <c r="AU318" s="248" t="s">
        <v>92</v>
      </c>
      <c r="AV318" s="13" t="s">
        <v>92</v>
      </c>
      <c r="AW318" s="13" t="s">
        <v>37</v>
      </c>
      <c r="AX318" s="13" t="s">
        <v>82</v>
      </c>
      <c r="AY318" s="248" t="s">
        <v>139</v>
      </c>
    </row>
    <row r="319" s="13" customFormat="1">
      <c r="A319" s="13"/>
      <c r="B319" s="237"/>
      <c r="C319" s="238"/>
      <c r="D319" s="239" t="s">
        <v>150</v>
      </c>
      <c r="E319" s="240" t="s">
        <v>1</v>
      </c>
      <c r="F319" s="241" t="s">
        <v>412</v>
      </c>
      <c r="G319" s="238"/>
      <c r="H319" s="242">
        <v>0.312</v>
      </c>
      <c r="I319" s="243"/>
      <c r="J319" s="238"/>
      <c r="K319" s="238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150</v>
      </c>
      <c r="AU319" s="248" t="s">
        <v>92</v>
      </c>
      <c r="AV319" s="13" t="s">
        <v>92</v>
      </c>
      <c r="AW319" s="13" t="s">
        <v>37</v>
      </c>
      <c r="AX319" s="13" t="s">
        <v>82</v>
      </c>
      <c r="AY319" s="248" t="s">
        <v>139</v>
      </c>
    </row>
    <row r="320" s="13" customFormat="1">
      <c r="A320" s="13"/>
      <c r="B320" s="237"/>
      <c r="C320" s="238"/>
      <c r="D320" s="239" t="s">
        <v>150</v>
      </c>
      <c r="E320" s="240" t="s">
        <v>1</v>
      </c>
      <c r="F320" s="241" t="s">
        <v>413</v>
      </c>
      <c r="G320" s="238"/>
      <c r="H320" s="242">
        <v>0.27600000000000002</v>
      </c>
      <c r="I320" s="243"/>
      <c r="J320" s="238"/>
      <c r="K320" s="238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150</v>
      </c>
      <c r="AU320" s="248" t="s">
        <v>92</v>
      </c>
      <c r="AV320" s="13" t="s">
        <v>92</v>
      </c>
      <c r="AW320" s="13" t="s">
        <v>37</v>
      </c>
      <c r="AX320" s="13" t="s">
        <v>82</v>
      </c>
      <c r="AY320" s="248" t="s">
        <v>139</v>
      </c>
    </row>
    <row r="321" s="13" customFormat="1">
      <c r="A321" s="13"/>
      <c r="B321" s="237"/>
      <c r="C321" s="238"/>
      <c r="D321" s="239" t="s">
        <v>150</v>
      </c>
      <c r="E321" s="240" t="s">
        <v>1</v>
      </c>
      <c r="F321" s="241" t="s">
        <v>414</v>
      </c>
      <c r="G321" s="238"/>
      <c r="H321" s="242">
        <v>0.35999999999999999</v>
      </c>
      <c r="I321" s="243"/>
      <c r="J321" s="238"/>
      <c r="K321" s="238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150</v>
      </c>
      <c r="AU321" s="248" t="s">
        <v>92</v>
      </c>
      <c r="AV321" s="13" t="s">
        <v>92</v>
      </c>
      <c r="AW321" s="13" t="s">
        <v>37</v>
      </c>
      <c r="AX321" s="13" t="s">
        <v>82</v>
      </c>
      <c r="AY321" s="248" t="s">
        <v>139</v>
      </c>
    </row>
    <row r="322" s="14" customFormat="1">
      <c r="A322" s="14"/>
      <c r="B322" s="249"/>
      <c r="C322" s="250"/>
      <c r="D322" s="239" t="s">
        <v>150</v>
      </c>
      <c r="E322" s="251" t="s">
        <v>1</v>
      </c>
      <c r="F322" s="252" t="s">
        <v>153</v>
      </c>
      <c r="G322" s="250"/>
      <c r="H322" s="253">
        <v>1.3560000000000001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150</v>
      </c>
      <c r="AU322" s="259" t="s">
        <v>92</v>
      </c>
      <c r="AV322" s="14" t="s">
        <v>146</v>
      </c>
      <c r="AW322" s="14" t="s">
        <v>37</v>
      </c>
      <c r="AX322" s="14" t="s">
        <v>90</v>
      </c>
      <c r="AY322" s="259" t="s">
        <v>139</v>
      </c>
    </row>
    <row r="323" s="2" customFormat="1" ht="37.8" customHeight="1">
      <c r="A323" s="39"/>
      <c r="B323" s="40"/>
      <c r="C323" s="219" t="s">
        <v>415</v>
      </c>
      <c r="D323" s="219" t="s">
        <v>141</v>
      </c>
      <c r="E323" s="220" t="s">
        <v>416</v>
      </c>
      <c r="F323" s="221" t="s">
        <v>417</v>
      </c>
      <c r="G323" s="222" t="s">
        <v>168</v>
      </c>
      <c r="H323" s="223">
        <v>11.288</v>
      </c>
      <c r="I323" s="224"/>
      <c r="J323" s="225">
        <f>ROUND(I323*H323,2)</f>
        <v>0</v>
      </c>
      <c r="K323" s="221" t="s">
        <v>145</v>
      </c>
      <c r="L323" s="45"/>
      <c r="M323" s="226" t="s">
        <v>1</v>
      </c>
      <c r="N323" s="227" t="s">
        <v>47</v>
      </c>
      <c r="O323" s="92"/>
      <c r="P323" s="228">
        <f>O323*H323</f>
        <v>0</v>
      </c>
      <c r="Q323" s="228">
        <v>2.25</v>
      </c>
      <c r="R323" s="228">
        <f>Q323*H323</f>
        <v>25.398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146</v>
      </c>
      <c r="AT323" s="230" t="s">
        <v>141</v>
      </c>
      <c r="AU323" s="230" t="s">
        <v>92</v>
      </c>
      <c r="AY323" s="18" t="s">
        <v>139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90</v>
      </c>
      <c r="BK323" s="231">
        <f>ROUND(I323*H323,2)</f>
        <v>0</v>
      </c>
      <c r="BL323" s="18" t="s">
        <v>146</v>
      </c>
      <c r="BM323" s="230" t="s">
        <v>418</v>
      </c>
    </row>
    <row r="324" s="2" customFormat="1">
      <c r="A324" s="39"/>
      <c r="B324" s="40"/>
      <c r="C324" s="41"/>
      <c r="D324" s="232" t="s">
        <v>148</v>
      </c>
      <c r="E324" s="41"/>
      <c r="F324" s="233" t="s">
        <v>419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92</v>
      </c>
    </row>
    <row r="325" s="2" customFormat="1">
      <c r="A325" s="39"/>
      <c r="B325" s="40"/>
      <c r="C325" s="41"/>
      <c r="D325" s="239" t="s">
        <v>177</v>
      </c>
      <c r="E325" s="41"/>
      <c r="F325" s="260" t="s">
        <v>420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177</v>
      </c>
      <c r="AU325" s="18" t="s">
        <v>92</v>
      </c>
    </row>
    <row r="326" s="15" customFormat="1">
      <c r="A326" s="15"/>
      <c r="B326" s="261"/>
      <c r="C326" s="262"/>
      <c r="D326" s="239" t="s">
        <v>150</v>
      </c>
      <c r="E326" s="263" t="s">
        <v>1</v>
      </c>
      <c r="F326" s="264" t="s">
        <v>421</v>
      </c>
      <c r="G326" s="262"/>
      <c r="H326" s="263" t="s">
        <v>1</v>
      </c>
      <c r="I326" s="265"/>
      <c r="J326" s="262"/>
      <c r="K326" s="262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150</v>
      </c>
      <c r="AU326" s="270" t="s">
        <v>92</v>
      </c>
      <c r="AV326" s="15" t="s">
        <v>90</v>
      </c>
      <c r="AW326" s="15" t="s">
        <v>37</v>
      </c>
      <c r="AX326" s="15" t="s">
        <v>82</v>
      </c>
      <c r="AY326" s="270" t="s">
        <v>139</v>
      </c>
    </row>
    <row r="327" s="15" customFormat="1">
      <c r="A327" s="15"/>
      <c r="B327" s="261"/>
      <c r="C327" s="262"/>
      <c r="D327" s="239" t="s">
        <v>150</v>
      </c>
      <c r="E327" s="263" t="s">
        <v>1</v>
      </c>
      <c r="F327" s="264" t="s">
        <v>422</v>
      </c>
      <c r="G327" s="262"/>
      <c r="H327" s="263" t="s">
        <v>1</v>
      </c>
      <c r="I327" s="265"/>
      <c r="J327" s="262"/>
      <c r="K327" s="262"/>
      <c r="L327" s="266"/>
      <c r="M327" s="267"/>
      <c r="N327" s="268"/>
      <c r="O327" s="268"/>
      <c r="P327" s="268"/>
      <c r="Q327" s="268"/>
      <c r="R327" s="268"/>
      <c r="S327" s="268"/>
      <c r="T327" s="269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0" t="s">
        <v>150</v>
      </c>
      <c r="AU327" s="270" t="s">
        <v>92</v>
      </c>
      <c r="AV327" s="15" t="s">
        <v>90</v>
      </c>
      <c r="AW327" s="15" t="s">
        <v>37</v>
      </c>
      <c r="AX327" s="15" t="s">
        <v>82</v>
      </c>
      <c r="AY327" s="270" t="s">
        <v>139</v>
      </c>
    </row>
    <row r="328" s="13" customFormat="1">
      <c r="A328" s="13"/>
      <c r="B328" s="237"/>
      <c r="C328" s="238"/>
      <c r="D328" s="239" t="s">
        <v>150</v>
      </c>
      <c r="E328" s="240" t="s">
        <v>1</v>
      </c>
      <c r="F328" s="241" t="s">
        <v>423</v>
      </c>
      <c r="G328" s="238"/>
      <c r="H328" s="242">
        <v>0.84799999999999998</v>
      </c>
      <c r="I328" s="243"/>
      <c r="J328" s="238"/>
      <c r="K328" s="238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150</v>
      </c>
      <c r="AU328" s="248" t="s">
        <v>92</v>
      </c>
      <c r="AV328" s="13" t="s">
        <v>92</v>
      </c>
      <c r="AW328" s="13" t="s">
        <v>37</v>
      </c>
      <c r="AX328" s="13" t="s">
        <v>82</v>
      </c>
      <c r="AY328" s="248" t="s">
        <v>139</v>
      </c>
    </row>
    <row r="329" s="13" customFormat="1">
      <c r="A329" s="13"/>
      <c r="B329" s="237"/>
      <c r="C329" s="238"/>
      <c r="D329" s="239" t="s">
        <v>150</v>
      </c>
      <c r="E329" s="240" t="s">
        <v>1</v>
      </c>
      <c r="F329" s="241" t="s">
        <v>424</v>
      </c>
      <c r="G329" s="238"/>
      <c r="H329" s="242">
        <v>0.96899999999999997</v>
      </c>
      <c r="I329" s="243"/>
      <c r="J329" s="238"/>
      <c r="K329" s="238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150</v>
      </c>
      <c r="AU329" s="248" t="s">
        <v>92</v>
      </c>
      <c r="AV329" s="13" t="s">
        <v>92</v>
      </c>
      <c r="AW329" s="13" t="s">
        <v>37</v>
      </c>
      <c r="AX329" s="13" t="s">
        <v>82</v>
      </c>
      <c r="AY329" s="248" t="s">
        <v>139</v>
      </c>
    </row>
    <row r="330" s="13" customFormat="1">
      <c r="A330" s="13"/>
      <c r="B330" s="237"/>
      <c r="C330" s="238"/>
      <c r="D330" s="239" t="s">
        <v>150</v>
      </c>
      <c r="E330" s="240" t="s">
        <v>1</v>
      </c>
      <c r="F330" s="241" t="s">
        <v>425</v>
      </c>
      <c r="G330" s="238"/>
      <c r="H330" s="242">
        <v>0.96899999999999997</v>
      </c>
      <c r="I330" s="243"/>
      <c r="J330" s="238"/>
      <c r="K330" s="238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150</v>
      </c>
      <c r="AU330" s="248" t="s">
        <v>92</v>
      </c>
      <c r="AV330" s="13" t="s">
        <v>92</v>
      </c>
      <c r="AW330" s="13" t="s">
        <v>37</v>
      </c>
      <c r="AX330" s="13" t="s">
        <v>82</v>
      </c>
      <c r="AY330" s="248" t="s">
        <v>139</v>
      </c>
    </row>
    <row r="331" s="13" customFormat="1">
      <c r="A331" s="13"/>
      <c r="B331" s="237"/>
      <c r="C331" s="238"/>
      <c r="D331" s="239" t="s">
        <v>150</v>
      </c>
      <c r="E331" s="240" t="s">
        <v>1</v>
      </c>
      <c r="F331" s="241" t="s">
        <v>426</v>
      </c>
      <c r="G331" s="238"/>
      <c r="H331" s="242">
        <v>0.71399999999999997</v>
      </c>
      <c r="I331" s="243"/>
      <c r="J331" s="238"/>
      <c r="K331" s="238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150</v>
      </c>
      <c r="AU331" s="248" t="s">
        <v>92</v>
      </c>
      <c r="AV331" s="13" t="s">
        <v>92</v>
      </c>
      <c r="AW331" s="13" t="s">
        <v>37</v>
      </c>
      <c r="AX331" s="13" t="s">
        <v>82</v>
      </c>
      <c r="AY331" s="248" t="s">
        <v>139</v>
      </c>
    </row>
    <row r="332" s="13" customFormat="1">
      <c r="A332" s="13"/>
      <c r="B332" s="237"/>
      <c r="C332" s="238"/>
      <c r="D332" s="239" t="s">
        <v>150</v>
      </c>
      <c r="E332" s="240" t="s">
        <v>1</v>
      </c>
      <c r="F332" s="241" t="s">
        <v>427</v>
      </c>
      <c r="G332" s="238"/>
      <c r="H332" s="242">
        <v>0.59799999999999998</v>
      </c>
      <c r="I332" s="243"/>
      <c r="J332" s="238"/>
      <c r="K332" s="238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150</v>
      </c>
      <c r="AU332" s="248" t="s">
        <v>92</v>
      </c>
      <c r="AV332" s="13" t="s">
        <v>92</v>
      </c>
      <c r="AW332" s="13" t="s">
        <v>37</v>
      </c>
      <c r="AX332" s="13" t="s">
        <v>82</v>
      </c>
      <c r="AY332" s="248" t="s">
        <v>139</v>
      </c>
    </row>
    <row r="333" s="13" customFormat="1">
      <c r="A333" s="13"/>
      <c r="B333" s="237"/>
      <c r="C333" s="238"/>
      <c r="D333" s="239" t="s">
        <v>150</v>
      </c>
      <c r="E333" s="240" t="s">
        <v>1</v>
      </c>
      <c r="F333" s="241" t="s">
        <v>428</v>
      </c>
      <c r="G333" s="238"/>
      <c r="H333" s="242">
        <v>0.55200000000000005</v>
      </c>
      <c r="I333" s="243"/>
      <c r="J333" s="238"/>
      <c r="K333" s="238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150</v>
      </c>
      <c r="AU333" s="248" t="s">
        <v>92</v>
      </c>
      <c r="AV333" s="13" t="s">
        <v>92</v>
      </c>
      <c r="AW333" s="13" t="s">
        <v>37</v>
      </c>
      <c r="AX333" s="13" t="s">
        <v>82</v>
      </c>
      <c r="AY333" s="248" t="s">
        <v>139</v>
      </c>
    </row>
    <row r="334" s="13" customFormat="1">
      <c r="A334" s="13"/>
      <c r="B334" s="237"/>
      <c r="C334" s="238"/>
      <c r="D334" s="239" t="s">
        <v>150</v>
      </c>
      <c r="E334" s="240" t="s">
        <v>1</v>
      </c>
      <c r="F334" s="241" t="s">
        <v>429</v>
      </c>
      <c r="G334" s="238"/>
      <c r="H334" s="242">
        <v>0.75</v>
      </c>
      <c r="I334" s="243"/>
      <c r="J334" s="238"/>
      <c r="K334" s="238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150</v>
      </c>
      <c r="AU334" s="248" t="s">
        <v>92</v>
      </c>
      <c r="AV334" s="13" t="s">
        <v>92</v>
      </c>
      <c r="AW334" s="13" t="s">
        <v>37</v>
      </c>
      <c r="AX334" s="13" t="s">
        <v>82</v>
      </c>
      <c r="AY334" s="248" t="s">
        <v>139</v>
      </c>
    </row>
    <row r="335" s="13" customFormat="1">
      <c r="A335" s="13"/>
      <c r="B335" s="237"/>
      <c r="C335" s="238"/>
      <c r="D335" s="239" t="s">
        <v>150</v>
      </c>
      <c r="E335" s="240" t="s">
        <v>1</v>
      </c>
      <c r="F335" s="241" t="s">
        <v>430</v>
      </c>
      <c r="G335" s="238"/>
      <c r="H335" s="242">
        <v>0.61499999999999999</v>
      </c>
      <c r="I335" s="243"/>
      <c r="J335" s="238"/>
      <c r="K335" s="238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150</v>
      </c>
      <c r="AU335" s="248" t="s">
        <v>92</v>
      </c>
      <c r="AV335" s="13" t="s">
        <v>92</v>
      </c>
      <c r="AW335" s="13" t="s">
        <v>37</v>
      </c>
      <c r="AX335" s="13" t="s">
        <v>82</v>
      </c>
      <c r="AY335" s="248" t="s">
        <v>139</v>
      </c>
    </row>
    <row r="336" s="13" customFormat="1">
      <c r="A336" s="13"/>
      <c r="B336" s="237"/>
      <c r="C336" s="238"/>
      <c r="D336" s="239" t="s">
        <v>150</v>
      </c>
      <c r="E336" s="240" t="s">
        <v>1</v>
      </c>
      <c r="F336" s="241" t="s">
        <v>431</v>
      </c>
      <c r="G336" s="238"/>
      <c r="H336" s="242">
        <v>1.224</v>
      </c>
      <c r="I336" s="243"/>
      <c r="J336" s="238"/>
      <c r="K336" s="238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150</v>
      </c>
      <c r="AU336" s="248" t="s">
        <v>92</v>
      </c>
      <c r="AV336" s="13" t="s">
        <v>92</v>
      </c>
      <c r="AW336" s="13" t="s">
        <v>37</v>
      </c>
      <c r="AX336" s="13" t="s">
        <v>82</v>
      </c>
      <c r="AY336" s="248" t="s">
        <v>139</v>
      </c>
    </row>
    <row r="337" s="13" customFormat="1">
      <c r="A337" s="13"/>
      <c r="B337" s="237"/>
      <c r="C337" s="238"/>
      <c r="D337" s="239" t="s">
        <v>150</v>
      </c>
      <c r="E337" s="240" t="s">
        <v>1</v>
      </c>
      <c r="F337" s="241" t="s">
        <v>432</v>
      </c>
      <c r="G337" s="238"/>
      <c r="H337" s="242">
        <v>1.0800000000000001</v>
      </c>
      <c r="I337" s="243"/>
      <c r="J337" s="238"/>
      <c r="K337" s="238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150</v>
      </c>
      <c r="AU337" s="248" t="s">
        <v>92</v>
      </c>
      <c r="AV337" s="13" t="s">
        <v>92</v>
      </c>
      <c r="AW337" s="13" t="s">
        <v>37</v>
      </c>
      <c r="AX337" s="13" t="s">
        <v>82</v>
      </c>
      <c r="AY337" s="248" t="s">
        <v>139</v>
      </c>
    </row>
    <row r="338" s="13" customFormat="1">
      <c r="A338" s="13"/>
      <c r="B338" s="237"/>
      <c r="C338" s="238"/>
      <c r="D338" s="239" t="s">
        <v>150</v>
      </c>
      <c r="E338" s="240" t="s">
        <v>1</v>
      </c>
      <c r="F338" s="241" t="s">
        <v>433</v>
      </c>
      <c r="G338" s="238"/>
      <c r="H338" s="242">
        <v>0.94499999999999995</v>
      </c>
      <c r="I338" s="243"/>
      <c r="J338" s="238"/>
      <c r="K338" s="238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150</v>
      </c>
      <c r="AU338" s="248" t="s">
        <v>92</v>
      </c>
      <c r="AV338" s="13" t="s">
        <v>92</v>
      </c>
      <c r="AW338" s="13" t="s">
        <v>37</v>
      </c>
      <c r="AX338" s="13" t="s">
        <v>82</v>
      </c>
      <c r="AY338" s="248" t="s">
        <v>139</v>
      </c>
    </row>
    <row r="339" s="13" customFormat="1">
      <c r="A339" s="13"/>
      <c r="B339" s="237"/>
      <c r="C339" s="238"/>
      <c r="D339" s="239" t="s">
        <v>150</v>
      </c>
      <c r="E339" s="240" t="s">
        <v>1</v>
      </c>
      <c r="F339" s="241" t="s">
        <v>434</v>
      </c>
      <c r="G339" s="238"/>
      <c r="H339" s="242">
        <v>0.88400000000000001</v>
      </c>
      <c r="I339" s="243"/>
      <c r="J339" s="238"/>
      <c r="K339" s="238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150</v>
      </c>
      <c r="AU339" s="248" t="s">
        <v>92</v>
      </c>
      <c r="AV339" s="13" t="s">
        <v>92</v>
      </c>
      <c r="AW339" s="13" t="s">
        <v>37</v>
      </c>
      <c r="AX339" s="13" t="s">
        <v>82</v>
      </c>
      <c r="AY339" s="248" t="s">
        <v>139</v>
      </c>
    </row>
    <row r="340" s="13" customFormat="1">
      <c r="A340" s="13"/>
      <c r="B340" s="237"/>
      <c r="C340" s="238"/>
      <c r="D340" s="239" t="s">
        <v>150</v>
      </c>
      <c r="E340" s="240" t="s">
        <v>1</v>
      </c>
      <c r="F340" s="241" t="s">
        <v>435</v>
      </c>
      <c r="G340" s="238"/>
      <c r="H340" s="242">
        <v>0.79800000000000004</v>
      </c>
      <c r="I340" s="243"/>
      <c r="J340" s="238"/>
      <c r="K340" s="238"/>
      <c r="L340" s="244"/>
      <c r="M340" s="245"/>
      <c r="N340" s="246"/>
      <c r="O340" s="246"/>
      <c r="P340" s="246"/>
      <c r="Q340" s="246"/>
      <c r="R340" s="246"/>
      <c r="S340" s="246"/>
      <c r="T340" s="24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8" t="s">
        <v>150</v>
      </c>
      <c r="AU340" s="248" t="s">
        <v>92</v>
      </c>
      <c r="AV340" s="13" t="s">
        <v>92</v>
      </c>
      <c r="AW340" s="13" t="s">
        <v>37</v>
      </c>
      <c r="AX340" s="13" t="s">
        <v>82</v>
      </c>
      <c r="AY340" s="248" t="s">
        <v>139</v>
      </c>
    </row>
    <row r="341" s="13" customFormat="1">
      <c r="A341" s="13"/>
      <c r="B341" s="237"/>
      <c r="C341" s="238"/>
      <c r="D341" s="239" t="s">
        <v>150</v>
      </c>
      <c r="E341" s="240" t="s">
        <v>1</v>
      </c>
      <c r="F341" s="241" t="s">
        <v>436</v>
      </c>
      <c r="G341" s="238"/>
      <c r="H341" s="242">
        <v>0.34200000000000003</v>
      </c>
      <c r="I341" s="243"/>
      <c r="J341" s="238"/>
      <c r="K341" s="238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150</v>
      </c>
      <c r="AU341" s="248" t="s">
        <v>92</v>
      </c>
      <c r="AV341" s="13" t="s">
        <v>92</v>
      </c>
      <c r="AW341" s="13" t="s">
        <v>37</v>
      </c>
      <c r="AX341" s="13" t="s">
        <v>82</v>
      </c>
      <c r="AY341" s="248" t="s">
        <v>139</v>
      </c>
    </row>
    <row r="342" s="14" customFormat="1">
      <c r="A342" s="14"/>
      <c r="B342" s="249"/>
      <c r="C342" s="250"/>
      <c r="D342" s="239" t="s">
        <v>150</v>
      </c>
      <c r="E342" s="251" t="s">
        <v>1</v>
      </c>
      <c r="F342" s="252" t="s">
        <v>153</v>
      </c>
      <c r="G342" s="250"/>
      <c r="H342" s="253">
        <v>11.288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150</v>
      </c>
      <c r="AU342" s="259" t="s">
        <v>92</v>
      </c>
      <c r="AV342" s="14" t="s">
        <v>146</v>
      </c>
      <c r="AW342" s="14" t="s">
        <v>37</v>
      </c>
      <c r="AX342" s="14" t="s">
        <v>90</v>
      </c>
      <c r="AY342" s="259" t="s">
        <v>139</v>
      </c>
    </row>
    <row r="343" s="2" customFormat="1" ht="33" customHeight="1">
      <c r="A343" s="39"/>
      <c r="B343" s="40"/>
      <c r="C343" s="219" t="s">
        <v>437</v>
      </c>
      <c r="D343" s="219" t="s">
        <v>141</v>
      </c>
      <c r="E343" s="220" t="s">
        <v>438</v>
      </c>
      <c r="F343" s="221" t="s">
        <v>439</v>
      </c>
      <c r="G343" s="222" t="s">
        <v>168</v>
      </c>
      <c r="H343" s="223">
        <v>0.67800000000000005</v>
      </c>
      <c r="I343" s="224"/>
      <c r="J343" s="225">
        <f>ROUND(I343*H343,2)</f>
        <v>0</v>
      </c>
      <c r="K343" s="221" t="s">
        <v>145</v>
      </c>
      <c r="L343" s="45"/>
      <c r="M343" s="226" t="s">
        <v>1</v>
      </c>
      <c r="N343" s="227" t="s">
        <v>47</v>
      </c>
      <c r="O343" s="92"/>
      <c r="P343" s="228">
        <f>O343*H343</f>
        <v>0</v>
      </c>
      <c r="Q343" s="228">
        <v>1.7535000000000001</v>
      </c>
      <c r="R343" s="228">
        <f>Q343*H343</f>
        <v>1.1888730000000001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146</v>
      </c>
      <c r="AT343" s="230" t="s">
        <v>141</v>
      </c>
      <c r="AU343" s="230" t="s">
        <v>92</v>
      </c>
      <c r="AY343" s="18" t="s">
        <v>139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90</v>
      </c>
      <c r="BK343" s="231">
        <f>ROUND(I343*H343,2)</f>
        <v>0</v>
      </c>
      <c r="BL343" s="18" t="s">
        <v>146</v>
      </c>
      <c r="BM343" s="230" t="s">
        <v>440</v>
      </c>
    </row>
    <row r="344" s="2" customFormat="1">
      <c r="A344" s="39"/>
      <c r="B344" s="40"/>
      <c r="C344" s="41"/>
      <c r="D344" s="232" t="s">
        <v>148</v>
      </c>
      <c r="E344" s="41"/>
      <c r="F344" s="233" t="s">
        <v>441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148</v>
      </c>
      <c r="AU344" s="18" t="s">
        <v>92</v>
      </c>
    </row>
    <row r="345" s="2" customFormat="1">
      <c r="A345" s="39"/>
      <c r="B345" s="40"/>
      <c r="C345" s="41"/>
      <c r="D345" s="239" t="s">
        <v>177</v>
      </c>
      <c r="E345" s="41"/>
      <c r="F345" s="260" t="s">
        <v>442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177</v>
      </c>
      <c r="AU345" s="18" t="s">
        <v>92</v>
      </c>
    </row>
    <row r="346" s="15" customFormat="1">
      <c r="A346" s="15"/>
      <c r="B346" s="261"/>
      <c r="C346" s="262"/>
      <c r="D346" s="239" t="s">
        <v>150</v>
      </c>
      <c r="E346" s="263" t="s">
        <v>1</v>
      </c>
      <c r="F346" s="264" t="s">
        <v>410</v>
      </c>
      <c r="G346" s="262"/>
      <c r="H346" s="263" t="s">
        <v>1</v>
      </c>
      <c r="I346" s="265"/>
      <c r="J346" s="262"/>
      <c r="K346" s="262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150</v>
      </c>
      <c r="AU346" s="270" t="s">
        <v>92</v>
      </c>
      <c r="AV346" s="15" t="s">
        <v>90</v>
      </c>
      <c r="AW346" s="15" t="s">
        <v>37</v>
      </c>
      <c r="AX346" s="15" t="s">
        <v>82</v>
      </c>
      <c r="AY346" s="270" t="s">
        <v>139</v>
      </c>
    </row>
    <row r="347" s="13" customFormat="1">
      <c r="A347" s="13"/>
      <c r="B347" s="237"/>
      <c r="C347" s="238"/>
      <c r="D347" s="239" t="s">
        <v>150</v>
      </c>
      <c r="E347" s="240" t="s">
        <v>1</v>
      </c>
      <c r="F347" s="241" t="s">
        <v>443</v>
      </c>
      <c r="G347" s="238"/>
      <c r="H347" s="242">
        <v>0.20399999999999999</v>
      </c>
      <c r="I347" s="243"/>
      <c r="J347" s="238"/>
      <c r="K347" s="238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150</v>
      </c>
      <c r="AU347" s="248" t="s">
        <v>92</v>
      </c>
      <c r="AV347" s="13" t="s">
        <v>92</v>
      </c>
      <c r="AW347" s="13" t="s">
        <v>37</v>
      </c>
      <c r="AX347" s="13" t="s">
        <v>82</v>
      </c>
      <c r="AY347" s="248" t="s">
        <v>139</v>
      </c>
    </row>
    <row r="348" s="13" customFormat="1">
      <c r="A348" s="13"/>
      <c r="B348" s="237"/>
      <c r="C348" s="238"/>
      <c r="D348" s="239" t="s">
        <v>150</v>
      </c>
      <c r="E348" s="240" t="s">
        <v>1</v>
      </c>
      <c r="F348" s="241" t="s">
        <v>444</v>
      </c>
      <c r="G348" s="238"/>
      <c r="H348" s="242">
        <v>0.156</v>
      </c>
      <c r="I348" s="243"/>
      <c r="J348" s="238"/>
      <c r="K348" s="238"/>
      <c r="L348" s="244"/>
      <c r="M348" s="245"/>
      <c r="N348" s="246"/>
      <c r="O348" s="246"/>
      <c r="P348" s="246"/>
      <c r="Q348" s="246"/>
      <c r="R348" s="246"/>
      <c r="S348" s="246"/>
      <c r="T348" s="24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8" t="s">
        <v>150</v>
      </c>
      <c r="AU348" s="248" t="s">
        <v>92</v>
      </c>
      <c r="AV348" s="13" t="s">
        <v>92</v>
      </c>
      <c r="AW348" s="13" t="s">
        <v>37</v>
      </c>
      <c r="AX348" s="13" t="s">
        <v>82</v>
      </c>
      <c r="AY348" s="248" t="s">
        <v>139</v>
      </c>
    </row>
    <row r="349" s="13" customFormat="1">
      <c r="A349" s="13"/>
      <c r="B349" s="237"/>
      <c r="C349" s="238"/>
      <c r="D349" s="239" t="s">
        <v>150</v>
      </c>
      <c r="E349" s="240" t="s">
        <v>1</v>
      </c>
      <c r="F349" s="241" t="s">
        <v>445</v>
      </c>
      <c r="G349" s="238"/>
      <c r="H349" s="242">
        <v>0.13800000000000001</v>
      </c>
      <c r="I349" s="243"/>
      <c r="J349" s="238"/>
      <c r="K349" s="238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150</v>
      </c>
      <c r="AU349" s="248" t="s">
        <v>92</v>
      </c>
      <c r="AV349" s="13" t="s">
        <v>92</v>
      </c>
      <c r="AW349" s="13" t="s">
        <v>37</v>
      </c>
      <c r="AX349" s="13" t="s">
        <v>82</v>
      </c>
      <c r="AY349" s="248" t="s">
        <v>139</v>
      </c>
    </row>
    <row r="350" s="13" customFormat="1">
      <c r="A350" s="13"/>
      <c r="B350" s="237"/>
      <c r="C350" s="238"/>
      <c r="D350" s="239" t="s">
        <v>150</v>
      </c>
      <c r="E350" s="240" t="s">
        <v>1</v>
      </c>
      <c r="F350" s="241" t="s">
        <v>446</v>
      </c>
      <c r="G350" s="238"/>
      <c r="H350" s="242">
        <v>0.17999999999999999</v>
      </c>
      <c r="I350" s="243"/>
      <c r="J350" s="238"/>
      <c r="K350" s="238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150</v>
      </c>
      <c r="AU350" s="248" t="s">
        <v>92</v>
      </c>
      <c r="AV350" s="13" t="s">
        <v>92</v>
      </c>
      <c r="AW350" s="13" t="s">
        <v>37</v>
      </c>
      <c r="AX350" s="13" t="s">
        <v>82</v>
      </c>
      <c r="AY350" s="248" t="s">
        <v>139</v>
      </c>
    </row>
    <row r="351" s="14" customFormat="1">
      <c r="A351" s="14"/>
      <c r="B351" s="249"/>
      <c r="C351" s="250"/>
      <c r="D351" s="239" t="s">
        <v>150</v>
      </c>
      <c r="E351" s="251" t="s">
        <v>1</v>
      </c>
      <c r="F351" s="252" t="s">
        <v>153</v>
      </c>
      <c r="G351" s="250"/>
      <c r="H351" s="253">
        <v>0.67800000000000005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9" t="s">
        <v>150</v>
      </c>
      <c r="AU351" s="259" t="s">
        <v>92</v>
      </c>
      <c r="AV351" s="14" t="s">
        <v>146</v>
      </c>
      <c r="AW351" s="14" t="s">
        <v>37</v>
      </c>
      <c r="AX351" s="14" t="s">
        <v>90</v>
      </c>
      <c r="AY351" s="259" t="s">
        <v>139</v>
      </c>
    </row>
    <row r="352" s="2" customFormat="1" ht="49.05" customHeight="1">
      <c r="A352" s="39"/>
      <c r="B352" s="40"/>
      <c r="C352" s="219" t="s">
        <v>447</v>
      </c>
      <c r="D352" s="219" t="s">
        <v>141</v>
      </c>
      <c r="E352" s="220" t="s">
        <v>448</v>
      </c>
      <c r="F352" s="221" t="s">
        <v>449</v>
      </c>
      <c r="G352" s="222" t="s">
        <v>260</v>
      </c>
      <c r="H352" s="223">
        <v>70.319999999999993</v>
      </c>
      <c r="I352" s="224"/>
      <c r="J352" s="225">
        <f>ROUND(I352*H352,2)</f>
        <v>0</v>
      </c>
      <c r="K352" s="221" t="s">
        <v>145</v>
      </c>
      <c r="L352" s="45"/>
      <c r="M352" s="226" t="s">
        <v>1</v>
      </c>
      <c r="N352" s="227" t="s">
        <v>47</v>
      </c>
      <c r="O352" s="92"/>
      <c r="P352" s="228">
        <f>O352*H352</f>
        <v>0</v>
      </c>
      <c r="Q352" s="228">
        <v>0.00021000000000000001</v>
      </c>
      <c r="R352" s="228">
        <f>Q352*H352</f>
        <v>0.014767199999999999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146</v>
      </c>
      <c r="AT352" s="230" t="s">
        <v>141</v>
      </c>
      <c r="AU352" s="230" t="s">
        <v>92</v>
      </c>
      <c r="AY352" s="18" t="s">
        <v>139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90</v>
      </c>
      <c r="BK352" s="231">
        <f>ROUND(I352*H352,2)</f>
        <v>0</v>
      </c>
      <c r="BL352" s="18" t="s">
        <v>146</v>
      </c>
      <c r="BM352" s="230" t="s">
        <v>450</v>
      </c>
    </row>
    <row r="353" s="2" customFormat="1">
      <c r="A353" s="39"/>
      <c r="B353" s="40"/>
      <c r="C353" s="41"/>
      <c r="D353" s="232" t="s">
        <v>148</v>
      </c>
      <c r="E353" s="41"/>
      <c r="F353" s="233" t="s">
        <v>451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148</v>
      </c>
      <c r="AU353" s="18" t="s">
        <v>92</v>
      </c>
    </row>
    <row r="354" s="13" customFormat="1">
      <c r="A354" s="13"/>
      <c r="B354" s="237"/>
      <c r="C354" s="238"/>
      <c r="D354" s="239" t="s">
        <v>150</v>
      </c>
      <c r="E354" s="240" t="s">
        <v>1</v>
      </c>
      <c r="F354" s="241" t="s">
        <v>452</v>
      </c>
      <c r="G354" s="238"/>
      <c r="H354" s="242">
        <v>70.319999999999993</v>
      </c>
      <c r="I354" s="243"/>
      <c r="J354" s="238"/>
      <c r="K354" s="238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150</v>
      </c>
      <c r="AU354" s="248" t="s">
        <v>92</v>
      </c>
      <c r="AV354" s="13" t="s">
        <v>92</v>
      </c>
      <c r="AW354" s="13" t="s">
        <v>37</v>
      </c>
      <c r="AX354" s="13" t="s">
        <v>90</v>
      </c>
      <c r="AY354" s="248" t="s">
        <v>139</v>
      </c>
    </row>
    <row r="355" s="2" customFormat="1" ht="16.5" customHeight="1">
      <c r="A355" s="39"/>
      <c r="B355" s="40"/>
      <c r="C355" s="271" t="s">
        <v>453</v>
      </c>
      <c r="D355" s="271" t="s">
        <v>313</v>
      </c>
      <c r="E355" s="272" t="s">
        <v>454</v>
      </c>
      <c r="F355" s="273" t="s">
        <v>455</v>
      </c>
      <c r="G355" s="274" t="s">
        <v>260</v>
      </c>
      <c r="H355" s="275">
        <v>70.319999999999993</v>
      </c>
      <c r="I355" s="276"/>
      <c r="J355" s="277">
        <f>ROUND(I355*H355,2)</f>
        <v>0</v>
      </c>
      <c r="K355" s="273" t="s">
        <v>145</v>
      </c>
      <c r="L355" s="278"/>
      <c r="M355" s="279" t="s">
        <v>1</v>
      </c>
      <c r="N355" s="280" t="s">
        <v>47</v>
      </c>
      <c r="O355" s="92"/>
      <c r="P355" s="228">
        <f>O355*H355</f>
        <v>0</v>
      </c>
      <c r="Q355" s="228">
        <v>0.00025000000000000001</v>
      </c>
      <c r="R355" s="228">
        <f>Q355*H355</f>
        <v>0.017579999999999998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210</v>
      </c>
      <c r="AT355" s="230" t="s">
        <v>313</v>
      </c>
      <c r="AU355" s="230" t="s">
        <v>92</v>
      </c>
      <c r="AY355" s="18" t="s">
        <v>139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90</v>
      </c>
      <c r="BK355" s="231">
        <f>ROUND(I355*H355,2)</f>
        <v>0</v>
      </c>
      <c r="BL355" s="18" t="s">
        <v>146</v>
      </c>
      <c r="BM355" s="230" t="s">
        <v>456</v>
      </c>
    </row>
    <row r="356" s="2" customFormat="1" ht="49.05" customHeight="1">
      <c r="A356" s="39"/>
      <c r="B356" s="40"/>
      <c r="C356" s="219" t="s">
        <v>457</v>
      </c>
      <c r="D356" s="219" t="s">
        <v>141</v>
      </c>
      <c r="E356" s="220" t="s">
        <v>458</v>
      </c>
      <c r="F356" s="221" t="s">
        <v>459</v>
      </c>
      <c r="G356" s="222" t="s">
        <v>168</v>
      </c>
      <c r="H356" s="223">
        <v>12.044000000000001</v>
      </c>
      <c r="I356" s="224"/>
      <c r="J356" s="225">
        <f>ROUND(I356*H356,2)</f>
        <v>0</v>
      </c>
      <c r="K356" s="221" t="s">
        <v>145</v>
      </c>
      <c r="L356" s="45"/>
      <c r="M356" s="226" t="s">
        <v>1</v>
      </c>
      <c r="N356" s="227" t="s">
        <v>47</v>
      </c>
      <c r="O356" s="92"/>
      <c r="P356" s="228">
        <f>O356*H356</f>
        <v>0</v>
      </c>
      <c r="Q356" s="228">
        <v>1.8700000000000001</v>
      </c>
      <c r="R356" s="228">
        <f>Q356*H356</f>
        <v>22.522280000000002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146</v>
      </c>
      <c r="AT356" s="230" t="s">
        <v>141</v>
      </c>
      <c r="AU356" s="230" t="s">
        <v>92</v>
      </c>
      <c r="AY356" s="18" t="s">
        <v>139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90</v>
      </c>
      <c r="BK356" s="231">
        <f>ROUND(I356*H356,2)</f>
        <v>0</v>
      </c>
      <c r="BL356" s="18" t="s">
        <v>146</v>
      </c>
      <c r="BM356" s="230" t="s">
        <v>460</v>
      </c>
    </row>
    <row r="357" s="2" customFormat="1">
      <c r="A357" s="39"/>
      <c r="B357" s="40"/>
      <c r="C357" s="41"/>
      <c r="D357" s="232" t="s">
        <v>148</v>
      </c>
      <c r="E357" s="41"/>
      <c r="F357" s="233" t="s">
        <v>461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148</v>
      </c>
      <c r="AU357" s="18" t="s">
        <v>92</v>
      </c>
    </row>
    <row r="358" s="2" customFormat="1">
      <c r="A358" s="39"/>
      <c r="B358" s="40"/>
      <c r="C358" s="41"/>
      <c r="D358" s="239" t="s">
        <v>177</v>
      </c>
      <c r="E358" s="41"/>
      <c r="F358" s="260" t="s">
        <v>462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177</v>
      </c>
      <c r="AU358" s="18" t="s">
        <v>92</v>
      </c>
    </row>
    <row r="359" s="15" customFormat="1">
      <c r="A359" s="15"/>
      <c r="B359" s="261"/>
      <c r="C359" s="262"/>
      <c r="D359" s="239" t="s">
        <v>150</v>
      </c>
      <c r="E359" s="263" t="s">
        <v>1</v>
      </c>
      <c r="F359" s="264" t="s">
        <v>463</v>
      </c>
      <c r="G359" s="262"/>
      <c r="H359" s="263" t="s">
        <v>1</v>
      </c>
      <c r="I359" s="265"/>
      <c r="J359" s="262"/>
      <c r="K359" s="262"/>
      <c r="L359" s="266"/>
      <c r="M359" s="267"/>
      <c r="N359" s="268"/>
      <c r="O359" s="268"/>
      <c r="P359" s="268"/>
      <c r="Q359" s="268"/>
      <c r="R359" s="268"/>
      <c r="S359" s="268"/>
      <c r="T359" s="269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0" t="s">
        <v>150</v>
      </c>
      <c r="AU359" s="270" t="s">
        <v>92</v>
      </c>
      <c r="AV359" s="15" t="s">
        <v>90</v>
      </c>
      <c r="AW359" s="15" t="s">
        <v>37</v>
      </c>
      <c r="AX359" s="15" t="s">
        <v>82</v>
      </c>
      <c r="AY359" s="270" t="s">
        <v>139</v>
      </c>
    </row>
    <row r="360" s="13" customFormat="1">
      <c r="A360" s="13"/>
      <c r="B360" s="237"/>
      <c r="C360" s="238"/>
      <c r="D360" s="239" t="s">
        <v>150</v>
      </c>
      <c r="E360" s="240" t="s">
        <v>1</v>
      </c>
      <c r="F360" s="241" t="s">
        <v>464</v>
      </c>
      <c r="G360" s="238"/>
      <c r="H360" s="242">
        <v>1.1970000000000001</v>
      </c>
      <c r="I360" s="243"/>
      <c r="J360" s="238"/>
      <c r="K360" s="238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150</v>
      </c>
      <c r="AU360" s="248" t="s">
        <v>92</v>
      </c>
      <c r="AV360" s="13" t="s">
        <v>92</v>
      </c>
      <c r="AW360" s="13" t="s">
        <v>37</v>
      </c>
      <c r="AX360" s="13" t="s">
        <v>82</v>
      </c>
      <c r="AY360" s="248" t="s">
        <v>139</v>
      </c>
    </row>
    <row r="361" s="13" customFormat="1">
      <c r="A361" s="13"/>
      <c r="B361" s="237"/>
      <c r="C361" s="238"/>
      <c r="D361" s="239" t="s">
        <v>150</v>
      </c>
      <c r="E361" s="240" t="s">
        <v>1</v>
      </c>
      <c r="F361" s="241" t="s">
        <v>465</v>
      </c>
      <c r="G361" s="238"/>
      <c r="H361" s="242">
        <v>1.071</v>
      </c>
      <c r="I361" s="243"/>
      <c r="J361" s="238"/>
      <c r="K361" s="238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150</v>
      </c>
      <c r="AU361" s="248" t="s">
        <v>92</v>
      </c>
      <c r="AV361" s="13" t="s">
        <v>92</v>
      </c>
      <c r="AW361" s="13" t="s">
        <v>37</v>
      </c>
      <c r="AX361" s="13" t="s">
        <v>82</v>
      </c>
      <c r="AY361" s="248" t="s">
        <v>139</v>
      </c>
    </row>
    <row r="362" s="13" customFormat="1">
      <c r="A362" s="13"/>
      <c r="B362" s="237"/>
      <c r="C362" s="238"/>
      <c r="D362" s="239" t="s">
        <v>150</v>
      </c>
      <c r="E362" s="240" t="s">
        <v>1</v>
      </c>
      <c r="F362" s="241" t="s">
        <v>466</v>
      </c>
      <c r="G362" s="238"/>
      <c r="H362" s="242">
        <v>0.71399999999999997</v>
      </c>
      <c r="I362" s="243"/>
      <c r="J362" s="238"/>
      <c r="K362" s="238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150</v>
      </c>
      <c r="AU362" s="248" t="s">
        <v>92</v>
      </c>
      <c r="AV362" s="13" t="s">
        <v>92</v>
      </c>
      <c r="AW362" s="13" t="s">
        <v>37</v>
      </c>
      <c r="AX362" s="13" t="s">
        <v>82</v>
      </c>
      <c r="AY362" s="248" t="s">
        <v>139</v>
      </c>
    </row>
    <row r="363" s="13" customFormat="1">
      <c r="A363" s="13"/>
      <c r="B363" s="237"/>
      <c r="C363" s="238"/>
      <c r="D363" s="239" t="s">
        <v>150</v>
      </c>
      <c r="E363" s="240" t="s">
        <v>1</v>
      </c>
      <c r="F363" s="241" t="s">
        <v>467</v>
      </c>
      <c r="G363" s="238"/>
      <c r="H363" s="242">
        <v>0.54600000000000004</v>
      </c>
      <c r="I363" s="243"/>
      <c r="J363" s="238"/>
      <c r="K363" s="238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150</v>
      </c>
      <c r="AU363" s="248" t="s">
        <v>92</v>
      </c>
      <c r="AV363" s="13" t="s">
        <v>92</v>
      </c>
      <c r="AW363" s="13" t="s">
        <v>37</v>
      </c>
      <c r="AX363" s="13" t="s">
        <v>82</v>
      </c>
      <c r="AY363" s="248" t="s">
        <v>139</v>
      </c>
    </row>
    <row r="364" s="13" customFormat="1">
      <c r="A364" s="13"/>
      <c r="B364" s="237"/>
      <c r="C364" s="238"/>
      <c r="D364" s="239" t="s">
        <v>150</v>
      </c>
      <c r="E364" s="240" t="s">
        <v>1</v>
      </c>
      <c r="F364" s="241" t="s">
        <v>468</v>
      </c>
      <c r="G364" s="238"/>
      <c r="H364" s="242">
        <v>0.48299999999999998</v>
      </c>
      <c r="I364" s="243"/>
      <c r="J364" s="238"/>
      <c r="K364" s="238"/>
      <c r="L364" s="244"/>
      <c r="M364" s="245"/>
      <c r="N364" s="246"/>
      <c r="O364" s="246"/>
      <c r="P364" s="246"/>
      <c r="Q364" s="246"/>
      <c r="R364" s="246"/>
      <c r="S364" s="246"/>
      <c r="T364" s="24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8" t="s">
        <v>150</v>
      </c>
      <c r="AU364" s="248" t="s">
        <v>92</v>
      </c>
      <c r="AV364" s="13" t="s">
        <v>92</v>
      </c>
      <c r="AW364" s="13" t="s">
        <v>37</v>
      </c>
      <c r="AX364" s="13" t="s">
        <v>82</v>
      </c>
      <c r="AY364" s="248" t="s">
        <v>139</v>
      </c>
    </row>
    <row r="365" s="13" customFormat="1">
      <c r="A365" s="13"/>
      <c r="B365" s="237"/>
      <c r="C365" s="238"/>
      <c r="D365" s="239" t="s">
        <v>150</v>
      </c>
      <c r="E365" s="240" t="s">
        <v>1</v>
      </c>
      <c r="F365" s="241" t="s">
        <v>469</v>
      </c>
      <c r="G365" s="238"/>
      <c r="H365" s="242">
        <v>0.63</v>
      </c>
      <c r="I365" s="243"/>
      <c r="J365" s="238"/>
      <c r="K365" s="238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150</v>
      </c>
      <c r="AU365" s="248" t="s">
        <v>92</v>
      </c>
      <c r="AV365" s="13" t="s">
        <v>92</v>
      </c>
      <c r="AW365" s="13" t="s">
        <v>37</v>
      </c>
      <c r="AX365" s="13" t="s">
        <v>82</v>
      </c>
      <c r="AY365" s="248" t="s">
        <v>139</v>
      </c>
    </row>
    <row r="366" s="13" customFormat="1">
      <c r="A366" s="13"/>
      <c r="B366" s="237"/>
      <c r="C366" s="238"/>
      <c r="D366" s="239" t="s">
        <v>150</v>
      </c>
      <c r="E366" s="240" t="s">
        <v>1</v>
      </c>
      <c r="F366" s="241" t="s">
        <v>470</v>
      </c>
      <c r="G366" s="238"/>
      <c r="H366" s="242">
        <v>1.071</v>
      </c>
      <c r="I366" s="243"/>
      <c r="J366" s="238"/>
      <c r="K366" s="238"/>
      <c r="L366" s="244"/>
      <c r="M366" s="245"/>
      <c r="N366" s="246"/>
      <c r="O366" s="246"/>
      <c r="P366" s="246"/>
      <c r="Q366" s="246"/>
      <c r="R366" s="246"/>
      <c r="S366" s="246"/>
      <c r="T366" s="24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8" t="s">
        <v>150</v>
      </c>
      <c r="AU366" s="248" t="s">
        <v>92</v>
      </c>
      <c r="AV366" s="13" t="s">
        <v>92</v>
      </c>
      <c r="AW366" s="13" t="s">
        <v>37</v>
      </c>
      <c r="AX366" s="13" t="s">
        <v>82</v>
      </c>
      <c r="AY366" s="248" t="s">
        <v>139</v>
      </c>
    </row>
    <row r="367" s="13" customFormat="1">
      <c r="A367" s="13"/>
      <c r="B367" s="237"/>
      <c r="C367" s="238"/>
      <c r="D367" s="239" t="s">
        <v>150</v>
      </c>
      <c r="E367" s="240" t="s">
        <v>1</v>
      </c>
      <c r="F367" s="241" t="s">
        <v>471</v>
      </c>
      <c r="G367" s="238"/>
      <c r="H367" s="242">
        <v>1.26</v>
      </c>
      <c r="I367" s="243"/>
      <c r="J367" s="238"/>
      <c r="K367" s="238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150</v>
      </c>
      <c r="AU367" s="248" t="s">
        <v>92</v>
      </c>
      <c r="AV367" s="13" t="s">
        <v>92</v>
      </c>
      <c r="AW367" s="13" t="s">
        <v>37</v>
      </c>
      <c r="AX367" s="13" t="s">
        <v>82</v>
      </c>
      <c r="AY367" s="248" t="s">
        <v>139</v>
      </c>
    </row>
    <row r="368" s="13" customFormat="1">
      <c r="A368" s="13"/>
      <c r="B368" s="237"/>
      <c r="C368" s="238"/>
      <c r="D368" s="239" t="s">
        <v>150</v>
      </c>
      <c r="E368" s="240" t="s">
        <v>1</v>
      </c>
      <c r="F368" s="241" t="s">
        <v>472</v>
      </c>
      <c r="G368" s="238"/>
      <c r="H368" s="242">
        <v>1.323</v>
      </c>
      <c r="I368" s="243"/>
      <c r="J368" s="238"/>
      <c r="K368" s="238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150</v>
      </c>
      <c r="AU368" s="248" t="s">
        <v>92</v>
      </c>
      <c r="AV368" s="13" t="s">
        <v>92</v>
      </c>
      <c r="AW368" s="13" t="s">
        <v>37</v>
      </c>
      <c r="AX368" s="13" t="s">
        <v>82</v>
      </c>
      <c r="AY368" s="248" t="s">
        <v>139</v>
      </c>
    </row>
    <row r="369" s="13" customFormat="1">
      <c r="A369" s="13"/>
      <c r="B369" s="237"/>
      <c r="C369" s="238"/>
      <c r="D369" s="239" t="s">
        <v>150</v>
      </c>
      <c r="E369" s="240" t="s">
        <v>1</v>
      </c>
      <c r="F369" s="241" t="s">
        <v>473</v>
      </c>
      <c r="G369" s="238"/>
      <c r="H369" s="242">
        <v>1.4279999999999999</v>
      </c>
      <c r="I369" s="243"/>
      <c r="J369" s="238"/>
      <c r="K369" s="238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150</v>
      </c>
      <c r="AU369" s="248" t="s">
        <v>92</v>
      </c>
      <c r="AV369" s="13" t="s">
        <v>92</v>
      </c>
      <c r="AW369" s="13" t="s">
        <v>37</v>
      </c>
      <c r="AX369" s="13" t="s">
        <v>82</v>
      </c>
      <c r="AY369" s="248" t="s">
        <v>139</v>
      </c>
    </row>
    <row r="370" s="13" customFormat="1">
      <c r="A370" s="13"/>
      <c r="B370" s="237"/>
      <c r="C370" s="238"/>
      <c r="D370" s="239" t="s">
        <v>150</v>
      </c>
      <c r="E370" s="240" t="s">
        <v>1</v>
      </c>
      <c r="F370" s="241" t="s">
        <v>474</v>
      </c>
      <c r="G370" s="238"/>
      <c r="H370" s="242">
        <v>1.5229999999999999</v>
      </c>
      <c r="I370" s="243"/>
      <c r="J370" s="238"/>
      <c r="K370" s="238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150</v>
      </c>
      <c r="AU370" s="248" t="s">
        <v>92</v>
      </c>
      <c r="AV370" s="13" t="s">
        <v>92</v>
      </c>
      <c r="AW370" s="13" t="s">
        <v>37</v>
      </c>
      <c r="AX370" s="13" t="s">
        <v>82</v>
      </c>
      <c r="AY370" s="248" t="s">
        <v>139</v>
      </c>
    </row>
    <row r="371" s="13" customFormat="1">
      <c r="A371" s="13"/>
      <c r="B371" s="237"/>
      <c r="C371" s="238"/>
      <c r="D371" s="239" t="s">
        <v>150</v>
      </c>
      <c r="E371" s="240" t="s">
        <v>1</v>
      </c>
      <c r="F371" s="241" t="s">
        <v>475</v>
      </c>
      <c r="G371" s="238"/>
      <c r="H371" s="242">
        <v>0.79800000000000004</v>
      </c>
      <c r="I371" s="243"/>
      <c r="J371" s="238"/>
      <c r="K371" s="238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150</v>
      </c>
      <c r="AU371" s="248" t="s">
        <v>92</v>
      </c>
      <c r="AV371" s="13" t="s">
        <v>92</v>
      </c>
      <c r="AW371" s="13" t="s">
        <v>37</v>
      </c>
      <c r="AX371" s="13" t="s">
        <v>82</v>
      </c>
      <c r="AY371" s="248" t="s">
        <v>139</v>
      </c>
    </row>
    <row r="372" s="14" customFormat="1">
      <c r="A372" s="14"/>
      <c r="B372" s="249"/>
      <c r="C372" s="250"/>
      <c r="D372" s="239" t="s">
        <v>150</v>
      </c>
      <c r="E372" s="251" t="s">
        <v>1</v>
      </c>
      <c r="F372" s="252" t="s">
        <v>153</v>
      </c>
      <c r="G372" s="250"/>
      <c r="H372" s="253">
        <v>12.044000000000001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150</v>
      </c>
      <c r="AU372" s="259" t="s">
        <v>92</v>
      </c>
      <c r="AV372" s="14" t="s">
        <v>146</v>
      </c>
      <c r="AW372" s="14" t="s">
        <v>37</v>
      </c>
      <c r="AX372" s="14" t="s">
        <v>90</v>
      </c>
      <c r="AY372" s="259" t="s">
        <v>139</v>
      </c>
    </row>
    <row r="373" s="2" customFormat="1" ht="33" customHeight="1">
      <c r="A373" s="39"/>
      <c r="B373" s="40"/>
      <c r="C373" s="219" t="s">
        <v>476</v>
      </c>
      <c r="D373" s="219" t="s">
        <v>141</v>
      </c>
      <c r="E373" s="220" t="s">
        <v>477</v>
      </c>
      <c r="F373" s="221" t="s">
        <v>478</v>
      </c>
      <c r="G373" s="222" t="s">
        <v>168</v>
      </c>
      <c r="H373" s="223">
        <v>41.279000000000003</v>
      </c>
      <c r="I373" s="224"/>
      <c r="J373" s="225">
        <f>ROUND(I373*H373,2)</f>
        <v>0</v>
      </c>
      <c r="K373" s="221" t="s">
        <v>145</v>
      </c>
      <c r="L373" s="45"/>
      <c r="M373" s="226" t="s">
        <v>1</v>
      </c>
      <c r="N373" s="227" t="s">
        <v>47</v>
      </c>
      <c r="O373" s="92"/>
      <c r="P373" s="228">
        <f>O373*H373</f>
        <v>0</v>
      </c>
      <c r="Q373" s="228">
        <v>2.1600000000000001</v>
      </c>
      <c r="R373" s="228">
        <f>Q373*H373</f>
        <v>89.16264000000001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146</v>
      </c>
      <c r="AT373" s="230" t="s">
        <v>141</v>
      </c>
      <c r="AU373" s="230" t="s">
        <v>92</v>
      </c>
      <c r="AY373" s="18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90</v>
      </c>
      <c r="BK373" s="231">
        <f>ROUND(I373*H373,2)</f>
        <v>0</v>
      </c>
      <c r="BL373" s="18" t="s">
        <v>146</v>
      </c>
      <c r="BM373" s="230" t="s">
        <v>479</v>
      </c>
    </row>
    <row r="374" s="2" customFormat="1">
      <c r="A374" s="39"/>
      <c r="B374" s="40"/>
      <c r="C374" s="41"/>
      <c r="D374" s="232" t="s">
        <v>148</v>
      </c>
      <c r="E374" s="41"/>
      <c r="F374" s="233" t="s">
        <v>480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148</v>
      </c>
      <c r="AU374" s="18" t="s">
        <v>92</v>
      </c>
    </row>
    <row r="375" s="15" customFormat="1">
      <c r="A375" s="15"/>
      <c r="B375" s="261"/>
      <c r="C375" s="262"/>
      <c r="D375" s="239" t="s">
        <v>150</v>
      </c>
      <c r="E375" s="263" t="s">
        <v>1</v>
      </c>
      <c r="F375" s="264" t="s">
        <v>481</v>
      </c>
      <c r="G375" s="262"/>
      <c r="H375" s="263" t="s">
        <v>1</v>
      </c>
      <c r="I375" s="265"/>
      <c r="J375" s="262"/>
      <c r="K375" s="262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150</v>
      </c>
      <c r="AU375" s="270" t="s">
        <v>92</v>
      </c>
      <c r="AV375" s="15" t="s">
        <v>90</v>
      </c>
      <c r="AW375" s="15" t="s">
        <v>37</v>
      </c>
      <c r="AX375" s="15" t="s">
        <v>82</v>
      </c>
      <c r="AY375" s="270" t="s">
        <v>139</v>
      </c>
    </row>
    <row r="376" s="13" customFormat="1">
      <c r="A376" s="13"/>
      <c r="B376" s="237"/>
      <c r="C376" s="238"/>
      <c r="D376" s="239" t="s">
        <v>150</v>
      </c>
      <c r="E376" s="240" t="s">
        <v>1</v>
      </c>
      <c r="F376" s="241" t="s">
        <v>482</v>
      </c>
      <c r="G376" s="238"/>
      <c r="H376" s="242">
        <v>3.0739999999999998</v>
      </c>
      <c r="I376" s="243"/>
      <c r="J376" s="238"/>
      <c r="K376" s="238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150</v>
      </c>
      <c r="AU376" s="248" t="s">
        <v>92</v>
      </c>
      <c r="AV376" s="13" t="s">
        <v>92</v>
      </c>
      <c r="AW376" s="13" t="s">
        <v>37</v>
      </c>
      <c r="AX376" s="13" t="s">
        <v>82</v>
      </c>
      <c r="AY376" s="248" t="s">
        <v>139</v>
      </c>
    </row>
    <row r="377" s="13" customFormat="1">
      <c r="A377" s="13"/>
      <c r="B377" s="237"/>
      <c r="C377" s="238"/>
      <c r="D377" s="239" t="s">
        <v>150</v>
      </c>
      <c r="E377" s="240" t="s">
        <v>1</v>
      </c>
      <c r="F377" s="241" t="s">
        <v>483</v>
      </c>
      <c r="G377" s="238"/>
      <c r="H377" s="242">
        <v>3.4199999999999999</v>
      </c>
      <c r="I377" s="243"/>
      <c r="J377" s="238"/>
      <c r="K377" s="238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150</v>
      </c>
      <c r="AU377" s="248" t="s">
        <v>92</v>
      </c>
      <c r="AV377" s="13" t="s">
        <v>92</v>
      </c>
      <c r="AW377" s="13" t="s">
        <v>37</v>
      </c>
      <c r="AX377" s="13" t="s">
        <v>82</v>
      </c>
      <c r="AY377" s="248" t="s">
        <v>139</v>
      </c>
    </row>
    <row r="378" s="13" customFormat="1">
      <c r="A378" s="13"/>
      <c r="B378" s="237"/>
      <c r="C378" s="238"/>
      <c r="D378" s="239" t="s">
        <v>150</v>
      </c>
      <c r="E378" s="240" t="s">
        <v>1</v>
      </c>
      <c r="F378" s="241" t="s">
        <v>484</v>
      </c>
      <c r="G378" s="238"/>
      <c r="H378" s="242">
        <v>3.621</v>
      </c>
      <c r="I378" s="243"/>
      <c r="J378" s="238"/>
      <c r="K378" s="238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150</v>
      </c>
      <c r="AU378" s="248" t="s">
        <v>92</v>
      </c>
      <c r="AV378" s="13" t="s">
        <v>92</v>
      </c>
      <c r="AW378" s="13" t="s">
        <v>37</v>
      </c>
      <c r="AX378" s="13" t="s">
        <v>82</v>
      </c>
      <c r="AY378" s="248" t="s">
        <v>139</v>
      </c>
    </row>
    <row r="379" s="13" customFormat="1">
      <c r="A379" s="13"/>
      <c r="B379" s="237"/>
      <c r="C379" s="238"/>
      <c r="D379" s="239" t="s">
        <v>150</v>
      </c>
      <c r="E379" s="240" t="s">
        <v>1</v>
      </c>
      <c r="F379" s="241" t="s">
        <v>485</v>
      </c>
      <c r="G379" s="238"/>
      <c r="H379" s="242">
        <v>2.7200000000000002</v>
      </c>
      <c r="I379" s="243"/>
      <c r="J379" s="238"/>
      <c r="K379" s="238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150</v>
      </c>
      <c r="AU379" s="248" t="s">
        <v>92</v>
      </c>
      <c r="AV379" s="13" t="s">
        <v>92</v>
      </c>
      <c r="AW379" s="13" t="s">
        <v>37</v>
      </c>
      <c r="AX379" s="13" t="s">
        <v>82</v>
      </c>
      <c r="AY379" s="248" t="s">
        <v>139</v>
      </c>
    </row>
    <row r="380" s="13" customFormat="1">
      <c r="A380" s="13"/>
      <c r="B380" s="237"/>
      <c r="C380" s="238"/>
      <c r="D380" s="239" t="s">
        <v>150</v>
      </c>
      <c r="E380" s="240" t="s">
        <v>1</v>
      </c>
      <c r="F380" s="241" t="s">
        <v>486</v>
      </c>
      <c r="G380" s="238"/>
      <c r="H380" s="242">
        <v>2.21</v>
      </c>
      <c r="I380" s="243"/>
      <c r="J380" s="238"/>
      <c r="K380" s="238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150</v>
      </c>
      <c r="AU380" s="248" t="s">
        <v>92</v>
      </c>
      <c r="AV380" s="13" t="s">
        <v>92</v>
      </c>
      <c r="AW380" s="13" t="s">
        <v>37</v>
      </c>
      <c r="AX380" s="13" t="s">
        <v>82</v>
      </c>
      <c r="AY380" s="248" t="s">
        <v>139</v>
      </c>
    </row>
    <row r="381" s="13" customFormat="1">
      <c r="A381" s="13"/>
      <c r="B381" s="237"/>
      <c r="C381" s="238"/>
      <c r="D381" s="239" t="s">
        <v>150</v>
      </c>
      <c r="E381" s="240" t="s">
        <v>1</v>
      </c>
      <c r="F381" s="241" t="s">
        <v>487</v>
      </c>
      <c r="G381" s="238"/>
      <c r="H381" s="242">
        <v>2.093</v>
      </c>
      <c r="I381" s="243"/>
      <c r="J381" s="238"/>
      <c r="K381" s="238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150</v>
      </c>
      <c r="AU381" s="248" t="s">
        <v>92</v>
      </c>
      <c r="AV381" s="13" t="s">
        <v>92</v>
      </c>
      <c r="AW381" s="13" t="s">
        <v>37</v>
      </c>
      <c r="AX381" s="13" t="s">
        <v>82</v>
      </c>
      <c r="AY381" s="248" t="s">
        <v>139</v>
      </c>
    </row>
    <row r="382" s="13" customFormat="1">
      <c r="A382" s="13"/>
      <c r="B382" s="237"/>
      <c r="C382" s="238"/>
      <c r="D382" s="239" t="s">
        <v>150</v>
      </c>
      <c r="E382" s="240" t="s">
        <v>1</v>
      </c>
      <c r="F382" s="241" t="s">
        <v>488</v>
      </c>
      <c r="G382" s="238"/>
      <c r="H382" s="242">
        <v>2.8199999999999998</v>
      </c>
      <c r="I382" s="243"/>
      <c r="J382" s="238"/>
      <c r="K382" s="238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150</v>
      </c>
      <c r="AU382" s="248" t="s">
        <v>92</v>
      </c>
      <c r="AV382" s="13" t="s">
        <v>92</v>
      </c>
      <c r="AW382" s="13" t="s">
        <v>37</v>
      </c>
      <c r="AX382" s="13" t="s">
        <v>82</v>
      </c>
      <c r="AY382" s="248" t="s">
        <v>139</v>
      </c>
    </row>
    <row r="383" s="13" customFormat="1">
      <c r="A383" s="13"/>
      <c r="B383" s="237"/>
      <c r="C383" s="238"/>
      <c r="D383" s="239" t="s">
        <v>150</v>
      </c>
      <c r="E383" s="240" t="s">
        <v>1</v>
      </c>
      <c r="F383" s="241" t="s">
        <v>489</v>
      </c>
      <c r="G383" s="238"/>
      <c r="H383" s="242">
        <v>2.0910000000000002</v>
      </c>
      <c r="I383" s="243"/>
      <c r="J383" s="238"/>
      <c r="K383" s="238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150</v>
      </c>
      <c r="AU383" s="248" t="s">
        <v>92</v>
      </c>
      <c r="AV383" s="13" t="s">
        <v>92</v>
      </c>
      <c r="AW383" s="13" t="s">
        <v>37</v>
      </c>
      <c r="AX383" s="13" t="s">
        <v>82</v>
      </c>
      <c r="AY383" s="248" t="s">
        <v>139</v>
      </c>
    </row>
    <row r="384" s="13" customFormat="1">
      <c r="A384" s="13"/>
      <c r="B384" s="237"/>
      <c r="C384" s="238"/>
      <c r="D384" s="239" t="s">
        <v>150</v>
      </c>
      <c r="E384" s="240" t="s">
        <v>1</v>
      </c>
      <c r="F384" s="241" t="s">
        <v>490</v>
      </c>
      <c r="G384" s="238"/>
      <c r="H384" s="242">
        <v>4.6920000000000002</v>
      </c>
      <c r="I384" s="243"/>
      <c r="J384" s="238"/>
      <c r="K384" s="238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150</v>
      </c>
      <c r="AU384" s="248" t="s">
        <v>92</v>
      </c>
      <c r="AV384" s="13" t="s">
        <v>92</v>
      </c>
      <c r="AW384" s="13" t="s">
        <v>37</v>
      </c>
      <c r="AX384" s="13" t="s">
        <v>82</v>
      </c>
      <c r="AY384" s="248" t="s">
        <v>139</v>
      </c>
    </row>
    <row r="385" s="13" customFormat="1">
      <c r="A385" s="13"/>
      <c r="B385" s="237"/>
      <c r="C385" s="238"/>
      <c r="D385" s="239" t="s">
        <v>150</v>
      </c>
      <c r="E385" s="240" t="s">
        <v>1</v>
      </c>
      <c r="F385" s="241" t="s">
        <v>491</v>
      </c>
      <c r="G385" s="238"/>
      <c r="H385" s="242">
        <v>4.0199999999999996</v>
      </c>
      <c r="I385" s="243"/>
      <c r="J385" s="238"/>
      <c r="K385" s="238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150</v>
      </c>
      <c r="AU385" s="248" t="s">
        <v>92</v>
      </c>
      <c r="AV385" s="13" t="s">
        <v>92</v>
      </c>
      <c r="AW385" s="13" t="s">
        <v>37</v>
      </c>
      <c r="AX385" s="13" t="s">
        <v>82</v>
      </c>
      <c r="AY385" s="248" t="s">
        <v>139</v>
      </c>
    </row>
    <row r="386" s="13" customFormat="1">
      <c r="A386" s="13"/>
      <c r="B386" s="237"/>
      <c r="C386" s="238"/>
      <c r="D386" s="239" t="s">
        <v>150</v>
      </c>
      <c r="E386" s="240" t="s">
        <v>1</v>
      </c>
      <c r="F386" s="241" t="s">
        <v>492</v>
      </c>
      <c r="G386" s="238"/>
      <c r="H386" s="242">
        <v>3.4649999999999999</v>
      </c>
      <c r="I386" s="243"/>
      <c r="J386" s="238"/>
      <c r="K386" s="238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150</v>
      </c>
      <c r="AU386" s="248" t="s">
        <v>92</v>
      </c>
      <c r="AV386" s="13" t="s">
        <v>92</v>
      </c>
      <c r="AW386" s="13" t="s">
        <v>37</v>
      </c>
      <c r="AX386" s="13" t="s">
        <v>82</v>
      </c>
      <c r="AY386" s="248" t="s">
        <v>139</v>
      </c>
    </row>
    <row r="387" s="13" customFormat="1">
      <c r="A387" s="13"/>
      <c r="B387" s="237"/>
      <c r="C387" s="238"/>
      <c r="D387" s="239" t="s">
        <v>150</v>
      </c>
      <c r="E387" s="240" t="s">
        <v>1</v>
      </c>
      <c r="F387" s="241" t="s">
        <v>493</v>
      </c>
      <c r="G387" s="238"/>
      <c r="H387" s="242">
        <v>3.1960000000000002</v>
      </c>
      <c r="I387" s="243"/>
      <c r="J387" s="238"/>
      <c r="K387" s="238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150</v>
      </c>
      <c r="AU387" s="248" t="s">
        <v>92</v>
      </c>
      <c r="AV387" s="13" t="s">
        <v>92</v>
      </c>
      <c r="AW387" s="13" t="s">
        <v>37</v>
      </c>
      <c r="AX387" s="13" t="s">
        <v>82</v>
      </c>
      <c r="AY387" s="248" t="s">
        <v>139</v>
      </c>
    </row>
    <row r="388" s="13" customFormat="1">
      <c r="A388" s="13"/>
      <c r="B388" s="237"/>
      <c r="C388" s="238"/>
      <c r="D388" s="239" t="s">
        <v>150</v>
      </c>
      <c r="E388" s="240" t="s">
        <v>1</v>
      </c>
      <c r="F388" s="241" t="s">
        <v>494</v>
      </c>
      <c r="G388" s="238"/>
      <c r="H388" s="242">
        <v>2.7549999999999999</v>
      </c>
      <c r="I388" s="243"/>
      <c r="J388" s="238"/>
      <c r="K388" s="238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150</v>
      </c>
      <c r="AU388" s="248" t="s">
        <v>92</v>
      </c>
      <c r="AV388" s="13" t="s">
        <v>92</v>
      </c>
      <c r="AW388" s="13" t="s">
        <v>37</v>
      </c>
      <c r="AX388" s="13" t="s">
        <v>82</v>
      </c>
      <c r="AY388" s="248" t="s">
        <v>139</v>
      </c>
    </row>
    <row r="389" s="13" customFormat="1">
      <c r="A389" s="13"/>
      <c r="B389" s="237"/>
      <c r="C389" s="238"/>
      <c r="D389" s="239" t="s">
        <v>150</v>
      </c>
      <c r="E389" s="240" t="s">
        <v>1</v>
      </c>
      <c r="F389" s="241" t="s">
        <v>495</v>
      </c>
      <c r="G389" s="238"/>
      <c r="H389" s="242">
        <v>1.1020000000000001</v>
      </c>
      <c r="I389" s="243"/>
      <c r="J389" s="238"/>
      <c r="K389" s="238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150</v>
      </c>
      <c r="AU389" s="248" t="s">
        <v>92</v>
      </c>
      <c r="AV389" s="13" t="s">
        <v>92</v>
      </c>
      <c r="AW389" s="13" t="s">
        <v>37</v>
      </c>
      <c r="AX389" s="13" t="s">
        <v>82</v>
      </c>
      <c r="AY389" s="248" t="s">
        <v>139</v>
      </c>
    </row>
    <row r="390" s="14" customFormat="1">
      <c r="A390" s="14"/>
      <c r="B390" s="249"/>
      <c r="C390" s="250"/>
      <c r="D390" s="239" t="s">
        <v>150</v>
      </c>
      <c r="E390" s="251" t="s">
        <v>1</v>
      </c>
      <c r="F390" s="252" t="s">
        <v>153</v>
      </c>
      <c r="G390" s="250"/>
      <c r="H390" s="253">
        <v>41.279000000000003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150</v>
      </c>
      <c r="AU390" s="259" t="s">
        <v>92</v>
      </c>
      <c r="AV390" s="14" t="s">
        <v>146</v>
      </c>
      <c r="AW390" s="14" t="s">
        <v>37</v>
      </c>
      <c r="AX390" s="14" t="s">
        <v>90</v>
      </c>
      <c r="AY390" s="259" t="s">
        <v>139</v>
      </c>
    </row>
    <row r="391" s="12" customFormat="1" ht="22.8" customHeight="1">
      <c r="A391" s="12"/>
      <c r="B391" s="203"/>
      <c r="C391" s="204"/>
      <c r="D391" s="205" t="s">
        <v>81</v>
      </c>
      <c r="E391" s="217" t="s">
        <v>210</v>
      </c>
      <c r="F391" s="217" t="s">
        <v>496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SUM(P392:P400)</f>
        <v>0</v>
      </c>
      <c r="Q391" s="211"/>
      <c r="R391" s="212">
        <f>SUM(R392:R400)</f>
        <v>0.045842000000000001</v>
      </c>
      <c r="S391" s="211"/>
      <c r="T391" s="213">
        <f>SUM(T392:T400)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90</v>
      </c>
      <c r="AT391" s="215" t="s">
        <v>81</v>
      </c>
      <c r="AU391" s="215" t="s">
        <v>90</v>
      </c>
      <c r="AY391" s="214" t="s">
        <v>139</v>
      </c>
      <c r="BK391" s="216">
        <f>SUM(BK392:BK400)</f>
        <v>0</v>
      </c>
    </row>
    <row r="392" s="2" customFormat="1" ht="33" customHeight="1">
      <c r="A392" s="39"/>
      <c r="B392" s="40"/>
      <c r="C392" s="219" t="s">
        <v>497</v>
      </c>
      <c r="D392" s="219" t="s">
        <v>141</v>
      </c>
      <c r="E392" s="220" t="s">
        <v>498</v>
      </c>
      <c r="F392" s="221" t="s">
        <v>499</v>
      </c>
      <c r="G392" s="222" t="s">
        <v>500</v>
      </c>
      <c r="H392" s="223">
        <v>14.5</v>
      </c>
      <c r="I392" s="224"/>
      <c r="J392" s="225">
        <f>ROUND(I392*H392,2)</f>
        <v>0</v>
      </c>
      <c r="K392" s="221" t="s">
        <v>1</v>
      </c>
      <c r="L392" s="45"/>
      <c r="M392" s="226" t="s">
        <v>1</v>
      </c>
      <c r="N392" s="227" t="s">
        <v>47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146</v>
      </c>
      <c r="AT392" s="230" t="s">
        <v>141</v>
      </c>
      <c r="AU392" s="230" t="s">
        <v>92</v>
      </c>
      <c r="AY392" s="18" t="s">
        <v>139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90</v>
      </c>
      <c r="BK392" s="231">
        <f>ROUND(I392*H392,2)</f>
        <v>0</v>
      </c>
      <c r="BL392" s="18" t="s">
        <v>146</v>
      </c>
      <c r="BM392" s="230" t="s">
        <v>501</v>
      </c>
    </row>
    <row r="393" s="2" customFormat="1">
      <c r="A393" s="39"/>
      <c r="B393" s="40"/>
      <c r="C393" s="41"/>
      <c r="D393" s="239" t="s">
        <v>177</v>
      </c>
      <c r="E393" s="41"/>
      <c r="F393" s="260" t="s">
        <v>502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177</v>
      </c>
      <c r="AU393" s="18" t="s">
        <v>92</v>
      </c>
    </row>
    <row r="394" s="15" customFormat="1">
      <c r="A394" s="15"/>
      <c r="B394" s="261"/>
      <c r="C394" s="262"/>
      <c r="D394" s="239" t="s">
        <v>150</v>
      </c>
      <c r="E394" s="263" t="s">
        <v>1</v>
      </c>
      <c r="F394" s="264" t="s">
        <v>503</v>
      </c>
      <c r="G394" s="262"/>
      <c r="H394" s="263" t="s">
        <v>1</v>
      </c>
      <c r="I394" s="265"/>
      <c r="J394" s="262"/>
      <c r="K394" s="262"/>
      <c r="L394" s="266"/>
      <c r="M394" s="267"/>
      <c r="N394" s="268"/>
      <c r="O394" s="268"/>
      <c r="P394" s="268"/>
      <c r="Q394" s="268"/>
      <c r="R394" s="268"/>
      <c r="S394" s="268"/>
      <c r="T394" s="26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0" t="s">
        <v>150</v>
      </c>
      <c r="AU394" s="270" t="s">
        <v>92</v>
      </c>
      <c r="AV394" s="15" t="s">
        <v>90</v>
      </c>
      <c r="AW394" s="15" t="s">
        <v>37</v>
      </c>
      <c r="AX394" s="15" t="s">
        <v>82</v>
      </c>
      <c r="AY394" s="270" t="s">
        <v>139</v>
      </c>
    </row>
    <row r="395" s="13" customFormat="1">
      <c r="A395" s="13"/>
      <c r="B395" s="237"/>
      <c r="C395" s="238"/>
      <c r="D395" s="239" t="s">
        <v>150</v>
      </c>
      <c r="E395" s="240" t="s">
        <v>1</v>
      </c>
      <c r="F395" s="241" t="s">
        <v>504</v>
      </c>
      <c r="G395" s="238"/>
      <c r="H395" s="242">
        <v>14.5</v>
      </c>
      <c r="I395" s="243"/>
      <c r="J395" s="238"/>
      <c r="K395" s="238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150</v>
      </c>
      <c r="AU395" s="248" t="s">
        <v>92</v>
      </c>
      <c r="AV395" s="13" t="s">
        <v>92</v>
      </c>
      <c r="AW395" s="13" t="s">
        <v>37</v>
      </c>
      <c r="AX395" s="13" t="s">
        <v>90</v>
      </c>
      <c r="AY395" s="248" t="s">
        <v>139</v>
      </c>
    </row>
    <row r="396" s="2" customFormat="1" ht="37.8" customHeight="1">
      <c r="A396" s="39"/>
      <c r="B396" s="40"/>
      <c r="C396" s="271" t="s">
        <v>505</v>
      </c>
      <c r="D396" s="271" t="s">
        <v>313</v>
      </c>
      <c r="E396" s="272" t="s">
        <v>506</v>
      </c>
      <c r="F396" s="273" t="s">
        <v>507</v>
      </c>
      <c r="G396" s="274" t="s">
        <v>500</v>
      </c>
      <c r="H396" s="275">
        <v>14.5</v>
      </c>
      <c r="I396" s="276"/>
      <c r="J396" s="277">
        <f>ROUND(I396*H396,2)</f>
        <v>0</v>
      </c>
      <c r="K396" s="273" t="s">
        <v>145</v>
      </c>
      <c r="L396" s="278"/>
      <c r="M396" s="279" t="s">
        <v>1</v>
      </c>
      <c r="N396" s="280" t="s">
        <v>47</v>
      </c>
      <c r="O396" s="92"/>
      <c r="P396" s="228">
        <f>O396*H396</f>
        <v>0</v>
      </c>
      <c r="Q396" s="228">
        <v>0.00114</v>
      </c>
      <c r="R396" s="228">
        <f>Q396*H396</f>
        <v>0.01653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210</v>
      </c>
      <c r="AT396" s="230" t="s">
        <v>313</v>
      </c>
      <c r="AU396" s="230" t="s">
        <v>92</v>
      </c>
      <c r="AY396" s="18" t="s">
        <v>139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90</v>
      </c>
      <c r="BK396" s="231">
        <f>ROUND(I396*H396,2)</f>
        <v>0</v>
      </c>
      <c r="BL396" s="18" t="s">
        <v>146</v>
      </c>
      <c r="BM396" s="230" t="s">
        <v>508</v>
      </c>
    </row>
    <row r="397" s="2" customFormat="1" ht="24.15" customHeight="1">
      <c r="A397" s="39"/>
      <c r="B397" s="40"/>
      <c r="C397" s="219" t="s">
        <v>509</v>
      </c>
      <c r="D397" s="219" t="s">
        <v>141</v>
      </c>
      <c r="E397" s="220" t="s">
        <v>510</v>
      </c>
      <c r="F397" s="221" t="s">
        <v>511</v>
      </c>
      <c r="G397" s="222" t="s">
        <v>500</v>
      </c>
      <c r="H397" s="223">
        <v>0.80000000000000004</v>
      </c>
      <c r="I397" s="224"/>
      <c r="J397" s="225">
        <f>ROUND(I397*H397,2)</f>
        <v>0</v>
      </c>
      <c r="K397" s="221" t="s">
        <v>145</v>
      </c>
      <c r="L397" s="45"/>
      <c r="M397" s="226" t="s">
        <v>1</v>
      </c>
      <c r="N397" s="227" t="s">
        <v>47</v>
      </c>
      <c r="O397" s="92"/>
      <c r="P397" s="228">
        <f>O397*H397</f>
        <v>0</v>
      </c>
      <c r="Q397" s="228">
        <v>0.00051999999999999995</v>
      </c>
      <c r="R397" s="228">
        <f>Q397*H397</f>
        <v>0.00041599999999999997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146</v>
      </c>
      <c r="AT397" s="230" t="s">
        <v>141</v>
      </c>
      <c r="AU397" s="230" t="s">
        <v>92</v>
      </c>
      <c r="AY397" s="18" t="s">
        <v>139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90</v>
      </c>
      <c r="BK397" s="231">
        <f>ROUND(I397*H397,2)</f>
        <v>0</v>
      </c>
      <c r="BL397" s="18" t="s">
        <v>146</v>
      </c>
      <c r="BM397" s="230" t="s">
        <v>512</v>
      </c>
    </row>
    <row r="398" s="2" customFormat="1">
      <c r="A398" s="39"/>
      <c r="B398" s="40"/>
      <c r="C398" s="41"/>
      <c r="D398" s="232" t="s">
        <v>148</v>
      </c>
      <c r="E398" s="41"/>
      <c r="F398" s="233" t="s">
        <v>513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148</v>
      </c>
      <c r="AU398" s="18" t="s">
        <v>92</v>
      </c>
    </row>
    <row r="399" s="13" customFormat="1">
      <c r="A399" s="13"/>
      <c r="B399" s="237"/>
      <c r="C399" s="238"/>
      <c r="D399" s="239" t="s">
        <v>150</v>
      </c>
      <c r="E399" s="240" t="s">
        <v>1</v>
      </c>
      <c r="F399" s="241" t="s">
        <v>514</v>
      </c>
      <c r="G399" s="238"/>
      <c r="H399" s="242">
        <v>0.80000000000000004</v>
      </c>
      <c r="I399" s="243"/>
      <c r="J399" s="238"/>
      <c r="K399" s="238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150</v>
      </c>
      <c r="AU399" s="248" t="s">
        <v>92</v>
      </c>
      <c r="AV399" s="13" t="s">
        <v>92</v>
      </c>
      <c r="AW399" s="13" t="s">
        <v>37</v>
      </c>
      <c r="AX399" s="13" t="s">
        <v>90</v>
      </c>
      <c r="AY399" s="248" t="s">
        <v>139</v>
      </c>
    </row>
    <row r="400" s="2" customFormat="1" ht="24.15" customHeight="1">
      <c r="A400" s="39"/>
      <c r="B400" s="40"/>
      <c r="C400" s="271" t="s">
        <v>515</v>
      </c>
      <c r="D400" s="271" t="s">
        <v>313</v>
      </c>
      <c r="E400" s="272" t="s">
        <v>516</v>
      </c>
      <c r="F400" s="273" t="s">
        <v>517</v>
      </c>
      <c r="G400" s="274" t="s">
        <v>500</v>
      </c>
      <c r="H400" s="275">
        <v>0.80000000000000004</v>
      </c>
      <c r="I400" s="276"/>
      <c r="J400" s="277">
        <f>ROUND(I400*H400,2)</f>
        <v>0</v>
      </c>
      <c r="K400" s="273" t="s">
        <v>145</v>
      </c>
      <c r="L400" s="278"/>
      <c r="M400" s="279" t="s">
        <v>1</v>
      </c>
      <c r="N400" s="280" t="s">
        <v>47</v>
      </c>
      <c r="O400" s="92"/>
      <c r="P400" s="228">
        <f>O400*H400</f>
        <v>0</v>
      </c>
      <c r="Q400" s="228">
        <v>0.036119999999999999</v>
      </c>
      <c r="R400" s="228">
        <f>Q400*H400</f>
        <v>0.028896000000000002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518</v>
      </c>
      <c r="AT400" s="230" t="s">
        <v>313</v>
      </c>
      <c r="AU400" s="230" t="s">
        <v>92</v>
      </c>
      <c r="AY400" s="18" t="s">
        <v>139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90</v>
      </c>
      <c r="BK400" s="231">
        <f>ROUND(I400*H400,2)</f>
        <v>0</v>
      </c>
      <c r="BL400" s="18" t="s">
        <v>518</v>
      </c>
      <c r="BM400" s="230" t="s">
        <v>519</v>
      </c>
    </row>
    <row r="401" s="12" customFormat="1" ht="22.8" customHeight="1">
      <c r="A401" s="12"/>
      <c r="B401" s="203"/>
      <c r="C401" s="204"/>
      <c r="D401" s="205" t="s">
        <v>81</v>
      </c>
      <c r="E401" s="217" t="s">
        <v>520</v>
      </c>
      <c r="F401" s="217" t="s">
        <v>521</v>
      </c>
      <c r="G401" s="204"/>
      <c r="H401" s="204"/>
      <c r="I401" s="207"/>
      <c r="J401" s="218">
        <f>BK401</f>
        <v>0</v>
      </c>
      <c r="K401" s="204"/>
      <c r="L401" s="209"/>
      <c r="M401" s="210"/>
      <c r="N401" s="211"/>
      <c r="O401" s="211"/>
      <c r="P401" s="212">
        <f>SUM(P402:P403)</f>
        <v>0</v>
      </c>
      <c r="Q401" s="211"/>
      <c r="R401" s="212">
        <f>SUM(R402:R403)</f>
        <v>0</v>
      </c>
      <c r="S401" s="211"/>
      <c r="T401" s="213">
        <f>SUM(T402:T403)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4" t="s">
        <v>90</v>
      </c>
      <c r="AT401" s="215" t="s">
        <v>81</v>
      </c>
      <c r="AU401" s="215" t="s">
        <v>90</v>
      </c>
      <c r="AY401" s="214" t="s">
        <v>139</v>
      </c>
      <c r="BK401" s="216">
        <f>SUM(BK402:BK403)</f>
        <v>0</v>
      </c>
    </row>
    <row r="402" s="2" customFormat="1" ht="33" customHeight="1">
      <c r="A402" s="39"/>
      <c r="B402" s="40"/>
      <c r="C402" s="219" t="s">
        <v>522</v>
      </c>
      <c r="D402" s="219" t="s">
        <v>141</v>
      </c>
      <c r="E402" s="220" t="s">
        <v>523</v>
      </c>
      <c r="F402" s="221" t="s">
        <v>524</v>
      </c>
      <c r="G402" s="222" t="s">
        <v>525</v>
      </c>
      <c r="H402" s="223">
        <v>141.30699999999999</v>
      </c>
      <c r="I402" s="224"/>
      <c r="J402" s="225">
        <f>ROUND(I402*H402,2)</f>
        <v>0</v>
      </c>
      <c r="K402" s="221" t="s">
        <v>145</v>
      </c>
      <c r="L402" s="45"/>
      <c r="M402" s="226" t="s">
        <v>1</v>
      </c>
      <c r="N402" s="227" t="s">
        <v>47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146</v>
      </c>
      <c r="AT402" s="230" t="s">
        <v>141</v>
      </c>
      <c r="AU402" s="230" t="s">
        <v>92</v>
      </c>
      <c r="AY402" s="18" t="s">
        <v>139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90</v>
      </c>
      <c r="BK402" s="231">
        <f>ROUND(I402*H402,2)</f>
        <v>0</v>
      </c>
      <c r="BL402" s="18" t="s">
        <v>146</v>
      </c>
      <c r="BM402" s="230" t="s">
        <v>526</v>
      </c>
    </row>
    <row r="403" s="2" customFormat="1">
      <c r="A403" s="39"/>
      <c r="B403" s="40"/>
      <c r="C403" s="41"/>
      <c r="D403" s="232" t="s">
        <v>148</v>
      </c>
      <c r="E403" s="41"/>
      <c r="F403" s="233" t="s">
        <v>527</v>
      </c>
      <c r="G403" s="41"/>
      <c r="H403" s="41"/>
      <c r="I403" s="234"/>
      <c r="J403" s="41"/>
      <c r="K403" s="41"/>
      <c r="L403" s="45"/>
      <c r="M403" s="281"/>
      <c r="N403" s="282"/>
      <c r="O403" s="283"/>
      <c r="P403" s="283"/>
      <c r="Q403" s="283"/>
      <c r="R403" s="283"/>
      <c r="S403" s="283"/>
      <c r="T403" s="284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148</v>
      </c>
      <c r="AU403" s="18" t="s">
        <v>92</v>
      </c>
    </row>
    <row r="404" s="2" customFormat="1" ht="6.96" customHeight="1">
      <c r="A404" s="39"/>
      <c r="B404" s="67"/>
      <c r="C404" s="68"/>
      <c r="D404" s="68"/>
      <c r="E404" s="68"/>
      <c r="F404" s="68"/>
      <c r="G404" s="68"/>
      <c r="H404" s="68"/>
      <c r="I404" s="68"/>
      <c r="J404" s="68"/>
      <c r="K404" s="68"/>
      <c r="L404" s="45"/>
      <c r="M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</row>
  </sheetData>
  <sheetProtection sheet="1" autoFilter="0" formatColumns="0" formatRows="0" objects="1" scenarios="1" spinCount="100000" saltValue="yI2v6VWB3slwW16tEGSkUUPSJQO3kJE2dyGI7VyNJ+os6Ypbf4rJ8XVIkdLWZJbKXitH/8CduVW+yKS3yKJw1g==" hashValue="FwRUgns5Ha74NvWyXK55e083ykbxpSODiua3kDaz4jQpXhkzjxfn9aIBPWGyGjBilvrafSGIyP9WJkUlISsxUA==" algorithmName="SHA-512" password="CC35"/>
  <autoFilter ref="C120:K40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3_02/112251101"/>
    <hyperlink ref="F130" r:id="rId2" display="https://podminky.urs.cz/item/CS_URS_2023_02/112251102"/>
    <hyperlink ref="F135" r:id="rId3" display="https://podminky.urs.cz/item/CS_URS_2023_02/112251103"/>
    <hyperlink ref="F138" r:id="rId4" display="https://podminky.urs.cz/item/CS_URS_2023_02/121103111"/>
    <hyperlink ref="F141" r:id="rId5" display="https://podminky.urs.cz/item/CS_URS_2023_02/122251105"/>
    <hyperlink ref="F160" r:id="rId6" display="https://podminky.urs.cz/item/CS_URS_2023_02/122251406"/>
    <hyperlink ref="F164" r:id="rId7" display="https://podminky.urs.cz/item/CS_URS_2023_02/162351103"/>
    <hyperlink ref="F171" r:id="rId8" display="https://podminky.urs.cz/item/CS_URS_2023_02/162651112"/>
    <hyperlink ref="F174" r:id="rId9" display="https://podminky.urs.cz/item/CS_URS_2023_02/167151111"/>
    <hyperlink ref="F180" r:id="rId10" display="https://podminky.urs.cz/item/CS_URS_2023_02/171103202"/>
    <hyperlink ref="F199" r:id="rId11" display="https://podminky.urs.cz/item/CS_URS_2023_02/171251101"/>
    <hyperlink ref="F204" r:id="rId12" display="https://podminky.urs.cz/item/CS_URS_2023_02/171251201"/>
    <hyperlink ref="F208" r:id="rId13" display="https://podminky.urs.cz/item/CS_URS_2023_02/181006111"/>
    <hyperlink ref="F227" r:id="rId14" display="https://podminky.urs.cz/item/CS_URS_2023_02/181006121"/>
    <hyperlink ref="F246" r:id="rId15" display="https://podminky.urs.cz/item/CS_URS_2025_01/181411121"/>
    <hyperlink ref="F248" r:id="rId16" display="https://podminky.urs.cz/item/CS_URS_2025_01/181411122"/>
    <hyperlink ref="F254" r:id="rId17" display="https://podminky.urs.cz/item/CS_URS_2023_02/181951112"/>
    <hyperlink ref="F274" r:id="rId18" display="https://podminky.urs.cz/item/CS_URS_2023_02/182251101"/>
    <hyperlink ref="F292" r:id="rId19" display="https://podminky.urs.cz/item/CS_URS_2023_02/184818231"/>
    <hyperlink ref="F294" r:id="rId20" display="https://podminky.urs.cz/item/CS_URS_2023_02/184818232"/>
    <hyperlink ref="F299" r:id="rId21" display="https://podminky.urs.cz/item/CS_URS_2023_02/184818233"/>
    <hyperlink ref="F304" r:id="rId22" display="https://podminky.urs.cz/item/CS_URS_2023_02/184818234"/>
    <hyperlink ref="F307" r:id="rId23" display="https://podminky.urs.cz/item/CS_URS_2023_02/184818235"/>
    <hyperlink ref="F315" r:id="rId24" display="https://podminky.urs.cz/item/CS_URS_2023_02/457531111"/>
    <hyperlink ref="F324" r:id="rId25" display="https://podminky.urs.cz/item/CS_URS_2023_02/457532112"/>
    <hyperlink ref="F344" r:id="rId26" display="https://podminky.urs.cz/item/CS_URS_2023_02/457571211"/>
    <hyperlink ref="F353" r:id="rId27" display="https://podminky.urs.cz/item/CS_URS_2023_02/457971112"/>
    <hyperlink ref="F357" r:id="rId28" display="https://podminky.urs.cz/item/CS_URS_2023_02/462511161"/>
    <hyperlink ref="F374" r:id="rId29" display="https://podminky.urs.cz/item/CS_URS_2023_02/464531112"/>
    <hyperlink ref="F398" r:id="rId30" display="https://podminky.urs.cz/item/CS_URS_2023_02/899914112"/>
    <hyperlink ref="F403" r:id="rId31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ROUND((SUM(BE125:BE299)),  2)</f>
        <v>0</v>
      </c>
      <c r="G33" s="39"/>
      <c r="H33" s="39"/>
      <c r="I33" s="156">
        <v>0.20999999999999999</v>
      </c>
      <c r="J33" s="155">
        <f>ROUND(((SUM(BE125:BE299))*I33),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ROUND((SUM(BF125:BF299)),  2)</f>
        <v>0</v>
      </c>
      <c r="G34" s="39"/>
      <c r="H34" s="39"/>
      <c r="I34" s="156">
        <v>0.12</v>
      </c>
      <c r="J34" s="155">
        <f>ROUND(((SUM(BF125:BF299))*I34),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ROUND((SUM(BG125:BG299)),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ROUND((SUM(BH125:BH299)),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ROUND((SUM(BI125:BI299)),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2 - SO 2 – Spodní výpust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529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530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531</v>
      </c>
      <c r="E100" s="189"/>
      <c r="F100" s="189"/>
      <c r="G100" s="189"/>
      <c r="H100" s="189"/>
      <c r="I100" s="189"/>
      <c r="J100" s="190">
        <f>J214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J236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122</v>
      </c>
      <c r="E102" s="189"/>
      <c r="F102" s="189"/>
      <c r="G102" s="189"/>
      <c r="H102" s="189"/>
      <c r="I102" s="189"/>
      <c r="J102" s="190">
        <f>J267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532</v>
      </c>
      <c r="E103" s="189"/>
      <c r="F103" s="189"/>
      <c r="G103" s="189"/>
      <c r="H103" s="189"/>
      <c r="I103" s="189"/>
      <c r="J103" s="190">
        <f>J281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533</v>
      </c>
      <c r="E104" s="189"/>
      <c r="F104" s="189"/>
      <c r="G104" s="189"/>
      <c r="H104" s="189"/>
      <c r="I104" s="189"/>
      <c r="J104" s="190">
        <f>J294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123</v>
      </c>
      <c r="E105" s="189"/>
      <c r="F105" s="189"/>
      <c r="G105" s="189"/>
      <c r="H105" s="189"/>
      <c r="I105" s="189"/>
      <c r="J105" s="190">
        <f>J297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MVN Ovčí rybník – rekonstrukce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2 - SO 2 – Spodní výpust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21</v>
      </c>
      <c r="D119" s="41"/>
      <c r="E119" s="41"/>
      <c r="F119" s="28" t="str">
        <f>F12</f>
        <v>Karlovy Vary</v>
      </c>
      <c r="G119" s="41"/>
      <c r="H119" s="41"/>
      <c r="I119" s="33" t="s">
        <v>23</v>
      </c>
      <c r="J119" s="80" t="str">
        <f>IF(J12="","",J12)</f>
        <v>28. 3. 2025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25</v>
      </c>
      <c r="D121" s="41"/>
      <c r="E121" s="41"/>
      <c r="F121" s="28" t="str">
        <f>E15</f>
        <v>Lázeňské lesy a parky Karlovy Vary, p. o.</v>
      </c>
      <c r="G121" s="41"/>
      <c r="H121" s="41"/>
      <c r="I121" s="33" t="s">
        <v>33</v>
      </c>
      <c r="J121" s="37" t="str">
        <f>E21</f>
        <v>AV ProENVI,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31</v>
      </c>
      <c r="D122" s="41"/>
      <c r="E122" s="41"/>
      <c r="F122" s="28" t="str">
        <f>IF(E18="","",E18)</f>
        <v>Vyplň údaj</v>
      </c>
      <c r="G122" s="41"/>
      <c r="H122" s="41"/>
      <c r="I122" s="33" t="s">
        <v>38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125</v>
      </c>
      <c r="D124" s="195" t="s">
        <v>67</v>
      </c>
      <c r="E124" s="195" t="s">
        <v>63</v>
      </c>
      <c r="F124" s="195" t="s">
        <v>64</v>
      </c>
      <c r="G124" s="195" t="s">
        <v>126</v>
      </c>
      <c r="H124" s="195" t="s">
        <v>127</v>
      </c>
      <c r="I124" s="195" t="s">
        <v>128</v>
      </c>
      <c r="J124" s="195" t="s">
        <v>116</v>
      </c>
      <c r="K124" s="196" t="s">
        <v>129</v>
      </c>
      <c r="L124" s="197"/>
      <c r="M124" s="101" t="s">
        <v>1</v>
      </c>
      <c r="N124" s="102" t="s">
        <v>46</v>
      </c>
      <c r="O124" s="102" t="s">
        <v>130</v>
      </c>
      <c r="P124" s="102" t="s">
        <v>131</v>
      </c>
      <c r="Q124" s="102" t="s">
        <v>132</v>
      </c>
      <c r="R124" s="102" t="s">
        <v>133</v>
      </c>
      <c r="S124" s="102" t="s">
        <v>134</v>
      </c>
      <c r="T124" s="103" t="s">
        <v>135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136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43.537864018666397</v>
      </c>
      <c r="S125" s="105"/>
      <c r="T125" s="201">
        <f>T126</f>
        <v>7.2530000000000001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81</v>
      </c>
      <c r="AU125" s="18" t="s">
        <v>118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81</v>
      </c>
      <c r="E126" s="206" t="s">
        <v>137</v>
      </c>
      <c r="F126" s="206" t="s">
        <v>138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P127+P167+P214+P236+P267+P281+P294+P297</f>
        <v>0</v>
      </c>
      <c r="Q126" s="211"/>
      <c r="R126" s="212">
        <f>R127+R167+R214+R236+R267+R281+R294+R297</f>
        <v>43.537864018666397</v>
      </c>
      <c r="S126" s="211"/>
      <c r="T126" s="213">
        <f>T127+T167+T214+T236+T267+T281+T294+T297</f>
        <v>7.2530000000000001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90</v>
      </c>
      <c r="AT126" s="215" t="s">
        <v>81</v>
      </c>
      <c r="AU126" s="215" t="s">
        <v>82</v>
      </c>
      <c r="AY126" s="214" t="s">
        <v>139</v>
      </c>
      <c r="BK126" s="216">
        <f>BK127+BK167+BK214+BK236+BK267+BK281+BK294+BK297</f>
        <v>0</v>
      </c>
    </row>
    <row r="127" s="12" customFormat="1" ht="22.8" customHeight="1">
      <c r="A127" s="12"/>
      <c r="B127" s="203"/>
      <c r="C127" s="204"/>
      <c r="D127" s="205" t="s">
        <v>81</v>
      </c>
      <c r="E127" s="217" t="s">
        <v>90</v>
      </c>
      <c r="F127" s="217" t="s">
        <v>534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SUM(P128:P166)</f>
        <v>0</v>
      </c>
      <c r="Q127" s="211"/>
      <c r="R127" s="212">
        <f>SUM(R128:R166)</f>
        <v>0</v>
      </c>
      <c r="S127" s="211"/>
      <c r="T127" s="213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90</v>
      </c>
      <c r="AT127" s="215" t="s">
        <v>81</v>
      </c>
      <c r="AU127" s="215" t="s">
        <v>90</v>
      </c>
      <c r="AY127" s="214" t="s">
        <v>139</v>
      </c>
      <c r="BK127" s="216">
        <f>SUM(BK128:BK166)</f>
        <v>0</v>
      </c>
    </row>
    <row r="128" s="2" customFormat="1" ht="24.15" customHeight="1">
      <c r="A128" s="39"/>
      <c r="B128" s="40"/>
      <c r="C128" s="219" t="s">
        <v>90</v>
      </c>
      <c r="D128" s="219" t="s">
        <v>141</v>
      </c>
      <c r="E128" s="220" t="s">
        <v>535</v>
      </c>
      <c r="F128" s="221" t="s">
        <v>536</v>
      </c>
      <c r="G128" s="222" t="s">
        <v>168</v>
      </c>
      <c r="H128" s="223">
        <v>55.560000000000002</v>
      </c>
      <c r="I128" s="224"/>
      <c r="J128" s="225">
        <f>ROUND(I128*H128,2)</f>
        <v>0</v>
      </c>
      <c r="K128" s="221" t="s">
        <v>303</v>
      </c>
      <c r="L128" s="45"/>
      <c r="M128" s="226" t="s">
        <v>1</v>
      </c>
      <c r="N128" s="227" t="s">
        <v>47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146</v>
      </c>
      <c r="AT128" s="230" t="s">
        <v>141</v>
      </c>
      <c r="AU128" s="230" t="s">
        <v>92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90</v>
      </c>
      <c r="BK128" s="231">
        <f>ROUND(I128*H128,2)</f>
        <v>0</v>
      </c>
      <c r="BL128" s="18" t="s">
        <v>146</v>
      </c>
      <c r="BM128" s="230" t="s">
        <v>537</v>
      </c>
    </row>
    <row r="129" s="2" customFormat="1">
      <c r="A129" s="39"/>
      <c r="B129" s="40"/>
      <c r="C129" s="41"/>
      <c r="D129" s="232" t="s">
        <v>148</v>
      </c>
      <c r="E129" s="41"/>
      <c r="F129" s="233" t="s">
        <v>538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92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539</v>
      </c>
      <c r="G130" s="238"/>
      <c r="H130" s="242">
        <v>3.3599999999999999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92</v>
      </c>
      <c r="AV130" s="13" t="s">
        <v>92</v>
      </c>
      <c r="AW130" s="13" t="s">
        <v>37</v>
      </c>
      <c r="AX130" s="13" t="s">
        <v>82</v>
      </c>
      <c r="AY130" s="248" t="s">
        <v>139</v>
      </c>
    </row>
    <row r="131" s="13" customFormat="1">
      <c r="A131" s="13"/>
      <c r="B131" s="237"/>
      <c r="C131" s="238"/>
      <c r="D131" s="239" t="s">
        <v>150</v>
      </c>
      <c r="E131" s="240" t="s">
        <v>1</v>
      </c>
      <c r="F131" s="241" t="s">
        <v>540</v>
      </c>
      <c r="G131" s="238"/>
      <c r="H131" s="242">
        <v>36</v>
      </c>
      <c r="I131" s="243"/>
      <c r="J131" s="238"/>
      <c r="K131" s="238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150</v>
      </c>
      <c r="AU131" s="248" t="s">
        <v>92</v>
      </c>
      <c r="AV131" s="13" t="s">
        <v>92</v>
      </c>
      <c r="AW131" s="13" t="s">
        <v>37</v>
      </c>
      <c r="AX131" s="13" t="s">
        <v>82</v>
      </c>
      <c r="AY131" s="248" t="s">
        <v>139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541</v>
      </c>
      <c r="G132" s="238"/>
      <c r="H132" s="242">
        <v>16.199999999999999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92</v>
      </c>
      <c r="AV132" s="13" t="s">
        <v>92</v>
      </c>
      <c r="AW132" s="13" t="s">
        <v>37</v>
      </c>
      <c r="AX132" s="13" t="s">
        <v>82</v>
      </c>
      <c r="AY132" s="248" t="s">
        <v>139</v>
      </c>
    </row>
    <row r="133" s="14" customFormat="1">
      <c r="A133" s="14"/>
      <c r="B133" s="249"/>
      <c r="C133" s="250"/>
      <c r="D133" s="239" t="s">
        <v>150</v>
      </c>
      <c r="E133" s="251" t="s">
        <v>1</v>
      </c>
      <c r="F133" s="252" t="s">
        <v>153</v>
      </c>
      <c r="G133" s="250"/>
      <c r="H133" s="253">
        <v>55.560000000000002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150</v>
      </c>
      <c r="AU133" s="259" t="s">
        <v>92</v>
      </c>
      <c r="AV133" s="14" t="s">
        <v>146</v>
      </c>
      <c r="AW133" s="14" t="s">
        <v>37</v>
      </c>
      <c r="AX133" s="14" t="s">
        <v>90</v>
      </c>
      <c r="AY133" s="259" t="s">
        <v>139</v>
      </c>
    </row>
    <row r="134" s="2" customFormat="1" ht="44.25" customHeight="1">
      <c r="A134" s="39"/>
      <c r="B134" s="40"/>
      <c r="C134" s="219" t="s">
        <v>92</v>
      </c>
      <c r="D134" s="219" t="s">
        <v>141</v>
      </c>
      <c r="E134" s="220" t="s">
        <v>542</v>
      </c>
      <c r="F134" s="221" t="s">
        <v>543</v>
      </c>
      <c r="G134" s="222" t="s">
        <v>168</v>
      </c>
      <c r="H134" s="223">
        <v>15.773999999999999</v>
      </c>
      <c r="I134" s="224"/>
      <c r="J134" s="225">
        <f>ROUND(I134*H134,2)</f>
        <v>0</v>
      </c>
      <c r="K134" s="221" t="s">
        <v>303</v>
      </c>
      <c r="L134" s="45"/>
      <c r="M134" s="226" t="s">
        <v>1</v>
      </c>
      <c r="N134" s="227" t="s">
        <v>47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146</v>
      </c>
      <c r="AT134" s="230" t="s">
        <v>141</v>
      </c>
      <c r="AU134" s="230" t="s">
        <v>92</v>
      </c>
      <c r="AY134" s="18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90</v>
      </c>
      <c r="BK134" s="231">
        <f>ROUND(I134*H134,2)</f>
        <v>0</v>
      </c>
      <c r="BL134" s="18" t="s">
        <v>146</v>
      </c>
      <c r="BM134" s="230" t="s">
        <v>544</v>
      </c>
    </row>
    <row r="135" s="2" customFormat="1">
      <c r="A135" s="39"/>
      <c r="B135" s="40"/>
      <c r="C135" s="41"/>
      <c r="D135" s="232" t="s">
        <v>148</v>
      </c>
      <c r="E135" s="41"/>
      <c r="F135" s="233" t="s">
        <v>545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148</v>
      </c>
      <c r="AU135" s="18" t="s">
        <v>92</v>
      </c>
    </row>
    <row r="136" s="13" customFormat="1">
      <c r="A136" s="13"/>
      <c r="B136" s="237"/>
      <c r="C136" s="238"/>
      <c r="D136" s="239" t="s">
        <v>150</v>
      </c>
      <c r="E136" s="240" t="s">
        <v>1</v>
      </c>
      <c r="F136" s="241" t="s">
        <v>546</v>
      </c>
      <c r="G136" s="238"/>
      <c r="H136" s="242">
        <v>9.6899999999999995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150</v>
      </c>
      <c r="AU136" s="248" t="s">
        <v>92</v>
      </c>
      <c r="AV136" s="13" t="s">
        <v>92</v>
      </c>
      <c r="AW136" s="13" t="s">
        <v>37</v>
      </c>
      <c r="AX136" s="13" t="s">
        <v>82</v>
      </c>
      <c r="AY136" s="248" t="s">
        <v>139</v>
      </c>
    </row>
    <row r="137" s="13" customFormat="1">
      <c r="A137" s="13"/>
      <c r="B137" s="237"/>
      <c r="C137" s="238"/>
      <c r="D137" s="239" t="s">
        <v>150</v>
      </c>
      <c r="E137" s="240" t="s">
        <v>1</v>
      </c>
      <c r="F137" s="241" t="s">
        <v>547</v>
      </c>
      <c r="G137" s="238"/>
      <c r="H137" s="242">
        <v>6.0839999999999996</v>
      </c>
      <c r="I137" s="243"/>
      <c r="J137" s="238"/>
      <c r="K137" s="238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150</v>
      </c>
      <c r="AU137" s="248" t="s">
        <v>92</v>
      </c>
      <c r="AV137" s="13" t="s">
        <v>92</v>
      </c>
      <c r="AW137" s="13" t="s">
        <v>37</v>
      </c>
      <c r="AX137" s="13" t="s">
        <v>82</v>
      </c>
      <c r="AY137" s="248" t="s">
        <v>139</v>
      </c>
    </row>
    <row r="138" s="14" customFormat="1">
      <c r="A138" s="14"/>
      <c r="B138" s="249"/>
      <c r="C138" s="250"/>
      <c r="D138" s="239" t="s">
        <v>150</v>
      </c>
      <c r="E138" s="251" t="s">
        <v>1</v>
      </c>
      <c r="F138" s="252" t="s">
        <v>153</v>
      </c>
      <c r="G138" s="250"/>
      <c r="H138" s="253">
        <v>15.773999999999999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150</v>
      </c>
      <c r="AU138" s="259" t="s">
        <v>92</v>
      </c>
      <c r="AV138" s="14" t="s">
        <v>146</v>
      </c>
      <c r="AW138" s="14" t="s">
        <v>37</v>
      </c>
      <c r="AX138" s="14" t="s">
        <v>90</v>
      </c>
      <c r="AY138" s="259" t="s">
        <v>139</v>
      </c>
    </row>
    <row r="139" s="2" customFormat="1" ht="55.5" customHeight="1">
      <c r="A139" s="39"/>
      <c r="B139" s="40"/>
      <c r="C139" s="219" t="s">
        <v>160</v>
      </c>
      <c r="D139" s="219" t="s">
        <v>141</v>
      </c>
      <c r="E139" s="220" t="s">
        <v>548</v>
      </c>
      <c r="F139" s="221" t="s">
        <v>549</v>
      </c>
      <c r="G139" s="222" t="s">
        <v>168</v>
      </c>
      <c r="H139" s="223">
        <v>71.329999999999998</v>
      </c>
      <c r="I139" s="224"/>
      <c r="J139" s="225">
        <f>ROUND(I139*H139,2)</f>
        <v>0</v>
      </c>
      <c r="K139" s="221" t="s">
        <v>303</v>
      </c>
      <c r="L139" s="45"/>
      <c r="M139" s="226" t="s">
        <v>1</v>
      </c>
      <c r="N139" s="227" t="s">
        <v>47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146</v>
      </c>
      <c r="AT139" s="230" t="s">
        <v>141</v>
      </c>
      <c r="AU139" s="230" t="s">
        <v>92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90</v>
      </c>
      <c r="BK139" s="231">
        <f>ROUND(I139*H139,2)</f>
        <v>0</v>
      </c>
      <c r="BL139" s="18" t="s">
        <v>146</v>
      </c>
      <c r="BM139" s="230" t="s">
        <v>550</v>
      </c>
    </row>
    <row r="140" s="2" customFormat="1">
      <c r="A140" s="39"/>
      <c r="B140" s="40"/>
      <c r="C140" s="41"/>
      <c r="D140" s="232" t="s">
        <v>148</v>
      </c>
      <c r="E140" s="41"/>
      <c r="F140" s="233" t="s">
        <v>551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92</v>
      </c>
    </row>
    <row r="141" s="13" customFormat="1">
      <c r="A141" s="13"/>
      <c r="B141" s="237"/>
      <c r="C141" s="238"/>
      <c r="D141" s="239" t="s">
        <v>150</v>
      </c>
      <c r="E141" s="240" t="s">
        <v>1</v>
      </c>
      <c r="F141" s="241" t="s">
        <v>552</v>
      </c>
      <c r="G141" s="238"/>
      <c r="H141" s="242">
        <v>71.329999999999998</v>
      </c>
      <c r="I141" s="243"/>
      <c r="J141" s="238"/>
      <c r="K141" s="238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92</v>
      </c>
      <c r="AV141" s="13" t="s">
        <v>92</v>
      </c>
      <c r="AW141" s="13" t="s">
        <v>37</v>
      </c>
      <c r="AX141" s="13" t="s">
        <v>90</v>
      </c>
      <c r="AY141" s="248" t="s">
        <v>139</v>
      </c>
    </row>
    <row r="142" s="2" customFormat="1" ht="62.7" customHeight="1">
      <c r="A142" s="39"/>
      <c r="B142" s="40"/>
      <c r="C142" s="219" t="s">
        <v>146</v>
      </c>
      <c r="D142" s="219" t="s">
        <v>141</v>
      </c>
      <c r="E142" s="220" t="s">
        <v>553</v>
      </c>
      <c r="F142" s="221" t="s">
        <v>554</v>
      </c>
      <c r="G142" s="222" t="s">
        <v>168</v>
      </c>
      <c r="H142" s="223">
        <v>126.90000000000001</v>
      </c>
      <c r="I142" s="224"/>
      <c r="J142" s="225">
        <f>ROUND(I142*H142,2)</f>
        <v>0</v>
      </c>
      <c r="K142" s="221" t="s">
        <v>303</v>
      </c>
      <c r="L142" s="45"/>
      <c r="M142" s="226" t="s">
        <v>1</v>
      </c>
      <c r="N142" s="227" t="s">
        <v>47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146</v>
      </c>
      <c r="AT142" s="230" t="s">
        <v>141</v>
      </c>
      <c r="AU142" s="230" t="s">
        <v>92</v>
      </c>
      <c r="AY142" s="18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90</v>
      </c>
      <c r="BK142" s="231">
        <f>ROUND(I142*H142,2)</f>
        <v>0</v>
      </c>
      <c r="BL142" s="18" t="s">
        <v>146</v>
      </c>
      <c r="BM142" s="230" t="s">
        <v>555</v>
      </c>
    </row>
    <row r="143" s="2" customFormat="1">
      <c r="A143" s="39"/>
      <c r="B143" s="40"/>
      <c r="C143" s="41"/>
      <c r="D143" s="232" t="s">
        <v>148</v>
      </c>
      <c r="E143" s="41"/>
      <c r="F143" s="233" t="s">
        <v>556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92</v>
      </c>
    </row>
    <row r="144" s="13" customFormat="1">
      <c r="A144" s="13"/>
      <c r="B144" s="237"/>
      <c r="C144" s="238"/>
      <c r="D144" s="239" t="s">
        <v>150</v>
      </c>
      <c r="E144" s="240" t="s">
        <v>1</v>
      </c>
      <c r="F144" s="241" t="s">
        <v>557</v>
      </c>
      <c r="G144" s="238"/>
      <c r="H144" s="242">
        <v>71.329999999999998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150</v>
      </c>
      <c r="AU144" s="248" t="s">
        <v>92</v>
      </c>
      <c r="AV144" s="13" t="s">
        <v>92</v>
      </c>
      <c r="AW144" s="13" t="s">
        <v>37</v>
      </c>
      <c r="AX144" s="13" t="s">
        <v>82</v>
      </c>
      <c r="AY144" s="248" t="s">
        <v>139</v>
      </c>
    </row>
    <row r="145" s="13" customFormat="1">
      <c r="A145" s="13"/>
      <c r="B145" s="237"/>
      <c r="C145" s="238"/>
      <c r="D145" s="239" t="s">
        <v>150</v>
      </c>
      <c r="E145" s="240" t="s">
        <v>1</v>
      </c>
      <c r="F145" s="241" t="s">
        <v>558</v>
      </c>
      <c r="G145" s="238"/>
      <c r="H145" s="242">
        <v>55.57</v>
      </c>
      <c r="I145" s="243"/>
      <c r="J145" s="238"/>
      <c r="K145" s="238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150</v>
      </c>
      <c r="AU145" s="248" t="s">
        <v>92</v>
      </c>
      <c r="AV145" s="13" t="s">
        <v>92</v>
      </c>
      <c r="AW145" s="13" t="s">
        <v>37</v>
      </c>
      <c r="AX145" s="13" t="s">
        <v>82</v>
      </c>
      <c r="AY145" s="248" t="s">
        <v>139</v>
      </c>
    </row>
    <row r="146" s="14" customFormat="1">
      <c r="A146" s="14"/>
      <c r="B146" s="249"/>
      <c r="C146" s="250"/>
      <c r="D146" s="239" t="s">
        <v>150</v>
      </c>
      <c r="E146" s="251" t="s">
        <v>1</v>
      </c>
      <c r="F146" s="252" t="s">
        <v>153</v>
      </c>
      <c r="G146" s="250"/>
      <c r="H146" s="253">
        <v>126.90000000000001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150</v>
      </c>
      <c r="AU146" s="259" t="s">
        <v>92</v>
      </c>
      <c r="AV146" s="14" t="s">
        <v>146</v>
      </c>
      <c r="AW146" s="14" t="s">
        <v>37</v>
      </c>
      <c r="AX146" s="14" t="s">
        <v>90</v>
      </c>
      <c r="AY146" s="259" t="s">
        <v>139</v>
      </c>
    </row>
    <row r="147" s="2" customFormat="1" ht="24.15" customHeight="1">
      <c r="A147" s="39"/>
      <c r="B147" s="40"/>
      <c r="C147" s="219" t="s">
        <v>172</v>
      </c>
      <c r="D147" s="219" t="s">
        <v>141</v>
      </c>
      <c r="E147" s="220" t="s">
        <v>559</v>
      </c>
      <c r="F147" s="221" t="s">
        <v>560</v>
      </c>
      <c r="G147" s="222" t="s">
        <v>168</v>
      </c>
      <c r="H147" s="223">
        <v>15.49</v>
      </c>
      <c r="I147" s="224"/>
      <c r="J147" s="225">
        <f>ROUND(I147*H147,2)</f>
        <v>0</v>
      </c>
      <c r="K147" s="221" t="s">
        <v>303</v>
      </c>
      <c r="L147" s="45"/>
      <c r="M147" s="226" t="s">
        <v>1</v>
      </c>
      <c r="N147" s="227" t="s">
        <v>47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146</v>
      </c>
      <c r="AT147" s="230" t="s">
        <v>141</v>
      </c>
      <c r="AU147" s="230" t="s">
        <v>92</v>
      </c>
      <c r="AY147" s="18" t="s">
        <v>139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90</v>
      </c>
      <c r="BK147" s="231">
        <f>ROUND(I147*H147,2)</f>
        <v>0</v>
      </c>
      <c r="BL147" s="18" t="s">
        <v>146</v>
      </c>
      <c r="BM147" s="230" t="s">
        <v>561</v>
      </c>
    </row>
    <row r="148" s="2" customFormat="1">
      <c r="A148" s="39"/>
      <c r="B148" s="40"/>
      <c r="C148" s="41"/>
      <c r="D148" s="232" t="s">
        <v>148</v>
      </c>
      <c r="E148" s="41"/>
      <c r="F148" s="233" t="s">
        <v>562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148</v>
      </c>
      <c r="AU148" s="18" t="s">
        <v>92</v>
      </c>
    </row>
    <row r="149" s="13" customFormat="1">
      <c r="A149" s="13"/>
      <c r="B149" s="237"/>
      <c r="C149" s="238"/>
      <c r="D149" s="239" t="s">
        <v>150</v>
      </c>
      <c r="E149" s="240" t="s">
        <v>1</v>
      </c>
      <c r="F149" s="241" t="s">
        <v>563</v>
      </c>
      <c r="G149" s="238"/>
      <c r="H149" s="242">
        <v>15.49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150</v>
      </c>
      <c r="AU149" s="248" t="s">
        <v>92</v>
      </c>
      <c r="AV149" s="13" t="s">
        <v>92</v>
      </c>
      <c r="AW149" s="13" t="s">
        <v>37</v>
      </c>
      <c r="AX149" s="13" t="s">
        <v>90</v>
      </c>
      <c r="AY149" s="248" t="s">
        <v>139</v>
      </c>
    </row>
    <row r="150" s="2" customFormat="1" ht="44.25" customHeight="1">
      <c r="A150" s="39"/>
      <c r="B150" s="40"/>
      <c r="C150" s="219" t="s">
        <v>194</v>
      </c>
      <c r="D150" s="219" t="s">
        <v>141</v>
      </c>
      <c r="E150" s="220" t="s">
        <v>564</v>
      </c>
      <c r="F150" s="221" t="s">
        <v>565</v>
      </c>
      <c r="G150" s="222" t="s">
        <v>168</v>
      </c>
      <c r="H150" s="223">
        <v>55.57</v>
      </c>
      <c r="I150" s="224"/>
      <c r="J150" s="225">
        <f>ROUND(I150*H150,2)</f>
        <v>0</v>
      </c>
      <c r="K150" s="221" t="s">
        <v>303</v>
      </c>
      <c r="L150" s="45"/>
      <c r="M150" s="226" t="s">
        <v>1</v>
      </c>
      <c r="N150" s="227" t="s">
        <v>47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146</v>
      </c>
      <c r="AT150" s="230" t="s">
        <v>141</v>
      </c>
      <c r="AU150" s="230" t="s">
        <v>92</v>
      </c>
      <c r="AY150" s="18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90</v>
      </c>
      <c r="BK150" s="231">
        <f>ROUND(I150*H150,2)</f>
        <v>0</v>
      </c>
      <c r="BL150" s="18" t="s">
        <v>146</v>
      </c>
      <c r="BM150" s="230" t="s">
        <v>566</v>
      </c>
    </row>
    <row r="151" s="2" customFormat="1">
      <c r="A151" s="39"/>
      <c r="B151" s="40"/>
      <c r="C151" s="41"/>
      <c r="D151" s="232" t="s">
        <v>148</v>
      </c>
      <c r="E151" s="41"/>
      <c r="F151" s="233" t="s">
        <v>567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92</v>
      </c>
    </row>
    <row r="152" s="13" customFormat="1">
      <c r="A152" s="13"/>
      <c r="B152" s="237"/>
      <c r="C152" s="238"/>
      <c r="D152" s="239" t="s">
        <v>150</v>
      </c>
      <c r="E152" s="240" t="s">
        <v>1</v>
      </c>
      <c r="F152" s="241" t="s">
        <v>568</v>
      </c>
      <c r="G152" s="238"/>
      <c r="H152" s="242">
        <v>55.57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92</v>
      </c>
      <c r="AV152" s="13" t="s">
        <v>92</v>
      </c>
      <c r="AW152" s="13" t="s">
        <v>37</v>
      </c>
      <c r="AX152" s="13" t="s">
        <v>90</v>
      </c>
      <c r="AY152" s="248" t="s">
        <v>139</v>
      </c>
    </row>
    <row r="153" s="2" customFormat="1" ht="66.75" customHeight="1">
      <c r="A153" s="39"/>
      <c r="B153" s="40"/>
      <c r="C153" s="219" t="s">
        <v>201</v>
      </c>
      <c r="D153" s="219" t="s">
        <v>141</v>
      </c>
      <c r="E153" s="220" t="s">
        <v>224</v>
      </c>
      <c r="F153" s="221" t="s">
        <v>225</v>
      </c>
      <c r="G153" s="222" t="s">
        <v>168</v>
      </c>
      <c r="H153" s="223">
        <v>55.567999999999998</v>
      </c>
      <c r="I153" s="224"/>
      <c r="J153" s="225">
        <f>ROUND(I153*H153,2)</f>
        <v>0</v>
      </c>
      <c r="K153" s="221" t="s">
        <v>303</v>
      </c>
      <c r="L153" s="45"/>
      <c r="M153" s="226" t="s">
        <v>1</v>
      </c>
      <c r="N153" s="227" t="s">
        <v>47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146</v>
      </c>
      <c r="AT153" s="230" t="s">
        <v>141</v>
      </c>
      <c r="AU153" s="230" t="s">
        <v>92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90</v>
      </c>
      <c r="BK153" s="231">
        <f>ROUND(I153*H153,2)</f>
        <v>0</v>
      </c>
      <c r="BL153" s="18" t="s">
        <v>146</v>
      </c>
      <c r="BM153" s="230" t="s">
        <v>569</v>
      </c>
    </row>
    <row r="154" s="2" customFormat="1">
      <c r="A154" s="39"/>
      <c r="B154" s="40"/>
      <c r="C154" s="41"/>
      <c r="D154" s="232" t="s">
        <v>148</v>
      </c>
      <c r="E154" s="41"/>
      <c r="F154" s="233" t="s">
        <v>570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92</v>
      </c>
    </row>
    <row r="155" s="15" customFormat="1">
      <c r="A155" s="15"/>
      <c r="B155" s="261"/>
      <c r="C155" s="262"/>
      <c r="D155" s="239" t="s">
        <v>150</v>
      </c>
      <c r="E155" s="263" t="s">
        <v>1</v>
      </c>
      <c r="F155" s="264" t="s">
        <v>571</v>
      </c>
      <c r="G155" s="262"/>
      <c r="H155" s="263" t="s">
        <v>1</v>
      </c>
      <c r="I155" s="265"/>
      <c r="J155" s="262"/>
      <c r="K155" s="262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150</v>
      </c>
      <c r="AU155" s="270" t="s">
        <v>92</v>
      </c>
      <c r="AV155" s="15" t="s">
        <v>90</v>
      </c>
      <c r="AW155" s="15" t="s">
        <v>37</v>
      </c>
      <c r="AX155" s="15" t="s">
        <v>82</v>
      </c>
      <c r="AY155" s="270" t="s">
        <v>139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572</v>
      </c>
      <c r="G156" s="238"/>
      <c r="H156" s="242">
        <v>46.597999999999999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92</v>
      </c>
      <c r="AV156" s="13" t="s">
        <v>92</v>
      </c>
      <c r="AW156" s="13" t="s">
        <v>37</v>
      </c>
      <c r="AX156" s="13" t="s">
        <v>82</v>
      </c>
      <c r="AY156" s="248" t="s">
        <v>139</v>
      </c>
    </row>
    <row r="157" s="13" customFormat="1">
      <c r="A157" s="13"/>
      <c r="B157" s="237"/>
      <c r="C157" s="238"/>
      <c r="D157" s="239" t="s">
        <v>150</v>
      </c>
      <c r="E157" s="240" t="s">
        <v>1</v>
      </c>
      <c r="F157" s="241" t="s">
        <v>573</v>
      </c>
      <c r="G157" s="238"/>
      <c r="H157" s="242">
        <v>8.9700000000000006</v>
      </c>
      <c r="I157" s="243"/>
      <c r="J157" s="238"/>
      <c r="K157" s="238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150</v>
      </c>
      <c r="AU157" s="248" t="s">
        <v>92</v>
      </c>
      <c r="AV157" s="13" t="s">
        <v>92</v>
      </c>
      <c r="AW157" s="13" t="s">
        <v>37</v>
      </c>
      <c r="AX157" s="13" t="s">
        <v>82</v>
      </c>
      <c r="AY157" s="248" t="s">
        <v>139</v>
      </c>
    </row>
    <row r="158" s="14" customFormat="1">
      <c r="A158" s="14"/>
      <c r="B158" s="249"/>
      <c r="C158" s="250"/>
      <c r="D158" s="239" t="s">
        <v>150</v>
      </c>
      <c r="E158" s="251" t="s">
        <v>1</v>
      </c>
      <c r="F158" s="252" t="s">
        <v>153</v>
      </c>
      <c r="G158" s="250"/>
      <c r="H158" s="253">
        <v>55.567999999999998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150</v>
      </c>
      <c r="AU158" s="259" t="s">
        <v>92</v>
      </c>
      <c r="AV158" s="14" t="s">
        <v>146</v>
      </c>
      <c r="AW158" s="14" t="s">
        <v>37</v>
      </c>
      <c r="AX158" s="14" t="s">
        <v>90</v>
      </c>
      <c r="AY158" s="259" t="s">
        <v>139</v>
      </c>
    </row>
    <row r="159" s="2" customFormat="1" ht="37.8" customHeight="1">
      <c r="A159" s="39"/>
      <c r="B159" s="40"/>
      <c r="C159" s="219" t="s">
        <v>210</v>
      </c>
      <c r="D159" s="219" t="s">
        <v>141</v>
      </c>
      <c r="E159" s="220" t="s">
        <v>251</v>
      </c>
      <c r="F159" s="221" t="s">
        <v>252</v>
      </c>
      <c r="G159" s="222" t="s">
        <v>168</v>
      </c>
      <c r="H159" s="223">
        <v>71.329999999999998</v>
      </c>
      <c r="I159" s="224"/>
      <c r="J159" s="225">
        <f>ROUND(I159*H159,2)</f>
        <v>0</v>
      </c>
      <c r="K159" s="221" t="s">
        <v>303</v>
      </c>
      <c r="L159" s="45"/>
      <c r="M159" s="226" t="s">
        <v>1</v>
      </c>
      <c r="N159" s="227" t="s">
        <v>47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146</v>
      </c>
      <c r="AT159" s="230" t="s">
        <v>141</v>
      </c>
      <c r="AU159" s="230" t="s">
        <v>92</v>
      </c>
      <c r="AY159" s="18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90</v>
      </c>
      <c r="BK159" s="231">
        <f>ROUND(I159*H159,2)</f>
        <v>0</v>
      </c>
      <c r="BL159" s="18" t="s">
        <v>146</v>
      </c>
      <c r="BM159" s="230" t="s">
        <v>574</v>
      </c>
    </row>
    <row r="160" s="2" customFormat="1">
      <c r="A160" s="39"/>
      <c r="B160" s="40"/>
      <c r="C160" s="41"/>
      <c r="D160" s="232" t="s">
        <v>148</v>
      </c>
      <c r="E160" s="41"/>
      <c r="F160" s="233" t="s">
        <v>575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92</v>
      </c>
    </row>
    <row r="161" s="13" customFormat="1">
      <c r="A161" s="13"/>
      <c r="B161" s="237"/>
      <c r="C161" s="238"/>
      <c r="D161" s="239" t="s">
        <v>150</v>
      </c>
      <c r="E161" s="240" t="s">
        <v>1</v>
      </c>
      <c r="F161" s="241" t="s">
        <v>576</v>
      </c>
      <c r="G161" s="238"/>
      <c r="H161" s="242">
        <v>71.329999999999998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92</v>
      </c>
      <c r="AV161" s="13" t="s">
        <v>92</v>
      </c>
      <c r="AW161" s="13" t="s">
        <v>37</v>
      </c>
      <c r="AX161" s="13" t="s">
        <v>90</v>
      </c>
      <c r="AY161" s="248" t="s">
        <v>139</v>
      </c>
    </row>
    <row r="162" s="2" customFormat="1" ht="33" customHeight="1">
      <c r="A162" s="39"/>
      <c r="B162" s="40"/>
      <c r="C162" s="219" t="s">
        <v>216</v>
      </c>
      <c r="D162" s="219" t="s">
        <v>141</v>
      </c>
      <c r="E162" s="220" t="s">
        <v>321</v>
      </c>
      <c r="F162" s="221" t="s">
        <v>322</v>
      </c>
      <c r="G162" s="222" t="s">
        <v>260</v>
      </c>
      <c r="H162" s="223">
        <v>36.177999999999997</v>
      </c>
      <c r="I162" s="224"/>
      <c r="J162" s="225">
        <f>ROUND(I162*H162,2)</f>
        <v>0</v>
      </c>
      <c r="K162" s="221" t="s">
        <v>303</v>
      </c>
      <c r="L162" s="45"/>
      <c r="M162" s="226" t="s">
        <v>1</v>
      </c>
      <c r="N162" s="227" t="s">
        <v>47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146</v>
      </c>
      <c r="AT162" s="230" t="s">
        <v>141</v>
      </c>
      <c r="AU162" s="230" t="s">
        <v>92</v>
      </c>
      <c r="AY162" s="18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90</v>
      </c>
      <c r="BK162" s="231">
        <f>ROUND(I162*H162,2)</f>
        <v>0</v>
      </c>
      <c r="BL162" s="18" t="s">
        <v>146</v>
      </c>
      <c r="BM162" s="230" t="s">
        <v>577</v>
      </c>
    </row>
    <row r="163" s="2" customFormat="1">
      <c r="A163" s="39"/>
      <c r="B163" s="40"/>
      <c r="C163" s="41"/>
      <c r="D163" s="232" t="s">
        <v>148</v>
      </c>
      <c r="E163" s="41"/>
      <c r="F163" s="233" t="s">
        <v>578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148</v>
      </c>
      <c r="AU163" s="18" t="s">
        <v>92</v>
      </c>
    </row>
    <row r="164" s="13" customFormat="1">
      <c r="A164" s="13"/>
      <c r="B164" s="237"/>
      <c r="C164" s="238"/>
      <c r="D164" s="239" t="s">
        <v>150</v>
      </c>
      <c r="E164" s="240" t="s">
        <v>1</v>
      </c>
      <c r="F164" s="241" t="s">
        <v>579</v>
      </c>
      <c r="G164" s="238"/>
      <c r="H164" s="242">
        <v>5.7000000000000002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150</v>
      </c>
      <c r="AU164" s="248" t="s">
        <v>92</v>
      </c>
      <c r="AV164" s="13" t="s">
        <v>92</v>
      </c>
      <c r="AW164" s="13" t="s">
        <v>37</v>
      </c>
      <c r="AX164" s="13" t="s">
        <v>82</v>
      </c>
      <c r="AY164" s="248" t="s">
        <v>139</v>
      </c>
    </row>
    <row r="165" s="13" customFormat="1">
      <c r="A165" s="13"/>
      <c r="B165" s="237"/>
      <c r="C165" s="238"/>
      <c r="D165" s="239" t="s">
        <v>150</v>
      </c>
      <c r="E165" s="240" t="s">
        <v>1</v>
      </c>
      <c r="F165" s="241" t="s">
        <v>580</v>
      </c>
      <c r="G165" s="238"/>
      <c r="H165" s="242">
        <v>30.478000000000002</v>
      </c>
      <c r="I165" s="243"/>
      <c r="J165" s="238"/>
      <c r="K165" s="238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150</v>
      </c>
      <c r="AU165" s="248" t="s">
        <v>92</v>
      </c>
      <c r="AV165" s="13" t="s">
        <v>92</v>
      </c>
      <c r="AW165" s="13" t="s">
        <v>37</v>
      </c>
      <c r="AX165" s="13" t="s">
        <v>82</v>
      </c>
      <c r="AY165" s="248" t="s">
        <v>139</v>
      </c>
    </row>
    <row r="166" s="14" customFormat="1">
      <c r="A166" s="14"/>
      <c r="B166" s="249"/>
      <c r="C166" s="250"/>
      <c r="D166" s="239" t="s">
        <v>150</v>
      </c>
      <c r="E166" s="251" t="s">
        <v>1</v>
      </c>
      <c r="F166" s="252" t="s">
        <v>153</v>
      </c>
      <c r="G166" s="250"/>
      <c r="H166" s="253">
        <v>36.178000000000004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150</v>
      </c>
      <c r="AU166" s="259" t="s">
        <v>92</v>
      </c>
      <c r="AV166" s="14" t="s">
        <v>146</v>
      </c>
      <c r="AW166" s="14" t="s">
        <v>37</v>
      </c>
      <c r="AX166" s="14" t="s">
        <v>90</v>
      </c>
      <c r="AY166" s="259" t="s">
        <v>139</v>
      </c>
    </row>
    <row r="167" s="12" customFormat="1" ht="22.8" customHeight="1">
      <c r="A167" s="12"/>
      <c r="B167" s="203"/>
      <c r="C167" s="204"/>
      <c r="D167" s="205" t="s">
        <v>81</v>
      </c>
      <c r="E167" s="217" t="s">
        <v>92</v>
      </c>
      <c r="F167" s="217" t="s">
        <v>581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SUM(P168:P213)</f>
        <v>0</v>
      </c>
      <c r="Q167" s="211"/>
      <c r="R167" s="212">
        <f>SUM(R168:R213)</f>
        <v>10.6927030386664</v>
      </c>
      <c r="S167" s="211"/>
      <c r="T167" s="213">
        <f>SUM(T168:T213)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90</v>
      </c>
      <c r="AT167" s="215" t="s">
        <v>81</v>
      </c>
      <c r="AU167" s="215" t="s">
        <v>90</v>
      </c>
      <c r="AY167" s="214" t="s">
        <v>139</v>
      </c>
      <c r="BK167" s="216">
        <f>SUM(BK168:BK213)</f>
        <v>0</v>
      </c>
    </row>
    <row r="168" s="2" customFormat="1" ht="24.15" customHeight="1">
      <c r="A168" s="39"/>
      <c r="B168" s="40"/>
      <c r="C168" s="219" t="s">
        <v>223</v>
      </c>
      <c r="D168" s="219" t="s">
        <v>141</v>
      </c>
      <c r="E168" s="220" t="s">
        <v>582</v>
      </c>
      <c r="F168" s="221" t="s">
        <v>583</v>
      </c>
      <c r="G168" s="222" t="s">
        <v>168</v>
      </c>
      <c r="H168" s="223">
        <v>2.4969999999999999</v>
      </c>
      <c r="I168" s="224"/>
      <c r="J168" s="225">
        <f>ROUND(I168*H168,2)</f>
        <v>0</v>
      </c>
      <c r="K168" s="221" t="s">
        <v>303</v>
      </c>
      <c r="L168" s="45"/>
      <c r="M168" s="226" t="s">
        <v>1</v>
      </c>
      <c r="N168" s="227" t="s">
        <v>47</v>
      </c>
      <c r="O168" s="92"/>
      <c r="P168" s="228">
        <f>O168*H168</f>
        <v>0</v>
      </c>
      <c r="Q168" s="228">
        <v>2.55328</v>
      </c>
      <c r="R168" s="228">
        <f>Q168*H168</f>
        <v>6.3755401599999999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146</v>
      </c>
      <c r="AT168" s="230" t="s">
        <v>141</v>
      </c>
      <c r="AU168" s="230" t="s">
        <v>92</v>
      </c>
      <c r="AY168" s="18" t="s">
        <v>139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90</v>
      </c>
      <c r="BK168" s="231">
        <f>ROUND(I168*H168,2)</f>
        <v>0</v>
      </c>
      <c r="BL168" s="18" t="s">
        <v>146</v>
      </c>
      <c r="BM168" s="230" t="s">
        <v>584</v>
      </c>
    </row>
    <row r="169" s="2" customFormat="1">
      <c r="A169" s="39"/>
      <c r="B169" s="40"/>
      <c r="C169" s="41"/>
      <c r="D169" s="232" t="s">
        <v>148</v>
      </c>
      <c r="E169" s="41"/>
      <c r="F169" s="233" t="s">
        <v>585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148</v>
      </c>
      <c r="AU169" s="18" t="s">
        <v>92</v>
      </c>
    </row>
    <row r="170" s="13" customFormat="1">
      <c r="A170" s="13"/>
      <c r="B170" s="237"/>
      <c r="C170" s="238"/>
      <c r="D170" s="239" t="s">
        <v>150</v>
      </c>
      <c r="E170" s="240" t="s">
        <v>1</v>
      </c>
      <c r="F170" s="241" t="s">
        <v>586</v>
      </c>
      <c r="G170" s="238"/>
      <c r="H170" s="242">
        <v>2.4969999999999999</v>
      </c>
      <c r="I170" s="243"/>
      <c r="J170" s="238"/>
      <c r="K170" s="238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150</v>
      </c>
      <c r="AU170" s="248" t="s">
        <v>92</v>
      </c>
      <c r="AV170" s="13" t="s">
        <v>92</v>
      </c>
      <c r="AW170" s="13" t="s">
        <v>37</v>
      </c>
      <c r="AX170" s="13" t="s">
        <v>90</v>
      </c>
      <c r="AY170" s="248" t="s">
        <v>139</v>
      </c>
    </row>
    <row r="171" s="2" customFormat="1" ht="24.15" customHeight="1">
      <c r="A171" s="39"/>
      <c r="B171" s="40"/>
      <c r="C171" s="219" t="s">
        <v>244</v>
      </c>
      <c r="D171" s="219" t="s">
        <v>141</v>
      </c>
      <c r="E171" s="220" t="s">
        <v>587</v>
      </c>
      <c r="F171" s="221" t="s">
        <v>588</v>
      </c>
      <c r="G171" s="222" t="s">
        <v>168</v>
      </c>
      <c r="H171" s="223">
        <v>0.71999999999999997</v>
      </c>
      <c r="I171" s="224"/>
      <c r="J171" s="225">
        <f>ROUND(I171*H171,2)</f>
        <v>0</v>
      </c>
      <c r="K171" s="221" t="s">
        <v>303</v>
      </c>
      <c r="L171" s="45"/>
      <c r="M171" s="226" t="s">
        <v>1</v>
      </c>
      <c r="N171" s="227" t="s">
        <v>47</v>
      </c>
      <c r="O171" s="92"/>
      <c r="P171" s="228">
        <f>O171*H171</f>
        <v>0</v>
      </c>
      <c r="Q171" s="228">
        <v>2.5018699999999998</v>
      </c>
      <c r="R171" s="228">
        <f>Q171*H171</f>
        <v>1.8013463999999999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146</v>
      </c>
      <c r="AT171" s="230" t="s">
        <v>141</v>
      </c>
      <c r="AU171" s="230" t="s">
        <v>92</v>
      </c>
      <c r="AY171" s="18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90</v>
      </c>
      <c r="BK171" s="231">
        <f>ROUND(I171*H171,2)</f>
        <v>0</v>
      </c>
      <c r="BL171" s="18" t="s">
        <v>146</v>
      </c>
      <c r="BM171" s="230" t="s">
        <v>589</v>
      </c>
    </row>
    <row r="172" s="2" customFormat="1">
      <c r="A172" s="39"/>
      <c r="B172" s="40"/>
      <c r="C172" s="41"/>
      <c r="D172" s="232" t="s">
        <v>148</v>
      </c>
      <c r="E172" s="41"/>
      <c r="F172" s="233" t="s">
        <v>590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148</v>
      </c>
      <c r="AU172" s="18" t="s">
        <v>92</v>
      </c>
    </row>
    <row r="173" s="13" customFormat="1">
      <c r="A173" s="13"/>
      <c r="B173" s="237"/>
      <c r="C173" s="238"/>
      <c r="D173" s="239" t="s">
        <v>150</v>
      </c>
      <c r="E173" s="240" t="s">
        <v>1</v>
      </c>
      <c r="F173" s="241" t="s">
        <v>591</v>
      </c>
      <c r="G173" s="238"/>
      <c r="H173" s="242">
        <v>0.71999999999999997</v>
      </c>
      <c r="I173" s="243"/>
      <c r="J173" s="238"/>
      <c r="K173" s="238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150</v>
      </c>
      <c r="AU173" s="248" t="s">
        <v>92</v>
      </c>
      <c r="AV173" s="13" t="s">
        <v>92</v>
      </c>
      <c r="AW173" s="13" t="s">
        <v>37</v>
      </c>
      <c r="AX173" s="13" t="s">
        <v>82</v>
      </c>
      <c r="AY173" s="248" t="s">
        <v>139</v>
      </c>
    </row>
    <row r="174" s="14" customFormat="1">
      <c r="A174" s="14"/>
      <c r="B174" s="249"/>
      <c r="C174" s="250"/>
      <c r="D174" s="239" t="s">
        <v>150</v>
      </c>
      <c r="E174" s="251" t="s">
        <v>1</v>
      </c>
      <c r="F174" s="252" t="s">
        <v>153</v>
      </c>
      <c r="G174" s="250"/>
      <c r="H174" s="253">
        <v>0.71999999999999997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150</v>
      </c>
      <c r="AU174" s="259" t="s">
        <v>92</v>
      </c>
      <c r="AV174" s="14" t="s">
        <v>146</v>
      </c>
      <c r="AW174" s="14" t="s">
        <v>37</v>
      </c>
      <c r="AX174" s="14" t="s">
        <v>90</v>
      </c>
      <c r="AY174" s="259" t="s">
        <v>139</v>
      </c>
    </row>
    <row r="175" s="2" customFormat="1" ht="24.15" customHeight="1">
      <c r="A175" s="39"/>
      <c r="B175" s="40"/>
      <c r="C175" s="219" t="s">
        <v>8</v>
      </c>
      <c r="D175" s="219" t="s">
        <v>141</v>
      </c>
      <c r="E175" s="220" t="s">
        <v>592</v>
      </c>
      <c r="F175" s="221" t="s">
        <v>593</v>
      </c>
      <c r="G175" s="222" t="s">
        <v>260</v>
      </c>
      <c r="H175" s="223">
        <v>4.54</v>
      </c>
      <c r="I175" s="224"/>
      <c r="J175" s="225">
        <f>ROUND(I175*H175,2)</f>
        <v>0</v>
      </c>
      <c r="K175" s="221" t="s">
        <v>145</v>
      </c>
      <c r="L175" s="45"/>
      <c r="M175" s="226" t="s">
        <v>1</v>
      </c>
      <c r="N175" s="227" t="s">
        <v>47</v>
      </c>
      <c r="O175" s="92"/>
      <c r="P175" s="228">
        <f>O175*H175</f>
        <v>0</v>
      </c>
      <c r="Q175" s="228">
        <v>0.035099999999999999</v>
      </c>
      <c r="R175" s="228">
        <f>Q175*H175</f>
        <v>0.159354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146</v>
      </c>
      <c r="AT175" s="230" t="s">
        <v>141</v>
      </c>
      <c r="AU175" s="230" t="s">
        <v>92</v>
      </c>
      <c r="AY175" s="18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90</v>
      </c>
      <c r="BK175" s="231">
        <f>ROUND(I175*H175,2)</f>
        <v>0</v>
      </c>
      <c r="BL175" s="18" t="s">
        <v>146</v>
      </c>
      <c r="BM175" s="230" t="s">
        <v>594</v>
      </c>
    </row>
    <row r="176" s="2" customFormat="1">
      <c r="A176" s="39"/>
      <c r="B176" s="40"/>
      <c r="C176" s="41"/>
      <c r="D176" s="232" t="s">
        <v>148</v>
      </c>
      <c r="E176" s="41"/>
      <c r="F176" s="233" t="s">
        <v>595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92</v>
      </c>
    </row>
    <row r="177" s="13" customFormat="1">
      <c r="A177" s="13"/>
      <c r="B177" s="237"/>
      <c r="C177" s="238"/>
      <c r="D177" s="239" t="s">
        <v>150</v>
      </c>
      <c r="E177" s="240" t="s">
        <v>1</v>
      </c>
      <c r="F177" s="241" t="s">
        <v>596</v>
      </c>
      <c r="G177" s="238"/>
      <c r="H177" s="242">
        <v>4.54</v>
      </c>
      <c r="I177" s="243"/>
      <c r="J177" s="238"/>
      <c r="K177" s="238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150</v>
      </c>
      <c r="AU177" s="248" t="s">
        <v>92</v>
      </c>
      <c r="AV177" s="13" t="s">
        <v>92</v>
      </c>
      <c r="AW177" s="13" t="s">
        <v>37</v>
      </c>
      <c r="AX177" s="13" t="s">
        <v>82</v>
      </c>
      <c r="AY177" s="248" t="s">
        <v>139</v>
      </c>
    </row>
    <row r="178" s="14" customFormat="1">
      <c r="A178" s="14"/>
      <c r="B178" s="249"/>
      <c r="C178" s="250"/>
      <c r="D178" s="239" t="s">
        <v>150</v>
      </c>
      <c r="E178" s="251" t="s">
        <v>1</v>
      </c>
      <c r="F178" s="252" t="s">
        <v>153</v>
      </c>
      <c r="G178" s="250"/>
      <c r="H178" s="253">
        <v>4.54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150</v>
      </c>
      <c r="AU178" s="259" t="s">
        <v>92</v>
      </c>
      <c r="AV178" s="14" t="s">
        <v>146</v>
      </c>
      <c r="AW178" s="14" t="s">
        <v>37</v>
      </c>
      <c r="AX178" s="14" t="s">
        <v>90</v>
      </c>
      <c r="AY178" s="259" t="s">
        <v>139</v>
      </c>
    </row>
    <row r="179" s="2" customFormat="1" ht="24.15" customHeight="1">
      <c r="A179" s="39"/>
      <c r="B179" s="40"/>
      <c r="C179" s="219" t="s">
        <v>257</v>
      </c>
      <c r="D179" s="219" t="s">
        <v>141</v>
      </c>
      <c r="E179" s="220" t="s">
        <v>597</v>
      </c>
      <c r="F179" s="221" t="s">
        <v>598</v>
      </c>
      <c r="G179" s="222" t="s">
        <v>168</v>
      </c>
      <c r="H179" s="223">
        <v>0.47999999999999998</v>
      </c>
      <c r="I179" s="224"/>
      <c r="J179" s="225">
        <f>ROUND(I179*H179,2)</f>
        <v>0</v>
      </c>
      <c r="K179" s="221" t="s">
        <v>303</v>
      </c>
      <c r="L179" s="45"/>
      <c r="M179" s="226" t="s">
        <v>1</v>
      </c>
      <c r="N179" s="227" t="s">
        <v>47</v>
      </c>
      <c r="O179" s="92"/>
      <c r="P179" s="228">
        <f>O179*H179</f>
        <v>0</v>
      </c>
      <c r="Q179" s="228">
        <v>2.5018699999999998</v>
      </c>
      <c r="R179" s="228">
        <f>Q179*H179</f>
        <v>1.2008975999999998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146</v>
      </c>
      <c r="AT179" s="230" t="s">
        <v>141</v>
      </c>
      <c r="AU179" s="230" t="s">
        <v>92</v>
      </c>
      <c r="AY179" s="18" t="s">
        <v>139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90</v>
      </c>
      <c r="BK179" s="231">
        <f>ROUND(I179*H179,2)</f>
        <v>0</v>
      </c>
      <c r="BL179" s="18" t="s">
        <v>146</v>
      </c>
      <c r="BM179" s="230" t="s">
        <v>599</v>
      </c>
    </row>
    <row r="180" s="2" customFormat="1">
      <c r="A180" s="39"/>
      <c r="B180" s="40"/>
      <c r="C180" s="41"/>
      <c r="D180" s="232" t="s">
        <v>148</v>
      </c>
      <c r="E180" s="41"/>
      <c r="F180" s="233" t="s">
        <v>600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92</v>
      </c>
    </row>
    <row r="181" s="13" customFormat="1">
      <c r="A181" s="13"/>
      <c r="B181" s="237"/>
      <c r="C181" s="238"/>
      <c r="D181" s="239" t="s">
        <v>150</v>
      </c>
      <c r="E181" s="240" t="s">
        <v>1</v>
      </c>
      <c r="F181" s="241" t="s">
        <v>601</v>
      </c>
      <c r="G181" s="238"/>
      <c r="H181" s="242">
        <v>0.20000000000000001</v>
      </c>
      <c r="I181" s="243"/>
      <c r="J181" s="238"/>
      <c r="K181" s="238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150</v>
      </c>
      <c r="AU181" s="248" t="s">
        <v>92</v>
      </c>
      <c r="AV181" s="13" t="s">
        <v>92</v>
      </c>
      <c r="AW181" s="13" t="s">
        <v>37</v>
      </c>
      <c r="AX181" s="13" t="s">
        <v>82</v>
      </c>
      <c r="AY181" s="248" t="s">
        <v>139</v>
      </c>
    </row>
    <row r="182" s="13" customFormat="1">
      <c r="A182" s="13"/>
      <c r="B182" s="237"/>
      <c r="C182" s="238"/>
      <c r="D182" s="239" t="s">
        <v>150</v>
      </c>
      <c r="E182" s="240" t="s">
        <v>1</v>
      </c>
      <c r="F182" s="241" t="s">
        <v>602</v>
      </c>
      <c r="G182" s="238"/>
      <c r="H182" s="242">
        <v>0.28000000000000003</v>
      </c>
      <c r="I182" s="243"/>
      <c r="J182" s="238"/>
      <c r="K182" s="238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92</v>
      </c>
      <c r="AV182" s="13" t="s">
        <v>92</v>
      </c>
      <c r="AW182" s="13" t="s">
        <v>37</v>
      </c>
      <c r="AX182" s="13" t="s">
        <v>82</v>
      </c>
      <c r="AY182" s="248" t="s">
        <v>139</v>
      </c>
    </row>
    <row r="183" s="14" customFormat="1">
      <c r="A183" s="14"/>
      <c r="B183" s="249"/>
      <c r="C183" s="250"/>
      <c r="D183" s="239" t="s">
        <v>150</v>
      </c>
      <c r="E183" s="251" t="s">
        <v>1</v>
      </c>
      <c r="F183" s="252" t="s">
        <v>153</v>
      </c>
      <c r="G183" s="250"/>
      <c r="H183" s="253">
        <v>0.48000000000000004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150</v>
      </c>
      <c r="AU183" s="259" t="s">
        <v>92</v>
      </c>
      <c r="AV183" s="14" t="s">
        <v>146</v>
      </c>
      <c r="AW183" s="14" t="s">
        <v>37</v>
      </c>
      <c r="AX183" s="14" t="s">
        <v>90</v>
      </c>
      <c r="AY183" s="259" t="s">
        <v>139</v>
      </c>
    </row>
    <row r="184" s="2" customFormat="1" ht="33" customHeight="1">
      <c r="A184" s="39"/>
      <c r="B184" s="40"/>
      <c r="C184" s="219" t="s">
        <v>279</v>
      </c>
      <c r="D184" s="219" t="s">
        <v>141</v>
      </c>
      <c r="E184" s="220" t="s">
        <v>603</v>
      </c>
      <c r="F184" s="221" t="s">
        <v>604</v>
      </c>
      <c r="G184" s="222" t="s">
        <v>168</v>
      </c>
      <c r="H184" s="223">
        <v>0.66200000000000003</v>
      </c>
      <c r="I184" s="224"/>
      <c r="J184" s="225">
        <f>ROUND(I184*H184,2)</f>
        <v>0</v>
      </c>
      <c r="K184" s="221" t="s">
        <v>303</v>
      </c>
      <c r="L184" s="45"/>
      <c r="M184" s="226" t="s">
        <v>1</v>
      </c>
      <c r="N184" s="227" t="s">
        <v>47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146</v>
      </c>
      <c r="AT184" s="230" t="s">
        <v>141</v>
      </c>
      <c r="AU184" s="230" t="s">
        <v>92</v>
      </c>
      <c r="AY184" s="18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90</v>
      </c>
      <c r="BK184" s="231">
        <f>ROUND(I184*H184,2)</f>
        <v>0</v>
      </c>
      <c r="BL184" s="18" t="s">
        <v>146</v>
      </c>
      <c r="BM184" s="230" t="s">
        <v>605</v>
      </c>
    </row>
    <row r="185" s="2" customFormat="1">
      <c r="A185" s="39"/>
      <c r="B185" s="40"/>
      <c r="C185" s="41"/>
      <c r="D185" s="232" t="s">
        <v>148</v>
      </c>
      <c r="E185" s="41"/>
      <c r="F185" s="233" t="s">
        <v>606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92</v>
      </c>
    </row>
    <row r="186" s="13" customFormat="1">
      <c r="A186" s="13"/>
      <c r="B186" s="237"/>
      <c r="C186" s="238"/>
      <c r="D186" s="239" t="s">
        <v>150</v>
      </c>
      <c r="E186" s="240" t="s">
        <v>1</v>
      </c>
      <c r="F186" s="241" t="s">
        <v>607</v>
      </c>
      <c r="G186" s="238"/>
      <c r="H186" s="242">
        <v>0.66200000000000003</v>
      </c>
      <c r="I186" s="243"/>
      <c r="J186" s="238"/>
      <c r="K186" s="238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150</v>
      </c>
      <c r="AU186" s="248" t="s">
        <v>92</v>
      </c>
      <c r="AV186" s="13" t="s">
        <v>92</v>
      </c>
      <c r="AW186" s="13" t="s">
        <v>37</v>
      </c>
      <c r="AX186" s="13" t="s">
        <v>90</v>
      </c>
      <c r="AY186" s="248" t="s">
        <v>139</v>
      </c>
    </row>
    <row r="187" s="2" customFormat="1" ht="76.35" customHeight="1">
      <c r="A187" s="39"/>
      <c r="B187" s="40"/>
      <c r="C187" s="219" t="s">
        <v>300</v>
      </c>
      <c r="D187" s="219" t="s">
        <v>141</v>
      </c>
      <c r="E187" s="220" t="s">
        <v>608</v>
      </c>
      <c r="F187" s="221" t="s">
        <v>609</v>
      </c>
      <c r="G187" s="222" t="s">
        <v>260</v>
      </c>
      <c r="H187" s="223">
        <v>24.140000000000001</v>
      </c>
      <c r="I187" s="224"/>
      <c r="J187" s="225">
        <f>ROUND(I187*H187,2)</f>
        <v>0</v>
      </c>
      <c r="K187" s="221" t="s">
        <v>303</v>
      </c>
      <c r="L187" s="45"/>
      <c r="M187" s="226" t="s">
        <v>1</v>
      </c>
      <c r="N187" s="227" t="s">
        <v>47</v>
      </c>
      <c r="O187" s="92"/>
      <c r="P187" s="228">
        <f>O187*H187</f>
        <v>0</v>
      </c>
      <c r="Q187" s="228">
        <v>0.0086499999999999997</v>
      </c>
      <c r="R187" s="228">
        <f>Q187*H187</f>
        <v>0.208811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146</v>
      </c>
      <c r="AT187" s="230" t="s">
        <v>141</v>
      </c>
      <c r="AU187" s="230" t="s">
        <v>92</v>
      </c>
      <c r="AY187" s="18" t="s">
        <v>139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90</v>
      </c>
      <c r="BK187" s="231">
        <f>ROUND(I187*H187,2)</f>
        <v>0</v>
      </c>
      <c r="BL187" s="18" t="s">
        <v>146</v>
      </c>
      <c r="BM187" s="230" t="s">
        <v>610</v>
      </c>
    </row>
    <row r="188" s="2" customFormat="1">
      <c r="A188" s="39"/>
      <c r="B188" s="40"/>
      <c r="C188" s="41"/>
      <c r="D188" s="232" t="s">
        <v>148</v>
      </c>
      <c r="E188" s="41"/>
      <c r="F188" s="233" t="s">
        <v>611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92</v>
      </c>
    </row>
    <row r="189" s="13" customFormat="1">
      <c r="A189" s="13"/>
      <c r="B189" s="237"/>
      <c r="C189" s="238"/>
      <c r="D189" s="239" t="s">
        <v>150</v>
      </c>
      <c r="E189" s="240" t="s">
        <v>1</v>
      </c>
      <c r="F189" s="241" t="s">
        <v>612</v>
      </c>
      <c r="G189" s="238"/>
      <c r="H189" s="242">
        <v>4.7050000000000001</v>
      </c>
      <c r="I189" s="243"/>
      <c r="J189" s="238"/>
      <c r="K189" s="238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150</v>
      </c>
      <c r="AU189" s="248" t="s">
        <v>92</v>
      </c>
      <c r="AV189" s="13" t="s">
        <v>92</v>
      </c>
      <c r="AW189" s="13" t="s">
        <v>37</v>
      </c>
      <c r="AX189" s="13" t="s">
        <v>82</v>
      </c>
      <c r="AY189" s="248" t="s">
        <v>139</v>
      </c>
    </row>
    <row r="190" s="13" customFormat="1">
      <c r="A190" s="13"/>
      <c r="B190" s="237"/>
      <c r="C190" s="238"/>
      <c r="D190" s="239" t="s">
        <v>150</v>
      </c>
      <c r="E190" s="240" t="s">
        <v>1</v>
      </c>
      <c r="F190" s="241" t="s">
        <v>613</v>
      </c>
      <c r="G190" s="238"/>
      <c r="H190" s="242">
        <v>4.6799999999999997</v>
      </c>
      <c r="I190" s="243"/>
      <c r="J190" s="238"/>
      <c r="K190" s="238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150</v>
      </c>
      <c r="AU190" s="248" t="s">
        <v>92</v>
      </c>
      <c r="AV190" s="13" t="s">
        <v>92</v>
      </c>
      <c r="AW190" s="13" t="s">
        <v>37</v>
      </c>
      <c r="AX190" s="13" t="s">
        <v>82</v>
      </c>
      <c r="AY190" s="248" t="s">
        <v>139</v>
      </c>
    </row>
    <row r="191" s="16" customFormat="1">
      <c r="A191" s="16"/>
      <c r="B191" s="285"/>
      <c r="C191" s="286"/>
      <c r="D191" s="239" t="s">
        <v>150</v>
      </c>
      <c r="E191" s="287" t="s">
        <v>1</v>
      </c>
      <c r="F191" s="288" t="s">
        <v>614</v>
      </c>
      <c r="G191" s="286"/>
      <c r="H191" s="289">
        <v>9.3849999999999998</v>
      </c>
      <c r="I191" s="290"/>
      <c r="J191" s="286"/>
      <c r="K191" s="286"/>
      <c r="L191" s="291"/>
      <c r="M191" s="292"/>
      <c r="N191" s="293"/>
      <c r="O191" s="293"/>
      <c r="P191" s="293"/>
      <c r="Q191" s="293"/>
      <c r="R191" s="293"/>
      <c r="S191" s="293"/>
      <c r="T191" s="29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5" t="s">
        <v>150</v>
      </c>
      <c r="AU191" s="295" t="s">
        <v>92</v>
      </c>
      <c r="AV191" s="16" t="s">
        <v>160</v>
      </c>
      <c r="AW191" s="16" t="s">
        <v>37</v>
      </c>
      <c r="AX191" s="16" t="s">
        <v>82</v>
      </c>
      <c r="AY191" s="295" t="s">
        <v>139</v>
      </c>
    </row>
    <row r="192" s="13" customFormat="1">
      <c r="A192" s="13"/>
      <c r="B192" s="237"/>
      <c r="C192" s="238"/>
      <c r="D192" s="239" t="s">
        <v>150</v>
      </c>
      <c r="E192" s="240" t="s">
        <v>1</v>
      </c>
      <c r="F192" s="241" t="s">
        <v>615</v>
      </c>
      <c r="G192" s="238"/>
      <c r="H192" s="242">
        <v>14.755000000000001</v>
      </c>
      <c r="I192" s="243"/>
      <c r="J192" s="238"/>
      <c r="K192" s="238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150</v>
      </c>
      <c r="AU192" s="248" t="s">
        <v>92</v>
      </c>
      <c r="AV192" s="13" t="s">
        <v>92</v>
      </c>
      <c r="AW192" s="13" t="s">
        <v>37</v>
      </c>
      <c r="AX192" s="13" t="s">
        <v>82</v>
      </c>
      <c r="AY192" s="248" t="s">
        <v>139</v>
      </c>
    </row>
    <row r="193" s="14" customFormat="1">
      <c r="A193" s="14"/>
      <c r="B193" s="249"/>
      <c r="C193" s="250"/>
      <c r="D193" s="239" t="s">
        <v>150</v>
      </c>
      <c r="E193" s="251" t="s">
        <v>1</v>
      </c>
      <c r="F193" s="252" t="s">
        <v>153</v>
      </c>
      <c r="G193" s="250"/>
      <c r="H193" s="253">
        <v>24.140000000000001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150</v>
      </c>
      <c r="AU193" s="259" t="s">
        <v>92</v>
      </c>
      <c r="AV193" s="14" t="s">
        <v>146</v>
      </c>
      <c r="AW193" s="14" t="s">
        <v>37</v>
      </c>
      <c r="AX193" s="14" t="s">
        <v>90</v>
      </c>
      <c r="AY193" s="259" t="s">
        <v>139</v>
      </c>
    </row>
    <row r="194" s="2" customFormat="1" ht="76.35" customHeight="1">
      <c r="A194" s="39"/>
      <c r="B194" s="40"/>
      <c r="C194" s="219" t="s">
        <v>306</v>
      </c>
      <c r="D194" s="219" t="s">
        <v>141</v>
      </c>
      <c r="E194" s="220" t="s">
        <v>616</v>
      </c>
      <c r="F194" s="221" t="s">
        <v>617</v>
      </c>
      <c r="G194" s="222" t="s">
        <v>260</v>
      </c>
      <c r="H194" s="223">
        <v>24.52</v>
      </c>
      <c r="I194" s="224"/>
      <c r="J194" s="225">
        <f>ROUND(I194*H194,2)</f>
        <v>0</v>
      </c>
      <c r="K194" s="221" t="s">
        <v>303</v>
      </c>
      <c r="L194" s="45"/>
      <c r="M194" s="226" t="s">
        <v>1</v>
      </c>
      <c r="N194" s="227" t="s">
        <v>47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146</v>
      </c>
      <c r="AT194" s="230" t="s">
        <v>141</v>
      </c>
      <c r="AU194" s="230" t="s">
        <v>92</v>
      </c>
      <c r="AY194" s="18" t="s">
        <v>139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90</v>
      </c>
      <c r="BK194" s="231">
        <f>ROUND(I194*H194,2)</f>
        <v>0</v>
      </c>
      <c r="BL194" s="18" t="s">
        <v>146</v>
      </c>
      <c r="BM194" s="230" t="s">
        <v>618</v>
      </c>
    </row>
    <row r="195" s="2" customFormat="1">
      <c r="A195" s="39"/>
      <c r="B195" s="40"/>
      <c r="C195" s="41"/>
      <c r="D195" s="232" t="s">
        <v>148</v>
      </c>
      <c r="E195" s="41"/>
      <c r="F195" s="233" t="s">
        <v>619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148</v>
      </c>
      <c r="AU195" s="18" t="s">
        <v>92</v>
      </c>
    </row>
    <row r="196" s="2" customFormat="1" ht="24.15" customHeight="1">
      <c r="A196" s="39"/>
      <c r="B196" s="40"/>
      <c r="C196" s="219" t="s">
        <v>312</v>
      </c>
      <c r="D196" s="219" t="s">
        <v>141</v>
      </c>
      <c r="E196" s="220" t="s">
        <v>620</v>
      </c>
      <c r="F196" s="221" t="s">
        <v>621</v>
      </c>
      <c r="G196" s="222" t="s">
        <v>260</v>
      </c>
      <c r="H196" s="223">
        <v>2.883</v>
      </c>
      <c r="I196" s="224"/>
      <c r="J196" s="225">
        <f>ROUND(I196*H196,2)</f>
        <v>0</v>
      </c>
      <c r="K196" s="221" t="s">
        <v>303</v>
      </c>
      <c r="L196" s="45"/>
      <c r="M196" s="226" t="s">
        <v>1</v>
      </c>
      <c r="N196" s="227" t="s">
        <v>47</v>
      </c>
      <c r="O196" s="92"/>
      <c r="P196" s="228">
        <f>O196*H196</f>
        <v>0</v>
      </c>
      <c r="Q196" s="228">
        <v>0.24315999999999999</v>
      </c>
      <c r="R196" s="228">
        <f>Q196*H196</f>
        <v>0.70103028000000001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146</v>
      </c>
      <c r="AT196" s="230" t="s">
        <v>141</v>
      </c>
      <c r="AU196" s="230" t="s">
        <v>92</v>
      </c>
      <c r="AY196" s="18" t="s">
        <v>139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90</v>
      </c>
      <c r="BK196" s="231">
        <f>ROUND(I196*H196,2)</f>
        <v>0</v>
      </c>
      <c r="BL196" s="18" t="s">
        <v>146</v>
      </c>
      <c r="BM196" s="230" t="s">
        <v>622</v>
      </c>
    </row>
    <row r="197" s="2" customFormat="1">
      <c r="A197" s="39"/>
      <c r="B197" s="40"/>
      <c r="C197" s="41"/>
      <c r="D197" s="232" t="s">
        <v>148</v>
      </c>
      <c r="E197" s="41"/>
      <c r="F197" s="233" t="s">
        <v>623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92</v>
      </c>
    </row>
    <row r="198" s="13" customFormat="1">
      <c r="A198" s="13"/>
      <c r="B198" s="237"/>
      <c r="C198" s="238"/>
      <c r="D198" s="239" t="s">
        <v>150</v>
      </c>
      <c r="E198" s="240" t="s">
        <v>1</v>
      </c>
      <c r="F198" s="241" t="s">
        <v>624</v>
      </c>
      <c r="G198" s="238"/>
      <c r="H198" s="242">
        <v>1.3200000000000001</v>
      </c>
      <c r="I198" s="243"/>
      <c r="J198" s="238"/>
      <c r="K198" s="238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150</v>
      </c>
      <c r="AU198" s="248" t="s">
        <v>92</v>
      </c>
      <c r="AV198" s="13" t="s">
        <v>92</v>
      </c>
      <c r="AW198" s="13" t="s">
        <v>37</v>
      </c>
      <c r="AX198" s="13" t="s">
        <v>82</v>
      </c>
      <c r="AY198" s="248" t="s">
        <v>139</v>
      </c>
    </row>
    <row r="199" s="13" customFormat="1">
      <c r="A199" s="13"/>
      <c r="B199" s="237"/>
      <c r="C199" s="238"/>
      <c r="D199" s="239" t="s">
        <v>150</v>
      </c>
      <c r="E199" s="240" t="s">
        <v>1</v>
      </c>
      <c r="F199" s="241" t="s">
        <v>625</v>
      </c>
      <c r="G199" s="238"/>
      <c r="H199" s="242">
        <v>1.5629999999999999</v>
      </c>
      <c r="I199" s="243"/>
      <c r="J199" s="238"/>
      <c r="K199" s="238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150</v>
      </c>
      <c r="AU199" s="248" t="s">
        <v>92</v>
      </c>
      <c r="AV199" s="13" t="s">
        <v>92</v>
      </c>
      <c r="AW199" s="13" t="s">
        <v>37</v>
      </c>
      <c r="AX199" s="13" t="s">
        <v>82</v>
      </c>
      <c r="AY199" s="248" t="s">
        <v>139</v>
      </c>
    </row>
    <row r="200" s="14" customFormat="1">
      <c r="A200" s="14"/>
      <c r="B200" s="249"/>
      <c r="C200" s="250"/>
      <c r="D200" s="239" t="s">
        <v>150</v>
      </c>
      <c r="E200" s="251" t="s">
        <v>1</v>
      </c>
      <c r="F200" s="252" t="s">
        <v>153</v>
      </c>
      <c r="G200" s="250"/>
      <c r="H200" s="253">
        <v>2.883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150</v>
      </c>
      <c r="AU200" s="259" t="s">
        <v>92</v>
      </c>
      <c r="AV200" s="14" t="s">
        <v>146</v>
      </c>
      <c r="AW200" s="14" t="s">
        <v>37</v>
      </c>
      <c r="AX200" s="14" t="s">
        <v>90</v>
      </c>
      <c r="AY200" s="259" t="s">
        <v>139</v>
      </c>
    </row>
    <row r="201" s="2" customFormat="1" ht="16.5" customHeight="1">
      <c r="A201" s="39"/>
      <c r="B201" s="40"/>
      <c r="C201" s="219" t="s">
        <v>320</v>
      </c>
      <c r="D201" s="219" t="s">
        <v>141</v>
      </c>
      <c r="E201" s="220" t="s">
        <v>626</v>
      </c>
      <c r="F201" s="221" t="s">
        <v>627</v>
      </c>
      <c r="G201" s="222" t="s">
        <v>525</v>
      </c>
      <c r="H201" s="223">
        <v>0.0040000000000000001</v>
      </c>
      <c r="I201" s="224"/>
      <c r="J201" s="225">
        <f>ROUND(I201*H201,2)</f>
        <v>0</v>
      </c>
      <c r="K201" s="221" t="s">
        <v>303</v>
      </c>
      <c r="L201" s="45"/>
      <c r="M201" s="226" t="s">
        <v>1</v>
      </c>
      <c r="N201" s="227" t="s">
        <v>47</v>
      </c>
      <c r="O201" s="92"/>
      <c r="P201" s="228">
        <f>O201*H201</f>
        <v>0</v>
      </c>
      <c r="Q201" s="228">
        <v>1.03732</v>
      </c>
      <c r="R201" s="228">
        <f>Q201*H201</f>
        <v>0.00414928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146</v>
      </c>
      <c r="AT201" s="230" t="s">
        <v>141</v>
      </c>
      <c r="AU201" s="230" t="s">
        <v>92</v>
      </c>
      <c r="AY201" s="18" t="s">
        <v>139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90</v>
      </c>
      <c r="BK201" s="231">
        <f>ROUND(I201*H201,2)</f>
        <v>0</v>
      </c>
      <c r="BL201" s="18" t="s">
        <v>146</v>
      </c>
      <c r="BM201" s="230" t="s">
        <v>628</v>
      </c>
    </row>
    <row r="202" s="2" customFormat="1">
      <c r="A202" s="39"/>
      <c r="B202" s="40"/>
      <c r="C202" s="41"/>
      <c r="D202" s="232" t="s">
        <v>148</v>
      </c>
      <c r="E202" s="41"/>
      <c r="F202" s="233" t="s">
        <v>629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148</v>
      </c>
      <c r="AU202" s="18" t="s">
        <v>92</v>
      </c>
    </row>
    <row r="203" s="13" customFormat="1">
      <c r="A203" s="13"/>
      <c r="B203" s="237"/>
      <c r="C203" s="238"/>
      <c r="D203" s="239" t="s">
        <v>150</v>
      </c>
      <c r="E203" s="240" t="s">
        <v>1</v>
      </c>
      <c r="F203" s="241" t="s">
        <v>630</v>
      </c>
      <c r="G203" s="238"/>
      <c r="H203" s="242">
        <v>0.0040000000000000001</v>
      </c>
      <c r="I203" s="243"/>
      <c r="J203" s="238"/>
      <c r="K203" s="238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150</v>
      </c>
      <c r="AU203" s="248" t="s">
        <v>92</v>
      </c>
      <c r="AV203" s="13" t="s">
        <v>92</v>
      </c>
      <c r="AW203" s="13" t="s">
        <v>37</v>
      </c>
      <c r="AX203" s="13" t="s">
        <v>90</v>
      </c>
      <c r="AY203" s="248" t="s">
        <v>139</v>
      </c>
    </row>
    <row r="204" s="2" customFormat="1" ht="16.5" customHeight="1">
      <c r="A204" s="39"/>
      <c r="B204" s="40"/>
      <c r="C204" s="219" t="s">
        <v>342</v>
      </c>
      <c r="D204" s="219" t="s">
        <v>141</v>
      </c>
      <c r="E204" s="220" t="s">
        <v>631</v>
      </c>
      <c r="F204" s="221" t="s">
        <v>632</v>
      </c>
      <c r="G204" s="222" t="s">
        <v>525</v>
      </c>
      <c r="H204" s="223">
        <v>0.19800000000000001</v>
      </c>
      <c r="I204" s="224"/>
      <c r="J204" s="225">
        <f>ROUND(I204*H204,2)</f>
        <v>0</v>
      </c>
      <c r="K204" s="221" t="s">
        <v>303</v>
      </c>
      <c r="L204" s="45"/>
      <c r="M204" s="226" t="s">
        <v>1</v>
      </c>
      <c r="N204" s="227" t="s">
        <v>47</v>
      </c>
      <c r="O204" s="92"/>
      <c r="P204" s="228">
        <f>O204*H204</f>
        <v>0</v>
      </c>
      <c r="Q204" s="228">
        <v>1.2198753468000001</v>
      </c>
      <c r="R204" s="228">
        <f>Q204*H204</f>
        <v>0.24153531866640002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146</v>
      </c>
      <c r="AT204" s="230" t="s">
        <v>141</v>
      </c>
      <c r="AU204" s="230" t="s">
        <v>92</v>
      </c>
      <c r="AY204" s="18" t="s">
        <v>139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90</v>
      </c>
      <c r="BK204" s="231">
        <f>ROUND(I204*H204,2)</f>
        <v>0</v>
      </c>
      <c r="BL204" s="18" t="s">
        <v>146</v>
      </c>
      <c r="BM204" s="230" t="s">
        <v>633</v>
      </c>
    </row>
    <row r="205" s="2" customFormat="1">
      <c r="A205" s="39"/>
      <c r="B205" s="40"/>
      <c r="C205" s="41"/>
      <c r="D205" s="232" t="s">
        <v>148</v>
      </c>
      <c r="E205" s="41"/>
      <c r="F205" s="233" t="s">
        <v>634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92</v>
      </c>
    </row>
    <row r="206" s="13" customFormat="1">
      <c r="A206" s="13"/>
      <c r="B206" s="237"/>
      <c r="C206" s="238"/>
      <c r="D206" s="239" t="s">
        <v>150</v>
      </c>
      <c r="E206" s="240" t="s">
        <v>1</v>
      </c>
      <c r="F206" s="241" t="s">
        <v>635</v>
      </c>
      <c r="G206" s="238"/>
      <c r="H206" s="242">
        <v>0.159</v>
      </c>
      <c r="I206" s="243"/>
      <c r="J206" s="238"/>
      <c r="K206" s="238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150</v>
      </c>
      <c r="AU206" s="248" t="s">
        <v>92</v>
      </c>
      <c r="AV206" s="13" t="s">
        <v>92</v>
      </c>
      <c r="AW206" s="13" t="s">
        <v>37</v>
      </c>
      <c r="AX206" s="13" t="s">
        <v>82</v>
      </c>
      <c r="AY206" s="248" t="s">
        <v>139</v>
      </c>
    </row>
    <row r="207" s="13" customFormat="1">
      <c r="A207" s="13"/>
      <c r="B207" s="237"/>
      <c r="C207" s="238"/>
      <c r="D207" s="239" t="s">
        <v>150</v>
      </c>
      <c r="E207" s="240" t="s">
        <v>1</v>
      </c>
      <c r="F207" s="241" t="s">
        <v>636</v>
      </c>
      <c r="G207" s="238"/>
      <c r="H207" s="242">
        <v>0.029999999999999999</v>
      </c>
      <c r="I207" s="243"/>
      <c r="J207" s="238"/>
      <c r="K207" s="238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150</v>
      </c>
      <c r="AU207" s="248" t="s">
        <v>92</v>
      </c>
      <c r="AV207" s="13" t="s">
        <v>92</v>
      </c>
      <c r="AW207" s="13" t="s">
        <v>37</v>
      </c>
      <c r="AX207" s="13" t="s">
        <v>82</v>
      </c>
      <c r="AY207" s="248" t="s">
        <v>139</v>
      </c>
    </row>
    <row r="208" s="16" customFormat="1">
      <c r="A208" s="16"/>
      <c r="B208" s="285"/>
      <c r="C208" s="286"/>
      <c r="D208" s="239" t="s">
        <v>150</v>
      </c>
      <c r="E208" s="287" t="s">
        <v>1</v>
      </c>
      <c r="F208" s="288" t="s">
        <v>614</v>
      </c>
      <c r="G208" s="286"/>
      <c r="H208" s="289">
        <v>0.189</v>
      </c>
      <c r="I208" s="290"/>
      <c r="J208" s="286"/>
      <c r="K208" s="286"/>
      <c r="L208" s="291"/>
      <c r="M208" s="292"/>
      <c r="N208" s="293"/>
      <c r="O208" s="293"/>
      <c r="P208" s="293"/>
      <c r="Q208" s="293"/>
      <c r="R208" s="293"/>
      <c r="S208" s="293"/>
      <c r="T208" s="294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95" t="s">
        <v>150</v>
      </c>
      <c r="AU208" s="295" t="s">
        <v>92</v>
      </c>
      <c r="AV208" s="16" t="s">
        <v>160</v>
      </c>
      <c r="AW208" s="16" t="s">
        <v>37</v>
      </c>
      <c r="AX208" s="16" t="s">
        <v>82</v>
      </c>
      <c r="AY208" s="295" t="s">
        <v>139</v>
      </c>
    </row>
    <row r="209" s="13" customFormat="1">
      <c r="A209" s="13"/>
      <c r="B209" s="237"/>
      <c r="C209" s="238"/>
      <c r="D209" s="239" t="s">
        <v>150</v>
      </c>
      <c r="E209" s="240" t="s">
        <v>1</v>
      </c>
      <c r="F209" s="241" t="s">
        <v>637</v>
      </c>
      <c r="G209" s="238"/>
      <c r="H209" s="242">
        <v>0.0089999999999999993</v>
      </c>
      <c r="I209" s="243"/>
      <c r="J209" s="238"/>
      <c r="K209" s="238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150</v>
      </c>
      <c r="AU209" s="248" t="s">
        <v>92</v>
      </c>
      <c r="AV209" s="13" t="s">
        <v>92</v>
      </c>
      <c r="AW209" s="13" t="s">
        <v>37</v>
      </c>
      <c r="AX209" s="13" t="s">
        <v>82</v>
      </c>
      <c r="AY209" s="248" t="s">
        <v>139</v>
      </c>
    </row>
    <row r="210" s="14" customFormat="1">
      <c r="A210" s="14"/>
      <c r="B210" s="249"/>
      <c r="C210" s="250"/>
      <c r="D210" s="239" t="s">
        <v>150</v>
      </c>
      <c r="E210" s="251" t="s">
        <v>1</v>
      </c>
      <c r="F210" s="252" t="s">
        <v>153</v>
      </c>
      <c r="G210" s="250"/>
      <c r="H210" s="253">
        <v>0.19800000000000001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150</v>
      </c>
      <c r="AU210" s="259" t="s">
        <v>92</v>
      </c>
      <c r="AV210" s="14" t="s">
        <v>146</v>
      </c>
      <c r="AW210" s="14" t="s">
        <v>37</v>
      </c>
      <c r="AX210" s="14" t="s">
        <v>90</v>
      </c>
      <c r="AY210" s="259" t="s">
        <v>139</v>
      </c>
    </row>
    <row r="211" s="2" customFormat="1" ht="21.75" customHeight="1">
      <c r="A211" s="39"/>
      <c r="B211" s="40"/>
      <c r="C211" s="271" t="s">
        <v>362</v>
      </c>
      <c r="D211" s="271" t="s">
        <v>313</v>
      </c>
      <c r="E211" s="272" t="s">
        <v>638</v>
      </c>
      <c r="F211" s="273" t="s">
        <v>639</v>
      </c>
      <c r="G211" s="274" t="s">
        <v>316</v>
      </c>
      <c r="H211" s="275">
        <v>0.039</v>
      </c>
      <c r="I211" s="276"/>
      <c r="J211" s="277">
        <f>ROUND(I211*H211,2)</f>
        <v>0</v>
      </c>
      <c r="K211" s="273" t="s">
        <v>303</v>
      </c>
      <c r="L211" s="278"/>
      <c r="M211" s="279" t="s">
        <v>1</v>
      </c>
      <c r="N211" s="280" t="s">
        <v>47</v>
      </c>
      <c r="O211" s="92"/>
      <c r="P211" s="228">
        <f>O211*H211</f>
        <v>0</v>
      </c>
      <c r="Q211" s="228">
        <v>0.001</v>
      </c>
      <c r="R211" s="228">
        <f>Q211*H211</f>
        <v>3.8999999999999999E-05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210</v>
      </c>
      <c r="AT211" s="230" t="s">
        <v>313</v>
      </c>
      <c r="AU211" s="230" t="s">
        <v>92</v>
      </c>
      <c r="AY211" s="18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90</v>
      </c>
      <c r="BK211" s="231">
        <f>ROUND(I211*H211,2)</f>
        <v>0</v>
      </c>
      <c r="BL211" s="18" t="s">
        <v>146</v>
      </c>
      <c r="BM211" s="230" t="s">
        <v>640</v>
      </c>
    </row>
    <row r="212" s="2" customFormat="1">
      <c r="A212" s="39"/>
      <c r="B212" s="40"/>
      <c r="C212" s="41"/>
      <c r="D212" s="239" t="s">
        <v>177</v>
      </c>
      <c r="E212" s="41"/>
      <c r="F212" s="260" t="s">
        <v>641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177</v>
      </c>
      <c r="AU212" s="18" t="s">
        <v>92</v>
      </c>
    </row>
    <row r="213" s="13" customFormat="1">
      <c r="A213" s="13"/>
      <c r="B213" s="237"/>
      <c r="C213" s="238"/>
      <c r="D213" s="239" t="s">
        <v>150</v>
      </c>
      <c r="E213" s="240" t="s">
        <v>1</v>
      </c>
      <c r="F213" s="241" t="s">
        <v>642</v>
      </c>
      <c r="G213" s="238"/>
      <c r="H213" s="242">
        <v>0.039</v>
      </c>
      <c r="I213" s="243"/>
      <c r="J213" s="238"/>
      <c r="K213" s="238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150</v>
      </c>
      <c r="AU213" s="248" t="s">
        <v>92</v>
      </c>
      <c r="AV213" s="13" t="s">
        <v>92</v>
      </c>
      <c r="AW213" s="13" t="s">
        <v>37</v>
      </c>
      <c r="AX213" s="13" t="s">
        <v>90</v>
      </c>
      <c r="AY213" s="248" t="s">
        <v>139</v>
      </c>
    </row>
    <row r="214" s="12" customFormat="1" ht="22.8" customHeight="1">
      <c r="A214" s="12"/>
      <c r="B214" s="203"/>
      <c r="C214" s="204"/>
      <c r="D214" s="205" t="s">
        <v>81</v>
      </c>
      <c r="E214" s="217" t="s">
        <v>160</v>
      </c>
      <c r="F214" s="217" t="s">
        <v>643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SUM(P215:P235)</f>
        <v>0</v>
      </c>
      <c r="Q214" s="211"/>
      <c r="R214" s="212">
        <f>SUM(R215:R235)</f>
        <v>7.1692345000000017</v>
      </c>
      <c r="S214" s="211"/>
      <c r="T214" s="213">
        <f>SUM(T215:T235)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90</v>
      </c>
      <c r="AT214" s="215" t="s">
        <v>81</v>
      </c>
      <c r="AU214" s="215" t="s">
        <v>90</v>
      </c>
      <c r="AY214" s="214" t="s">
        <v>139</v>
      </c>
      <c r="BK214" s="216">
        <f>SUM(BK215:BK235)</f>
        <v>0</v>
      </c>
    </row>
    <row r="215" s="2" customFormat="1" ht="16.5" customHeight="1">
      <c r="A215" s="39"/>
      <c r="B215" s="40"/>
      <c r="C215" s="219" t="s">
        <v>7</v>
      </c>
      <c r="D215" s="219" t="s">
        <v>141</v>
      </c>
      <c r="E215" s="220" t="s">
        <v>644</v>
      </c>
      <c r="F215" s="221" t="s">
        <v>645</v>
      </c>
      <c r="G215" s="222" t="s">
        <v>646</v>
      </c>
      <c r="H215" s="223">
        <v>1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47</v>
      </c>
      <c r="O215" s="92"/>
      <c r="P215" s="228">
        <f>O215*H215</f>
        <v>0</v>
      </c>
      <c r="Q215" s="228">
        <v>0.25080999999999998</v>
      </c>
      <c r="R215" s="228">
        <f>Q215*H215</f>
        <v>0.25080999999999998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146</v>
      </c>
      <c r="AT215" s="230" t="s">
        <v>141</v>
      </c>
      <c r="AU215" s="230" t="s">
        <v>92</v>
      </c>
      <c r="AY215" s="18" t="s">
        <v>139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90</v>
      </c>
      <c r="BK215" s="231">
        <f>ROUND(I215*H215,2)</f>
        <v>0</v>
      </c>
      <c r="BL215" s="18" t="s">
        <v>146</v>
      </c>
      <c r="BM215" s="230" t="s">
        <v>647</v>
      </c>
    </row>
    <row r="216" s="2" customFormat="1">
      <c r="A216" s="39"/>
      <c r="B216" s="40"/>
      <c r="C216" s="41"/>
      <c r="D216" s="239" t="s">
        <v>177</v>
      </c>
      <c r="E216" s="41"/>
      <c r="F216" s="260" t="s">
        <v>648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177</v>
      </c>
      <c r="AU216" s="18" t="s">
        <v>92</v>
      </c>
    </row>
    <row r="217" s="2" customFormat="1" ht="21.75" customHeight="1">
      <c r="A217" s="39"/>
      <c r="B217" s="40"/>
      <c r="C217" s="271" t="s">
        <v>373</v>
      </c>
      <c r="D217" s="271" t="s">
        <v>313</v>
      </c>
      <c r="E217" s="272" t="s">
        <v>649</v>
      </c>
      <c r="F217" s="273" t="s">
        <v>650</v>
      </c>
      <c r="G217" s="274" t="s">
        <v>500</v>
      </c>
      <c r="H217" s="275">
        <v>3.1000000000000001</v>
      </c>
      <c r="I217" s="276"/>
      <c r="J217" s="277">
        <f>ROUND(I217*H217,2)</f>
        <v>0</v>
      </c>
      <c r="K217" s="273" t="s">
        <v>1</v>
      </c>
      <c r="L217" s="278"/>
      <c r="M217" s="279" t="s">
        <v>1</v>
      </c>
      <c r="N217" s="280" t="s">
        <v>47</v>
      </c>
      <c r="O217" s="92"/>
      <c r="P217" s="228">
        <f>O217*H217</f>
        <v>0</v>
      </c>
      <c r="Q217" s="228">
        <v>2.2000000000000002</v>
      </c>
      <c r="R217" s="228">
        <f>Q217*H217</f>
        <v>6.8200000000000012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210</v>
      </c>
      <c r="AT217" s="230" t="s">
        <v>313</v>
      </c>
      <c r="AU217" s="230" t="s">
        <v>92</v>
      </c>
      <c r="AY217" s="18" t="s">
        <v>139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90</v>
      </c>
      <c r="BK217" s="231">
        <f>ROUND(I217*H217,2)</f>
        <v>0</v>
      </c>
      <c r="BL217" s="18" t="s">
        <v>146</v>
      </c>
      <c r="BM217" s="230" t="s">
        <v>651</v>
      </c>
    </row>
    <row r="218" s="2" customFormat="1">
      <c r="A218" s="39"/>
      <c r="B218" s="40"/>
      <c r="C218" s="41"/>
      <c r="D218" s="239" t="s">
        <v>177</v>
      </c>
      <c r="E218" s="41"/>
      <c r="F218" s="260" t="s">
        <v>652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177</v>
      </c>
      <c r="AU218" s="18" t="s">
        <v>92</v>
      </c>
    </row>
    <row r="219" s="2" customFormat="1" ht="24.15" customHeight="1">
      <c r="A219" s="39"/>
      <c r="B219" s="40"/>
      <c r="C219" s="271" t="s">
        <v>380</v>
      </c>
      <c r="D219" s="271" t="s">
        <v>313</v>
      </c>
      <c r="E219" s="272" t="s">
        <v>653</v>
      </c>
      <c r="F219" s="273" t="s">
        <v>654</v>
      </c>
      <c r="G219" s="274" t="s">
        <v>655</v>
      </c>
      <c r="H219" s="275">
        <v>1</v>
      </c>
      <c r="I219" s="276"/>
      <c r="J219" s="277">
        <f>ROUND(I219*H219,2)</f>
        <v>0</v>
      </c>
      <c r="K219" s="273" t="s">
        <v>1</v>
      </c>
      <c r="L219" s="278"/>
      <c r="M219" s="279" t="s">
        <v>1</v>
      </c>
      <c r="N219" s="280" t="s">
        <v>47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210</v>
      </c>
      <c r="AT219" s="230" t="s">
        <v>313</v>
      </c>
      <c r="AU219" s="230" t="s">
        <v>92</v>
      </c>
      <c r="AY219" s="18" t="s">
        <v>139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90</v>
      </c>
      <c r="BK219" s="231">
        <f>ROUND(I219*H219,2)</f>
        <v>0</v>
      </c>
      <c r="BL219" s="18" t="s">
        <v>146</v>
      </c>
      <c r="BM219" s="230" t="s">
        <v>656</v>
      </c>
    </row>
    <row r="220" s="2" customFormat="1">
      <c r="A220" s="39"/>
      <c r="B220" s="40"/>
      <c r="C220" s="41"/>
      <c r="D220" s="239" t="s">
        <v>177</v>
      </c>
      <c r="E220" s="41"/>
      <c r="F220" s="260" t="s">
        <v>657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177</v>
      </c>
      <c r="AU220" s="18" t="s">
        <v>92</v>
      </c>
    </row>
    <row r="221" s="2" customFormat="1" ht="66.75" customHeight="1">
      <c r="A221" s="39"/>
      <c r="B221" s="40"/>
      <c r="C221" s="219" t="s">
        <v>386</v>
      </c>
      <c r="D221" s="219" t="s">
        <v>141</v>
      </c>
      <c r="E221" s="220" t="s">
        <v>658</v>
      </c>
      <c r="F221" s="221" t="s">
        <v>659</v>
      </c>
      <c r="G221" s="222" t="s">
        <v>168</v>
      </c>
      <c r="H221" s="223">
        <v>3.7759999999999998</v>
      </c>
      <c r="I221" s="224"/>
      <c r="J221" s="225">
        <f>ROUND(I221*H221,2)</f>
        <v>0</v>
      </c>
      <c r="K221" s="221" t="s">
        <v>303</v>
      </c>
      <c r="L221" s="45"/>
      <c r="M221" s="226" t="s">
        <v>1</v>
      </c>
      <c r="N221" s="227" t="s">
        <v>47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146</v>
      </c>
      <c r="AT221" s="230" t="s">
        <v>141</v>
      </c>
      <c r="AU221" s="230" t="s">
        <v>92</v>
      </c>
      <c r="AY221" s="18" t="s">
        <v>139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90</v>
      </c>
      <c r="BK221" s="231">
        <f>ROUND(I221*H221,2)</f>
        <v>0</v>
      </c>
      <c r="BL221" s="18" t="s">
        <v>146</v>
      </c>
      <c r="BM221" s="230" t="s">
        <v>660</v>
      </c>
    </row>
    <row r="222" s="2" customFormat="1">
      <c r="A222" s="39"/>
      <c r="B222" s="40"/>
      <c r="C222" s="41"/>
      <c r="D222" s="232" t="s">
        <v>148</v>
      </c>
      <c r="E222" s="41"/>
      <c r="F222" s="233" t="s">
        <v>661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148</v>
      </c>
      <c r="AU222" s="18" t="s">
        <v>92</v>
      </c>
    </row>
    <row r="223" s="13" customFormat="1">
      <c r="A223" s="13"/>
      <c r="B223" s="237"/>
      <c r="C223" s="238"/>
      <c r="D223" s="239" t="s">
        <v>150</v>
      </c>
      <c r="E223" s="240" t="s">
        <v>1</v>
      </c>
      <c r="F223" s="241" t="s">
        <v>662</v>
      </c>
      <c r="G223" s="238"/>
      <c r="H223" s="242">
        <v>0.49199999999999999</v>
      </c>
      <c r="I223" s="243"/>
      <c r="J223" s="238"/>
      <c r="K223" s="238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150</v>
      </c>
      <c r="AU223" s="248" t="s">
        <v>92</v>
      </c>
      <c r="AV223" s="13" t="s">
        <v>92</v>
      </c>
      <c r="AW223" s="13" t="s">
        <v>37</v>
      </c>
      <c r="AX223" s="13" t="s">
        <v>82</v>
      </c>
      <c r="AY223" s="248" t="s">
        <v>139</v>
      </c>
    </row>
    <row r="224" s="15" customFormat="1">
      <c r="A224" s="15"/>
      <c r="B224" s="261"/>
      <c r="C224" s="262"/>
      <c r="D224" s="239" t="s">
        <v>150</v>
      </c>
      <c r="E224" s="263" t="s">
        <v>1</v>
      </c>
      <c r="F224" s="264" t="s">
        <v>663</v>
      </c>
      <c r="G224" s="262"/>
      <c r="H224" s="263" t="s">
        <v>1</v>
      </c>
      <c r="I224" s="265"/>
      <c r="J224" s="262"/>
      <c r="K224" s="262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150</v>
      </c>
      <c r="AU224" s="270" t="s">
        <v>92</v>
      </c>
      <c r="AV224" s="15" t="s">
        <v>90</v>
      </c>
      <c r="AW224" s="15" t="s">
        <v>37</v>
      </c>
      <c r="AX224" s="15" t="s">
        <v>82</v>
      </c>
      <c r="AY224" s="270" t="s">
        <v>139</v>
      </c>
    </row>
    <row r="225" s="13" customFormat="1">
      <c r="A225" s="13"/>
      <c r="B225" s="237"/>
      <c r="C225" s="238"/>
      <c r="D225" s="239" t="s">
        <v>150</v>
      </c>
      <c r="E225" s="240" t="s">
        <v>1</v>
      </c>
      <c r="F225" s="241" t="s">
        <v>664</v>
      </c>
      <c r="G225" s="238"/>
      <c r="H225" s="242">
        <v>3.2839999999999998</v>
      </c>
      <c r="I225" s="243"/>
      <c r="J225" s="238"/>
      <c r="K225" s="238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150</v>
      </c>
      <c r="AU225" s="248" t="s">
        <v>92</v>
      </c>
      <c r="AV225" s="13" t="s">
        <v>92</v>
      </c>
      <c r="AW225" s="13" t="s">
        <v>37</v>
      </c>
      <c r="AX225" s="13" t="s">
        <v>82</v>
      </c>
      <c r="AY225" s="248" t="s">
        <v>139</v>
      </c>
    </row>
    <row r="226" s="14" customFormat="1">
      <c r="A226" s="14"/>
      <c r="B226" s="249"/>
      <c r="C226" s="250"/>
      <c r="D226" s="239" t="s">
        <v>150</v>
      </c>
      <c r="E226" s="251" t="s">
        <v>1</v>
      </c>
      <c r="F226" s="252" t="s">
        <v>153</v>
      </c>
      <c r="G226" s="250"/>
      <c r="H226" s="253">
        <v>3.7759999999999998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150</v>
      </c>
      <c r="AU226" s="259" t="s">
        <v>92</v>
      </c>
      <c r="AV226" s="14" t="s">
        <v>146</v>
      </c>
      <c r="AW226" s="14" t="s">
        <v>37</v>
      </c>
      <c r="AX226" s="14" t="s">
        <v>90</v>
      </c>
      <c r="AY226" s="259" t="s">
        <v>139</v>
      </c>
    </row>
    <row r="227" s="2" customFormat="1" ht="76.35" customHeight="1">
      <c r="A227" s="39"/>
      <c r="B227" s="40"/>
      <c r="C227" s="219" t="s">
        <v>392</v>
      </c>
      <c r="D227" s="219" t="s">
        <v>141</v>
      </c>
      <c r="E227" s="220" t="s">
        <v>608</v>
      </c>
      <c r="F227" s="221" t="s">
        <v>609</v>
      </c>
      <c r="G227" s="222" t="s">
        <v>260</v>
      </c>
      <c r="H227" s="223">
        <v>4.9299999999999997</v>
      </c>
      <c r="I227" s="224"/>
      <c r="J227" s="225">
        <f>ROUND(I227*H227,2)</f>
        <v>0</v>
      </c>
      <c r="K227" s="221" t="s">
        <v>303</v>
      </c>
      <c r="L227" s="45"/>
      <c r="M227" s="226" t="s">
        <v>1</v>
      </c>
      <c r="N227" s="227" t="s">
        <v>47</v>
      </c>
      <c r="O227" s="92"/>
      <c r="P227" s="228">
        <f>O227*H227</f>
        <v>0</v>
      </c>
      <c r="Q227" s="228">
        <v>0.0086499999999999997</v>
      </c>
      <c r="R227" s="228">
        <f>Q227*H227</f>
        <v>0.042644499999999995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146</v>
      </c>
      <c r="AT227" s="230" t="s">
        <v>141</v>
      </c>
      <c r="AU227" s="230" t="s">
        <v>92</v>
      </c>
      <c r="AY227" s="18" t="s">
        <v>139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90</v>
      </c>
      <c r="BK227" s="231">
        <f>ROUND(I227*H227,2)</f>
        <v>0</v>
      </c>
      <c r="BL227" s="18" t="s">
        <v>146</v>
      </c>
      <c r="BM227" s="230" t="s">
        <v>665</v>
      </c>
    </row>
    <row r="228" s="2" customFormat="1">
      <c r="A228" s="39"/>
      <c r="B228" s="40"/>
      <c r="C228" s="41"/>
      <c r="D228" s="232" t="s">
        <v>148</v>
      </c>
      <c r="E228" s="41"/>
      <c r="F228" s="233" t="s">
        <v>611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148</v>
      </c>
      <c r="AU228" s="18" t="s">
        <v>92</v>
      </c>
    </row>
    <row r="229" s="13" customFormat="1">
      <c r="A229" s="13"/>
      <c r="B229" s="237"/>
      <c r="C229" s="238"/>
      <c r="D229" s="239" t="s">
        <v>150</v>
      </c>
      <c r="E229" s="240" t="s">
        <v>1</v>
      </c>
      <c r="F229" s="241" t="s">
        <v>666</v>
      </c>
      <c r="G229" s="238"/>
      <c r="H229" s="242">
        <v>1.55</v>
      </c>
      <c r="I229" s="243"/>
      <c r="J229" s="238"/>
      <c r="K229" s="238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150</v>
      </c>
      <c r="AU229" s="248" t="s">
        <v>92</v>
      </c>
      <c r="AV229" s="13" t="s">
        <v>92</v>
      </c>
      <c r="AW229" s="13" t="s">
        <v>37</v>
      </c>
      <c r="AX229" s="13" t="s">
        <v>82</v>
      </c>
      <c r="AY229" s="248" t="s">
        <v>139</v>
      </c>
    </row>
    <row r="230" s="13" customFormat="1">
      <c r="A230" s="13"/>
      <c r="B230" s="237"/>
      <c r="C230" s="238"/>
      <c r="D230" s="239" t="s">
        <v>150</v>
      </c>
      <c r="E230" s="240" t="s">
        <v>1</v>
      </c>
      <c r="F230" s="241" t="s">
        <v>667</v>
      </c>
      <c r="G230" s="238"/>
      <c r="H230" s="242">
        <v>3.3799999999999999</v>
      </c>
      <c r="I230" s="243"/>
      <c r="J230" s="238"/>
      <c r="K230" s="238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150</v>
      </c>
      <c r="AU230" s="248" t="s">
        <v>92</v>
      </c>
      <c r="AV230" s="13" t="s">
        <v>92</v>
      </c>
      <c r="AW230" s="13" t="s">
        <v>37</v>
      </c>
      <c r="AX230" s="13" t="s">
        <v>82</v>
      </c>
      <c r="AY230" s="248" t="s">
        <v>139</v>
      </c>
    </row>
    <row r="231" s="14" customFormat="1">
      <c r="A231" s="14"/>
      <c r="B231" s="249"/>
      <c r="C231" s="250"/>
      <c r="D231" s="239" t="s">
        <v>150</v>
      </c>
      <c r="E231" s="251" t="s">
        <v>1</v>
      </c>
      <c r="F231" s="252" t="s">
        <v>153</v>
      </c>
      <c r="G231" s="250"/>
      <c r="H231" s="253">
        <v>4.9299999999999997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150</v>
      </c>
      <c r="AU231" s="259" t="s">
        <v>92</v>
      </c>
      <c r="AV231" s="14" t="s">
        <v>146</v>
      </c>
      <c r="AW231" s="14" t="s">
        <v>37</v>
      </c>
      <c r="AX231" s="14" t="s">
        <v>90</v>
      </c>
      <c r="AY231" s="259" t="s">
        <v>139</v>
      </c>
    </row>
    <row r="232" s="2" customFormat="1" ht="76.35" customHeight="1">
      <c r="A232" s="39"/>
      <c r="B232" s="40"/>
      <c r="C232" s="219" t="s">
        <v>398</v>
      </c>
      <c r="D232" s="219" t="s">
        <v>141</v>
      </c>
      <c r="E232" s="220" t="s">
        <v>616</v>
      </c>
      <c r="F232" s="221" t="s">
        <v>617</v>
      </c>
      <c r="G232" s="222" t="s">
        <v>260</v>
      </c>
      <c r="H232" s="223">
        <v>4.7300000000000004</v>
      </c>
      <c r="I232" s="224"/>
      <c r="J232" s="225">
        <f>ROUND(I232*H232,2)</f>
        <v>0</v>
      </c>
      <c r="K232" s="221" t="s">
        <v>303</v>
      </c>
      <c r="L232" s="45"/>
      <c r="M232" s="226" t="s">
        <v>1</v>
      </c>
      <c r="N232" s="227" t="s">
        <v>47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146</v>
      </c>
      <c r="AT232" s="230" t="s">
        <v>141</v>
      </c>
      <c r="AU232" s="230" t="s">
        <v>92</v>
      </c>
      <c r="AY232" s="18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90</v>
      </c>
      <c r="BK232" s="231">
        <f>ROUND(I232*H232,2)</f>
        <v>0</v>
      </c>
      <c r="BL232" s="18" t="s">
        <v>146</v>
      </c>
      <c r="BM232" s="230" t="s">
        <v>668</v>
      </c>
    </row>
    <row r="233" s="2" customFormat="1">
      <c r="A233" s="39"/>
      <c r="B233" s="40"/>
      <c r="C233" s="41"/>
      <c r="D233" s="232" t="s">
        <v>148</v>
      </c>
      <c r="E233" s="41"/>
      <c r="F233" s="233" t="s">
        <v>619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92</v>
      </c>
    </row>
    <row r="234" s="2" customFormat="1" ht="49.05" customHeight="1">
      <c r="A234" s="39"/>
      <c r="B234" s="40"/>
      <c r="C234" s="219" t="s">
        <v>404</v>
      </c>
      <c r="D234" s="219" t="s">
        <v>141</v>
      </c>
      <c r="E234" s="220" t="s">
        <v>669</v>
      </c>
      <c r="F234" s="221" t="s">
        <v>670</v>
      </c>
      <c r="G234" s="222" t="s">
        <v>395</v>
      </c>
      <c r="H234" s="223">
        <v>1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47</v>
      </c>
      <c r="O234" s="92"/>
      <c r="P234" s="228">
        <f>O234*H234</f>
        <v>0</v>
      </c>
      <c r="Q234" s="228">
        <v>0.055780000000000003</v>
      </c>
      <c r="R234" s="228">
        <f>Q234*H234</f>
        <v>0.055780000000000003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146</v>
      </c>
      <c r="AT234" s="230" t="s">
        <v>141</v>
      </c>
      <c r="AU234" s="230" t="s">
        <v>92</v>
      </c>
      <c r="AY234" s="18" t="s">
        <v>139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90</v>
      </c>
      <c r="BK234" s="231">
        <f>ROUND(I234*H234,2)</f>
        <v>0</v>
      </c>
      <c r="BL234" s="18" t="s">
        <v>146</v>
      </c>
      <c r="BM234" s="230" t="s">
        <v>671</v>
      </c>
    </row>
    <row r="235" s="2" customFormat="1">
      <c r="A235" s="39"/>
      <c r="B235" s="40"/>
      <c r="C235" s="41"/>
      <c r="D235" s="239" t="s">
        <v>177</v>
      </c>
      <c r="E235" s="41"/>
      <c r="F235" s="260" t="s">
        <v>672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177</v>
      </c>
      <c r="AU235" s="18" t="s">
        <v>92</v>
      </c>
    </row>
    <row r="236" s="12" customFormat="1" ht="22.8" customHeight="1">
      <c r="A236" s="12"/>
      <c r="B236" s="203"/>
      <c r="C236" s="204"/>
      <c r="D236" s="205" t="s">
        <v>81</v>
      </c>
      <c r="E236" s="217" t="s">
        <v>146</v>
      </c>
      <c r="F236" s="217" t="s">
        <v>403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SUM(P237:P266)</f>
        <v>0</v>
      </c>
      <c r="Q236" s="211"/>
      <c r="R236" s="212">
        <f>SUM(R237:R266)</f>
        <v>25.225929979999997</v>
      </c>
      <c r="S236" s="211"/>
      <c r="T236" s="213">
        <f>SUM(T237:T266)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90</v>
      </c>
      <c r="AT236" s="215" t="s">
        <v>81</v>
      </c>
      <c r="AU236" s="215" t="s">
        <v>90</v>
      </c>
      <c r="AY236" s="214" t="s">
        <v>139</v>
      </c>
      <c r="BK236" s="216">
        <f>SUM(BK237:BK266)</f>
        <v>0</v>
      </c>
    </row>
    <row r="237" s="2" customFormat="1" ht="24.15" customHeight="1">
      <c r="A237" s="39"/>
      <c r="B237" s="40"/>
      <c r="C237" s="219" t="s">
        <v>415</v>
      </c>
      <c r="D237" s="219" t="s">
        <v>141</v>
      </c>
      <c r="E237" s="220" t="s">
        <v>673</v>
      </c>
      <c r="F237" s="221" t="s">
        <v>674</v>
      </c>
      <c r="G237" s="222" t="s">
        <v>260</v>
      </c>
      <c r="H237" s="223">
        <v>3.1850000000000001</v>
      </c>
      <c r="I237" s="224"/>
      <c r="J237" s="225">
        <f>ROUND(I237*H237,2)</f>
        <v>0</v>
      </c>
      <c r="K237" s="221" t="s">
        <v>303</v>
      </c>
      <c r="L237" s="45"/>
      <c r="M237" s="226" t="s">
        <v>1</v>
      </c>
      <c r="N237" s="227" t="s">
        <v>47</v>
      </c>
      <c r="O237" s="92"/>
      <c r="P237" s="228">
        <f>O237*H237</f>
        <v>0</v>
      </c>
      <c r="Q237" s="228">
        <v>0.20266000000000001</v>
      </c>
      <c r="R237" s="228">
        <f>Q237*H237</f>
        <v>0.64547209999999999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146</v>
      </c>
      <c r="AT237" s="230" t="s">
        <v>141</v>
      </c>
      <c r="AU237" s="230" t="s">
        <v>92</v>
      </c>
      <c r="AY237" s="18" t="s">
        <v>139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90</v>
      </c>
      <c r="BK237" s="231">
        <f>ROUND(I237*H237,2)</f>
        <v>0</v>
      </c>
      <c r="BL237" s="18" t="s">
        <v>146</v>
      </c>
      <c r="BM237" s="230" t="s">
        <v>675</v>
      </c>
    </row>
    <row r="238" s="2" customFormat="1">
      <c r="A238" s="39"/>
      <c r="B238" s="40"/>
      <c r="C238" s="41"/>
      <c r="D238" s="232" t="s">
        <v>148</v>
      </c>
      <c r="E238" s="41"/>
      <c r="F238" s="233" t="s">
        <v>676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148</v>
      </c>
      <c r="AU238" s="18" t="s">
        <v>92</v>
      </c>
    </row>
    <row r="239" s="13" customFormat="1">
      <c r="A239" s="13"/>
      <c r="B239" s="237"/>
      <c r="C239" s="238"/>
      <c r="D239" s="239" t="s">
        <v>150</v>
      </c>
      <c r="E239" s="240" t="s">
        <v>1</v>
      </c>
      <c r="F239" s="241" t="s">
        <v>677</v>
      </c>
      <c r="G239" s="238"/>
      <c r="H239" s="242">
        <v>3.1850000000000001</v>
      </c>
      <c r="I239" s="243"/>
      <c r="J239" s="238"/>
      <c r="K239" s="238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150</v>
      </c>
      <c r="AU239" s="248" t="s">
        <v>92</v>
      </c>
      <c r="AV239" s="13" t="s">
        <v>92</v>
      </c>
      <c r="AW239" s="13" t="s">
        <v>37</v>
      </c>
      <c r="AX239" s="13" t="s">
        <v>90</v>
      </c>
      <c r="AY239" s="248" t="s">
        <v>139</v>
      </c>
    </row>
    <row r="240" s="2" customFormat="1" ht="37.8" customHeight="1">
      <c r="A240" s="39"/>
      <c r="B240" s="40"/>
      <c r="C240" s="219" t="s">
        <v>437</v>
      </c>
      <c r="D240" s="219" t="s">
        <v>141</v>
      </c>
      <c r="E240" s="220" t="s">
        <v>678</v>
      </c>
      <c r="F240" s="221" t="s">
        <v>679</v>
      </c>
      <c r="G240" s="222" t="s">
        <v>168</v>
      </c>
      <c r="H240" s="223">
        <v>1.611</v>
      </c>
      <c r="I240" s="224"/>
      <c r="J240" s="225">
        <f>ROUND(I240*H240,2)</f>
        <v>0</v>
      </c>
      <c r="K240" s="221" t="s">
        <v>303</v>
      </c>
      <c r="L240" s="45"/>
      <c r="M240" s="226" t="s">
        <v>1</v>
      </c>
      <c r="N240" s="227" t="s">
        <v>47</v>
      </c>
      <c r="O240" s="92"/>
      <c r="P240" s="228">
        <f>O240*H240</f>
        <v>0</v>
      </c>
      <c r="Q240" s="228">
        <v>2.4340799999999998</v>
      </c>
      <c r="R240" s="228">
        <f>Q240*H240</f>
        <v>3.9213028799999998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146</v>
      </c>
      <c r="AT240" s="230" t="s">
        <v>141</v>
      </c>
      <c r="AU240" s="230" t="s">
        <v>92</v>
      </c>
      <c r="AY240" s="18" t="s">
        <v>139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90</v>
      </c>
      <c r="BK240" s="231">
        <f>ROUND(I240*H240,2)</f>
        <v>0</v>
      </c>
      <c r="BL240" s="18" t="s">
        <v>146</v>
      </c>
      <c r="BM240" s="230" t="s">
        <v>680</v>
      </c>
    </row>
    <row r="241" s="2" customFormat="1">
      <c r="A241" s="39"/>
      <c r="B241" s="40"/>
      <c r="C241" s="41"/>
      <c r="D241" s="232" t="s">
        <v>148</v>
      </c>
      <c r="E241" s="41"/>
      <c r="F241" s="233" t="s">
        <v>681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148</v>
      </c>
      <c r="AU241" s="18" t="s">
        <v>92</v>
      </c>
    </row>
    <row r="242" s="13" customFormat="1">
      <c r="A242" s="13"/>
      <c r="B242" s="237"/>
      <c r="C242" s="238"/>
      <c r="D242" s="239" t="s">
        <v>150</v>
      </c>
      <c r="E242" s="240" t="s">
        <v>1</v>
      </c>
      <c r="F242" s="241" t="s">
        <v>682</v>
      </c>
      <c r="G242" s="238"/>
      <c r="H242" s="242">
        <v>0.71999999999999997</v>
      </c>
      <c r="I242" s="243"/>
      <c r="J242" s="238"/>
      <c r="K242" s="238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150</v>
      </c>
      <c r="AU242" s="248" t="s">
        <v>92</v>
      </c>
      <c r="AV242" s="13" t="s">
        <v>92</v>
      </c>
      <c r="AW242" s="13" t="s">
        <v>37</v>
      </c>
      <c r="AX242" s="13" t="s">
        <v>82</v>
      </c>
      <c r="AY242" s="248" t="s">
        <v>139</v>
      </c>
    </row>
    <row r="243" s="13" customFormat="1">
      <c r="A243" s="13"/>
      <c r="B243" s="237"/>
      <c r="C243" s="238"/>
      <c r="D243" s="239" t="s">
        <v>150</v>
      </c>
      <c r="E243" s="240" t="s">
        <v>1</v>
      </c>
      <c r="F243" s="241" t="s">
        <v>683</v>
      </c>
      <c r="G243" s="238"/>
      <c r="H243" s="242">
        <v>0.89100000000000001</v>
      </c>
      <c r="I243" s="243"/>
      <c r="J243" s="238"/>
      <c r="K243" s="238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150</v>
      </c>
      <c r="AU243" s="248" t="s">
        <v>92</v>
      </c>
      <c r="AV243" s="13" t="s">
        <v>92</v>
      </c>
      <c r="AW243" s="13" t="s">
        <v>37</v>
      </c>
      <c r="AX243" s="13" t="s">
        <v>82</v>
      </c>
      <c r="AY243" s="248" t="s">
        <v>139</v>
      </c>
    </row>
    <row r="244" s="14" customFormat="1">
      <c r="A244" s="14"/>
      <c r="B244" s="249"/>
      <c r="C244" s="250"/>
      <c r="D244" s="239" t="s">
        <v>150</v>
      </c>
      <c r="E244" s="251" t="s">
        <v>1</v>
      </c>
      <c r="F244" s="252" t="s">
        <v>153</v>
      </c>
      <c r="G244" s="250"/>
      <c r="H244" s="253">
        <v>1.611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150</v>
      </c>
      <c r="AU244" s="259" t="s">
        <v>92</v>
      </c>
      <c r="AV244" s="14" t="s">
        <v>146</v>
      </c>
      <c r="AW244" s="14" t="s">
        <v>37</v>
      </c>
      <c r="AX244" s="14" t="s">
        <v>90</v>
      </c>
      <c r="AY244" s="259" t="s">
        <v>139</v>
      </c>
    </row>
    <row r="245" s="2" customFormat="1" ht="21.75" customHeight="1">
      <c r="A245" s="39"/>
      <c r="B245" s="40"/>
      <c r="C245" s="219" t="s">
        <v>447</v>
      </c>
      <c r="D245" s="219" t="s">
        <v>141</v>
      </c>
      <c r="E245" s="220" t="s">
        <v>684</v>
      </c>
      <c r="F245" s="221" t="s">
        <v>685</v>
      </c>
      <c r="G245" s="222" t="s">
        <v>525</v>
      </c>
      <c r="H245" s="223">
        <v>2.5059999999999998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47</v>
      </c>
      <c r="O245" s="92"/>
      <c r="P245" s="228">
        <f>O245*H245</f>
        <v>0</v>
      </c>
      <c r="Q245" s="228">
        <v>1</v>
      </c>
      <c r="R245" s="228">
        <f>Q245*H245</f>
        <v>2.5059999999999998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146</v>
      </c>
      <c r="AT245" s="230" t="s">
        <v>141</v>
      </c>
      <c r="AU245" s="230" t="s">
        <v>92</v>
      </c>
      <c r="AY245" s="18" t="s">
        <v>139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90</v>
      </c>
      <c r="BK245" s="231">
        <f>ROUND(I245*H245,2)</f>
        <v>0</v>
      </c>
      <c r="BL245" s="18" t="s">
        <v>146</v>
      </c>
      <c r="BM245" s="230" t="s">
        <v>686</v>
      </c>
    </row>
    <row r="246" s="2" customFormat="1">
      <c r="A246" s="39"/>
      <c r="B246" s="40"/>
      <c r="C246" s="41"/>
      <c r="D246" s="239" t="s">
        <v>177</v>
      </c>
      <c r="E246" s="41"/>
      <c r="F246" s="260" t="s">
        <v>687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177</v>
      </c>
      <c r="AU246" s="18" t="s">
        <v>92</v>
      </c>
    </row>
    <row r="247" s="13" customFormat="1">
      <c r="A247" s="13"/>
      <c r="B247" s="237"/>
      <c r="C247" s="238"/>
      <c r="D247" s="239" t="s">
        <v>150</v>
      </c>
      <c r="E247" s="240" t="s">
        <v>1</v>
      </c>
      <c r="F247" s="241" t="s">
        <v>688</v>
      </c>
      <c r="G247" s="238"/>
      <c r="H247" s="242">
        <v>2.5059999999999998</v>
      </c>
      <c r="I247" s="243"/>
      <c r="J247" s="238"/>
      <c r="K247" s="238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150</v>
      </c>
      <c r="AU247" s="248" t="s">
        <v>92</v>
      </c>
      <c r="AV247" s="13" t="s">
        <v>92</v>
      </c>
      <c r="AW247" s="13" t="s">
        <v>37</v>
      </c>
      <c r="AX247" s="13" t="s">
        <v>90</v>
      </c>
      <c r="AY247" s="248" t="s">
        <v>139</v>
      </c>
    </row>
    <row r="248" s="2" customFormat="1" ht="62.7" customHeight="1">
      <c r="A248" s="39"/>
      <c r="B248" s="40"/>
      <c r="C248" s="219" t="s">
        <v>453</v>
      </c>
      <c r="D248" s="219" t="s">
        <v>141</v>
      </c>
      <c r="E248" s="220" t="s">
        <v>689</v>
      </c>
      <c r="F248" s="221" t="s">
        <v>690</v>
      </c>
      <c r="G248" s="222" t="s">
        <v>168</v>
      </c>
      <c r="H248" s="223">
        <v>6.7969999999999997</v>
      </c>
      <c r="I248" s="224"/>
      <c r="J248" s="225">
        <f>ROUND(I248*H248,2)</f>
        <v>0</v>
      </c>
      <c r="K248" s="221" t="s">
        <v>303</v>
      </c>
      <c r="L248" s="45"/>
      <c r="M248" s="226" t="s">
        <v>1</v>
      </c>
      <c r="N248" s="227" t="s">
        <v>47</v>
      </c>
      <c r="O248" s="92"/>
      <c r="P248" s="228">
        <f>O248*H248</f>
        <v>0</v>
      </c>
      <c r="Q248" s="228">
        <v>1.8480000000000001</v>
      </c>
      <c r="R248" s="228">
        <f>Q248*H248</f>
        <v>12.560855999999999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146</v>
      </c>
      <c r="AT248" s="230" t="s">
        <v>141</v>
      </c>
      <c r="AU248" s="230" t="s">
        <v>92</v>
      </c>
      <c r="AY248" s="18" t="s">
        <v>139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90</v>
      </c>
      <c r="BK248" s="231">
        <f>ROUND(I248*H248,2)</f>
        <v>0</v>
      </c>
      <c r="BL248" s="18" t="s">
        <v>146</v>
      </c>
      <c r="BM248" s="230" t="s">
        <v>691</v>
      </c>
    </row>
    <row r="249" s="2" customFormat="1">
      <c r="A249" s="39"/>
      <c r="B249" s="40"/>
      <c r="C249" s="41"/>
      <c r="D249" s="232" t="s">
        <v>148</v>
      </c>
      <c r="E249" s="41"/>
      <c r="F249" s="233" t="s">
        <v>692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92</v>
      </c>
    </row>
    <row r="250" s="13" customFormat="1">
      <c r="A250" s="13"/>
      <c r="B250" s="237"/>
      <c r="C250" s="238"/>
      <c r="D250" s="239" t="s">
        <v>150</v>
      </c>
      <c r="E250" s="240" t="s">
        <v>1</v>
      </c>
      <c r="F250" s="241" t="s">
        <v>693</v>
      </c>
      <c r="G250" s="238"/>
      <c r="H250" s="242">
        <v>0.63100000000000001</v>
      </c>
      <c r="I250" s="243"/>
      <c r="J250" s="238"/>
      <c r="K250" s="238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150</v>
      </c>
      <c r="AU250" s="248" t="s">
        <v>92</v>
      </c>
      <c r="AV250" s="13" t="s">
        <v>92</v>
      </c>
      <c r="AW250" s="13" t="s">
        <v>37</v>
      </c>
      <c r="AX250" s="13" t="s">
        <v>82</v>
      </c>
      <c r="AY250" s="248" t="s">
        <v>139</v>
      </c>
    </row>
    <row r="251" s="13" customFormat="1">
      <c r="A251" s="13"/>
      <c r="B251" s="237"/>
      <c r="C251" s="238"/>
      <c r="D251" s="239" t="s">
        <v>150</v>
      </c>
      <c r="E251" s="240" t="s">
        <v>1</v>
      </c>
      <c r="F251" s="241" t="s">
        <v>694</v>
      </c>
      <c r="G251" s="238"/>
      <c r="H251" s="242">
        <v>2.3039999999999998</v>
      </c>
      <c r="I251" s="243"/>
      <c r="J251" s="238"/>
      <c r="K251" s="238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150</v>
      </c>
      <c r="AU251" s="248" t="s">
        <v>92</v>
      </c>
      <c r="AV251" s="13" t="s">
        <v>92</v>
      </c>
      <c r="AW251" s="13" t="s">
        <v>37</v>
      </c>
      <c r="AX251" s="13" t="s">
        <v>82</v>
      </c>
      <c r="AY251" s="248" t="s">
        <v>139</v>
      </c>
    </row>
    <row r="252" s="13" customFormat="1">
      <c r="A252" s="13"/>
      <c r="B252" s="237"/>
      <c r="C252" s="238"/>
      <c r="D252" s="239" t="s">
        <v>150</v>
      </c>
      <c r="E252" s="240" t="s">
        <v>1</v>
      </c>
      <c r="F252" s="241" t="s">
        <v>695</v>
      </c>
      <c r="G252" s="238"/>
      <c r="H252" s="242">
        <v>0.47999999999999998</v>
      </c>
      <c r="I252" s="243"/>
      <c r="J252" s="238"/>
      <c r="K252" s="238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92</v>
      </c>
      <c r="AV252" s="13" t="s">
        <v>92</v>
      </c>
      <c r="AW252" s="13" t="s">
        <v>37</v>
      </c>
      <c r="AX252" s="13" t="s">
        <v>82</v>
      </c>
      <c r="AY252" s="248" t="s">
        <v>139</v>
      </c>
    </row>
    <row r="253" s="13" customFormat="1">
      <c r="A253" s="13"/>
      <c r="B253" s="237"/>
      <c r="C253" s="238"/>
      <c r="D253" s="239" t="s">
        <v>150</v>
      </c>
      <c r="E253" s="240" t="s">
        <v>1</v>
      </c>
      <c r="F253" s="241" t="s">
        <v>696</v>
      </c>
      <c r="G253" s="238"/>
      <c r="H253" s="242">
        <v>0.28799999999999998</v>
      </c>
      <c r="I253" s="243"/>
      <c r="J253" s="238"/>
      <c r="K253" s="238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150</v>
      </c>
      <c r="AU253" s="248" t="s">
        <v>92</v>
      </c>
      <c r="AV253" s="13" t="s">
        <v>92</v>
      </c>
      <c r="AW253" s="13" t="s">
        <v>37</v>
      </c>
      <c r="AX253" s="13" t="s">
        <v>82</v>
      </c>
      <c r="AY253" s="248" t="s">
        <v>139</v>
      </c>
    </row>
    <row r="254" s="13" customFormat="1">
      <c r="A254" s="13"/>
      <c r="B254" s="237"/>
      <c r="C254" s="238"/>
      <c r="D254" s="239" t="s">
        <v>150</v>
      </c>
      <c r="E254" s="240" t="s">
        <v>1</v>
      </c>
      <c r="F254" s="241" t="s">
        <v>697</v>
      </c>
      <c r="G254" s="238"/>
      <c r="H254" s="242">
        <v>0.47999999999999998</v>
      </c>
      <c r="I254" s="243"/>
      <c r="J254" s="238"/>
      <c r="K254" s="238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150</v>
      </c>
      <c r="AU254" s="248" t="s">
        <v>92</v>
      </c>
      <c r="AV254" s="13" t="s">
        <v>92</v>
      </c>
      <c r="AW254" s="13" t="s">
        <v>37</v>
      </c>
      <c r="AX254" s="13" t="s">
        <v>82</v>
      </c>
      <c r="AY254" s="248" t="s">
        <v>139</v>
      </c>
    </row>
    <row r="255" s="13" customFormat="1">
      <c r="A255" s="13"/>
      <c r="B255" s="237"/>
      <c r="C255" s="238"/>
      <c r="D255" s="239" t="s">
        <v>150</v>
      </c>
      <c r="E255" s="240" t="s">
        <v>1</v>
      </c>
      <c r="F255" s="241" t="s">
        <v>698</v>
      </c>
      <c r="G255" s="238"/>
      <c r="H255" s="242">
        <v>0.28799999999999998</v>
      </c>
      <c r="I255" s="243"/>
      <c r="J255" s="238"/>
      <c r="K255" s="238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150</v>
      </c>
      <c r="AU255" s="248" t="s">
        <v>92</v>
      </c>
      <c r="AV255" s="13" t="s">
        <v>92</v>
      </c>
      <c r="AW255" s="13" t="s">
        <v>37</v>
      </c>
      <c r="AX255" s="13" t="s">
        <v>82</v>
      </c>
      <c r="AY255" s="248" t="s">
        <v>139</v>
      </c>
    </row>
    <row r="256" s="16" customFormat="1">
      <c r="A256" s="16"/>
      <c r="B256" s="285"/>
      <c r="C256" s="286"/>
      <c r="D256" s="239" t="s">
        <v>150</v>
      </c>
      <c r="E256" s="287" t="s">
        <v>1</v>
      </c>
      <c r="F256" s="288" t="s">
        <v>614</v>
      </c>
      <c r="G256" s="286"/>
      <c r="H256" s="289">
        <v>4.4710000000000001</v>
      </c>
      <c r="I256" s="290"/>
      <c r="J256" s="286"/>
      <c r="K256" s="286"/>
      <c r="L256" s="291"/>
      <c r="M256" s="292"/>
      <c r="N256" s="293"/>
      <c r="O256" s="293"/>
      <c r="P256" s="293"/>
      <c r="Q256" s="293"/>
      <c r="R256" s="293"/>
      <c r="S256" s="293"/>
      <c r="T256" s="294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95" t="s">
        <v>150</v>
      </c>
      <c r="AU256" s="295" t="s">
        <v>92</v>
      </c>
      <c r="AV256" s="16" t="s">
        <v>160</v>
      </c>
      <c r="AW256" s="16" t="s">
        <v>37</v>
      </c>
      <c r="AX256" s="16" t="s">
        <v>82</v>
      </c>
      <c r="AY256" s="295" t="s">
        <v>139</v>
      </c>
    </row>
    <row r="257" s="13" customFormat="1">
      <c r="A257" s="13"/>
      <c r="B257" s="237"/>
      <c r="C257" s="238"/>
      <c r="D257" s="239" t="s">
        <v>150</v>
      </c>
      <c r="E257" s="240" t="s">
        <v>1</v>
      </c>
      <c r="F257" s="241" t="s">
        <v>699</v>
      </c>
      <c r="G257" s="238"/>
      <c r="H257" s="242">
        <v>2.3260000000000001</v>
      </c>
      <c r="I257" s="243"/>
      <c r="J257" s="238"/>
      <c r="K257" s="238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150</v>
      </c>
      <c r="AU257" s="248" t="s">
        <v>92</v>
      </c>
      <c r="AV257" s="13" t="s">
        <v>92</v>
      </c>
      <c r="AW257" s="13" t="s">
        <v>37</v>
      </c>
      <c r="AX257" s="13" t="s">
        <v>82</v>
      </c>
      <c r="AY257" s="248" t="s">
        <v>139</v>
      </c>
    </row>
    <row r="258" s="14" customFormat="1">
      <c r="A258" s="14"/>
      <c r="B258" s="249"/>
      <c r="C258" s="250"/>
      <c r="D258" s="239" t="s">
        <v>150</v>
      </c>
      <c r="E258" s="251" t="s">
        <v>1</v>
      </c>
      <c r="F258" s="252" t="s">
        <v>153</v>
      </c>
      <c r="G258" s="250"/>
      <c r="H258" s="253">
        <v>6.7970000000000006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150</v>
      </c>
      <c r="AU258" s="259" t="s">
        <v>92</v>
      </c>
      <c r="AV258" s="14" t="s">
        <v>146</v>
      </c>
      <c r="AW258" s="14" t="s">
        <v>37</v>
      </c>
      <c r="AX258" s="14" t="s">
        <v>90</v>
      </c>
      <c r="AY258" s="259" t="s">
        <v>139</v>
      </c>
    </row>
    <row r="259" s="2" customFormat="1" ht="33" customHeight="1">
      <c r="A259" s="39"/>
      <c r="B259" s="40"/>
      <c r="C259" s="219" t="s">
        <v>457</v>
      </c>
      <c r="D259" s="219" t="s">
        <v>141</v>
      </c>
      <c r="E259" s="220" t="s">
        <v>700</v>
      </c>
      <c r="F259" s="221" t="s">
        <v>701</v>
      </c>
      <c r="G259" s="222" t="s">
        <v>168</v>
      </c>
      <c r="H259" s="223">
        <v>1.8320000000000001</v>
      </c>
      <c r="I259" s="224"/>
      <c r="J259" s="225">
        <f>ROUND(I259*H259,2)</f>
        <v>0</v>
      </c>
      <c r="K259" s="221" t="s">
        <v>303</v>
      </c>
      <c r="L259" s="45"/>
      <c r="M259" s="226" t="s">
        <v>1</v>
      </c>
      <c r="N259" s="227" t="s">
        <v>47</v>
      </c>
      <c r="O259" s="92"/>
      <c r="P259" s="228">
        <f>O259*H259</f>
        <v>0</v>
      </c>
      <c r="Q259" s="228">
        <v>2.1600000000000001</v>
      </c>
      <c r="R259" s="228">
        <f>Q259*H259</f>
        <v>3.9571200000000006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146</v>
      </c>
      <c r="AT259" s="230" t="s">
        <v>141</v>
      </c>
      <c r="AU259" s="230" t="s">
        <v>92</v>
      </c>
      <c r="AY259" s="18" t="s">
        <v>139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90</v>
      </c>
      <c r="BK259" s="231">
        <f>ROUND(I259*H259,2)</f>
        <v>0</v>
      </c>
      <c r="BL259" s="18" t="s">
        <v>146</v>
      </c>
      <c r="BM259" s="230" t="s">
        <v>702</v>
      </c>
    </row>
    <row r="260" s="2" customFormat="1">
      <c r="A260" s="39"/>
      <c r="B260" s="40"/>
      <c r="C260" s="41"/>
      <c r="D260" s="232" t="s">
        <v>148</v>
      </c>
      <c r="E260" s="41"/>
      <c r="F260" s="233" t="s">
        <v>703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92</v>
      </c>
    </row>
    <row r="261" s="13" customFormat="1">
      <c r="A261" s="13"/>
      <c r="B261" s="237"/>
      <c r="C261" s="238"/>
      <c r="D261" s="239" t="s">
        <v>150</v>
      </c>
      <c r="E261" s="240" t="s">
        <v>1</v>
      </c>
      <c r="F261" s="241" t="s">
        <v>704</v>
      </c>
      <c r="G261" s="238"/>
      <c r="H261" s="242">
        <v>1.3859999999999999</v>
      </c>
      <c r="I261" s="243"/>
      <c r="J261" s="238"/>
      <c r="K261" s="238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150</v>
      </c>
      <c r="AU261" s="248" t="s">
        <v>92</v>
      </c>
      <c r="AV261" s="13" t="s">
        <v>92</v>
      </c>
      <c r="AW261" s="13" t="s">
        <v>37</v>
      </c>
      <c r="AX261" s="13" t="s">
        <v>82</v>
      </c>
      <c r="AY261" s="248" t="s">
        <v>139</v>
      </c>
    </row>
    <row r="262" s="13" customFormat="1">
      <c r="A262" s="13"/>
      <c r="B262" s="237"/>
      <c r="C262" s="238"/>
      <c r="D262" s="239" t="s">
        <v>150</v>
      </c>
      <c r="E262" s="240" t="s">
        <v>1</v>
      </c>
      <c r="F262" s="241" t="s">
        <v>705</v>
      </c>
      <c r="G262" s="238"/>
      <c r="H262" s="242">
        <v>0.44600000000000001</v>
      </c>
      <c r="I262" s="243"/>
      <c r="J262" s="238"/>
      <c r="K262" s="238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150</v>
      </c>
      <c r="AU262" s="248" t="s">
        <v>92</v>
      </c>
      <c r="AV262" s="13" t="s">
        <v>92</v>
      </c>
      <c r="AW262" s="13" t="s">
        <v>37</v>
      </c>
      <c r="AX262" s="13" t="s">
        <v>82</v>
      </c>
      <c r="AY262" s="248" t="s">
        <v>139</v>
      </c>
    </row>
    <row r="263" s="14" customFormat="1">
      <c r="A263" s="14"/>
      <c r="B263" s="249"/>
      <c r="C263" s="250"/>
      <c r="D263" s="239" t="s">
        <v>150</v>
      </c>
      <c r="E263" s="251" t="s">
        <v>1</v>
      </c>
      <c r="F263" s="252" t="s">
        <v>153</v>
      </c>
      <c r="G263" s="250"/>
      <c r="H263" s="253">
        <v>1.8319999999999999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150</v>
      </c>
      <c r="AU263" s="259" t="s">
        <v>92</v>
      </c>
      <c r="AV263" s="14" t="s">
        <v>146</v>
      </c>
      <c r="AW263" s="14" t="s">
        <v>37</v>
      </c>
      <c r="AX263" s="14" t="s">
        <v>90</v>
      </c>
      <c r="AY263" s="259" t="s">
        <v>139</v>
      </c>
    </row>
    <row r="264" s="2" customFormat="1" ht="55.5" customHeight="1">
      <c r="A264" s="39"/>
      <c r="B264" s="40"/>
      <c r="C264" s="219" t="s">
        <v>476</v>
      </c>
      <c r="D264" s="219" t="s">
        <v>141</v>
      </c>
      <c r="E264" s="220" t="s">
        <v>706</v>
      </c>
      <c r="F264" s="221" t="s">
        <v>707</v>
      </c>
      <c r="G264" s="222" t="s">
        <v>260</v>
      </c>
      <c r="H264" s="223">
        <v>3.1850000000000001</v>
      </c>
      <c r="I264" s="224"/>
      <c r="J264" s="225">
        <f>ROUND(I264*H264,2)</f>
        <v>0</v>
      </c>
      <c r="K264" s="221" t="s">
        <v>303</v>
      </c>
      <c r="L264" s="45"/>
      <c r="M264" s="226" t="s">
        <v>1</v>
      </c>
      <c r="N264" s="227" t="s">
        <v>47</v>
      </c>
      <c r="O264" s="92"/>
      <c r="P264" s="228">
        <f>O264*H264</f>
        <v>0</v>
      </c>
      <c r="Q264" s="228">
        <v>0.51339999999999997</v>
      </c>
      <c r="R264" s="228">
        <f>Q264*H264</f>
        <v>1.6351789999999999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146</v>
      </c>
      <c r="AT264" s="230" t="s">
        <v>141</v>
      </c>
      <c r="AU264" s="230" t="s">
        <v>92</v>
      </c>
      <c r="AY264" s="18" t="s">
        <v>139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90</v>
      </c>
      <c r="BK264" s="231">
        <f>ROUND(I264*H264,2)</f>
        <v>0</v>
      </c>
      <c r="BL264" s="18" t="s">
        <v>146</v>
      </c>
      <c r="BM264" s="230" t="s">
        <v>708</v>
      </c>
    </row>
    <row r="265" s="2" customFormat="1">
      <c r="A265" s="39"/>
      <c r="B265" s="40"/>
      <c r="C265" s="41"/>
      <c r="D265" s="232" t="s">
        <v>148</v>
      </c>
      <c r="E265" s="41"/>
      <c r="F265" s="233" t="s">
        <v>709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148</v>
      </c>
      <c r="AU265" s="18" t="s">
        <v>92</v>
      </c>
    </row>
    <row r="266" s="13" customFormat="1">
      <c r="A266" s="13"/>
      <c r="B266" s="237"/>
      <c r="C266" s="238"/>
      <c r="D266" s="239" t="s">
        <v>150</v>
      </c>
      <c r="E266" s="240" t="s">
        <v>1</v>
      </c>
      <c r="F266" s="241" t="s">
        <v>710</v>
      </c>
      <c r="G266" s="238"/>
      <c r="H266" s="242">
        <v>3.1850000000000001</v>
      </c>
      <c r="I266" s="243"/>
      <c r="J266" s="238"/>
      <c r="K266" s="238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150</v>
      </c>
      <c r="AU266" s="248" t="s">
        <v>92</v>
      </c>
      <c r="AV266" s="13" t="s">
        <v>92</v>
      </c>
      <c r="AW266" s="13" t="s">
        <v>37</v>
      </c>
      <c r="AX266" s="13" t="s">
        <v>90</v>
      </c>
      <c r="AY266" s="248" t="s">
        <v>139</v>
      </c>
    </row>
    <row r="267" s="12" customFormat="1" ht="22.8" customHeight="1">
      <c r="A267" s="12"/>
      <c r="B267" s="203"/>
      <c r="C267" s="204"/>
      <c r="D267" s="205" t="s">
        <v>81</v>
      </c>
      <c r="E267" s="217" t="s">
        <v>210</v>
      </c>
      <c r="F267" s="217" t="s">
        <v>496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SUM(P268:P280)</f>
        <v>0</v>
      </c>
      <c r="Q267" s="211"/>
      <c r="R267" s="212">
        <f>SUM(R268:R280)</f>
        <v>0.25232250000000001</v>
      </c>
      <c r="S267" s="211"/>
      <c r="T267" s="213">
        <f>SUM(T268:T280)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90</v>
      </c>
      <c r="AT267" s="215" t="s">
        <v>81</v>
      </c>
      <c r="AU267" s="215" t="s">
        <v>90</v>
      </c>
      <c r="AY267" s="214" t="s">
        <v>139</v>
      </c>
      <c r="BK267" s="216">
        <f>SUM(BK268:BK280)</f>
        <v>0</v>
      </c>
    </row>
    <row r="268" s="2" customFormat="1" ht="44.25" customHeight="1">
      <c r="A268" s="39"/>
      <c r="B268" s="40"/>
      <c r="C268" s="219" t="s">
        <v>497</v>
      </c>
      <c r="D268" s="219" t="s">
        <v>141</v>
      </c>
      <c r="E268" s="220" t="s">
        <v>711</v>
      </c>
      <c r="F268" s="221" t="s">
        <v>712</v>
      </c>
      <c r="G268" s="222" t="s">
        <v>144</v>
      </c>
      <c r="H268" s="223">
        <v>9</v>
      </c>
      <c r="I268" s="224"/>
      <c r="J268" s="225">
        <f>ROUND(I268*H268,2)</f>
        <v>0</v>
      </c>
      <c r="K268" s="221" t="s">
        <v>303</v>
      </c>
      <c r="L268" s="45"/>
      <c r="M268" s="226" t="s">
        <v>1</v>
      </c>
      <c r="N268" s="227" t="s">
        <v>47</v>
      </c>
      <c r="O268" s="92"/>
      <c r="P268" s="228">
        <f>O268*H268</f>
        <v>0</v>
      </c>
      <c r="Q268" s="228">
        <v>0.00165</v>
      </c>
      <c r="R268" s="228">
        <f>Q268*H268</f>
        <v>0.01485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146</v>
      </c>
      <c r="AT268" s="230" t="s">
        <v>141</v>
      </c>
      <c r="AU268" s="230" t="s">
        <v>92</v>
      </c>
      <c r="AY268" s="18" t="s">
        <v>139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90</v>
      </c>
      <c r="BK268" s="231">
        <f>ROUND(I268*H268,2)</f>
        <v>0</v>
      </c>
      <c r="BL268" s="18" t="s">
        <v>146</v>
      </c>
      <c r="BM268" s="230" t="s">
        <v>713</v>
      </c>
    </row>
    <row r="269" s="2" customFormat="1">
      <c r="A269" s="39"/>
      <c r="B269" s="40"/>
      <c r="C269" s="41"/>
      <c r="D269" s="232" t="s">
        <v>148</v>
      </c>
      <c r="E269" s="41"/>
      <c r="F269" s="233" t="s">
        <v>714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92</v>
      </c>
    </row>
    <row r="270" s="13" customFormat="1">
      <c r="A270" s="13"/>
      <c r="B270" s="237"/>
      <c r="C270" s="238"/>
      <c r="D270" s="239" t="s">
        <v>150</v>
      </c>
      <c r="E270" s="240" t="s">
        <v>1</v>
      </c>
      <c r="F270" s="241" t="s">
        <v>715</v>
      </c>
      <c r="G270" s="238"/>
      <c r="H270" s="242">
        <v>9</v>
      </c>
      <c r="I270" s="243"/>
      <c r="J270" s="238"/>
      <c r="K270" s="238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150</v>
      </c>
      <c r="AU270" s="248" t="s">
        <v>92</v>
      </c>
      <c r="AV270" s="13" t="s">
        <v>92</v>
      </c>
      <c r="AW270" s="13" t="s">
        <v>37</v>
      </c>
      <c r="AX270" s="13" t="s">
        <v>90</v>
      </c>
      <c r="AY270" s="248" t="s">
        <v>139</v>
      </c>
    </row>
    <row r="271" s="2" customFormat="1" ht="16.5" customHeight="1">
      <c r="A271" s="39"/>
      <c r="B271" s="40"/>
      <c r="C271" s="271" t="s">
        <v>505</v>
      </c>
      <c r="D271" s="271" t="s">
        <v>313</v>
      </c>
      <c r="E271" s="272" t="s">
        <v>716</v>
      </c>
      <c r="F271" s="273" t="s">
        <v>717</v>
      </c>
      <c r="G271" s="274" t="s">
        <v>144</v>
      </c>
      <c r="H271" s="275">
        <v>9</v>
      </c>
      <c r="I271" s="276"/>
      <c r="J271" s="277">
        <f>ROUND(I271*H271,2)</f>
        <v>0</v>
      </c>
      <c r="K271" s="273" t="s">
        <v>303</v>
      </c>
      <c r="L271" s="278"/>
      <c r="M271" s="279" t="s">
        <v>1</v>
      </c>
      <c r="N271" s="280" t="s">
        <v>47</v>
      </c>
      <c r="O271" s="92"/>
      <c r="P271" s="228">
        <f>O271*H271</f>
        <v>0</v>
      </c>
      <c r="Q271" s="228">
        <v>0.02</v>
      </c>
      <c r="R271" s="228">
        <f>Q271*H271</f>
        <v>0.17999999999999999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210</v>
      </c>
      <c r="AT271" s="230" t="s">
        <v>313</v>
      </c>
      <c r="AU271" s="230" t="s">
        <v>92</v>
      </c>
      <c r="AY271" s="18" t="s">
        <v>139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90</v>
      </c>
      <c r="BK271" s="231">
        <f>ROUND(I271*H271,2)</f>
        <v>0</v>
      </c>
      <c r="BL271" s="18" t="s">
        <v>146</v>
      </c>
      <c r="BM271" s="230" t="s">
        <v>718</v>
      </c>
    </row>
    <row r="272" s="13" customFormat="1">
      <c r="A272" s="13"/>
      <c r="B272" s="237"/>
      <c r="C272" s="238"/>
      <c r="D272" s="239" t="s">
        <v>150</v>
      </c>
      <c r="E272" s="240" t="s">
        <v>1</v>
      </c>
      <c r="F272" s="241" t="s">
        <v>719</v>
      </c>
      <c r="G272" s="238"/>
      <c r="H272" s="242">
        <v>9</v>
      </c>
      <c r="I272" s="243"/>
      <c r="J272" s="238"/>
      <c r="K272" s="238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150</v>
      </c>
      <c r="AU272" s="248" t="s">
        <v>92</v>
      </c>
      <c r="AV272" s="13" t="s">
        <v>92</v>
      </c>
      <c r="AW272" s="13" t="s">
        <v>37</v>
      </c>
      <c r="AX272" s="13" t="s">
        <v>90</v>
      </c>
      <c r="AY272" s="248" t="s">
        <v>139</v>
      </c>
    </row>
    <row r="273" s="2" customFormat="1" ht="33" customHeight="1">
      <c r="A273" s="39"/>
      <c r="B273" s="40"/>
      <c r="C273" s="219" t="s">
        <v>509</v>
      </c>
      <c r="D273" s="219" t="s">
        <v>141</v>
      </c>
      <c r="E273" s="220" t="s">
        <v>720</v>
      </c>
      <c r="F273" s="221" t="s">
        <v>721</v>
      </c>
      <c r="G273" s="222" t="s">
        <v>500</v>
      </c>
      <c r="H273" s="223">
        <v>11.85</v>
      </c>
      <c r="I273" s="224"/>
      <c r="J273" s="225">
        <f>ROUND(I273*H273,2)</f>
        <v>0</v>
      </c>
      <c r="K273" s="221" t="s">
        <v>303</v>
      </c>
      <c r="L273" s="45"/>
      <c r="M273" s="226" t="s">
        <v>1</v>
      </c>
      <c r="N273" s="227" t="s">
        <v>47</v>
      </c>
      <c r="O273" s="92"/>
      <c r="P273" s="228">
        <f>O273*H273</f>
        <v>0</v>
      </c>
      <c r="Q273" s="228">
        <v>2.0000000000000002E-05</v>
      </c>
      <c r="R273" s="228">
        <f>Q273*H273</f>
        <v>0.00023700000000000001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146</v>
      </c>
      <c r="AT273" s="230" t="s">
        <v>141</v>
      </c>
      <c r="AU273" s="230" t="s">
        <v>92</v>
      </c>
      <c r="AY273" s="18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90</v>
      </c>
      <c r="BK273" s="231">
        <f>ROUND(I273*H273,2)</f>
        <v>0</v>
      </c>
      <c r="BL273" s="18" t="s">
        <v>146</v>
      </c>
      <c r="BM273" s="230" t="s">
        <v>722</v>
      </c>
    </row>
    <row r="274" s="2" customFormat="1">
      <c r="A274" s="39"/>
      <c r="B274" s="40"/>
      <c r="C274" s="41"/>
      <c r="D274" s="232" t="s">
        <v>148</v>
      </c>
      <c r="E274" s="41"/>
      <c r="F274" s="233" t="s">
        <v>723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92</v>
      </c>
    </row>
    <row r="275" s="13" customFormat="1">
      <c r="A275" s="13"/>
      <c r="B275" s="237"/>
      <c r="C275" s="238"/>
      <c r="D275" s="239" t="s">
        <v>150</v>
      </c>
      <c r="E275" s="240" t="s">
        <v>1</v>
      </c>
      <c r="F275" s="241" t="s">
        <v>724</v>
      </c>
      <c r="G275" s="238"/>
      <c r="H275" s="242">
        <v>11.85</v>
      </c>
      <c r="I275" s="243"/>
      <c r="J275" s="238"/>
      <c r="K275" s="238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150</v>
      </c>
      <c r="AU275" s="248" t="s">
        <v>92</v>
      </c>
      <c r="AV275" s="13" t="s">
        <v>92</v>
      </c>
      <c r="AW275" s="13" t="s">
        <v>37</v>
      </c>
      <c r="AX275" s="13" t="s">
        <v>90</v>
      </c>
      <c r="AY275" s="248" t="s">
        <v>139</v>
      </c>
    </row>
    <row r="276" s="2" customFormat="1" ht="24.15" customHeight="1">
      <c r="A276" s="39"/>
      <c r="B276" s="40"/>
      <c r="C276" s="271" t="s">
        <v>515</v>
      </c>
      <c r="D276" s="271" t="s">
        <v>313</v>
      </c>
      <c r="E276" s="272" t="s">
        <v>725</v>
      </c>
      <c r="F276" s="273" t="s">
        <v>726</v>
      </c>
      <c r="G276" s="274" t="s">
        <v>500</v>
      </c>
      <c r="H276" s="275">
        <v>11.85</v>
      </c>
      <c r="I276" s="276"/>
      <c r="J276" s="277">
        <f>ROUND(I276*H276,2)</f>
        <v>0</v>
      </c>
      <c r="K276" s="273" t="s">
        <v>303</v>
      </c>
      <c r="L276" s="278"/>
      <c r="M276" s="279" t="s">
        <v>1</v>
      </c>
      <c r="N276" s="280" t="s">
        <v>47</v>
      </c>
      <c r="O276" s="92"/>
      <c r="P276" s="228">
        <f>O276*H276</f>
        <v>0</v>
      </c>
      <c r="Q276" s="228">
        <v>0.0048300000000000001</v>
      </c>
      <c r="R276" s="228">
        <f>Q276*H276</f>
        <v>0.057235500000000002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210</v>
      </c>
      <c r="AT276" s="230" t="s">
        <v>313</v>
      </c>
      <c r="AU276" s="230" t="s">
        <v>92</v>
      </c>
      <c r="AY276" s="18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90</v>
      </c>
      <c r="BK276" s="231">
        <f>ROUND(I276*H276,2)</f>
        <v>0</v>
      </c>
      <c r="BL276" s="18" t="s">
        <v>146</v>
      </c>
      <c r="BM276" s="230" t="s">
        <v>727</v>
      </c>
    </row>
    <row r="277" s="2" customFormat="1">
      <c r="A277" s="39"/>
      <c r="B277" s="40"/>
      <c r="C277" s="41"/>
      <c r="D277" s="239" t="s">
        <v>177</v>
      </c>
      <c r="E277" s="41"/>
      <c r="F277" s="260" t="s">
        <v>728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177</v>
      </c>
      <c r="AU277" s="18" t="s">
        <v>92</v>
      </c>
    </row>
    <row r="278" s="13" customFormat="1">
      <c r="A278" s="13"/>
      <c r="B278" s="237"/>
      <c r="C278" s="238"/>
      <c r="D278" s="239" t="s">
        <v>150</v>
      </c>
      <c r="E278" s="240" t="s">
        <v>1</v>
      </c>
      <c r="F278" s="241" t="s">
        <v>729</v>
      </c>
      <c r="G278" s="238"/>
      <c r="H278" s="242">
        <v>11.85</v>
      </c>
      <c r="I278" s="243"/>
      <c r="J278" s="238"/>
      <c r="K278" s="238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150</v>
      </c>
      <c r="AU278" s="248" t="s">
        <v>92</v>
      </c>
      <c r="AV278" s="13" t="s">
        <v>92</v>
      </c>
      <c r="AW278" s="13" t="s">
        <v>37</v>
      </c>
      <c r="AX278" s="13" t="s">
        <v>90</v>
      </c>
      <c r="AY278" s="248" t="s">
        <v>139</v>
      </c>
    </row>
    <row r="279" s="2" customFormat="1" ht="24.15" customHeight="1">
      <c r="A279" s="39"/>
      <c r="B279" s="40"/>
      <c r="C279" s="219" t="s">
        <v>522</v>
      </c>
      <c r="D279" s="219" t="s">
        <v>141</v>
      </c>
      <c r="E279" s="220" t="s">
        <v>730</v>
      </c>
      <c r="F279" s="221" t="s">
        <v>731</v>
      </c>
      <c r="G279" s="222" t="s">
        <v>144</v>
      </c>
      <c r="H279" s="223">
        <v>1</v>
      </c>
      <c r="I279" s="224"/>
      <c r="J279" s="225">
        <f>ROUND(I279*H279,2)</f>
        <v>0</v>
      </c>
      <c r="K279" s="221" t="s">
        <v>303</v>
      </c>
      <c r="L279" s="45"/>
      <c r="M279" s="226" t="s">
        <v>1</v>
      </c>
      <c r="N279" s="227" t="s">
        <v>47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146</v>
      </c>
      <c r="AT279" s="230" t="s">
        <v>141</v>
      </c>
      <c r="AU279" s="230" t="s">
        <v>92</v>
      </c>
      <c r="AY279" s="18" t="s">
        <v>139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90</v>
      </c>
      <c r="BK279" s="231">
        <f>ROUND(I279*H279,2)</f>
        <v>0</v>
      </c>
      <c r="BL279" s="18" t="s">
        <v>146</v>
      </c>
      <c r="BM279" s="230" t="s">
        <v>732</v>
      </c>
    </row>
    <row r="280" s="2" customFormat="1">
      <c r="A280" s="39"/>
      <c r="B280" s="40"/>
      <c r="C280" s="41"/>
      <c r="D280" s="232" t="s">
        <v>148</v>
      </c>
      <c r="E280" s="41"/>
      <c r="F280" s="233" t="s">
        <v>733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148</v>
      </c>
      <c r="AU280" s="18" t="s">
        <v>92</v>
      </c>
    </row>
    <row r="281" s="12" customFormat="1" ht="22.8" customHeight="1">
      <c r="A281" s="12"/>
      <c r="B281" s="203"/>
      <c r="C281" s="204"/>
      <c r="D281" s="205" t="s">
        <v>81</v>
      </c>
      <c r="E281" s="217" t="s">
        <v>216</v>
      </c>
      <c r="F281" s="217" t="s">
        <v>734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SUM(P282:P293)</f>
        <v>0</v>
      </c>
      <c r="Q281" s="211"/>
      <c r="R281" s="212">
        <f>SUM(R282:R293)</f>
        <v>0.19767399999999999</v>
      </c>
      <c r="S281" s="211"/>
      <c r="T281" s="213">
        <f>SUM(T282:T293)</f>
        <v>7.2530000000000001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90</v>
      </c>
      <c r="AT281" s="215" t="s">
        <v>81</v>
      </c>
      <c r="AU281" s="215" t="s">
        <v>90</v>
      </c>
      <c r="AY281" s="214" t="s">
        <v>139</v>
      </c>
      <c r="BK281" s="216">
        <f>SUM(BK282:BK293)</f>
        <v>0</v>
      </c>
    </row>
    <row r="282" s="2" customFormat="1" ht="44.25" customHeight="1">
      <c r="A282" s="39"/>
      <c r="B282" s="40"/>
      <c r="C282" s="219" t="s">
        <v>735</v>
      </c>
      <c r="D282" s="219" t="s">
        <v>141</v>
      </c>
      <c r="E282" s="220" t="s">
        <v>736</v>
      </c>
      <c r="F282" s="221" t="s">
        <v>737</v>
      </c>
      <c r="G282" s="222" t="s">
        <v>260</v>
      </c>
      <c r="H282" s="223">
        <v>2.4199999999999999</v>
      </c>
      <c r="I282" s="224"/>
      <c r="J282" s="225">
        <f>ROUND(I282*H282,2)</f>
        <v>0</v>
      </c>
      <c r="K282" s="221" t="s">
        <v>303</v>
      </c>
      <c r="L282" s="45"/>
      <c r="M282" s="226" t="s">
        <v>1</v>
      </c>
      <c r="N282" s="227" t="s">
        <v>47</v>
      </c>
      <c r="O282" s="92"/>
      <c r="P282" s="228">
        <f>O282*H282</f>
        <v>0</v>
      </c>
      <c r="Q282" s="228">
        <v>0.046219999999999997</v>
      </c>
      <c r="R282" s="228">
        <f>Q282*H282</f>
        <v>0.11185239999999999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146</v>
      </c>
      <c r="AT282" s="230" t="s">
        <v>141</v>
      </c>
      <c r="AU282" s="230" t="s">
        <v>92</v>
      </c>
      <c r="AY282" s="18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90</v>
      </c>
      <c r="BK282" s="231">
        <f>ROUND(I282*H282,2)</f>
        <v>0</v>
      </c>
      <c r="BL282" s="18" t="s">
        <v>146</v>
      </c>
      <c r="BM282" s="230" t="s">
        <v>738</v>
      </c>
    </row>
    <row r="283" s="2" customFormat="1">
      <c r="A283" s="39"/>
      <c r="B283" s="40"/>
      <c r="C283" s="41"/>
      <c r="D283" s="232" t="s">
        <v>148</v>
      </c>
      <c r="E283" s="41"/>
      <c r="F283" s="233" t="s">
        <v>739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148</v>
      </c>
      <c r="AU283" s="18" t="s">
        <v>92</v>
      </c>
    </row>
    <row r="284" s="13" customFormat="1">
      <c r="A284" s="13"/>
      <c r="B284" s="237"/>
      <c r="C284" s="238"/>
      <c r="D284" s="239" t="s">
        <v>150</v>
      </c>
      <c r="E284" s="240" t="s">
        <v>1</v>
      </c>
      <c r="F284" s="241" t="s">
        <v>740</v>
      </c>
      <c r="G284" s="238"/>
      <c r="H284" s="242">
        <v>2.4199999999999999</v>
      </c>
      <c r="I284" s="243"/>
      <c r="J284" s="238"/>
      <c r="K284" s="238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150</v>
      </c>
      <c r="AU284" s="248" t="s">
        <v>92</v>
      </c>
      <c r="AV284" s="13" t="s">
        <v>92</v>
      </c>
      <c r="AW284" s="13" t="s">
        <v>37</v>
      </c>
      <c r="AX284" s="13" t="s">
        <v>90</v>
      </c>
      <c r="AY284" s="248" t="s">
        <v>139</v>
      </c>
    </row>
    <row r="285" s="2" customFormat="1" ht="16.5" customHeight="1">
      <c r="A285" s="39"/>
      <c r="B285" s="40"/>
      <c r="C285" s="219" t="s">
        <v>741</v>
      </c>
      <c r="D285" s="219" t="s">
        <v>141</v>
      </c>
      <c r="E285" s="220" t="s">
        <v>742</v>
      </c>
      <c r="F285" s="221" t="s">
        <v>743</v>
      </c>
      <c r="G285" s="222" t="s">
        <v>500</v>
      </c>
      <c r="H285" s="223">
        <v>1.2</v>
      </c>
      <c r="I285" s="224"/>
      <c r="J285" s="225">
        <f>ROUND(I285*H285,2)</f>
        <v>0</v>
      </c>
      <c r="K285" s="221" t="s">
        <v>303</v>
      </c>
      <c r="L285" s="45"/>
      <c r="M285" s="226" t="s">
        <v>1</v>
      </c>
      <c r="N285" s="227" t="s">
        <v>47</v>
      </c>
      <c r="O285" s="92"/>
      <c r="P285" s="228">
        <f>O285*H285</f>
        <v>0</v>
      </c>
      <c r="Q285" s="228">
        <v>0.069250000000000006</v>
      </c>
      <c r="R285" s="228">
        <f>Q285*H285</f>
        <v>0.083100000000000007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146</v>
      </c>
      <c r="AT285" s="230" t="s">
        <v>141</v>
      </c>
      <c r="AU285" s="230" t="s">
        <v>92</v>
      </c>
      <c r="AY285" s="18" t="s">
        <v>139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90</v>
      </c>
      <c r="BK285" s="231">
        <f>ROUND(I285*H285,2)</f>
        <v>0</v>
      </c>
      <c r="BL285" s="18" t="s">
        <v>146</v>
      </c>
      <c r="BM285" s="230" t="s">
        <v>744</v>
      </c>
    </row>
    <row r="286" s="2" customFormat="1">
      <c r="A286" s="39"/>
      <c r="B286" s="40"/>
      <c r="C286" s="41"/>
      <c r="D286" s="232" t="s">
        <v>148</v>
      </c>
      <c r="E286" s="41"/>
      <c r="F286" s="233" t="s">
        <v>745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148</v>
      </c>
      <c r="AU286" s="18" t="s">
        <v>92</v>
      </c>
    </row>
    <row r="287" s="13" customFormat="1">
      <c r="A287" s="13"/>
      <c r="B287" s="237"/>
      <c r="C287" s="238"/>
      <c r="D287" s="239" t="s">
        <v>150</v>
      </c>
      <c r="E287" s="240" t="s">
        <v>1</v>
      </c>
      <c r="F287" s="241" t="s">
        <v>746</v>
      </c>
      <c r="G287" s="238"/>
      <c r="H287" s="242">
        <v>1.2</v>
      </c>
      <c r="I287" s="243"/>
      <c r="J287" s="238"/>
      <c r="K287" s="238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150</v>
      </c>
      <c r="AU287" s="248" t="s">
        <v>92</v>
      </c>
      <c r="AV287" s="13" t="s">
        <v>92</v>
      </c>
      <c r="AW287" s="13" t="s">
        <v>37</v>
      </c>
      <c r="AX287" s="13" t="s">
        <v>90</v>
      </c>
      <c r="AY287" s="248" t="s">
        <v>139</v>
      </c>
    </row>
    <row r="288" s="2" customFormat="1" ht="24.15" customHeight="1">
      <c r="A288" s="39"/>
      <c r="B288" s="40"/>
      <c r="C288" s="219" t="s">
        <v>747</v>
      </c>
      <c r="D288" s="219" t="s">
        <v>141</v>
      </c>
      <c r="E288" s="220" t="s">
        <v>748</v>
      </c>
      <c r="F288" s="221" t="s">
        <v>749</v>
      </c>
      <c r="G288" s="222" t="s">
        <v>316</v>
      </c>
      <c r="H288" s="223">
        <v>2.7000000000000002</v>
      </c>
      <c r="I288" s="224"/>
      <c r="J288" s="225">
        <f>ROUND(I288*H288,2)</f>
        <v>0</v>
      </c>
      <c r="K288" s="221" t="s">
        <v>303</v>
      </c>
      <c r="L288" s="45"/>
      <c r="M288" s="226" t="s">
        <v>1</v>
      </c>
      <c r="N288" s="227" t="s">
        <v>47</v>
      </c>
      <c r="O288" s="92"/>
      <c r="P288" s="228">
        <f>O288*H288</f>
        <v>0</v>
      </c>
      <c r="Q288" s="228">
        <v>0.001008</v>
      </c>
      <c r="R288" s="228">
        <f>Q288*H288</f>
        <v>0.0027216000000000002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146</v>
      </c>
      <c r="AT288" s="230" t="s">
        <v>141</v>
      </c>
      <c r="AU288" s="230" t="s">
        <v>92</v>
      </c>
      <c r="AY288" s="18" t="s">
        <v>139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90</v>
      </c>
      <c r="BK288" s="231">
        <f>ROUND(I288*H288,2)</f>
        <v>0</v>
      </c>
      <c r="BL288" s="18" t="s">
        <v>146</v>
      </c>
      <c r="BM288" s="230" t="s">
        <v>750</v>
      </c>
    </row>
    <row r="289" s="2" customFormat="1">
      <c r="A289" s="39"/>
      <c r="B289" s="40"/>
      <c r="C289" s="41"/>
      <c r="D289" s="232" t="s">
        <v>148</v>
      </c>
      <c r="E289" s="41"/>
      <c r="F289" s="233" t="s">
        <v>751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148</v>
      </c>
      <c r="AU289" s="18" t="s">
        <v>92</v>
      </c>
    </row>
    <row r="290" s="13" customFormat="1">
      <c r="A290" s="13"/>
      <c r="B290" s="237"/>
      <c r="C290" s="238"/>
      <c r="D290" s="239" t="s">
        <v>150</v>
      </c>
      <c r="E290" s="240" t="s">
        <v>1</v>
      </c>
      <c r="F290" s="241" t="s">
        <v>752</v>
      </c>
      <c r="G290" s="238"/>
      <c r="H290" s="242">
        <v>2.7000000000000002</v>
      </c>
      <c r="I290" s="243"/>
      <c r="J290" s="238"/>
      <c r="K290" s="238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150</v>
      </c>
      <c r="AU290" s="248" t="s">
        <v>92</v>
      </c>
      <c r="AV290" s="13" t="s">
        <v>92</v>
      </c>
      <c r="AW290" s="13" t="s">
        <v>37</v>
      </c>
      <c r="AX290" s="13" t="s">
        <v>90</v>
      </c>
      <c r="AY290" s="248" t="s">
        <v>139</v>
      </c>
    </row>
    <row r="291" s="2" customFormat="1" ht="49.05" customHeight="1">
      <c r="A291" s="39"/>
      <c r="B291" s="40"/>
      <c r="C291" s="219" t="s">
        <v>753</v>
      </c>
      <c r="D291" s="219" t="s">
        <v>141</v>
      </c>
      <c r="E291" s="220" t="s">
        <v>754</v>
      </c>
      <c r="F291" s="221" t="s">
        <v>755</v>
      </c>
      <c r="G291" s="222" t="s">
        <v>395</v>
      </c>
      <c r="H291" s="223">
        <v>1</v>
      </c>
      <c r="I291" s="224"/>
      <c r="J291" s="225">
        <f>ROUND(I291*H291,2)</f>
        <v>0</v>
      </c>
      <c r="K291" s="221" t="s">
        <v>756</v>
      </c>
      <c r="L291" s="45"/>
      <c r="M291" s="226" t="s">
        <v>1</v>
      </c>
      <c r="N291" s="227" t="s">
        <v>47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7.2530000000000001</v>
      </c>
      <c r="T291" s="229">
        <f>S291*H291</f>
        <v>7.2530000000000001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146</v>
      </c>
      <c r="AT291" s="230" t="s">
        <v>141</v>
      </c>
      <c r="AU291" s="230" t="s">
        <v>92</v>
      </c>
      <c r="AY291" s="18" t="s">
        <v>139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90</v>
      </c>
      <c r="BK291" s="231">
        <f>ROUND(I291*H291,2)</f>
        <v>0</v>
      </c>
      <c r="BL291" s="18" t="s">
        <v>146</v>
      </c>
      <c r="BM291" s="230" t="s">
        <v>757</v>
      </c>
    </row>
    <row r="292" s="2" customFormat="1">
      <c r="A292" s="39"/>
      <c r="B292" s="40"/>
      <c r="C292" s="41"/>
      <c r="D292" s="232" t="s">
        <v>148</v>
      </c>
      <c r="E292" s="41"/>
      <c r="F292" s="233" t="s">
        <v>758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92</v>
      </c>
    </row>
    <row r="293" s="2" customFormat="1">
      <c r="A293" s="39"/>
      <c r="B293" s="40"/>
      <c r="C293" s="41"/>
      <c r="D293" s="239" t="s">
        <v>177</v>
      </c>
      <c r="E293" s="41"/>
      <c r="F293" s="260" t="s">
        <v>759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177</v>
      </c>
      <c r="AU293" s="18" t="s">
        <v>92</v>
      </c>
    </row>
    <row r="294" s="12" customFormat="1" ht="22.8" customHeight="1">
      <c r="A294" s="12"/>
      <c r="B294" s="203"/>
      <c r="C294" s="204"/>
      <c r="D294" s="205" t="s">
        <v>81</v>
      </c>
      <c r="E294" s="217" t="s">
        <v>760</v>
      </c>
      <c r="F294" s="217" t="s">
        <v>761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SUM(P295:P296)</f>
        <v>0</v>
      </c>
      <c r="Q294" s="211"/>
      <c r="R294" s="212">
        <f>SUM(R295:R296)</f>
        <v>0</v>
      </c>
      <c r="S294" s="211"/>
      <c r="T294" s="213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90</v>
      </c>
      <c r="AT294" s="215" t="s">
        <v>81</v>
      </c>
      <c r="AU294" s="215" t="s">
        <v>90</v>
      </c>
      <c r="AY294" s="214" t="s">
        <v>139</v>
      </c>
      <c r="BK294" s="216">
        <f>SUM(BK295:BK296)</f>
        <v>0</v>
      </c>
    </row>
    <row r="295" s="2" customFormat="1" ht="24.15" customHeight="1">
      <c r="A295" s="39"/>
      <c r="B295" s="40"/>
      <c r="C295" s="219" t="s">
        <v>762</v>
      </c>
      <c r="D295" s="219" t="s">
        <v>141</v>
      </c>
      <c r="E295" s="220" t="s">
        <v>763</v>
      </c>
      <c r="F295" s="221" t="s">
        <v>764</v>
      </c>
      <c r="G295" s="222" t="s">
        <v>395</v>
      </c>
      <c r="H295" s="223">
        <v>1</v>
      </c>
      <c r="I295" s="224"/>
      <c r="J295" s="225">
        <f>ROUND(I295*H295,2)</f>
        <v>0</v>
      </c>
      <c r="K295" s="221" t="s">
        <v>1</v>
      </c>
      <c r="L295" s="45"/>
      <c r="M295" s="226" t="s">
        <v>1</v>
      </c>
      <c r="N295" s="227" t="s">
        <v>47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146</v>
      </c>
      <c r="AT295" s="230" t="s">
        <v>141</v>
      </c>
      <c r="AU295" s="230" t="s">
        <v>92</v>
      </c>
      <c r="AY295" s="18" t="s">
        <v>139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90</v>
      </c>
      <c r="BK295" s="231">
        <f>ROUND(I295*H295,2)</f>
        <v>0</v>
      </c>
      <c r="BL295" s="18" t="s">
        <v>146</v>
      </c>
      <c r="BM295" s="230" t="s">
        <v>765</v>
      </c>
    </row>
    <row r="296" s="2" customFormat="1">
      <c r="A296" s="39"/>
      <c r="B296" s="40"/>
      <c r="C296" s="41"/>
      <c r="D296" s="239" t="s">
        <v>177</v>
      </c>
      <c r="E296" s="41"/>
      <c r="F296" s="260" t="s">
        <v>766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177</v>
      </c>
      <c r="AU296" s="18" t="s">
        <v>92</v>
      </c>
    </row>
    <row r="297" s="12" customFormat="1" ht="22.8" customHeight="1">
      <c r="A297" s="12"/>
      <c r="B297" s="203"/>
      <c r="C297" s="204"/>
      <c r="D297" s="205" t="s">
        <v>81</v>
      </c>
      <c r="E297" s="217" t="s">
        <v>520</v>
      </c>
      <c r="F297" s="217" t="s">
        <v>521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SUM(P298:P299)</f>
        <v>0</v>
      </c>
      <c r="Q297" s="211"/>
      <c r="R297" s="212">
        <f>SUM(R298:R299)</f>
        <v>0</v>
      </c>
      <c r="S297" s="211"/>
      <c r="T297" s="213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90</v>
      </c>
      <c r="AT297" s="215" t="s">
        <v>81</v>
      </c>
      <c r="AU297" s="215" t="s">
        <v>90</v>
      </c>
      <c r="AY297" s="214" t="s">
        <v>139</v>
      </c>
      <c r="BK297" s="216">
        <f>SUM(BK298:BK299)</f>
        <v>0</v>
      </c>
    </row>
    <row r="298" s="2" customFormat="1" ht="33" customHeight="1">
      <c r="A298" s="39"/>
      <c r="B298" s="40"/>
      <c r="C298" s="219" t="s">
        <v>767</v>
      </c>
      <c r="D298" s="219" t="s">
        <v>141</v>
      </c>
      <c r="E298" s="220" t="s">
        <v>523</v>
      </c>
      <c r="F298" s="221" t="s">
        <v>768</v>
      </c>
      <c r="G298" s="222" t="s">
        <v>525</v>
      </c>
      <c r="H298" s="223">
        <v>43.537999999999997</v>
      </c>
      <c r="I298" s="224"/>
      <c r="J298" s="225">
        <f>ROUND(I298*H298,2)</f>
        <v>0</v>
      </c>
      <c r="K298" s="221" t="s">
        <v>303</v>
      </c>
      <c r="L298" s="45"/>
      <c r="M298" s="226" t="s">
        <v>1</v>
      </c>
      <c r="N298" s="227" t="s">
        <v>47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146</v>
      </c>
      <c r="AT298" s="230" t="s">
        <v>141</v>
      </c>
      <c r="AU298" s="230" t="s">
        <v>92</v>
      </c>
      <c r="AY298" s="18" t="s">
        <v>139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90</v>
      </c>
      <c r="BK298" s="231">
        <f>ROUND(I298*H298,2)</f>
        <v>0</v>
      </c>
      <c r="BL298" s="18" t="s">
        <v>146</v>
      </c>
      <c r="BM298" s="230" t="s">
        <v>769</v>
      </c>
    </row>
    <row r="299" s="2" customFormat="1">
      <c r="A299" s="39"/>
      <c r="B299" s="40"/>
      <c r="C299" s="41"/>
      <c r="D299" s="232" t="s">
        <v>148</v>
      </c>
      <c r="E299" s="41"/>
      <c r="F299" s="233" t="s">
        <v>770</v>
      </c>
      <c r="G299" s="41"/>
      <c r="H299" s="41"/>
      <c r="I299" s="234"/>
      <c r="J299" s="41"/>
      <c r="K299" s="41"/>
      <c r="L299" s="45"/>
      <c r="M299" s="281"/>
      <c r="N299" s="282"/>
      <c r="O299" s="283"/>
      <c r="P299" s="283"/>
      <c r="Q299" s="283"/>
      <c r="R299" s="283"/>
      <c r="S299" s="283"/>
      <c r="T299" s="28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92</v>
      </c>
    </row>
    <row r="300" s="2" customFormat="1" ht="6.96" customHeight="1">
      <c r="A300" s="39"/>
      <c r="B300" s="67"/>
      <c r="C300" s="68"/>
      <c r="D300" s="68"/>
      <c r="E300" s="68"/>
      <c r="F300" s="68"/>
      <c r="G300" s="68"/>
      <c r="H300" s="68"/>
      <c r="I300" s="68"/>
      <c r="J300" s="68"/>
      <c r="K300" s="68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9S/Xsyv5kSiZWJ+D4FP9jrjXvydpWxpseSxA4ppL2Fr4fI4dWi4StbzVKUgzFD4t1EOMvhaK7kF8sd9sjBY2Kg==" hashValue="WXohz6nQyGGjEK3ENSPYb5V7r+TMBF9jd1PX4m/dxjlI3N0HOXwNI9CEwFE7xLR10Yjd1JB4iK7i/XIpI6rMDQ==" algorithmName="SHA-512" password="CC35"/>
  <autoFilter ref="C124:K29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5_01/124253100"/>
    <hyperlink ref="F135" r:id="rId2" display="https://podminky.urs.cz/item/CS_URS_2025_01/132251251"/>
    <hyperlink ref="F140" r:id="rId3" display="https://podminky.urs.cz/item/CS_URS_2025_01/162251101"/>
    <hyperlink ref="F143" r:id="rId4" display="https://podminky.urs.cz/item/CS_URS_2025_01/162251102"/>
    <hyperlink ref="F148" r:id="rId5" display="https://podminky.urs.cz/item/CS_URS_2025_01/166151101"/>
    <hyperlink ref="F151" r:id="rId6" display="https://podminky.urs.cz/item/CS_URS_2025_01/167151101"/>
    <hyperlink ref="F154" r:id="rId7" display="https://podminky.urs.cz/item/CS_URS_2025_01/171103202"/>
    <hyperlink ref="F160" r:id="rId8" display="https://podminky.urs.cz/item/CS_URS_2025_01/171251201"/>
    <hyperlink ref="F163" r:id="rId9" display="https://podminky.urs.cz/item/CS_URS_2025_01/181951112"/>
    <hyperlink ref="F169" r:id="rId10" display="https://podminky.urs.cz/item/CS_URS_2025_01/273326231"/>
    <hyperlink ref="F172" r:id="rId11" display="https://podminky.urs.cz/item/CS_URS_2025_01/274315512"/>
    <hyperlink ref="F176" r:id="rId12" display="https://podminky.urs.cz/item/CS_URS_2023_02/274351111"/>
    <hyperlink ref="F180" r:id="rId13" display="https://podminky.urs.cz/item/CS_URS_2025_01/275315512"/>
    <hyperlink ref="F185" r:id="rId14" display="https://podminky.urs.cz/item/CS_URS_2025_01/275321117"/>
    <hyperlink ref="F188" r:id="rId15" display="https://podminky.urs.cz/item/CS_URS_2025_01/321351010"/>
    <hyperlink ref="F195" r:id="rId16" display="https://podminky.urs.cz/item/CS_URS_2025_01/321352010"/>
    <hyperlink ref="F197" r:id="rId17" display="https://podminky.urs.cz/item/CS_URS_2025_01/451315111"/>
    <hyperlink ref="F202" r:id="rId18" display="https://podminky.urs.cz/item/CS_URS_2025_01/894601111"/>
    <hyperlink ref="F205" r:id="rId19" display="https://podminky.urs.cz/item/CS_URS_2025_01/894608211"/>
    <hyperlink ref="F222" r:id="rId20" display="https://podminky.urs.cz/item/CS_URS_2025_01/321321115"/>
    <hyperlink ref="F228" r:id="rId21" display="https://podminky.urs.cz/item/CS_URS_2025_01/321351010"/>
    <hyperlink ref="F233" r:id="rId22" display="https://podminky.urs.cz/item/CS_URS_2025_01/321352010"/>
    <hyperlink ref="F238" r:id="rId23" display="https://podminky.urs.cz/item/CS_URS_2025_01/451561111r"/>
    <hyperlink ref="F241" r:id="rId24" display="https://podminky.urs.cz/item/CS_URS_2025_01/462512270"/>
    <hyperlink ref="F249" r:id="rId25" display="https://podminky.urs.cz/item/CS_URS_2025_01/463211152"/>
    <hyperlink ref="F260" r:id="rId26" display="https://podminky.urs.cz/item/CS_URS_2025_01/464531111"/>
    <hyperlink ref="F265" r:id="rId27" display="https://podminky.urs.cz/item/CS_URS_2025_01/465511227"/>
    <hyperlink ref="F269" r:id="rId28" display="https://podminky.urs.cz/item/CS_URS_2025_01/812372222"/>
    <hyperlink ref="F274" r:id="rId29" display="https://podminky.urs.cz/item/CS_URS_2025_01/871370410"/>
    <hyperlink ref="F280" r:id="rId30" display="https://podminky.urs.cz/item/CS_URS_2025_01/936992169"/>
    <hyperlink ref="F283" r:id="rId31" display="https://podminky.urs.cz/item/CS_URS_2025_01/934956124"/>
    <hyperlink ref="F286" r:id="rId32" display="https://podminky.urs.cz/item/CS_URS_2025_01/936501111"/>
    <hyperlink ref="F289" r:id="rId33" display="https://podminky.urs.cz/item/CS_URS_2025_01/9369410R"/>
    <hyperlink ref="F292" r:id="rId34" display="https://podminky.urs.cz/item/CS_URS_2021_02/9603212-R"/>
    <hyperlink ref="F299" r:id="rId35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ROUND((SUM(BE121:BE242)),  2)</f>
        <v>0</v>
      </c>
      <c r="G33" s="39"/>
      <c r="H33" s="39"/>
      <c r="I33" s="156">
        <v>0.20999999999999999</v>
      </c>
      <c r="J33" s="155">
        <f>ROUND(((SUM(BE121:BE242))*I33),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ROUND((SUM(BF121:BF242)),  2)</f>
        <v>0</v>
      </c>
      <c r="G34" s="39"/>
      <c r="H34" s="39"/>
      <c r="I34" s="156">
        <v>0.12</v>
      </c>
      <c r="J34" s="155">
        <f>ROUND(((SUM(BF121:BF242))*I34),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ROUND((SUM(BG121:BG242)),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ROUND((SUM(BH121:BH242)),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ROUND((SUM(BI121:BI242)),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3 - SO 3 – Bezpečnostní přeliv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529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530</v>
      </c>
      <c r="E99" s="189"/>
      <c r="F99" s="189"/>
      <c r="G99" s="189"/>
      <c r="H99" s="189"/>
      <c r="I99" s="189"/>
      <c r="J99" s="190">
        <f>J170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121</v>
      </c>
      <c r="E100" s="189"/>
      <c r="F100" s="189"/>
      <c r="G100" s="189"/>
      <c r="H100" s="189"/>
      <c r="I100" s="189"/>
      <c r="J100" s="190">
        <f>J199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J240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MVN Ovčí rybník – rekonstrukce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3 - SO 3 – Bezpečnostní přeliv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Karlovy Vary</v>
      </c>
      <c r="G115" s="41"/>
      <c r="H115" s="41"/>
      <c r="I115" s="33" t="s">
        <v>23</v>
      </c>
      <c r="J115" s="80" t="str">
        <f>IF(J12="","",J12)</f>
        <v>28. 3. 2025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25</v>
      </c>
      <c r="D117" s="41"/>
      <c r="E117" s="41"/>
      <c r="F117" s="28" t="str">
        <f>E15</f>
        <v>Lázeňské lesy a parky Karlovy Vary, p. o.</v>
      </c>
      <c r="G117" s="41"/>
      <c r="H117" s="41"/>
      <c r="I117" s="33" t="s">
        <v>33</v>
      </c>
      <c r="J117" s="37" t="str">
        <f>E21</f>
        <v>AV ProENVI,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31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125</v>
      </c>
      <c r="D120" s="195" t="s">
        <v>67</v>
      </c>
      <c r="E120" s="195" t="s">
        <v>63</v>
      </c>
      <c r="F120" s="195" t="s">
        <v>64</v>
      </c>
      <c r="G120" s="195" t="s">
        <v>126</v>
      </c>
      <c r="H120" s="195" t="s">
        <v>127</v>
      </c>
      <c r="I120" s="195" t="s">
        <v>128</v>
      </c>
      <c r="J120" s="195" t="s">
        <v>116</v>
      </c>
      <c r="K120" s="196" t="s">
        <v>129</v>
      </c>
      <c r="L120" s="197"/>
      <c r="M120" s="101" t="s">
        <v>1</v>
      </c>
      <c r="N120" s="102" t="s">
        <v>46</v>
      </c>
      <c r="O120" s="102" t="s">
        <v>130</v>
      </c>
      <c r="P120" s="102" t="s">
        <v>131</v>
      </c>
      <c r="Q120" s="102" t="s">
        <v>132</v>
      </c>
      <c r="R120" s="102" t="s">
        <v>133</v>
      </c>
      <c r="S120" s="102" t="s">
        <v>134</v>
      </c>
      <c r="T120" s="103" t="s">
        <v>135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136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110.53183783188388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81</v>
      </c>
      <c r="AU121" s="18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81</v>
      </c>
      <c r="E122" s="206" t="s">
        <v>137</v>
      </c>
      <c r="F122" s="206" t="s">
        <v>138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P123+P170+P199+P240</f>
        <v>0</v>
      </c>
      <c r="Q122" s="211"/>
      <c r="R122" s="212">
        <f>R123+R170+R199+R240</f>
        <v>110.53183783188388</v>
      </c>
      <c r="S122" s="211"/>
      <c r="T122" s="213">
        <f>T123+T170+T199+T240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90</v>
      </c>
      <c r="AT122" s="215" t="s">
        <v>81</v>
      </c>
      <c r="AU122" s="215" t="s">
        <v>82</v>
      </c>
      <c r="AY122" s="214" t="s">
        <v>139</v>
      </c>
      <c r="BK122" s="216">
        <f>BK123+BK170+BK199+BK240</f>
        <v>0</v>
      </c>
    </row>
    <row r="123" s="12" customFormat="1" ht="22.8" customHeight="1">
      <c r="A123" s="12"/>
      <c r="B123" s="203"/>
      <c r="C123" s="204"/>
      <c r="D123" s="205" t="s">
        <v>81</v>
      </c>
      <c r="E123" s="217" t="s">
        <v>90</v>
      </c>
      <c r="F123" s="217" t="s">
        <v>534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SUM(P124:P169)</f>
        <v>0</v>
      </c>
      <c r="Q123" s="211"/>
      <c r="R123" s="212">
        <f>SUM(R124:R169)</f>
        <v>0</v>
      </c>
      <c r="S123" s="211"/>
      <c r="T123" s="213">
        <f>SUM(T124:T169)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90</v>
      </c>
      <c r="AY123" s="214" t="s">
        <v>139</v>
      </c>
      <c r="BK123" s="216">
        <f>SUM(BK124:BK169)</f>
        <v>0</v>
      </c>
    </row>
    <row r="124" s="2" customFormat="1" ht="24.15" customHeight="1">
      <c r="A124" s="39"/>
      <c r="B124" s="40"/>
      <c r="C124" s="219" t="s">
        <v>90</v>
      </c>
      <c r="D124" s="219" t="s">
        <v>141</v>
      </c>
      <c r="E124" s="220" t="s">
        <v>535</v>
      </c>
      <c r="F124" s="221" t="s">
        <v>536</v>
      </c>
      <c r="G124" s="222" t="s">
        <v>168</v>
      </c>
      <c r="H124" s="223">
        <v>102.84999999999999</v>
      </c>
      <c r="I124" s="224"/>
      <c r="J124" s="225">
        <f>ROUND(I124*H124,2)</f>
        <v>0</v>
      </c>
      <c r="K124" s="221" t="s">
        <v>303</v>
      </c>
      <c r="L124" s="45"/>
      <c r="M124" s="226" t="s">
        <v>1</v>
      </c>
      <c r="N124" s="227" t="s">
        <v>47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146</v>
      </c>
      <c r="AT124" s="230" t="s">
        <v>141</v>
      </c>
      <c r="AU124" s="230" t="s">
        <v>92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90</v>
      </c>
      <c r="BK124" s="231">
        <f>ROUND(I124*H124,2)</f>
        <v>0</v>
      </c>
      <c r="BL124" s="18" t="s">
        <v>146</v>
      </c>
      <c r="BM124" s="230" t="s">
        <v>772</v>
      </c>
    </row>
    <row r="125" s="2" customFormat="1">
      <c r="A125" s="39"/>
      <c r="B125" s="40"/>
      <c r="C125" s="41"/>
      <c r="D125" s="232" t="s">
        <v>148</v>
      </c>
      <c r="E125" s="41"/>
      <c r="F125" s="233" t="s">
        <v>538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92</v>
      </c>
    </row>
    <row r="126" s="15" customFormat="1">
      <c r="A126" s="15"/>
      <c r="B126" s="261"/>
      <c r="C126" s="262"/>
      <c r="D126" s="239" t="s">
        <v>150</v>
      </c>
      <c r="E126" s="263" t="s">
        <v>1</v>
      </c>
      <c r="F126" s="264" t="s">
        <v>773</v>
      </c>
      <c r="G126" s="262"/>
      <c r="H126" s="263" t="s">
        <v>1</v>
      </c>
      <c r="I126" s="265"/>
      <c r="J126" s="262"/>
      <c r="K126" s="262"/>
      <c r="L126" s="266"/>
      <c r="M126" s="267"/>
      <c r="N126" s="268"/>
      <c r="O126" s="268"/>
      <c r="P126" s="268"/>
      <c r="Q126" s="268"/>
      <c r="R126" s="268"/>
      <c r="S126" s="268"/>
      <c r="T126" s="26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0" t="s">
        <v>150</v>
      </c>
      <c r="AU126" s="270" t="s">
        <v>92</v>
      </c>
      <c r="AV126" s="15" t="s">
        <v>90</v>
      </c>
      <c r="AW126" s="15" t="s">
        <v>37</v>
      </c>
      <c r="AX126" s="15" t="s">
        <v>82</v>
      </c>
      <c r="AY126" s="270" t="s">
        <v>139</v>
      </c>
    </row>
    <row r="127" s="15" customFormat="1">
      <c r="A127" s="15"/>
      <c r="B127" s="261"/>
      <c r="C127" s="262"/>
      <c r="D127" s="239" t="s">
        <v>150</v>
      </c>
      <c r="E127" s="263" t="s">
        <v>1</v>
      </c>
      <c r="F127" s="264" t="s">
        <v>774</v>
      </c>
      <c r="G127" s="262"/>
      <c r="H127" s="263" t="s">
        <v>1</v>
      </c>
      <c r="I127" s="265"/>
      <c r="J127" s="262"/>
      <c r="K127" s="262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150</v>
      </c>
      <c r="AU127" s="270" t="s">
        <v>92</v>
      </c>
      <c r="AV127" s="15" t="s">
        <v>90</v>
      </c>
      <c r="AW127" s="15" t="s">
        <v>37</v>
      </c>
      <c r="AX127" s="15" t="s">
        <v>82</v>
      </c>
      <c r="AY127" s="270" t="s">
        <v>139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775</v>
      </c>
      <c r="G128" s="238"/>
      <c r="H128" s="242">
        <v>58.450000000000003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92</v>
      </c>
      <c r="AV128" s="13" t="s">
        <v>92</v>
      </c>
      <c r="AW128" s="13" t="s">
        <v>37</v>
      </c>
      <c r="AX128" s="13" t="s">
        <v>82</v>
      </c>
      <c r="AY128" s="248" t="s">
        <v>139</v>
      </c>
    </row>
    <row r="129" s="13" customFormat="1">
      <c r="A129" s="13"/>
      <c r="B129" s="237"/>
      <c r="C129" s="238"/>
      <c r="D129" s="239" t="s">
        <v>150</v>
      </c>
      <c r="E129" s="240" t="s">
        <v>1</v>
      </c>
      <c r="F129" s="241" t="s">
        <v>776</v>
      </c>
      <c r="G129" s="238"/>
      <c r="H129" s="242">
        <v>7.9000000000000004</v>
      </c>
      <c r="I129" s="243"/>
      <c r="J129" s="238"/>
      <c r="K129" s="238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150</v>
      </c>
      <c r="AU129" s="248" t="s">
        <v>92</v>
      </c>
      <c r="AV129" s="13" t="s">
        <v>92</v>
      </c>
      <c r="AW129" s="13" t="s">
        <v>37</v>
      </c>
      <c r="AX129" s="13" t="s">
        <v>82</v>
      </c>
      <c r="AY129" s="248" t="s">
        <v>139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777</v>
      </c>
      <c r="G130" s="238"/>
      <c r="H130" s="242">
        <v>20.5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92</v>
      </c>
      <c r="AV130" s="13" t="s">
        <v>92</v>
      </c>
      <c r="AW130" s="13" t="s">
        <v>37</v>
      </c>
      <c r="AX130" s="13" t="s">
        <v>82</v>
      </c>
      <c r="AY130" s="248" t="s">
        <v>139</v>
      </c>
    </row>
    <row r="131" s="13" customFormat="1">
      <c r="A131" s="13"/>
      <c r="B131" s="237"/>
      <c r="C131" s="238"/>
      <c r="D131" s="239" t="s">
        <v>150</v>
      </c>
      <c r="E131" s="240" t="s">
        <v>1</v>
      </c>
      <c r="F131" s="241" t="s">
        <v>778</v>
      </c>
      <c r="G131" s="238"/>
      <c r="H131" s="242">
        <v>16</v>
      </c>
      <c r="I131" s="243"/>
      <c r="J131" s="238"/>
      <c r="K131" s="238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150</v>
      </c>
      <c r="AU131" s="248" t="s">
        <v>92</v>
      </c>
      <c r="AV131" s="13" t="s">
        <v>92</v>
      </c>
      <c r="AW131" s="13" t="s">
        <v>37</v>
      </c>
      <c r="AX131" s="13" t="s">
        <v>82</v>
      </c>
      <c r="AY131" s="248" t="s">
        <v>139</v>
      </c>
    </row>
    <row r="132" s="14" customFormat="1">
      <c r="A132" s="14"/>
      <c r="B132" s="249"/>
      <c r="C132" s="250"/>
      <c r="D132" s="239" t="s">
        <v>150</v>
      </c>
      <c r="E132" s="251" t="s">
        <v>1</v>
      </c>
      <c r="F132" s="252" t="s">
        <v>153</v>
      </c>
      <c r="G132" s="250"/>
      <c r="H132" s="253">
        <v>102.85000000000001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150</v>
      </c>
      <c r="AU132" s="259" t="s">
        <v>92</v>
      </c>
      <c r="AV132" s="14" t="s">
        <v>146</v>
      </c>
      <c r="AW132" s="14" t="s">
        <v>37</v>
      </c>
      <c r="AX132" s="14" t="s">
        <v>90</v>
      </c>
      <c r="AY132" s="259" t="s">
        <v>139</v>
      </c>
    </row>
    <row r="133" s="2" customFormat="1" ht="49.05" customHeight="1">
      <c r="A133" s="39"/>
      <c r="B133" s="40"/>
      <c r="C133" s="219" t="s">
        <v>92</v>
      </c>
      <c r="D133" s="219" t="s">
        <v>141</v>
      </c>
      <c r="E133" s="220" t="s">
        <v>779</v>
      </c>
      <c r="F133" s="221" t="s">
        <v>780</v>
      </c>
      <c r="G133" s="222" t="s">
        <v>168</v>
      </c>
      <c r="H133" s="223">
        <v>12</v>
      </c>
      <c r="I133" s="224"/>
      <c r="J133" s="225">
        <f>ROUND(I133*H133,2)</f>
        <v>0</v>
      </c>
      <c r="K133" s="221" t="s">
        <v>303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146</v>
      </c>
      <c r="AT133" s="230" t="s">
        <v>141</v>
      </c>
      <c r="AU133" s="230" t="s">
        <v>92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90</v>
      </c>
      <c r="BK133" s="231">
        <f>ROUND(I133*H133,2)</f>
        <v>0</v>
      </c>
      <c r="BL133" s="18" t="s">
        <v>146</v>
      </c>
      <c r="BM133" s="230" t="s">
        <v>781</v>
      </c>
    </row>
    <row r="134" s="2" customFormat="1">
      <c r="A134" s="39"/>
      <c r="B134" s="40"/>
      <c r="C134" s="41"/>
      <c r="D134" s="232" t="s">
        <v>148</v>
      </c>
      <c r="E134" s="41"/>
      <c r="F134" s="233" t="s">
        <v>782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92</v>
      </c>
    </row>
    <row r="135" s="13" customFormat="1">
      <c r="A135" s="13"/>
      <c r="B135" s="237"/>
      <c r="C135" s="238"/>
      <c r="D135" s="239" t="s">
        <v>150</v>
      </c>
      <c r="E135" s="240" t="s">
        <v>1</v>
      </c>
      <c r="F135" s="241" t="s">
        <v>783</v>
      </c>
      <c r="G135" s="238"/>
      <c r="H135" s="242">
        <v>1.76</v>
      </c>
      <c r="I135" s="243"/>
      <c r="J135" s="238"/>
      <c r="K135" s="238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150</v>
      </c>
      <c r="AU135" s="248" t="s">
        <v>92</v>
      </c>
      <c r="AV135" s="13" t="s">
        <v>92</v>
      </c>
      <c r="AW135" s="13" t="s">
        <v>37</v>
      </c>
      <c r="AX135" s="13" t="s">
        <v>82</v>
      </c>
      <c r="AY135" s="248" t="s">
        <v>139</v>
      </c>
    </row>
    <row r="136" s="13" customFormat="1">
      <c r="A136" s="13"/>
      <c r="B136" s="237"/>
      <c r="C136" s="238"/>
      <c r="D136" s="239" t="s">
        <v>150</v>
      </c>
      <c r="E136" s="240" t="s">
        <v>1</v>
      </c>
      <c r="F136" s="241" t="s">
        <v>784</v>
      </c>
      <c r="G136" s="238"/>
      <c r="H136" s="242">
        <v>3.9199999999999999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150</v>
      </c>
      <c r="AU136" s="248" t="s">
        <v>92</v>
      </c>
      <c r="AV136" s="13" t="s">
        <v>92</v>
      </c>
      <c r="AW136" s="13" t="s">
        <v>37</v>
      </c>
      <c r="AX136" s="13" t="s">
        <v>82</v>
      </c>
      <c r="AY136" s="248" t="s">
        <v>139</v>
      </c>
    </row>
    <row r="137" s="13" customFormat="1">
      <c r="A137" s="13"/>
      <c r="B137" s="237"/>
      <c r="C137" s="238"/>
      <c r="D137" s="239" t="s">
        <v>150</v>
      </c>
      <c r="E137" s="240" t="s">
        <v>1</v>
      </c>
      <c r="F137" s="241" t="s">
        <v>785</v>
      </c>
      <c r="G137" s="238"/>
      <c r="H137" s="242">
        <v>6.3200000000000003</v>
      </c>
      <c r="I137" s="243"/>
      <c r="J137" s="238"/>
      <c r="K137" s="238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150</v>
      </c>
      <c r="AU137" s="248" t="s">
        <v>92</v>
      </c>
      <c r="AV137" s="13" t="s">
        <v>92</v>
      </c>
      <c r="AW137" s="13" t="s">
        <v>37</v>
      </c>
      <c r="AX137" s="13" t="s">
        <v>82</v>
      </c>
      <c r="AY137" s="248" t="s">
        <v>139</v>
      </c>
    </row>
    <row r="138" s="14" customFormat="1">
      <c r="A138" s="14"/>
      <c r="B138" s="249"/>
      <c r="C138" s="250"/>
      <c r="D138" s="239" t="s">
        <v>150</v>
      </c>
      <c r="E138" s="251" t="s">
        <v>1</v>
      </c>
      <c r="F138" s="252" t="s">
        <v>153</v>
      </c>
      <c r="G138" s="250"/>
      <c r="H138" s="253">
        <v>12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150</v>
      </c>
      <c r="AU138" s="259" t="s">
        <v>92</v>
      </c>
      <c r="AV138" s="14" t="s">
        <v>146</v>
      </c>
      <c r="AW138" s="14" t="s">
        <v>37</v>
      </c>
      <c r="AX138" s="14" t="s">
        <v>90</v>
      </c>
      <c r="AY138" s="259" t="s">
        <v>139</v>
      </c>
    </row>
    <row r="139" s="2" customFormat="1" ht="62.7" customHeight="1">
      <c r="A139" s="39"/>
      <c r="B139" s="40"/>
      <c r="C139" s="219" t="s">
        <v>160</v>
      </c>
      <c r="D139" s="219" t="s">
        <v>141</v>
      </c>
      <c r="E139" s="220" t="s">
        <v>202</v>
      </c>
      <c r="F139" s="221" t="s">
        <v>203</v>
      </c>
      <c r="G139" s="222" t="s">
        <v>168</v>
      </c>
      <c r="H139" s="223">
        <v>39.655000000000001</v>
      </c>
      <c r="I139" s="224"/>
      <c r="J139" s="225">
        <f>ROUND(I139*H139,2)</f>
        <v>0</v>
      </c>
      <c r="K139" s="221" t="s">
        <v>303</v>
      </c>
      <c r="L139" s="45"/>
      <c r="M139" s="226" t="s">
        <v>1</v>
      </c>
      <c r="N139" s="227" t="s">
        <v>47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146</v>
      </c>
      <c r="AT139" s="230" t="s">
        <v>141</v>
      </c>
      <c r="AU139" s="230" t="s">
        <v>92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90</v>
      </c>
      <c r="BK139" s="231">
        <f>ROUND(I139*H139,2)</f>
        <v>0</v>
      </c>
      <c r="BL139" s="18" t="s">
        <v>146</v>
      </c>
      <c r="BM139" s="230" t="s">
        <v>786</v>
      </c>
    </row>
    <row r="140" s="2" customFormat="1">
      <c r="A140" s="39"/>
      <c r="B140" s="40"/>
      <c r="C140" s="41"/>
      <c r="D140" s="232" t="s">
        <v>148</v>
      </c>
      <c r="E140" s="41"/>
      <c r="F140" s="233" t="s">
        <v>787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92</v>
      </c>
    </row>
    <row r="141" s="13" customFormat="1">
      <c r="A141" s="13"/>
      <c r="B141" s="237"/>
      <c r="C141" s="238"/>
      <c r="D141" s="239" t="s">
        <v>150</v>
      </c>
      <c r="E141" s="240" t="s">
        <v>1</v>
      </c>
      <c r="F141" s="241" t="s">
        <v>788</v>
      </c>
      <c r="G141" s="238"/>
      <c r="H141" s="242">
        <v>39.655000000000001</v>
      </c>
      <c r="I141" s="243"/>
      <c r="J141" s="238"/>
      <c r="K141" s="238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92</v>
      </c>
      <c r="AV141" s="13" t="s">
        <v>92</v>
      </c>
      <c r="AW141" s="13" t="s">
        <v>37</v>
      </c>
      <c r="AX141" s="13" t="s">
        <v>82</v>
      </c>
      <c r="AY141" s="248" t="s">
        <v>139</v>
      </c>
    </row>
    <row r="142" s="14" customFormat="1">
      <c r="A142" s="14"/>
      <c r="B142" s="249"/>
      <c r="C142" s="250"/>
      <c r="D142" s="239" t="s">
        <v>150</v>
      </c>
      <c r="E142" s="251" t="s">
        <v>1</v>
      </c>
      <c r="F142" s="252" t="s">
        <v>153</v>
      </c>
      <c r="G142" s="250"/>
      <c r="H142" s="253">
        <v>39.655000000000001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150</v>
      </c>
      <c r="AU142" s="259" t="s">
        <v>92</v>
      </c>
      <c r="AV142" s="14" t="s">
        <v>146</v>
      </c>
      <c r="AW142" s="14" t="s">
        <v>37</v>
      </c>
      <c r="AX142" s="14" t="s">
        <v>90</v>
      </c>
      <c r="AY142" s="259" t="s">
        <v>139</v>
      </c>
    </row>
    <row r="143" s="2" customFormat="1" ht="24.15" customHeight="1">
      <c r="A143" s="39"/>
      <c r="B143" s="40"/>
      <c r="C143" s="219" t="s">
        <v>172</v>
      </c>
      <c r="D143" s="219" t="s">
        <v>141</v>
      </c>
      <c r="E143" s="220" t="s">
        <v>559</v>
      </c>
      <c r="F143" s="221" t="s">
        <v>560</v>
      </c>
      <c r="G143" s="222" t="s">
        <v>168</v>
      </c>
      <c r="H143" s="223">
        <v>75.194999999999993</v>
      </c>
      <c r="I143" s="224"/>
      <c r="J143" s="225">
        <f>ROUND(I143*H143,2)</f>
        <v>0</v>
      </c>
      <c r="K143" s="221" t="s">
        <v>303</v>
      </c>
      <c r="L143" s="45"/>
      <c r="M143" s="226" t="s">
        <v>1</v>
      </c>
      <c r="N143" s="227" t="s">
        <v>47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146</v>
      </c>
      <c r="AT143" s="230" t="s">
        <v>141</v>
      </c>
      <c r="AU143" s="230" t="s">
        <v>92</v>
      </c>
      <c r="AY143" s="18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90</v>
      </c>
      <c r="BK143" s="231">
        <f>ROUND(I143*H143,2)</f>
        <v>0</v>
      </c>
      <c r="BL143" s="18" t="s">
        <v>146</v>
      </c>
      <c r="BM143" s="230" t="s">
        <v>789</v>
      </c>
    </row>
    <row r="144" s="2" customFormat="1">
      <c r="A144" s="39"/>
      <c r="B144" s="40"/>
      <c r="C144" s="41"/>
      <c r="D144" s="232" t="s">
        <v>148</v>
      </c>
      <c r="E144" s="41"/>
      <c r="F144" s="233" t="s">
        <v>562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148</v>
      </c>
      <c r="AU144" s="18" t="s">
        <v>92</v>
      </c>
    </row>
    <row r="145" s="13" customFormat="1">
      <c r="A145" s="13"/>
      <c r="B145" s="237"/>
      <c r="C145" s="238"/>
      <c r="D145" s="239" t="s">
        <v>150</v>
      </c>
      <c r="E145" s="240" t="s">
        <v>1</v>
      </c>
      <c r="F145" s="241" t="s">
        <v>790</v>
      </c>
      <c r="G145" s="238"/>
      <c r="H145" s="242">
        <v>75.194999999999993</v>
      </c>
      <c r="I145" s="243"/>
      <c r="J145" s="238"/>
      <c r="K145" s="238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150</v>
      </c>
      <c r="AU145" s="248" t="s">
        <v>92</v>
      </c>
      <c r="AV145" s="13" t="s">
        <v>92</v>
      </c>
      <c r="AW145" s="13" t="s">
        <v>37</v>
      </c>
      <c r="AX145" s="13" t="s">
        <v>90</v>
      </c>
      <c r="AY145" s="248" t="s">
        <v>139</v>
      </c>
    </row>
    <row r="146" s="2" customFormat="1" ht="44.25" customHeight="1">
      <c r="A146" s="39"/>
      <c r="B146" s="40"/>
      <c r="C146" s="219" t="s">
        <v>201</v>
      </c>
      <c r="D146" s="219" t="s">
        <v>141</v>
      </c>
      <c r="E146" s="220" t="s">
        <v>791</v>
      </c>
      <c r="F146" s="221" t="s">
        <v>792</v>
      </c>
      <c r="G146" s="222" t="s">
        <v>168</v>
      </c>
      <c r="H146" s="223">
        <v>38.200000000000003</v>
      </c>
      <c r="I146" s="224"/>
      <c r="J146" s="225">
        <f>ROUND(I146*H146,2)</f>
        <v>0</v>
      </c>
      <c r="K146" s="221" t="s">
        <v>303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146</v>
      </c>
      <c r="AT146" s="230" t="s">
        <v>141</v>
      </c>
      <c r="AU146" s="230" t="s">
        <v>92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146</v>
      </c>
      <c r="BM146" s="230" t="s">
        <v>793</v>
      </c>
    </row>
    <row r="147" s="2" customFormat="1">
      <c r="A147" s="39"/>
      <c r="B147" s="40"/>
      <c r="C147" s="41"/>
      <c r="D147" s="232" t="s">
        <v>148</v>
      </c>
      <c r="E147" s="41"/>
      <c r="F147" s="233" t="s">
        <v>794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92</v>
      </c>
    </row>
    <row r="148" s="15" customFormat="1">
      <c r="A148" s="15"/>
      <c r="B148" s="261"/>
      <c r="C148" s="262"/>
      <c r="D148" s="239" t="s">
        <v>150</v>
      </c>
      <c r="E148" s="263" t="s">
        <v>1</v>
      </c>
      <c r="F148" s="264" t="s">
        <v>795</v>
      </c>
      <c r="G148" s="262"/>
      <c r="H148" s="263" t="s">
        <v>1</v>
      </c>
      <c r="I148" s="265"/>
      <c r="J148" s="262"/>
      <c r="K148" s="262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150</v>
      </c>
      <c r="AU148" s="270" t="s">
        <v>92</v>
      </c>
      <c r="AV148" s="15" t="s">
        <v>90</v>
      </c>
      <c r="AW148" s="15" t="s">
        <v>37</v>
      </c>
      <c r="AX148" s="15" t="s">
        <v>82</v>
      </c>
      <c r="AY148" s="270" t="s">
        <v>139</v>
      </c>
    </row>
    <row r="149" s="13" customFormat="1">
      <c r="A149" s="13"/>
      <c r="B149" s="237"/>
      <c r="C149" s="238"/>
      <c r="D149" s="239" t="s">
        <v>150</v>
      </c>
      <c r="E149" s="240" t="s">
        <v>1</v>
      </c>
      <c r="F149" s="241" t="s">
        <v>796</v>
      </c>
      <c r="G149" s="238"/>
      <c r="H149" s="242">
        <v>2.7999999999999998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150</v>
      </c>
      <c r="AU149" s="248" t="s">
        <v>92</v>
      </c>
      <c r="AV149" s="13" t="s">
        <v>92</v>
      </c>
      <c r="AW149" s="13" t="s">
        <v>37</v>
      </c>
      <c r="AX149" s="13" t="s">
        <v>82</v>
      </c>
      <c r="AY149" s="248" t="s">
        <v>139</v>
      </c>
    </row>
    <row r="150" s="13" customFormat="1">
      <c r="A150" s="13"/>
      <c r="B150" s="237"/>
      <c r="C150" s="238"/>
      <c r="D150" s="239" t="s">
        <v>150</v>
      </c>
      <c r="E150" s="240" t="s">
        <v>1</v>
      </c>
      <c r="F150" s="241" t="s">
        <v>797</v>
      </c>
      <c r="G150" s="238"/>
      <c r="H150" s="242">
        <v>16.199999999999999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92</v>
      </c>
      <c r="AV150" s="13" t="s">
        <v>92</v>
      </c>
      <c r="AW150" s="13" t="s">
        <v>37</v>
      </c>
      <c r="AX150" s="13" t="s">
        <v>82</v>
      </c>
      <c r="AY150" s="248" t="s">
        <v>139</v>
      </c>
    </row>
    <row r="151" s="13" customFormat="1">
      <c r="A151" s="13"/>
      <c r="B151" s="237"/>
      <c r="C151" s="238"/>
      <c r="D151" s="239" t="s">
        <v>150</v>
      </c>
      <c r="E151" s="240" t="s">
        <v>1</v>
      </c>
      <c r="F151" s="241" t="s">
        <v>798</v>
      </c>
      <c r="G151" s="238"/>
      <c r="H151" s="242">
        <v>19.199999999999999</v>
      </c>
      <c r="I151" s="243"/>
      <c r="J151" s="238"/>
      <c r="K151" s="238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92</v>
      </c>
      <c r="AV151" s="13" t="s">
        <v>92</v>
      </c>
      <c r="AW151" s="13" t="s">
        <v>37</v>
      </c>
      <c r="AX151" s="13" t="s">
        <v>82</v>
      </c>
      <c r="AY151" s="248" t="s">
        <v>139</v>
      </c>
    </row>
    <row r="152" s="14" customFormat="1">
      <c r="A152" s="14"/>
      <c r="B152" s="249"/>
      <c r="C152" s="250"/>
      <c r="D152" s="239" t="s">
        <v>150</v>
      </c>
      <c r="E152" s="251" t="s">
        <v>1</v>
      </c>
      <c r="F152" s="252" t="s">
        <v>153</v>
      </c>
      <c r="G152" s="250"/>
      <c r="H152" s="253">
        <v>38.200000000000003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150</v>
      </c>
      <c r="AU152" s="259" t="s">
        <v>92</v>
      </c>
      <c r="AV152" s="14" t="s">
        <v>146</v>
      </c>
      <c r="AW152" s="14" t="s">
        <v>37</v>
      </c>
      <c r="AX152" s="14" t="s">
        <v>90</v>
      </c>
      <c r="AY152" s="259" t="s">
        <v>139</v>
      </c>
    </row>
    <row r="153" s="2" customFormat="1" ht="37.8" customHeight="1">
      <c r="A153" s="39"/>
      <c r="B153" s="40"/>
      <c r="C153" s="219" t="s">
        <v>216</v>
      </c>
      <c r="D153" s="219" t="s">
        <v>141</v>
      </c>
      <c r="E153" s="220" t="s">
        <v>251</v>
      </c>
      <c r="F153" s="221" t="s">
        <v>252</v>
      </c>
      <c r="G153" s="222" t="s">
        <v>168</v>
      </c>
      <c r="H153" s="223">
        <v>39.655000000000001</v>
      </c>
      <c r="I153" s="224"/>
      <c r="J153" s="225">
        <f>ROUND(I153*H153,2)</f>
        <v>0</v>
      </c>
      <c r="K153" s="221" t="s">
        <v>303</v>
      </c>
      <c r="L153" s="45"/>
      <c r="M153" s="226" t="s">
        <v>1</v>
      </c>
      <c r="N153" s="227" t="s">
        <v>47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146</v>
      </c>
      <c r="AT153" s="230" t="s">
        <v>141</v>
      </c>
      <c r="AU153" s="230" t="s">
        <v>92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90</v>
      </c>
      <c r="BK153" s="231">
        <f>ROUND(I153*H153,2)</f>
        <v>0</v>
      </c>
      <c r="BL153" s="18" t="s">
        <v>146</v>
      </c>
      <c r="BM153" s="230" t="s">
        <v>799</v>
      </c>
    </row>
    <row r="154" s="2" customFormat="1">
      <c r="A154" s="39"/>
      <c r="B154" s="40"/>
      <c r="C154" s="41"/>
      <c r="D154" s="232" t="s">
        <v>148</v>
      </c>
      <c r="E154" s="41"/>
      <c r="F154" s="233" t="s">
        <v>575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92</v>
      </c>
    </row>
    <row r="155" s="2" customFormat="1" ht="37.8" customHeight="1">
      <c r="A155" s="39"/>
      <c r="B155" s="40"/>
      <c r="C155" s="219" t="s">
        <v>223</v>
      </c>
      <c r="D155" s="219" t="s">
        <v>141</v>
      </c>
      <c r="E155" s="220" t="s">
        <v>800</v>
      </c>
      <c r="F155" s="221" t="s">
        <v>801</v>
      </c>
      <c r="G155" s="222" t="s">
        <v>168</v>
      </c>
      <c r="H155" s="223">
        <v>36.994999999999997</v>
      </c>
      <c r="I155" s="224"/>
      <c r="J155" s="225">
        <f>ROUND(I155*H155,2)</f>
        <v>0</v>
      </c>
      <c r="K155" s="221" t="s">
        <v>303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146</v>
      </c>
      <c r="AT155" s="230" t="s">
        <v>141</v>
      </c>
      <c r="AU155" s="230" t="s">
        <v>92</v>
      </c>
      <c r="AY155" s="18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90</v>
      </c>
      <c r="BK155" s="231">
        <f>ROUND(I155*H155,2)</f>
        <v>0</v>
      </c>
      <c r="BL155" s="18" t="s">
        <v>146</v>
      </c>
      <c r="BM155" s="230" t="s">
        <v>802</v>
      </c>
    </row>
    <row r="156" s="2" customFormat="1">
      <c r="A156" s="39"/>
      <c r="B156" s="40"/>
      <c r="C156" s="41"/>
      <c r="D156" s="232" t="s">
        <v>148</v>
      </c>
      <c r="E156" s="41"/>
      <c r="F156" s="233" t="s">
        <v>803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148</v>
      </c>
      <c r="AU156" s="18" t="s">
        <v>92</v>
      </c>
    </row>
    <row r="157" s="15" customFormat="1">
      <c r="A157" s="15"/>
      <c r="B157" s="261"/>
      <c r="C157" s="262"/>
      <c r="D157" s="239" t="s">
        <v>150</v>
      </c>
      <c r="E157" s="263" t="s">
        <v>1</v>
      </c>
      <c r="F157" s="264" t="s">
        <v>804</v>
      </c>
      <c r="G157" s="262"/>
      <c r="H157" s="263" t="s">
        <v>1</v>
      </c>
      <c r="I157" s="265"/>
      <c r="J157" s="262"/>
      <c r="K157" s="262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150</v>
      </c>
      <c r="AU157" s="270" t="s">
        <v>92</v>
      </c>
      <c r="AV157" s="15" t="s">
        <v>90</v>
      </c>
      <c r="AW157" s="15" t="s">
        <v>37</v>
      </c>
      <c r="AX157" s="15" t="s">
        <v>82</v>
      </c>
      <c r="AY157" s="270" t="s">
        <v>139</v>
      </c>
    </row>
    <row r="158" s="13" customFormat="1">
      <c r="A158" s="13"/>
      <c r="B158" s="237"/>
      <c r="C158" s="238"/>
      <c r="D158" s="239" t="s">
        <v>150</v>
      </c>
      <c r="E158" s="240" t="s">
        <v>1</v>
      </c>
      <c r="F158" s="241" t="s">
        <v>805</v>
      </c>
      <c r="G158" s="238"/>
      <c r="H158" s="242">
        <v>5.085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150</v>
      </c>
      <c r="AU158" s="248" t="s">
        <v>92</v>
      </c>
      <c r="AV158" s="13" t="s">
        <v>92</v>
      </c>
      <c r="AW158" s="13" t="s">
        <v>37</v>
      </c>
      <c r="AX158" s="13" t="s">
        <v>82</v>
      </c>
      <c r="AY158" s="248" t="s">
        <v>139</v>
      </c>
    </row>
    <row r="159" s="13" customFormat="1">
      <c r="A159" s="13"/>
      <c r="B159" s="237"/>
      <c r="C159" s="238"/>
      <c r="D159" s="239" t="s">
        <v>150</v>
      </c>
      <c r="E159" s="240" t="s">
        <v>1</v>
      </c>
      <c r="F159" s="241" t="s">
        <v>806</v>
      </c>
      <c r="G159" s="238"/>
      <c r="H159" s="242">
        <v>1.6200000000000001</v>
      </c>
      <c r="I159" s="243"/>
      <c r="J159" s="238"/>
      <c r="K159" s="238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150</v>
      </c>
      <c r="AU159" s="248" t="s">
        <v>92</v>
      </c>
      <c r="AV159" s="13" t="s">
        <v>92</v>
      </c>
      <c r="AW159" s="13" t="s">
        <v>37</v>
      </c>
      <c r="AX159" s="13" t="s">
        <v>82</v>
      </c>
      <c r="AY159" s="248" t="s">
        <v>139</v>
      </c>
    </row>
    <row r="160" s="13" customFormat="1">
      <c r="A160" s="13"/>
      <c r="B160" s="237"/>
      <c r="C160" s="238"/>
      <c r="D160" s="239" t="s">
        <v>150</v>
      </c>
      <c r="E160" s="240" t="s">
        <v>1</v>
      </c>
      <c r="F160" s="241" t="s">
        <v>807</v>
      </c>
      <c r="G160" s="238"/>
      <c r="H160" s="242">
        <v>14.449999999999999</v>
      </c>
      <c r="I160" s="243"/>
      <c r="J160" s="238"/>
      <c r="K160" s="238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150</v>
      </c>
      <c r="AU160" s="248" t="s">
        <v>92</v>
      </c>
      <c r="AV160" s="13" t="s">
        <v>92</v>
      </c>
      <c r="AW160" s="13" t="s">
        <v>37</v>
      </c>
      <c r="AX160" s="13" t="s">
        <v>82</v>
      </c>
      <c r="AY160" s="248" t="s">
        <v>139</v>
      </c>
    </row>
    <row r="161" s="13" customFormat="1">
      <c r="A161" s="13"/>
      <c r="B161" s="237"/>
      <c r="C161" s="238"/>
      <c r="D161" s="239" t="s">
        <v>150</v>
      </c>
      <c r="E161" s="240" t="s">
        <v>1</v>
      </c>
      <c r="F161" s="241" t="s">
        <v>808</v>
      </c>
      <c r="G161" s="238"/>
      <c r="H161" s="242">
        <v>15.84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92</v>
      </c>
      <c r="AV161" s="13" t="s">
        <v>92</v>
      </c>
      <c r="AW161" s="13" t="s">
        <v>37</v>
      </c>
      <c r="AX161" s="13" t="s">
        <v>82</v>
      </c>
      <c r="AY161" s="248" t="s">
        <v>139</v>
      </c>
    </row>
    <row r="162" s="14" customFormat="1">
      <c r="A162" s="14"/>
      <c r="B162" s="249"/>
      <c r="C162" s="250"/>
      <c r="D162" s="239" t="s">
        <v>150</v>
      </c>
      <c r="E162" s="251" t="s">
        <v>1</v>
      </c>
      <c r="F162" s="252" t="s">
        <v>153</v>
      </c>
      <c r="G162" s="250"/>
      <c r="H162" s="253">
        <v>36.995000000000005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150</v>
      </c>
      <c r="AU162" s="259" t="s">
        <v>92</v>
      </c>
      <c r="AV162" s="14" t="s">
        <v>146</v>
      </c>
      <c r="AW162" s="14" t="s">
        <v>37</v>
      </c>
      <c r="AX162" s="14" t="s">
        <v>90</v>
      </c>
      <c r="AY162" s="259" t="s">
        <v>139</v>
      </c>
    </row>
    <row r="163" s="2" customFormat="1" ht="33" customHeight="1">
      <c r="A163" s="39"/>
      <c r="B163" s="40"/>
      <c r="C163" s="219" t="s">
        <v>244</v>
      </c>
      <c r="D163" s="219" t="s">
        <v>141</v>
      </c>
      <c r="E163" s="220" t="s">
        <v>321</v>
      </c>
      <c r="F163" s="221" t="s">
        <v>322</v>
      </c>
      <c r="G163" s="222" t="s">
        <v>260</v>
      </c>
      <c r="H163" s="223">
        <v>53.340000000000003</v>
      </c>
      <c r="I163" s="224"/>
      <c r="J163" s="225">
        <f>ROUND(I163*H163,2)</f>
        <v>0</v>
      </c>
      <c r="K163" s="221" t="s">
        <v>303</v>
      </c>
      <c r="L163" s="45"/>
      <c r="M163" s="226" t="s">
        <v>1</v>
      </c>
      <c r="N163" s="227" t="s">
        <v>47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146</v>
      </c>
      <c r="AT163" s="230" t="s">
        <v>141</v>
      </c>
      <c r="AU163" s="230" t="s">
        <v>92</v>
      </c>
      <c r="AY163" s="18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90</v>
      </c>
      <c r="BK163" s="231">
        <f>ROUND(I163*H163,2)</f>
        <v>0</v>
      </c>
      <c r="BL163" s="18" t="s">
        <v>146</v>
      </c>
      <c r="BM163" s="230" t="s">
        <v>809</v>
      </c>
    </row>
    <row r="164" s="2" customFormat="1">
      <c r="A164" s="39"/>
      <c r="B164" s="40"/>
      <c r="C164" s="41"/>
      <c r="D164" s="232" t="s">
        <v>148</v>
      </c>
      <c r="E164" s="41"/>
      <c r="F164" s="233" t="s">
        <v>578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92</v>
      </c>
    </row>
    <row r="165" s="13" customFormat="1">
      <c r="A165" s="13"/>
      <c r="B165" s="237"/>
      <c r="C165" s="238"/>
      <c r="D165" s="239" t="s">
        <v>150</v>
      </c>
      <c r="E165" s="240" t="s">
        <v>1</v>
      </c>
      <c r="F165" s="241" t="s">
        <v>810</v>
      </c>
      <c r="G165" s="238"/>
      <c r="H165" s="242">
        <v>5.7000000000000002</v>
      </c>
      <c r="I165" s="243"/>
      <c r="J165" s="238"/>
      <c r="K165" s="238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150</v>
      </c>
      <c r="AU165" s="248" t="s">
        <v>92</v>
      </c>
      <c r="AV165" s="13" t="s">
        <v>92</v>
      </c>
      <c r="AW165" s="13" t="s">
        <v>37</v>
      </c>
      <c r="AX165" s="13" t="s">
        <v>82</v>
      </c>
      <c r="AY165" s="248" t="s">
        <v>139</v>
      </c>
    </row>
    <row r="166" s="13" customFormat="1">
      <c r="A166" s="13"/>
      <c r="B166" s="237"/>
      <c r="C166" s="238"/>
      <c r="D166" s="239" t="s">
        <v>150</v>
      </c>
      <c r="E166" s="240" t="s">
        <v>1</v>
      </c>
      <c r="F166" s="241" t="s">
        <v>811</v>
      </c>
      <c r="G166" s="238"/>
      <c r="H166" s="242">
        <v>35</v>
      </c>
      <c r="I166" s="243"/>
      <c r="J166" s="238"/>
      <c r="K166" s="238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150</v>
      </c>
      <c r="AU166" s="248" t="s">
        <v>92</v>
      </c>
      <c r="AV166" s="13" t="s">
        <v>92</v>
      </c>
      <c r="AW166" s="13" t="s">
        <v>37</v>
      </c>
      <c r="AX166" s="13" t="s">
        <v>82</v>
      </c>
      <c r="AY166" s="248" t="s">
        <v>139</v>
      </c>
    </row>
    <row r="167" s="13" customFormat="1">
      <c r="A167" s="13"/>
      <c r="B167" s="237"/>
      <c r="C167" s="238"/>
      <c r="D167" s="239" t="s">
        <v>150</v>
      </c>
      <c r="E167" s="240" t="s">
        <v>1</v>
      </c>
      <c r="F167" s="241" t="s">
        <v>812</v>
      </c>
      <c r="G167" s="238"/>
      <c r="H167" s="242">
        <v>5.4400000000000004</v>
      </c>
      <c r="I167" s="243"/>
      <c r="J167" s="238"/>
      <c r="K167" s="238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150</v>
      </c>
      <c r="AU167" s="248" t="s">
        <v>92</v>
      </c>
      <c r="AV167" s="13" t="s">
        <v>92</v>
      </c>
      <c r="AW167" s="13" t="s">
        <v>37</v>
      </c>
      <c r="AX167" s="13" t="s">
        <v>82</v>
      </c>
      <c r="AY167" s="248" t="s">
        <v>139</v>
      </c>
    </row>
    <row r="168" s="13" customFormat="1">
      <c r="A168" s="13"/>
      <c r="B168" s="237"/>
      <c r="C168" s="238"/>
      <c r="D168" s="239" t="s">
        <v>150</v>
      </c>
      <c r="E168" s="240" t="s">
        <v>1</v>
      </c>
      <c r="F168" s="241" t="s">
        <v>813</v>
      </c>
      <c r="G168" s="238"/>
      <c r="H168" s="242">
        <v>7.2000000000000002</v>
      </c>
      <c r="I168" s="243"/>
      <c r="J168" s="238"/>
      <c r="K168" s="238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150</v>
      </c>
      <c r="AU168" s="248" t="s">
        <v>92</v>
      </c>
      <c r="AV168" s="13" t="s">
        <v>92</v>
      </c>
      <c r="AW168" s="13" t="s">
        <v>37</v>
      </c>
      <c r="AX168" s="13" t="s">
        <v>82</v>
      </c>
      <c r="AY168" s="248" t="s">
        <v>139</v>
      </c>
    </row>
    <row r="169" s="14" customFormat="1">
      <c r="A169" s="14"/>
      <c r="B169" s="249"/>
      <c r="C169" s="250"/>
      <c r="D169" s="239" t="s">
        <v>150</v>
      </c>
      <c r="E169" s="251" t="s">
        <v>1</v>
      </c>
      <c r="F169" s="252" t="s">
        <v>153</v>
      </c>
      <c r="G169" s="250"/>
      <c r="H169" s="253">
        <v>53.340000000000003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150</v>
      </c>
      <c r="AU169" s="259" t="s">
        <v>92</v>
      </c>
      <c r="AV169" s="14" t="s">
        <v>146</v>
      </c>
      <c r="AW169" s="14" t="s">
        <v>37</v>
      </c>
      <c r="AX169" s="14" t="s">
        <v>90</v>
      </c>
      <c r="AY169" s="259" t="s">
        <v>139</v>
      </c>
    </row>
    <row r="170" s="12" customFormat="1" ht="22.8" customHeight="1">
      <c r="A170" s="12"/>
      <c r="B170" s="203"/>
      <c r="C170" s="204"/>
      <c r="D170" s="205" t="s">
        <v>81</v>
      </c>
      <c r="E170" s="217" t="s">
        <v>92</v>
      </c>
      <c r="F170" s="217" t="s">
        <v>581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SUM(P171:P198)</f>
        <v>0</v>
      </c>
      <c r="Q170" s="211"/>
      <c r="R170" s="212">
        <f>SUM(R171:R198)</f>
        <v>24.540657631883896</v>
      </c>
      <c r="S170" s="211"/>
      <c r="T170" s="213">
        <f>SUM(T171:T198)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90</v>
      </c>
      <c r="AT170" s="215" t="s">
        <v>81</v>
      </c>
      <c r="AU170" s="215" t="s">
        <v>90</v>
      </c>
      <c r="AY170" s="214" t="s">
        <v>139</v>
      </c>
      <c r="BK170" s="216">
        <f>SUM(BK171:BK198)</f>
        <v>0</v>
      </c>
    </row>
    <row r="171" s="2" customFormat="1" ht="24.15" customHeight="1">
      <c r="A171" s="39"/>
      <c r="B171" s="40"/>
      <c r="C171" s="219" t="s">
        <v>8</v>
      </c>
      <c r="D171" s="219" t="s">
        <v>141</v>
      </c>
      <c r="E171" s="220" t="s">
        <v>814</v>
      </c>
      <c r="F171" s="221" t="s">
        <v>815</v>
      </c>
      <c r="G171" s="222" t="s">
        <v>168</v>
      </c>
      <c r="H171" s="223">
        <v>8.0559999999999992</v>
      </c>
      <c r="I171" s="224"/>
      <c r="J171" s="225">
        <f>ROUND(I171*H171,2)</f>
        <v>0</v>
      </c>
      <c r="K171" s="221" t="s">
        <v>303</v>
      </c>
      <c r="L171" s="45"/>
      <c r="M171" s="226" t="s">
        <v>1</v>
      </c>
      <c r="N171" s="227" t="s">
        <v>47</v>
      </c>
      <c r="O171" s="92"/>
      <c r="P171" s="228">
        <f>O171*H171</f>
        <v>0</v>
      </c>
      <c r="Q171" s="228">
        <v>2.55328</v>
      </c>
      <c r="R171" s="228">
        <f>Q171*H171</f>
        <v>20.569223679999997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146</v>
      </c>
      <c r="AT171" s="230" t="s">
        <v>141</v>
      </c>
      <c r="AU171" s="230" t="s">
        <v>92</v>
      </c>
      <c r="AY171" s="18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90</v>
      </c>
      <c r="BK171" s="231">
        <f>ROUND(I171*H171,2)</f>
        <v>0</v>
      </c>
      <c r="BL171" s="18" t="s">
        <v>146</v>
      </c>
      <c r="BM171" s="230" t="s">
        <v>816</v>
      </c>
    </row>
    <row r="172" s="2" customFormat="1">
      <c r="A172" s="39"/>
      <c r="B172" s="40"/>
      <c r="C172" s="41"/>
      <c r="D172" s="232" t="s">
        <v>148</v>
      </c>
      <c r="E172" s="41"/>
      <c r="F172" s="233" t="s">
        <v>817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148</v>
      </c>
      <c r="AU172" s="18" t="s">
        <v>92</v>
      </c>
    </row>
    <row r="173" s="2" customFormat="1">
      <c r="A173" s="39"/>
      <c r="B173" s="40"/>
      <c r="C173" s="41"/>
      <c r="D173" s="239" t="s">
        <v>177</v>
      </c>
      <c r="E173" s="41"/>
      <c r="F173" s="260" t="s">
        <v>818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177</v>
      </c>
      <c r="AU173" s="18" t="s">
        <v>92</v>
      </c>
    </row>
    <row r="174" s="13" customFormat="1">
      <c r="A174" s="13"/>
      <c r="B174" s="237"/>
      <c r="C174" s="238"/>
      <c r="D174" s="239" t="s">
        <v>150</v>
      </c>
      <c r="E174" s="240" t="s">
        <v>1</v>
      </c>
      <c r="F174" s="241" t="s">
        <v>819</v>
      </c>
      <c r="G174" s="238"/>
      <c r="H174" s="242">
        <v>3.8439999999999999</v>
      </c>
      <c r="I174" s="243"/>
      <c r="J174" s="238"/>
      <c r="K174" s="238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92</v>
      </c>
      <c r="AV174" s="13" t="s">
        <v>92</v>
      </c>
      <c r="AW174" s="13" t="s">
        <v>37</v>
      </c>
      <c r="AX174" s="13" t="s">
        <v>82</v>
      </c>
      <c r="AY174" s="248" t="s">
        <v>139</v>
      </c>
    </row>
    <row r="175" s="13" customFormat="1">
      <c r="A175" s="13"/>
      <c r="B175" s="237"/>
      <c r="C175" s="238"/>
      <c r="D175" s="239" t="s">
        <v>150</v>
      </c>
      <c r="E175" s="240" t="s">
        <v>1</v>
      </c>
      <c r="F175" s="241" t="s">
        <v>820</v>
      </c>
      <c r="G175" s="238"/>
      <c r="H175" s="242">
        <v>4.2119999999999997</v>
      </c>
      <c r="I175" s="243"/>
      <c r="J175" s="238"/>
      <c r="K175" s="238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150</v>
      </c>
      <c r="AU175" s="248" t="s">
        <v>92</v>
      </c>
      <c r="AV175" s="13" t="s">
        <v>92</v>
      </c>
      <c r="AW175" s="13" t="s">
        <v>37</v>
      </c>
      <c r="AX175" s="13" t="s">
        <v>82</v>
      </c>
      <c r="AY175" s="248" t="s">
        <v>139</v>
      </c>
    </row>
    <row r="176" s="14" customFormat="1">
      <c r="A176" s="14"/>
      <c r="B176" s="249"/>
      <c r="C176" s="250"/>
      <c r="D176" s="239" t="s">
        <v>150</v>
      </c>
      <c r="E176" s="251" t="s">
        <v>1</v>
      </c>
      <c r="F176" s="252" t="s">
        <v>153</v>
      </c>
      <c r="G176" s="250"/>
      <c r="H176" s="253">
        <v>8.0559999999999992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150</v>
      </c>
      <c r="AU176" s="259" t="s">
        <v>92</v>
      </c>
      <c r="AV176" s="14" t="s">
        <v>146</v>
      </c>
      <c r="AW176" s="14" t="s">
        <v>37</v>
      </c>
      <c r="AX176" s="14" t="s">
        <v>90</v>
      </c>
      <c r="AY176" s="259" t="s">
        <v>139</v>
      </c>
    </row>
    <row r="177" s="2" customFormat="1" ht="24.15" customHeight="1">
      <c r="A177" s="39"/>
      <c r="B177" s="40"/>
      <c r="C177" s="219" t="s">
        <v>257</v>
      </c>
      <c r="D177" s="219" t="s">
        <v>141</v>
      </c>
      <c r="E177" s="220" t="s">
        <v>821</v>
      </c>
      <c r="F177" s="221" t="s">
        <v>822</v>
      </c>
      <c r="G177" s="222" t="s">
        <v>525</v>
      </c>
      <c r="H177" s="223">
        <v>0.27700000000000002</v>
      </c>
      <c r="I177" s="224"/>
      <c r="J177" s="225">
        <f>ROUND(I177*H177,2)</f>
        <v>0</v>
      </c>
      <c r="K177" s="221" t="s">
        <v>303</v>
      </c>
      <c r="L177" s="45"/>
      <c r="M177" s="226" t="s">
        <v>1</v>
      </c>
      <c r="N177" s="227" t="s">
        <v>47</v>
      </c>
      <c r="O177" s="92"/>
      <c r="P177" s="228">
        <f>O177*H177</f>
        <v>0</v>
      </c>
      <c r="Q177" s="228">
        <v>2.7190799707000002</v>
      </c>
      <c r="R177" s="228">
        <f>Q177*H177</f>
        <v>0.75318515188390012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146</v>
      </c>
      <c r="AT177" s="230" t="s">
        <v>141</v>
      </c>
      <c r="AU177" s="230" t="s">
        <v>92</v>
      </c>
      <c r="AY177" s="18" t="s">
        <v>139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90</v>
      </c>
      <c r="BK177" s="231">
        <f>ROUND(I177*H177,2)</f>
        <v>0</v>
      </c>
      <c r="BL177" s="18" t="s">
        <v>146</v>
      </c>
      <c r="BM177" s="230" t="s">
        <v>823</v>
      </c>
    </row>
    <row r="178" s="2" customFormat="1">
      <c r="A178" s="39"/>
      <c r="B178" s="40"/>
      <c r="C178" s="41"/>
      <c r="D178" s="232" t="s">
        <v>148</v>
      </c>
      <c r="E178" s="41"/>
      <c r="F178" s="233" t="s">
        <v>824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92</v>
      </c>
    </row>
    <row r="179" s="2" customFormat="1">
      <c r="A179" s="39"/>
      <c r="B179" s="40"/>
      <c r="C179" s="41"/>
      <c r="D179" s="239" t="s">
        <v>177</v>
      </c>
      <c r="E179" s="41"/>
      <c r="F179" s="260" t="s">
        <v>825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177</v>
      </c>
      <c r="AU179" s="18" t="s">
        <v>92</v>
      </c>
    </row>
    <row r="180" s="15" customFormat="1">
      <c r="A180" s="15"/>
      <c r="B180" s="261"/>
      <c r="C180" s="262"/>
      <c r="D180" s="239" t="s">
        <v>150</v>
      </c>
      <c r="E180" s="263" t="s">
        <v>1</v>
      </c>
      <c r="F180" s="264" t="s">
        <v>826</v>
      </c>
      <c r="G180" s="262"/>
      <c r="H180" s="263" t="s">
        <v>1</v>
      </c>
      <c r="I180" s="265"/>
      <c r="J180" s="262"/>
      <c r="K180" s="262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150</v>
      </c>
      <c r="AU180" s="270" t="s">
        <v>92</v>
      </c>
      <c r="AV180" s="15" t="s">
        <v>90</v>
      </c>
      <c r="AW180" s="15" t="s">
        <v>37</v>
      </c>
      <c r="AX180" s="15" t="s">
        <v>82</v>
      </c>
      <c r="AY180" s="270" t="s">
        <v>139</v>
      </c>
    </row>
    <row r="181" s="13" customFormat="1">
      <c r="A181" s="13"/>
      <c r="B181" s="237"/>
      <c r="C181" s="238"/>
      <c r="D181" s="239" t="s">
        <v>150</v>
      </c>
      <c r="E181" s="240" t="s">
        <v>1</v>
      </c>
      <c r="F181" s="241" t="s">
        <v>827</v>
      </c>
      <c r="G181" s="238"/>
      <c r="H181" s="242">
        <v>0.121</v>
      </c>
      <c r="I181" s="243"/>
      <c r="J181" s="238"/>
      <c r="K181" s="238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150</v>
      </c>
      <c r="AU181" s="248" t="s">
        <v>92</v>
      </c>
      <c r="AV181" s="13" t="s">
        <v>92</v>
      </c>
      <c r="AW181" s="13" t="s">
        <v>37</v>
      </c>
      <c r="AX181" s="13" t="s">
        <v>82</v>
      </c>
      <c r="AY181" s="248" t="s">
        <v>139</v>
      </c>
    </row>
    <row r="182" s="13" customFormat="1">
      <c r="A182" s="13"/>
      <c r="B182" s="237"/>
      <c r="C182" s="238"/>
      <c r="D182" s="239" t="s">
        <v>150</v>
      </c>
      <c r="E182" s="240" t="s">
        <v>1</v>
      </c>
      <c r="F182" s="241" t="s">
        <v>828</v>
      </c>
      <c r="G182" s="238"/>
      <c r="H182" s="242">
        <v>0.13100000000000001</v>
      </c>
      <c r="I182" s="243"/>
      <c r="J182" s="238"/>
      <c r="K182" s="238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92</v>
      </c>
      <c r="AV182" s="13" t="s">
        <v>92</v>
      </c>
      <c r="AW182" s="13" t="s">
        <v>37</v>
      </c>
      <c r="AX182" s="13" t="s">
        <v>82</v>
      </c>
      <c r="AY182" s="248" t="s">
        <v>139</v>
      </c>
    </row>
    <row r="183" s="16" customFormat="1">
      <c r="A183" s="16"/>
      <c r="B183" s="285"/>
      <c r="C183" s="286"/>
      <c r="D183" s="239" t="s">
        <v>150</v>
      </c>
      <c r="E183" s="287" t="s">
        <v>1</v>
      </c>
      <c r="F183" s="288" t="s">
        <v>614</v>
      </c>
      <c r="G183" s="286"/>
      <c r="H183" s="289">
        <v>0.252</v>
      </c>
      <c r="I183" s="290"/>
      <c r="J183" s="286"/>
      <c r="K183" s="286"/>
      <c r="L183" s="291"/>
      <c r="M183" s="292"/>
      <c r="N183" s="293"/>
      <c r="O183" s="293"/>
      <c r="P183" s="293"/>
      <c r="Q183" s="293"/>
      <c r="R183" s="293"/>
      <c r="S183" s="293"/>
      <c r="T183" s="29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5" t="s">
        <v>150</v>
      </c>
      <c r="AU183" s="295" t="s">
        <v>92</v>
      </c>
      <c r="AV183" s="16" t="s">
        <v>160</v>
      </c>
      <c r="AW183" s="16" t="s">
        <v>37</v>
      </c>
      <c r="AX183" s="16" t="s">
        <v>82</v>
      </c>
      <c r="AY183" s="295" t="s">
        <v>139</v>
      </c>
    </row>
    <row r="184" s="13" customFormat="1">
      <c r="A184" s="13"/>
      <c r="B184" s="237"/>
      <c r="C184" s="238"/>
      <c r="D184" s="239" t="s">
        <v>150</v>
      </c>
      <c r="E184" s="240" t="s">
        <v>1</v>
      </c>
      <c r="F184" s="241" t="s">
        <v>829</v>
      </c>
      <c r="G184" s="238"/>
      <c r="H184" s="242">
        <v>0.025000000000000001</v>
      </c>
      <c r="I184" s="243"/>
      <c r="J184" s="238"/>
      <c r="K184" s="238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150</v>
      </c>
      <c r="AU184" s="248" t="s">
        <v>92</v>
      </c>
      <c r="AV184" s="13" t="s">
        <v>92</v>
      </c>
      <c r="AW184" s="13" t="s">
        <v>37</v>
      </c>
      <c r="AX184" s="13" t="s">
        <v>82</v>
      </c>
      <c r="AY184" s="248" t="s">
        <v>139</v>
      </c>
    </row>
    <row r="185" s="14" customFormat="1">
      <c r="A185" s="14"/>
      <c r="B185" s="249"/>
      <c r="C185" s="250"/>
      <c r="D185" s="239" t="s">
        <v>150</v>
      </c>
      <c r="E185" s="251" t="s">
        <v>1</v>
      </c>
      <c r="F185" s="252" t="s">
        <v>153</v>
      </c>
      <c r="G185" s="250"/>
      <c r="H185" s="253">
        <v>0.27700000000000002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150</v>
      </c>
      <c r="AU185" s="259" t="s">
        <v>92</v>
      </c>
      <c r="AV185" s="14" t="s">
        <v>146</v>
      </c>
      <c r="AW185" s="14" t="s">
        <v>37</v>
      </c>
      <c r="AX185" s="14" t="s">
        <v>90</v>
      </c>
      <c r="AY185" s="259" t="s">
        <v>139</v>
      </c>
    </row>
    <row r="186" s="2" customFormat="1" ht="76.35" customHeight="1">
      <c r="A186" s="39"/>
      <c r="B186" s="40"/>
      <c r="C186" s="219" t="s">
        <v>279</v>
      </c>
      <c r="D186" s="219" t="s">
        <v>141</v>
      </c>
      <c r="E186" s="220" t="s">
        <v>608</v>
      </c>
      <c r="F186" s="221" t="s">
        <v>830</v>
      </c>
      <c r="G186" s="222" t="s">
        <v>260</v>
      </c>
      <c r="H186" s="223">
        <v>54.960000000000001</v>
      </c>
      <c r="I186" s="224"/>
      <c r="J186" s="225">
        <f>ROUND(I186*H186,2)</f>
        <v>0</v>
      </c>
      <c r="K186" s="221" t="s">
        <v>303</v>
      </c>
      <c r="L186" s="45"/>
      <c r="M186" s="226" t="s">
        <v>1</v>
      </c>
      <c r="N186" s="227" t="s">
        <v>47</v>
      </c>
      <c r="O186" s="92"/>
      <c r="P186" s="228">
        <f>O186*H186</f>
        <v>0</v>
      </c>
      <c r="Q186" s="228">
        <v>0.0086499999999999997</v>
      </c>
      <c r="R186" s="228">
        <f>Q186*H186</f>
        <v>0.47540399999999999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146</v>
      </c>
      <c r="AT186" s="230" t="s">
        <v>141</v>
      </c>
      <c r="AU186" s="230" t="s">
        <v>92</v>
      </c>
      <c r="AY186" s="18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90</v>
      </c>
      <c r="BK186" s="231">
        <f>ROUND(I186*H186,2)</f>
        <v>0</v>
      </c>
      <c r="BL186" s="18" t="s">
        <v>146</v>
      </c>
      <c r="BM186" s="230" t="s">
        <v>831</v>
      </c>
    </row>
    <row r="187" s="2" customFormat="1">
      <c r="A187" s="39"/>
      <c r="B187" s="40"/>
      <c r="C187" s="41"/>
      <c r="D187" s="232" t="s">
        <v>148</v>
      </c>
      <c r="E187" s="41"/>
      <c r="F187" s="233" t="s">
        <v>611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92</v>
      </c>
    </row>
    <row r="188" s="13" customFormat="1">
      <c r="A188" s="13"/>
      <c r="B188" s="237"/>
      <c r="C188" s="238"/>
      <c r="D188" s="239" t="s">
        <v>150</v>
      </c>
      <c r="E188" s="240" t="s">
        <v>1</v>
      </c>
      <c r="F188" s="241" t="s">
        <v>832</v>
      </c>
      <c r="G188" s="238"/>
      <c r="H188" s="242">
        <v>27.48</v>
      </c>
      <c r="I188" s="243"/>
      <c r="J188" s="238"/>
      <c r="K188" s="238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150</v>
      </c>
      <c r="AU188" s="248" t="s">
        <v>92</v>
      </c>
      <c r="AV188" s="13" t="s">
        <v>92</v>
      </c>
      <c r="AW188" s="13" t="s">
        <v>37</v>
      </c>
      <c r="AX188" s="13" t="s">
        <v>82</v>
      </c>
      <c r="AY188" s="248" t="s">
        <v>139</v>
      </c>
    </row>
    <row r="189" s="13" customFormat="1">
      <c r="A189" s="13"/>
      <c r="B189" s="237"/>
      <c r="C189" s="238"/>
      <c r="D189" s="239" t="s">
        <v>150</v>
      </c>
      <c r="E189" s="240" t="s">
        <v>1</v>
      </c>
      <c r="F189" s="241" t="s">
        <v>833</v>
      </c>
      <c r="G189" s="238"/>
      <c r="H189" s="242">
        <v>27.48</v>
      </c>
      <c r="I189" s="243"/>
      <c r="J189" s="238"/>
      <c r="K189" s="238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150</v>
      </c>
      <c r="AU189" s="248" t="s">
        <v>92</v>
      </c>
      <c r="AV189" s="13" t="s">
        <v>92</v>
      </c>
      <c r="AW189" s="13" t="s">
        <v>37</v>
      </c>
      <c r="AX189" s="13" t="s">
        <v>82</v>
      </c>
      <c r="AY189" s="248" t="s">
        <v>139</v>
      </c>
    </row>
    <row r="190" s="14" customFormat="1">
      <c r="A190" s="14"/>
      <c r="B190" s="249"/>
      <c r="C190" s="250"/>
      <c r="D190" s="239" t="s">
        <v>150</v>
      </c>
      <c r="E190" s="251" t="s">
        <v>1</v>
      </c>
      <c r="F190" s="252" t="s">
        <v>153</v>
      </c>
      <c r="G190" s="250"/>
      <c r="H190" s="253">
        <v>54.960000000000001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150</v>
      </c>
      <c r="AU190" s="259" t="s">
        <v>92</v>
      </c>
      <c r="AV190" s="14" t="s">
        <v>146</v>
      </c>
      <c r="AW190" s="14" t="s">
        <v>37</v>
      </c>
      <c r="AX190" s="14" t="s">
        <v>90</v>
      </c>
      <c r="AY190" s="259" t="s">
        <v>139</v>
      </c>
    </row>
    <row r="191" s="2" customFormat="1" ht="76.35" customHeight="1">
      <c r="A191" s="39"/>
      <c r="B191" s="40"/>
      <c r="C191" s="219" t="s">
        <v>300</v>
      </c>
      <c r="D191" s="219" t="s">
        <v>141</v>
      </c>
      <c r="E191" s="220" t="s">
        <v>616</v>
      </c>
      <c r="F191" s="221" t="s">
        <v>834</v>
      </c>
      <c r="G191" s="222" t="s">
        <v>260</v>
      </c>
      <c r="H191" s="223">
        <v>54.960000000000001</v>
      </c>
      <c r="I191" s="224"/>
      <c r="J191" s="225">
        <f>ROUND(I191*H191,2)</f>
        <v>0</v>
      </c>
      <c r="K191" s="221" t="s">
        <v>303</v>
      </c>
      <c r="L191" s="45"/>
      <c r="M191" s="226" t="s">
        <v>1</v>
      </c>
      <c r="N191" s="227" t="s">
        <v>47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146</v>
      </c>
      <c r="AT191" s="230" t="s">
        <v>141</v>
      </c>
      <c r="AU191" s="230" t="s">
        <v>92</v>
      </c>
      <c r="AY191" s="18" t="s">
        <v>139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90</v>
      </c>
      <c r="BK191" s="231">
        <f>ROUND(I191*H191,2)</f>
        <v>0</v>
      </c>
      <c r="BL191" s="18" t="s">
        <v>146</v>
      </c>
      <c r="BM191" s="230" t="s">
        <v>835</v>
      </c>
    </row>
    <row r="192" s="2" customFormat="1">
      <c r="A192" s="39"/>
      <c r="B192" s="40"/>
      <c r="C192" s="41"/>
      <c r="D192" s="232" t="s">
        <v>148</v>
      </c>
      <c r="E192" s="41"/>
      <c r="F192" s="233" t="s">
        <v>619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92</v>
      </c>
    </row>
    <row r="193" s="2" customFormat="1" ht="24.15" customHeight="1">
      <c r="A193" s="39"/>
      <c r="B193" s="40"/>
      <c r="C193" s="219" t="s">
        <v>306</v>
      </c>
      <c r="D193" s="219" t="s">
        <v>141</v>
      </c>
      <c r="E193" s="220" t="s">
        <v>620</v>
      </c>
      <c r="F193" s="221" t="s">
        <v>621</v>
      </c>
      <c r="G193" s="222" t="s">
        <v>260</v>
      </c>
      <c r="H193" s="223">
        <v>11.279999999999999</v>
      </c>
      <c r="I193" s="224"/>
      <c r="J193" s="225">
        <f>ROUND(I193*H193,2)</f>
        <v>0</v>
      </c>
      <c r="K193" s="221" t="s">
        <v>303</v>
      </c>
      <c r="L193" s="45"/>
      <c r="M193" s="226" t="s">
        <v>1</v>
      </c>
      <c r="N193" s="227" t="s">
        <v>47</v>
      </c>
      <c r="O193" s="92"/>
      <c r="P193" s="228">
        <f>O193*H193</f>
        <v>0</v>
      </c>
      <c r="Q193" s="228">
        <v>0.24315999999999999</v>
      </c>
      <c r="R193" s="228">
        <f>Q193*H193</f>
        <v>2.7428447999999999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146</v>
      </c>
      <c r="AT193" s="230" t="s">
        <v>141</v>
      </c>
      <c r="AU193" s="230" t="s">
        <v>92</v>
      </c>
      <c r="AY193" s="18" t="s">
        <v>139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90</v>
      </c>
      <c r="BK193" s="231">
        <f>ROUND(I193*H193,2)</f>
        <v>0</v>
      </c>
      <c r="BL193" s="18" t="s">
        <v>146</v>
      </c>
      <c r="BM193" s="230" t="s">
        <v>836</v>
      </c>
    </row>
    <row r="194" s="2" customFormat="1">
      <c r="A194" s="39"/>
      <c r="B194" s="40"/>
      <c r="C194" s="41"/>
      <c r="D194" s="232" t="s">
        <v>148</v>
      </c>
      <c r="E194" s="41"/>
      <c r="F194" s="233" t="s">
        <v>623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92</v>
      </c>
    </row>
    <row r="195" s="2" customFormat="1">
      <c r="A195" s="39"/>
      <c r="B195" s="40"/>
      <c r="C195" s="41"/>
      <c r="D195" s="239" t="s">
        <v>177</v>
      </c>
      <c r="E195" s="41"/>
      <c r="F195" s="260" t="s">
        <v>837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177</v>
      </c>
      <c r="AU195" s="18" t="s">
        <v>92</v>
      </c>
    </row>
    <row r="196" s="13" customFormat="1">
      <c r="A196" s="13"/>
      <c r="B196" s="237"/>
      <c r="C196" s="238"/>
      <c r="D196" s="239" t="s">
        <v>150</v>
      </c>
      <c r="E196" s="240" t="s">
        <v>1</v>
      </c>
      <c r="F196" s="241" t="s">
        <v>838</v>
      </c>
      <c r="G196" s="238"/>
      <c r="H196" s="242">
        <v>5.6399999999999997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150</v>
      </c>
      <c r="AU196" s="248" t="s">
        <v>92</v>
      </c>
      <c r="AV196" s="13" t="s">
        <v>92</v>
      </c>
      <c r="AW196" s="13" t="s">
        <v>37</v>
      </c>
      <c r="AX196" s="13" t="s">
        <v>82</v>
      </c>
      <c r="AY196" s="248" t="s">
        <v>139</v>
      </c>
    </row>
    <row r="197" s="13" customFormat="1">
      <c r="A197" s="13"/>
      <c r="B197" s="237"/>
      <c r="C197" s="238"/>
      <c r="D197" s="239" t="s">
        <v>150</v>
      </c>
      <c r="E197" s="240" t="s">
        <v>1</v>
      </c>
      <c r="F197" s="241" t="s">
        <v>839</v>
      </c>
      <c r="G197" s="238"/>
      <c r="H197" s="242">
        <v>5.6399999999999997</v>
      </c>
      <c r="I197" s="243"/>
      <c r="J197" s="238"/>
      <c r="K197" s="238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150</v>
      </c>
      <c r="AU197" s="248" t="s">
        <v>92</v>
      </c>
      <c r="AV197" s="13" t="s">
        <v>92</v>
      </c>
      <c r="AW197" s="13" t="s">
        <v>37</v>
      </c>
      <c r="AX197" s="13" t="s">
        <v>82</v>
      </c>
      <c r="AY197" s="248" t="s">
        <v>139</v>
      </c>
    </row>
    <row r="198" s="14" customFormat="1">
      <c r="A198" s="14"/>
      <c r="B198" s="249"/>
      <c r="C198" s="250"/>
      <c r="D198" s="239" t="s">
        <v>150</v>
      </c>
      <c r="E198" s="251" t="s">
        <v>1</v>
      </c>
      <c r="F198" s="252" t="s">
        <v>153</v>
      </c>
      <c r="G198" s="250"/>
      <c r="H198" s="253">
        <v>11.279999999999999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150</v>
      </c>
      <c r="AU198" s="259" t="s">
        <v>92</v>
      </c>
      <c r="AV198" s="14" t="s">
        <v>146</v>
      </c>
      <c r="AW198" s="14" t="s">
        <v>37</v>
      </c>
      <c r="AX198" s="14" t="s">
        <v>90</v>
      </c>
      <c r="AY198" s="259" t="s">
        <v>139</v>
      </c>
    </row>
    <row r="199" s="12" customFormat="1" ht="22.8" customHeight="1">
      <c r="A199" s="12"/>
      <c r="B199" s="203"/>
      <c r="C199" s="204"/>
      <c r="D199" s="205" t="s">
        <v>81</v>
      </c>
      <c r="E199" s="217" t="s">
        <v>146</v>
      </c>
      <c r="F199" s="217" t="s">
        <v>403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SUM(P200:P239)</f>
        <v>0</v>
      </c>
      <c r="Q199" s="211"/>
      <c r="R199" s="212">
        <f>SUM(R200:R239)</f>
        <v>85.991180199999988</v>
      </c>
      <c r="S199" s="211"/>
      <c r="T199" s="213">
        <f>SUM(T200:T239)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90</v>
      </c>
      <c r="AT199" s="215" t="s">
        <v>81</v>
      </c>
      <c r="AU199" s="215" t="s">
        <v>90</v>
      </c>
      <c r="AY199" s="214" t="s">
        <v>139</v>
      </c>
      <c r="BK199" s="216">
        <f>SUM(BK200:BK239)</f>
        <v>0</v>
      </c>
    </row>
    <row r="200" s="2" customFormat="1" ht="24.15" customHeight="1">
      <c r="A200" s="39"/>
      <c r="B200" s="40"/>
      <c r="C200" s="219" t="s">
        <v>312</v>
      </c>
      <c r="D200" s="219" t="s">
        <v>141</v>
      </c>
      <c r="E200" s="220" t="s">
        <v>840</v>
      </c>
      <c r="F200" s="221" t="s">
        <v>841</v>
      </c>
      <c r="G200" s="222" t="s">
        <v>260</v>
      </c>
      <c r="H200" s="223">
        <v>26.07</v>
      </c>
      <c r="I200" s="224"/>
      <c r="J200" s="225">
        <f>ROUND(I200*H200,2)</f>
        <v>0</v>
      </c>
      <c r="K200" s="221" t="s">
        <v>303</v>
      </c>
      <c r="L200" s="45"/>
      <c r="M200" s="226" t="s">
        <v>1</v>
      </c>
      <c r="N200" s="227" t="s">
        <v>47</v>
      </c>
      <c r="O200" s="92"/>
      <c r="P200" s="228">
        <f>O200*H200</f>
        <v>0</v>
      </c>
      <c r="Q200" s="228">
        <v>0.30005999999999999</v>
      </c>
      <c r="R200" s="228">
        <f>Q200*H200</f>
        <v>7.8225641999999995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146</v>
      </c>
      <c r="AT200" s="230" t="s">
        <v>141</v>
      </c>
      <c r="AU200" s="230" t="s">
        <v>92</v>
      </c>
      <c r="AY200" s="18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90</v>
      </c>
      <c r="BK200" s="231">
        <f>ROUND(I200*H200,2)</f>
        <v>0</v>
      </c>
      <c r="BL200" s="18" t="s">
        <v>146</v>
      </c>
      <c r="BM200" s="230" t="s">
        <v>842</v>
      </c>
    </row>
    <row r="201" s="2" customFormat="1">
      <c r="A201" s="39"/>
      <c r="B201" s="40"/>
      <c r="C201" s="41"/>
      <c r="D201" s="232" t="s">
        <v>148</v>
      </c>
      <c r="E201" s="41"/>
      <c r="F201" s="233" t="s">
        <v>843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92</v>
      </c>
    </row>
    <row r="202" s="13" customFormat="1">
      <c r="A202" s="13"/>
      <c r="B202" s="237"/>
      <c r="C202" s="238"/>
      <c r="D202" s="239" t="s">
        <v>150</v>
      </c>
      <c r="E202" s="240" t="s">
        <v>1</v>
      </c>
      <c r="F202" s="241" t="s">
        <v>844</v>
      </c>
      <c r="G202" s="238"/>
      <c r="H202" s="242">
        <v>11.220000000000001</v>
      </c>
      <c r="I202" s="243"/>
      <c r="J202" s="238"/>
      <c r="K202" s="238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150</v>
      </c>
      <c r="AU202" s="248" t="s">
        <v>92</v>
      </c>
      <c r="AV202" s="13" t="s">
        <v>92</v>
      </c>
      <c r="AW202" s="13" t="s">
        <v>37</v>
      </c>
      <c r="AX202" s="13" t="s">
        <v>82</v>
      </c>
      <c r="AY202" s="248" t="s">
        <v>139</v>
      </c>
    </row>
    <row r="203" s="13" customFormat="1">
      <c r="A203" s="13"/>
      <c r="B203" s="237"/>
      <c r="C203" s="238"/>
      <c r="D203" s="239" t="s">
        <v>150</v>
      </c>
      <c r="E203" s="240" t="s">
        <v>1</v>
      </c>
      <c r="F203" s="241" t="s">
        <v>845</v>
      </c>
      <c r="G203" s="238"/>
      <c r="H203" s="242">
        <v>14.85</v>
      </c>
      <c r="I203" s="243"/>
      <c r="J203" s="238"/>
      <c r="K203" s="238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150</v>
      </c>
      <c r="AU203" s="248" t="s">
        <v>92</v>
      </c>
      <c r="AV203" s="13" t="s">
        <v>92</v>
      </c>
      <c r="AW203" s="13" t="s">
        <v>37</v>
      </c>
      <c r="AX203" s="13" t="s">
        <v>82</v>
      </c>
      <c r="AY203" s="248" t="s">
        <v>139</v>
      </c>
    </row>
    <row r="204" s="14" customFormat="1">
      <c r="A204" s="14"/>
      <c r="B204" s="249"/>
      <c r="C204" s="250"/>
      <c r="D204" s="239" t="s">
        <v>150</v>
      </c>
      <c r="E204" s="251" t="s">
        <v>1</v>
      </c>
      <c r="F204" s="252" t="s">
        <v>153</v>
      </c>
      <c r="G204" s="250"/>
      <c r="H204" s="253">
        <v>26.07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150</v>
      </c>
      <c r="AU204" s="259" t="s">
        <v>92</v>
      </c>
      <c r="AV204" s="14" t="s">
        <v>146</v>
      </c>
      <c r="AW204" s="14" t="s">
        <v>37</v>
      </c>
      <c r="AX204" s="14" t="s">
        <v>90</v>
      </c>
      <c r="AY204" s="259" t="s">
        <v>139</v>
      </c>
    </row>
    <row r="205" s="2" customFormat="1" ht="37.8" customHeight="1">
      <c r="A205" s="39"/>
      <c r="B205" s="40"/>
      <c r="C205" s="219" t="s">
        <v>320</v>
      </c>
      <c r="D205" s="219" t="s">
        <v>141</v>
      </c>
      <c r="E205" s="220" t="s">
        <v>405</v>
      </c>
      <c r="F205" s="221" t="s">
        <v>846</v>
      </c>
      <c r="G205" s="222" t="s">
        <v>168</v>
      </c>
      <c r="H205" s="223">
        <v>1.048</v>
      </c>
      <c r="I205" s="224"/>
      <c r="J205" s="225">
        <f>ROUND(I205*H205,2)</f>
        <v>0</v>
      </c>
      <c r="K205" s="221" t="s">
        <v>303</v>
      </c>
      <c r="L205" s="45"/>
      <c r="M205" s="226" t="s">
        <v>1</v>
      </c>
      <c r="N205" s="227" t="s">
        <v>47</v>
      </c>
      <c r="O205" s="92"/>
      <c r="P205" s="228">
        <f>O205*H205</f>
        <v>0</v>
      </c>
      <c r="Q205" s="228">
        <v>1.8899999999999999</v>
      </c>
      <c r="R205" s="228">
        <f>Q205*H205</f>
        <v>1.98072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146</v>
      </c>
      <c r="AT205" s="230" t="s">
        <v>141</v>
      </c>
      <c r="AU205" s="230" t="s">
        <v>92</v>
      </c>
      <c r="AY205" s="18" t="s">
        <v>139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90</v>
      </c>
      <c r="BK205" s="231">
        <f>ROUND(I205*H205,2)</f>
        <v>0</v>
      </c>
      <c r="BL205" s="18" t="s">
        <v>146</v>
      </c>
      <c r="BM205" s="230" t="s">
        <v>847</v>
      </c>
    </row>
    <row r="206" s="2" customFormat="1">
      <c r="A206" s="39"/>
      <c r="B206" s="40"/>
      <c r="C206" s="41"/>
      <c r="D206" s="232" t="s">
        <v>148</v>
      </c>
      <c r="E206" s="41"/>
      <c r="F206" s="233" t="s">
        <v>848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148</v>
      </c>
      <c r="AU206" s="18" t="s">
        <v>92</v>
      </c>
    </row>
    <row r="207" s="13" customFormat="1">
      <c r="A207" s="13"/>
      <c r="B207" s="237"/>
      <c r="C207" s="238"/>
      <c r="D207" s="239" t="s">
        <v>150</v>
      </c>
      <c r="E207" s="240" t="s">
        <v>1</v>
      </c>
      <c r="F207" s="241" t="s">
        <v>849</v>
      </c>
      <c r="G207" s="238"/>
      <c r="H207" s="242">
        <v>0.26400000000000001</v>
      </c>
      <c r="I207" s="243"/>
      <c r="J207" s="238"/>
      <c r="K207" s="238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150</v>
      </c>
      <c r="AU207" s="248" t="s">
        <v>92</v>
      </c>
      <c r="AV207" s="13" t="s">
        <v>92</v>
      </c>
      <c r="AW207" s="13" t="s">
        <v>37</v>
      </c>
      <c r="AX207" s="13" t="s">
        <v>82</v>
      </c>
      <c r="AY207" s="248" t="s">
        <v>139</v>
      </c>
    </row>
    <row r="208" s="13" customFormat="1">
      <c r="A208" s="13"/>
      <c r="B208" s="237"/>
      <c r="C208" s="238"/>
      <c r="D208" s="239" t="s">
        <v>150</v>
      </c>
      <c r="E208" s="240" t="s">
        <v>1</v>
      </c>
      <c r="F208" s="241" t="s">
        <v>850</v>
      </c>
      <c r="G208" s="238"/>
      <c r="H208" s="242">
        <v>0.38400000000000001</v>
      </c>
      <c r="I208" s="243"/>
      <c r="J208" s="238"/>
      <c r="K208" s="238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150</v>
      </c>
      <c r="AU208" s="248" t="s">
        <v>92</v>
      </c>
      <c r="AV208" s="13" t="s">
        <v>92</v>
      </c>
      <c r="AW208" s="13" t="s">
        <v>37</v>
      </c>
      <c r="AX208" s="13" t="s">
        <v>82</v>
      </c>
      <c r="AY208" s="248" t="s">
        <v>139</v>
      </c>
    </row>
    <row r="209" s="13" customFormat="1">
      <c r="A209" s="13"/>
      <c r="B209" s="237"/>
      <c r="C209" s="238"/>
      <c r="D209" s="239" t="s">
        <v>150</v>
      </c>
      <c r="E209" s="240" t="s">
        <v>1</v>
      </c>
      <c r="F209" s="241" t="s">
        <v>851</v>
      </c>
      <c r="G209" s="238"/>
      <c r="H209" s="242">
        <v>0.40000000000000002</v>
      </c>
      <c r="I209" s="243"/>
      <c r="J209" s="238"/>
      <c r="K209" s="238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150</v>
      </c>
      <c r="AU209" s="248" t="s">
        <v>92</v>
      </c>
      <c r="AV209" s="13" t="s">
        <v>92</v>
      </c>
      <c r="AW209" s="13" t="s">
        <v>37</v>
      </c>
      <c r="AX209" s="13" t="s">
        <v>82</v>
      </c>
      <c r="AY209" s="248" t="s">
        <v>139</v>
      </c>
    </row>
    <row r="210" s="14" customFormat="1">
      <c r="A210" s="14"/>
      <c r="B210" s="249"/>
      <c r="C210" s="250"/>
      <c r="D210" s="239" t="s">
        <v>150</v>
      </c>
      <c r="E210" s="251" t="s">
        <v>1</v>
      </c>
      <c r="F210" s="252" t="s">
        <v>153</v>
      </c>
      <c r="G210" s="250"/>
      <c r="H210" s="253">
        <v>1.048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150</v>
      </c>
      <c r="AU210" s="259" t="s">
        <v>92</v>
      </c>
      <c r="AV210" s="14" t="s">
        <v>146</v>
      </c>
      <c r="AW210" s="14" t="s">
        <v>37</v>
      </c>
      <c r="AX210" s="14" t="s">
        <v>90</v>
      </c>
      <c r="AY210" s="259" t="s">
        <v>139</v>
      </c>
    </row>
    <row r="211" s="2" customFormat="1" ht="49.05" customHeight="1">
      <c r="A211" s="39"/>
      <c r="B211" s="40"/>
      <c r="C211" s="219" t="s">
        <v>342</v>
      </c>
      <c r="D211" s="219" t="s">
        <v>141</v>
      </c>
      <c r="E211" s="220" t="s">
        <v>458</v>
      </c>
      <c r="F211" s="221" t="s">
        <v>459</v>
      </c>
      <c r="G211" s="222" t="s">
        <v>168</v>
      </c>
      <c r="H211" s="223">
        <v>25.332999999999998</v>
      </c>
      <c r="I211" s="224"/>
      <c r="J211" s="225">
        <f>ROUND(I211*H211,2)</f>
        <v>0</v>
      </c>
      <c r="K211" s="221" t="s">
        <v>303</v>
      </c>
      <c r="L211" s="45"/>
      <c r="M211" s="226" t="s">
        <v>1</v>
      </c>
      <c r="N211" s="227" t="s">
        <v>47</v>
      </c>
      <c r="O211" s="92"/>
      <c r="P211" s="228">
        <f>O211*H211</f>
        <v>0</v>
      </c>
      <c r="Q211" s="228">
        <v>1.8700000000000001</v>
      </c>
      <c r="R211" s="228">
        <f>Q211*H211</f>
        <v>47.372709999999998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146</v>
      </c>
      <c r="AT211" s="230" t="s">
        <v>141</v>
      </c>
      <c r="AU211" s="230" t="s">
        <v>92</v>
      </c>
      <c r="AY211" s="18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90</v>
      </c>
      <c r="BK211" s="231">
        <f>ROUND(I211*H211,2)</f>
        <v>0</v>
      </c>
      <c r="BL211" s="18" t="s">
        <v>146</v>
      </c>
      <c r="BM211" s="230" t="s">
        <v>852</v>
      </c>
    </row>
    <row r="212" s="2" customFormat="1">
      <c r="A212" s="39"/>
      <c r="B212" s="40"/>
      <c r="C212" s="41"/>
      <c r="D212" s="232" t="s">
        <v>148</v>
      </c>
      <c r="E212" s="41"/>
      <c r="F212" s="233" t="s">
        <v>853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92</v>
      </c>
    </row>
    <row r="213" s="2" customFormat="1">
      <c r="A213" s="39"/>
      <c r="B213" s="40"/>
      <c r="C213" s="41"/>
      <c r="D213" s="239" t="s">
        <v>177</v>
      </c>
      <c r="E213" s="41"/>
      <c r="F213" s="260" t="s">
        <v>854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177</v>
      </c>
      <c r="AU213" s="18" t="s">
        <v>92</v>
      </c>
    </row>
    <row r="214" s="15" customFormat="1">
      <c r="A214" s="15"/>
      <c r="B214" s="261"/>
      <c r="C214" s="262"/>
      <c r="D214" s="239" t="s">
        <v>150</v>
      </c>
      <c r="E214" s="263" t="s">
        <v>1</v>
      </c>
      <c r="F214" s="264" t="s">
        <v>774</v>
      </c>
      <c r="G214" s="262"/>
      <c r="H214" s="263" t="s">
        <v>1</v>
      </c>
      <c r="I214" s="265"/>
      <c r="J214" s="262"/>
      <c r="K214" s="262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150</v>
      </c>
      <c r="AU214" s="270" t="s">
        <v>92</v>
      </c>
      <c r="AV214" s="15" t="s">
        <v>90</v>
      </c>
      <c r="AW214" s="15" t="s">
        <v>37</v>
      </c>
      <c r="AX214" s="15" t="s">
        <v>82</v>
      </c>
      <c r="AY214" s="270" t="s">
        <v>139</v>
      </c>
    </row>
    <row r="215" s="13" customFormat="1">
      <c r="A215" s="13"/>
      <c r="B215" s="237"/>
      <c r="C215" s="238"/>
      <c r="D215" s="239" t="s">
        <v>150</v>
      </c>
      <c r="E215" s="240" t="s">
        <v>1</v>
      </c>
      <c r="F215" s="241" t="s">
        <v>855</v>
      </c>
      <c r="G215" s="238"/>
      <c r="H215" s="242">
        <v>0.64000000000000001</v>
      </c>
      <c r="I215" s="243"/>
      <c r="J215" s="238"/>
      <c r="K215" s="238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150</v>
      </c>
      <c r="AU215" s="248" t="s">
        <v>92</v>
      </c>
      <c r="AV215" s="13" t="s">
        <v>92</v>
      </c>
      <c r="AW215" s="13" t="s">
        <v>37</v>
      </c>
      <c r="AX215" s="13" t="s">
        <v>82</v>
      </c>
      <c r="AY215" s="248" t="s">
        <v>139</v>
      </c>
    </row>
    <row r="216" s="13" customFormat="1">
      <c r="A216" s="13"/>
      <c r="B216" s="237"/>
      <c r="C216" s="238"/>
      <c r="D216" s="239" t="s">
        <v>150</v>
      </c>
      <c r="E216" s="240" t="s">
        <v>1</v>
      </c>
      <c r="F216" s="241" t="s">
        <v>856</v>
      </c>
      <c r="G216" s="238"/>
      <c r="H216" s="242">
        <v>6.5800000000000001</v>
      </c>
      <c r="I216" s="243"/>
      <c r="J216" s="238"/>
      <c r="K216" s="238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150</v>
      </c>
      <c r="AU216" s="248" t="s">
        <v>92</v>
      </c>
      <c r="AV216" s="13" t="s">
        <v>92</v>
      </c>
      <c r="AW216" s="13" t="s">
        <v>37</v>
      </c>
      <c r="AX216" s="13" t="s">
        <v>82</v>
      </c>
      <c r="AY216" s="248" t="s">
        <v>139</v>
      </c>
    </row>
    <row r="217" s="13" customFormat="1">
      <c r="A217" s="13"/>
      <c r="B217" s="237"/>
      <c r="C217" s="238"/>
      <c r="D217" s="239" t="s">
        <v>150</v>
      </c>
      <c r="E217" s="240" t="s">
        <v>1</v>
      </c>
      <c r="F217" s="241" t="s">
        <v>857</v>
      </c>
      <c r="G217" s="238"/>
      <c r="H217" s="242">
        <v>7.9630000000000001</v>
      </c>
      <c r="I217" s="243"/>
      <c r="J217" s="238"/>
      <c r="K217" s="238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150</v>
      </c>
      <c r="AU217" s="248" t="s">
        <v>92</v>
      </c>
      <c r="AV217" s="13" t="s">
        <v>92</v>
      </c>
      <c r="AW217" s="13" t="s">
        <v>37</v>
      </c>
      <c r="AX217" s="13" t="s">
        <v>82</v>
      </c>
      <c r="AY217" s="248" t="s">
        <v>139</v>
      </c>
    </row>
    <row r="218" s="13" customFormat="1">
      <c r="A218" s="13"/>
      <c r="B218" s="237"/>
      <c r="C218" s="238"/>
      <c r="D218" s="239" t="s">
        <v>150</v>
      </c>
      <c r="E218" s="240" t="s">
        <v>1</v>
      </c>
      <c r="F218" s="241" t="s">
        <v>858</v>
      </c>
      <c r="G218" s="238"/>
      <c r="H218" s="242">
        <v>10.15</v>
      </c>
      <c r="I218" s="243"/>
      <c r="J218" s="238"/>
      <c r="K218" s="238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150</v>
      </c>
      <c r="AU218" s="248" t="s">
        <v>92</v>
      </c>
      <c r="AV218" s="13" t="s">
        <v>92</v>
      </c>
      <c r="AW218" s="13" t="s">
        <v>37</v>
      </c>
      <c r="AX218" s="13" t="s">
        <v>82</v>
      </c>
      <c r="AY218" s="248" t="s">
        <v>139</v>
      </c>
    </row>
    <row r="219" s="14" customFormat="1">
      <c r="A219" s="14"/>
      <c r="B219" s="249"/>
      <c r="C219" s="250"/>
      <c r="D219" s="239" t="s">
        <v>150</v>
      </c>
      <c r="E219" s="251" t="s">
        <v>1</v>
      </c>
      <c r="F219" s="252" t="s">
        <v>153</v>
      </c>
      <c r="G219" s="250"/>
      <c r="H219" s="253">
        <v>25.332999999999998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150</v>
      </c>
      <c r="AU219" s="259" t="s">
        <v>92</v>
      </c>
      <c r="AV219" s="14" t="s">
        <v>146</v>
      </c>
      <c r="AW219" s="14" t="s">
        <v>37</v>
      </c>
      <c r="AX219" s="14" t="s">
        <v>90</v>
      </c>
      <c r="AY219" s="259" t="s">
        <v>139</v>
      </c>
    </row>
    <row r="220" s="2" customFormat="1" ht="16.5" customHeight="1">
      <c r="A220" s="39"/>
      <c r="B220" s="40"/>
      <c r="C220" s="219" t="s">
        <v>362</v>
      </c>
      <c r="D220" s="219" t="s">
        <v>141</v>
      </c>
      <c r="E220" s="220" t="s">
        <v>684</v>
      </c>
      <c r="F220" s="221" t="s">
        <v>859</v>
      </c>
      <c r="G220" s="222" t="s">
        <v>525</v>
      </c>
      <c r="H220" s="223">
        <v>9.5700000000000003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47</v>
      </c>
      <c r="O220" s="92"/>
      <c r="P220" s="228">
        <f>O220*H220</f>
        <v>0</v>
      </c>
      <c r="Q220" s="228">
        <v>0.32000000000000001</v>
      </c>
      <c r="R220" s="228">
        <f>Q220*H220</f>
        <v>3.0624000000000002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146</v>
      </c>
      <c r="AT220" s="230" t="s">
        <v>141</v>
      </c>
      <c r="AU220" s="230" t="s">
        <v>92</v>
      </c>
      <c r="AY220" s="18" t="s">
        <v>139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90</v>
      </c>
      <c r="BK220" s="231">
        <f>ROUND(I220*H220,2)</f>
        <v>0</v>
      </c>
      <c r="BL220" s="18" t="s">
        <v>146</v>
      </c>
      <c r="BM220" s="230" t="s">
        <v>860</v>
      </c>
    </row>
    <row r="221" s="2" customFormat="1">
      <c r="A221" s="39"/>
      <c r="B221" s="40"/>
      <c r="C221" s="41"/>
      <c r="D221" s="239" t="s">
        <v>177</v>
      </c>
      <c r="E221" s="41"/>
      <c r="F221" s="260" t="s">
        <v>861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177</v>
      </c>
      <c r="AU221" s="18" t="s">
        <v>92</v>
      </c>
    </row>
    <row r="222" s="13" customFormat="1">
      <c r="A222" s="13"/>
      <c r="B222" s="237"/>
      <c r="C222" s="238"/>
      <c r="D222" s="239" t="s">
        <v>150</v>
      </c>
      <c r="E222" s="240" t="s">
        <v>1</v>
      </c>
      <c r="F222" s="241" t="s">
        <v>862</v>
      </c>
      <c r="G222" s="238"/>
      <c r="H222" s="242">
        <v>9.5700000000000003</v>
      </c>
      <c r="I222" s="243"/>
      <c r="J222" s="238"/>
      <c r="K222" s="238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150</v>
      </c>
      <c r="AU222" s="248" t="s">
        <v>92</v>
      </c>
      <c r="AV222" s="13" t="s">
        <v>92</v>
      </c>
      <c r="AW222" s="13" t="s">
        <v>37</v>
      </c>
      <c r="AX222" s="13" t="s">
        <v>90</v>
      </c>
      <c r="AY222" s="248" t="s">
        <v>139</v>
      </c>
    </row>
    <row r="223" s="2" customFormat="1" ht="62.7" customHeight="1">
      <c r="A223" s="39"/>
      <c r="B223" s="40"/>
      <c r="C223" s="219" t="s">
        <v>373</v>
      </c>
      <c r="D223" s="219" t="s">
        <v>141</v>
      </c>
      <c r="E223" s="220" t="s">
        <v>863</v>
      </c>
      <c r="F223" s="221" t="s">
        <v>864</v>
      </c>
      <c r="G223" s="222" t="s">
        <v>168</v>
      </c>
      <c r="H223" s="223">
        <v>6.5759999999999996</v>
      </c>
      <c r="I223" s="224"/>
      <c r="J223" s="225">
        <f>ROUND(I223*H223,2)</f>
        <v>0</v>
      </c>
      <c r="K223" s="221" t="s">
        <v>303</v>
      </c>
      <c r="L223" s="45"/>
      <c r="M223" s="226" t="s">
        <v>1</v>
      </c>
      <c r="N223" s="227" t="s">
        <v>47</v>
      </c>
      <c r="O223" s="92"/>
      <c r="P223" s="228">
        <f>O223*H223</f>
        <v>0</v>
      </c>
      <c r="Q223" s="228">
        <v>1.8480000000000001</v>
      </c>
      <c r="R223" s="228">
        <f>Q223*H223</f>
        <v>12.152448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146</v>
      </c>
      <c r="AT223" s="230" t="s">
        <v>141</v>
      </c>
      <c r="AU223" s="230" t="s">
        <v>92</v>
      </c>
      <c r="AY223" s="18" t="s">
        <v>139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90</v>
      </c>
      <c r="BK223" s="231">
        <f>ROUND(I223*H223,2)</f>
        <v>0</v>
      </c>
      <c r="BL223" s="18" t="s">
        <v>146</v>
      </c>
      <c r="BM223" s="230" t="s">
        <v>865</v>
      </c>
    </row>
    <row r="224" s="2" customFormat="1">
      <c r="A224" s="39"/>
      <c r="B224" s="40"/>
      <c r="C224" s="41"/>
      <c r="D224" s="232" t="s">
        <v>148</v>
      </c>
      <c r="E224" s="41"/>
      <c r="F224" s="233" t="s">
        <v>866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148</v>
      </c>
      <c r="AU224" s="18" t="s">
        <v>92</v>
      </c>
    </row>
    <row r="225" s="2" customFormat="1">
      <c r="A225" s="39"/>
      <c r="B225" s="40"/>
      <c r="C225" s="41"/>
      <c r="D225" s="239" t="s">
        <v>177</v>
      </c>
      <c r="E225" s="41"/>
      <c r="F225" s="260" t="s">
        <v>867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177</v>
      </c>
      <c r="AU225" s="18" t="s">
        <v>92</v>
      </c>
    </row>
    <row r="226" s="13" customFormat="1">
      <c r="A226" s="13"/>
      <c r="B226" s="237"/>
      <c r="C226" s="238"/>
      <c r="D226" s="239" t="s">
        <v>150</v>
      </c>
      <c r="E226" s="240" t="s">
        <v>1</v>
      </c>
      <c r="F226" s="241" t="s">
        <v>868</v>
      </c>
      <c r="G226" s="238"/>
      <c r="H226" s="242">
        <v>1.752</v>
      </c>
      <c r="I226" s="243"/>
      <c r="J226" s="238"/>
      <c r="K226" s="238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150</v>
      </c>
      <c r="AU226" s="248" t="s">
        <v>92</v>
      </c>
      <c r="AV226" s="13" t="s">
        <v>92</v>
      </c>
      <c r="AW226" s="13" t="s">
        <v>37</v>
      </c>
      <c r="AX226" s="13" t="s">
        <v>82</v>
      </c>
      <c r="AY226" s="248" t="s">
        <v>139</v>
      </c>
    </row>
    <row r="227" s="13" customFormat="1">
      <c r="A227" s="13"/>
      <c r="B227" s="237"/>
      <c r="C227" s="238"/>
      <c r="D227" s="239" t="s">
        <v>150</v>
      </c>
      <c r="E227" s="240" t="s">
        <v>1</v>
      </c>
      <c r="F227" s="241" t="s">
        <v>869</v>
      </c>
      <c r="G227" s="238"/>
      <c r="H227" s="242">
        <v>2.2320000000000002</v>
      </c>
      <c r="I227" s="243"/>
      <c r="J227" s="238"/>
      <c r="K227" s="238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150</v>
      </c>
      <c r="AU227" s="248" t="s">
        <v>92</v>
      </c>
      <c r="AV227" s="13" t="s">
        <v>92</v>
      </c>
      <c r="AW227" s="13" t="s">
        <v>37</v>
      </c>
      <c r="AX227" s="13" t="s">
        <v>82</v>
      </c>
      <c r="AY227" s="248" t="s">
        <v>139</v>
      </c>
    </row>
    <row r="228" s="13" customFormat="1">
      <c r="A228" s="13"/>
      <c r="B228" s="237"/>
      <c r="C228" s="238"/>
      <c r="D228" s="239" t="s">
        <v>150</v>
      </c>
      <c r="E228" s="240" t="s">
        <v>1</v>
      </c>
      <c r="F228" s="241" t="s">
        <v>870</v>
      </c>
      <c r="G228" s="238"/>
      <c r="H228" s="242">
        <v>2.5920000000000001</v>
      </c>
      <c r="I228" s="243"/>
      <c r="J228" s="238"/>
      <c r="K228" s="238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150</v>
      </c>
      <c r="AU228" s="248" t="s">
        <v>92</v>
      </c>
      <c r="AV228" s="13" t="s">
        <v>92</v>
      </c>
      <c r="AW228" s="13" t="s">
        <v>37</v>
      </c>
      <c r="AX228" s="13" t="s">
        <v>82</v>
      </c>
      <c r="AY228" s="248" t="s">
        <v>139</v>
      </c>
    </row>
    <row r="229" s="14" customFormat="1">
      <c r="A229" s="14"/>
      <c r="B229" s="249"/>
      <c r="C229" s="250"/>
      <c r="D229" s="239" t="s">
        <v>150</v>
      </c>
      <c r="E229" s="251" t="s">
        <v>1</v>
      </c>
      <c r="F229" s="252" t="s">
        <v>153</v>
      </c>
      <c r="G229" s="250"/>
      <c r="H229" s="253">
        <v>6.5759999999999996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150</v>
      </c>
      <c r="AU229" s="259" t="s">
        <v>92</v>
      </c>
      <c r="AV229" s="14" t="s">
        <v>146</v>
      </c>
      <c r="AW229" s="14" t="s">
        <v>37</v>
      </c>
      <c r="AX229" s="14" t="s">
        <v>90</v>
      </c>
      <c r="AY229" s="259" t="s">
        <v>139</v>
      </c>
    </row>
    <row r="230" s="2" customFormat="1" ht="33" customHeight="1">
      <c r="A230" s="39"/>
      <c r="B230" s="40"/>
      <c r="C230" s="219" t="s">
        <v>380</v>
      </c>
      <c r="D230" s="219" t="s">
        <v>141</v>
      </c>
      <c r="E230" s="220" t="s">
        <v>477</v>
      </c>
      <c r="F230" s="221" t="s">
        <v>871</v>
      </c>
      <c r="G230" s="222" t="s">
        <v>168</v>
      </c>
      <c r="H230" s="223">
        <v>0.10000000000000001</v>
      </c>
      <c r="I230" s="224"/>
      <c r="J230" s="225">
        <f>ROUND(I230*H230,2)</f>
        <v>0</v>
      </c>
      <c r="K230" s="221" t="s">
        <v>303</v>
      </c>
      <c r="L230" s="45"/>
      <c r="M230" s="226" t="s">
        <v>1</v>
      </c>
      <c r="N230" s="227" t="s">
        <v>47</v>
      </c>
      <c r="O230" s="92"/>
      <c r="P230" s="228">
        <f>O230*H230</f>
        <v>0</v>
      </c>
      <c r="Q230" s="228">
        <v>2.1600000000000001</v>
      </c>
      <c r="R230" s="228">
        <f>Q230*H230</f>
        <v>0.21600000000000003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146</v>
      </c>
      <c r="AT230" s="230" t="s">
        <v>141</v>
      </c>
      <c r="AU230" s="230" t="s">
        <v>92</v>
      </c>
      <c r="AY230" s="18" t="s">
        <v>139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90</v>
      </c>
      <c r="BK230" s="231">
        <f>ROUND(I230*H230,2)</f>
        <v>0</v>
      </c>
      <c r="BL230" s="18" t="s">
        <v>146</v>
      </c>
      <c r="BM230" s="230" t="s">
        <v>872</v>
      </c>
    </row>
    <row r="231" s="2" customFormat="1">
      <c r="A231" s="39"/>
      <c r="B231" s="40"/>
      <c r="C231" s="41"/>
      <c r="D231" s="232" t="s">
        <v>148</v>
      </c>
      <c r="E231" s="41"/>
      <c r="F231" s="233" t="s">
        <v>873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92</v>
      </c>
    </row>
    <row r="232" s="2" customFormat="1">
      <c r="A232" s="39"/>
      <c r="B232" s="40"/>
      <c r="C232" s="41"/>
      <c r="D232" s="239" t="s">
        <v>177</v>
      </c>
      <c r="E232" s="41"/>
      <c r="F232" s="260" t="s">
        <v>874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177</v>
      </c>
      <c r="AU232" s="18" t="s">
        <v>92</v>
      </c>
    </row>
    <row r="233" s="13" customFormat="1">
      <c r="A233" s="13"/>
      <c r="B233" s="237"/>
      <c r="C233" s="238"/>
      <c r="D233" s="239" t="s">
        <v>150</v>
      </c>
      <c r="E233" s="240" t="s">
        <v>1</v>
      </c>
      <c r="F233" s="241" t="s">
        <v>875</v>
      </c>
      <c r="G233" s="238"/>
      <c r="H233" s="242">
        <v>0.10000000000000001</v>
      </c>
      <c r="I233" s="243"/>
      <c r="J233" s="238"/>
      <c r="K233" s="238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150</v>
      </c>
      <c r="AU233" s="248" t="s">
        <v>92</v>
      </c>
      <c r="AV233" s="13" t="s">
        <v>92</v>
      </c>
      <c r="AW233" s="13" t="s">
        <v>37</v>
      </c>
      <c r="AX233" s="13" t="s">
        <v>90</v>
      </c>
      <c r="AY233" s="248" t="s">
        <v>139</v>
      </c>
    </row>
    <row r="234" s="2" customFormat="1" ht="55.5" customHeight="1">
      <c r="A234" s="39"/>
      <c r="B234" s="40"/>
      <c r="C234" s="219" t="s">
        <v>386</v>
      </c>
      <c r="D234" s="219" t="s">
        <v>141</v>
      </c>
      <c r="E234" s="220" t="s">
        <v>706</v>
      </c>
      <c r="F234" s="221" t="s">
        <v>707</v>
      </c>
      <c r="G234" s="222" t="s">
        <v>260</v>
      </c>
      <c r="H234" s="223">
        <v>26.07</v>
      </c>
      <c r="I234" s="224"/>
      <c r="J234" s="225">
        <f>ROUND(I234*H234,2)</f>
        <v>0</v>
      </c>
      <c r="K234" s="221" t="s">
        <v>303</v>
      </c>
      <c r="L234" s="45"/>
      <c r="M234" s="226" t="s">
        <v>1</v>
      </c>
      <c r="N234" s="227" t="s">
        <v>47</v>
      </c>
      <c r="O234" s="92"/>
      <c r="P234" s="228">
        <f>O234*H234</f>
        <v>0</v>
      </c>
      <c r="Q234" s="228">
        <v>0.51339999999999997</v>
      </c>
      <c r="R234" s="228">
        <f>Q234*H234</f>
        <v>13.384338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146</v>
      </c>
      <c r="AT234" s="230" t="s">
        <v>141</v>
      </c>
      <c r="AU234" s="230" t="s">
        <v>92</v>
      </c>
      <c r="AY234" s="18" t="s">
        <v>139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90</v>
      </c>
      <c r="BK234" s="231">
        <f>ROUND(I234*H234,2)</f>
        <v>0</v>
      </c>
      <c r="BL234" s="18" t="s">
        <v>146</v>
      </c>
      <c r="BM234" s="230" t="s">
        <v>876</v>
      </c>
    </row>
    <row r="235" s="2" customFormat="1">
      <c r="A235" s="39"/>
      <c r="B235" s="40"/>
      <c r="C235" s="41"/>
      <c r="D235" s="232" t="s">
        <v>148</v>
      </c>
      <c r="E235" s="41"/>
      <c r="F235" s="233" t="s">
        <v>709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148</v>
      </c>
      <c r="AU235" s="18" t="s">
        <v>92</v>
      </c>
    </row>
    <row r="236" s="2" customFormat="1">
      <c r="A236" s="39"/>
      <c r="B236" s="40"/>
      <c r="C236" s="41"/>
      <c r="D236" s="239" t="s">
        <v>177</v>
      </c>
      <c r="E236" s="41"/>
      <c r="F236" s="260" t="s">
        <v>877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177</v>
      </c>
      <c r="AU236" s="18" t="s">
        <v>92</v>
      </c>
    </row>
    <row r="237" s="13" customFormat="1">
      <c r="A237" s="13"/>
      <c r="B237" s="237"/>
      <c r="C237" s="238"/>
      <c r="D237" s="239" t="s">
        <v>150</v>
      </c>
      <c r="E237" s="240" t="s">
        <v>1</v>
      </c>
      <c r="F237" s="241" t="s">
        <v>878</v>
      </c>
      <c r="G237" s="238"/>
      <c r="H237" s="242">
        <v>11.220000000000001</v>
      </c>
      <c r="I237" s="243"/>
      <c r="J237" s="238"/>
      <c r="K237" s="238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150</v>
      </c>
      <c r="AU237" s="248" t="s">
        <v>92</v>
      </c>
      <c r="AV237" s="13" t="s">
        <v>92</v>
      </c>
      <c r="AW237" s="13" t="s">
        <v>37</v>
      </c>
      <c r="AX237" s="13" t="s">
        <v>82</v>
      </c>
      <c r="AY237" s="248" t="s">
        <v>139</v>
      </c>
    </row>
    <row r="238" s="13" customFormat="1">
      <c r="A238" s="13"/>
      <c r="B238" s="237"/>
      <c r="C238" s="238"/>
      <c r="D238" s="239" t="s">
        <v>150</v>
      </c>
      <c r="E238" s="240" t="s">
        <v>1</v>
      </c>
      <c r="F238" s="241" t="s">
        <v>879</v>
      </c>
      <c r="G238" s="238"/>
      <c r="H238" s="242">
        <v>14.85</v>
      </c>
      <c r="I238" s="243"/>
      <c r="J238" s="238"/>
      <c r="K238" s="238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150</v>
      </c>
      <c r="AU238" s="248" t="s">
        <v>92</v>
      </c>
      <c r="AV238" s="13" t="s">
        <v>92</v>
      </c>
      <c r="AW238" s="13" t="s">
        <v>37</v>
      </c>
      <c r="AX238" s="13" t="s">
        <v>82</v>
      </c>
      <c r="AY238" s="248" t="s">
        <v>139</v>
      </c>
    </row>
    <row r="239" s="14" customFormat="1">
      <c r="A239" s="14"/>
      <c r="B239" s="249"/>
      <c r="C239" s="250"/>
      <c r="D239" s="239" t="s">
        <v>150</v>
      </c>
      <c r="E239" s="251" t="s">
        <v>1</v>
      </c>
      <c r="F239" s="252" t="s">
        <v>153</v>
      </c>
      <c r="G239" s="250"/>
      <c r="H239" s="253">
        <v>26.07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150</v>
      </c>
      <c r="AU239" s="259" t="s">
        <v>92</v>
      </c>
      <c r="AV239" s="14" t="s">
        <v>146</v>
      </c>
      <c r="AW239" s="14" t="s">
        <v>37</v>
      </c>
      <c r="AX239" s="14" t="s">
        <v>90</v>
      </c>
      <c r="AY239" s="259" t="s">
        <v>139</v>
      </c>
    </row>
    <row r="240" s="12" customFormat="1" ht="22.8" customHeight="1">
      <c r="A240" s="12"/>
      <c r="B240" s="203"/>
      <c r="C240" s="204"/>
      <c r="D240" s="205" t="s">
        <v>81</v>
      </c>
      <c r="E240" s="217" t="s">
        <v>520</v>
      </c>
      <c r="F240" s="217" t="s">
        <v>521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SUM(P241:P242)</f>
        <v>0</v>
      </c>
      <c r="Q240" s="211"/>
      <c r="R240" s="212">
        <f>SUM(R241:R242)</f>
        <v>0</v>
      </c>
      <c r="S240" s="211"/>
      <c r="T240" s="213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90</v>
      </c>
      <c r="AT240" s="215" t="s">
        <v>81</v>
      </c>
      <c r="AU240" s="215" t="s">
        <v>90</v>
      </c>
      <c r="AY240" s="214" t="s">
        <v>139</v>
      </c>
      <c r="BK240" s="216">
        <f>SUM(BK241:BK242)</f>
        <v>0</v>
      </c>
    </row>
    <row r="241" s="2" customFormat="1" ht="33" customHeight="1">
      <c r="A241" s="39"/>
      <c r="B241" s="40"/>
      <c r="C241" s="219" t="s">
        <v>392</v>
      </c>
      <c r="D241" s="219" t="s">
        <v>141</v>
      </c>
      <c r="E241" s="220" t="s">
        <v>523</v>
      </c>
      <c r="F241" s="221" t="s">
        <v>524</v>
      </c>
      <c r="G241" s="222" t="s">
        <v>525</v>
      </c>
      <c r="H241" s="223">
        <v>110.532</v>
      </c>
      <c r="I241" s="224"/>
      <c r="J241" s="225">
        <f>ROUND(I241*H241,2)</f>
        <v>0</v>
      </c>
      <c r="K241" s="221" t="s">
        <v>303</v>
      </c>
      <c r="L241" s="45"/>
      <c r="M241" s="226" t="s">
        <v>1</v>
      </c>
      <c r="N241" s="227" t="s">
        <v>47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146</v>
      </c>
      <c r="AT241" s="230" t="s">
        <v>141</v>
      </c>
      <c r="AU241" s="230" t="s">
        <v>92</v>
      </c>
      <c r="AY241" s="18" t="s">
        <v>139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90</v>
      </c>
      <c r="BK241" s="231">
        <f>ROUND(I241*H241,2)</f>
        <v>0</v>
      </c>
      <c r="BL241" s="18" t="s">
        <v>146</v>
      </c>
      <c r="BM241" s="230" t="s">
        <v>880</v>
      </c>
    </row>
    <row r="242" s="2" customFormat="1">
      <c r="A242" s="39"/>
      <c r="B242" s="40"/>
      <c r="C242" s="41"/>
      <c r="D242" s="232" t="s">
        <v>148</v>
      </c>
      <c r="E242" s="41"/>
      <c r="F242" s="233" t="s">
        <v>770</v>
      </c>
      <c r="G242" s="41"/>
      <c r="H242" s="41"/>
      <c r="I242" s="234"/>
      <c r="J242" s="41"/>
      <c r="K242" s="41"/>
      <c r="L242" s="45"/>
      <c r="M242" s="281"/>
      <c r="N242" s="282"/>
      <c r="O242" s="283"/>
      <c r="P242" s="283"/>
      <c r="Q242" s="283"/>
      <c r="R242" s="283"/>
      <c r="S242" s="283"/>
      <c r="T242" s="284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92</v>
      </c>
    </row>
    <row r="243" s="2" customFormat="1" ht="6.96" customHeight="1">
      <c r="A243" s="39"/>
      <c r="B243" s="67"/>
      <c r="C243" s="68"/>
      <c r="D243" s="68"/>
      <c r="E243" s="68"/>
      <c r="F243" s="68"/>
      <c r="G243" s="68"/>
      <c r="H243" s="68"/>
      <c r="I243" s="68"/>
      <c r="J243" s="68"/>
      <c r="K243" s="68"/>
      <c r="L243" s="45"/>
      <c r="M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</row>
  </sheetData>
  <sheetProtection sheet="1" autoFilter="0" formatColumns="0" formatRows="0" objects="1" scenarios="1" spinCount="100000" saltValue="GitdkcN8INHtsywvLNqb1piBJxaz4eN6T2ychZeuXOhs9EW0xRAiXK08OT5rCaOexLdcRUYRmfQu4XLcAxSlXQ==" hashValue="7wJ8cvG2OVnnqCsPb0z7su44W32OljkQFKtN7ZPfLUpmOPSv3P1k6XSoppMQgdVnpD015Zz2whFBymzIy2cD2Q==" algorithmName="SHA-512" password="CC35"/>
  <autoFilter ref="C120:K2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124253100"/>
    <hyperlink ref="F134" r:id="rId2" display="https://podminky.urs.cz/item/CS_URS_2025_01/132251254"/>
    <hyperlink ref="F140" r:id="rId3" display="https://podminky.urs.cz/item/CS_URS_2025_01/162351103"/>
    <hyperlink ref="F144" r:id="rId4" display="https://podminky.urs.cz/item/CS_URS_2025_01/166151101"/>
    <hyperlink ref="F147" r:id="rId5" display="https://podminky.urs.cz/item/CS_URS_2025_01/171151103"/>
    <hyperlink ref="F154" r:id="rId6" display="https://podminky.urs.cz/item/CS_URS_2025_01/171251201"/>
    <hyperlink ref="F156" r:id="rId7" display="https://podminky.urs.cz/item/CS_URS_2025_01/174101101"/>
    <hyperlink ref="F164" r:id="rId8" display="https://podminky.urs.cz/item/CS_URS_2025_01/181951112"/>
    <hyperlink ref="F172" r:id="rId9" display="https://podminky.urs.cz/item/CS_URS_2025_01/274326231"/>
    <hyperlink ref="F178" r:id="rId10" display="https://podminky.urs.cz/item/CS_URS_2025_01/274362021r"/>
    <hyperlink ref="F187" r:id="rId11" display="https://podminky.urs.cz/item/CS_URS_2025_01/321351010"/>
    <hyperlink ref="F192" r:id="rId12" display="https://podminky.urs.cz/item/CS_URS_2025_01/321352010"/>
    <hyperlink ref="F194" r:id="rId13" display="https://podminky.urs.cz/item/CS_URS_2025_01/451315111"/>
    <hyperlink ref="F201" r:id="rId14" display="https://podminky.urs.cz/item/CS_URS_2025_01/451561112"/>
    <hyperlink ref="F206" r:id="rId15" display="https://podminky.urs.cz/item/CS_URS_2025_01/457531111"/>
    <hyperlink ref="F212" r:id="rId16" display="https://podminky.urs.cz/item/CS_URS_2025_01/462511161"/>
    <hyperlink ref="F224" r:id="rId17" display="https://podminky.urs.cz/item/CS_URS_2025_01/463211153"/>
    <hyperlink ref="F231" r:id="rId18" display="https://podminky.urs.cz/item/CS_URS_2025_01/464531112"/>
    <hyperlink ref="F235" r:id="rId19" display="https://podminky.urs.cz/item/CS_URS_2025_01/465511227"/>
    <hyperlink ref="F242" r:id="rId20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ROUND((SUM(BE122:BE328)),  2)</f>
        <v>0</v>
      </c>
      <c r="G33" s="39"/>
      <c r="H33" s="39"/>
      <c r="I33" s="156">
        <v>0.20999999999999999</v>
      </c>
      <c r="J33" s="155">
        <f>ROUND(((SUM(BE122:BE328))*I33),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ROUND((SUM(BF122:BF328)),  2)</f>
        <v>0</v>
      </c>
      <c r="G34" s="39"/>
      <c r="H34" s="39"/>
      <c r="I34" s="156">
        <v>0.12</v>
      </c>
      <c r="J34" s="155">
        <f>ROUND(((SUM(BF122:BF328))*I34),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ROUND((SUM(BG122:BG328)),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ROUND((SUM(BH122:BH328)),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ROUND((SUM(BI122:BI328)),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4 - SO 4 – Úprava zátopy a boční tůně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530</v>
      </c>
      <c r="E99" s="189"/>
      <c r="F99" s="189"/>
      <c r="G99" s="189"/>
      <c r="H99" s="189"/>
      <c r="I99" s="189"/>
      <c r="J99" s="190">
        <f>J224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531</v>
      </c>
      <c r="E100" s="189"/>
      <c r="F100" s="189"/>
      <c r="G100" s="189"/>
      <c r="H100" s="189"/>
      <c r="I100" s="189"/>
      <c r="J100" s="190">
        <f>J249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J253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123</v>
      </c>
      <c r="E102" s="189"/>
      <c r="F102" s="189"/>
      <c r="G102" s="189"/>
      <c r="H102" s="189"/>
      <c r="I102" s="189"/>
      <c r="J102" s="190">
        <f>J326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MVN Ovčí rybník – rekonstrukce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4 - SO 4 – Úprava zátopy a boční tůně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21</v>
      </c>
      <c r="D116" s="41"/>
      <c r="E116" s="41"/>
      <c r="F116" s="28" t="str">
        <f>F12</f>
        <v>Karlovy Vary</v>
      </c>
      <c r="G116" s="41"/>
      <c r="H116" s="41"/>
      <c r="I116" s="33" t="s">
        <v>23</v>
      </c>
      <c r="J116" s="80" t="str">
        <f>IF(J12="","",J12)</f>
        <v>28. 3. 2025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25</v>
      </c>
      <c r="D118" s="41"/>
      <c r="E118" s="41"/>
      <c r="F118" s="28" t="str">
        <f>E15</f>
        <v>Lázeňské lesy a parky Karlovy Vary, p. o.</v>
      </c>
      <c r="G118" s="41"/>
      <c r="H118" s="41"/>
      <c r="I118" s="33" t="s">
        <v>33</v>
      </c>
      <c r="J118" s="37" t="str">
        <f>E21</f>
        <v>AV ProENVI,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31</v>
      </c>
      <c r="D119" s="41"/>
      <c r="E119" s="41"/>
      <c r="F119" s="28" t="str">
        <f>IF(E18="","",E18)</f>
        <v>Vyplň údaj</v>
      </c>
      <c r="G119" s="41"/>
      <c r="H119" s="41"/>
      <c r="I119" s="33" t="s">
        <v>38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125</v>
      </c>
      <c r="D121" s="195" t="s">
        <v>67</v>
      </c>
      <c r="E121" s="195" t="s">
        <v>63</v>
      </c>
      <c r="F121" s="195" t="s">
        <v>64</v>
      </c>
      <c r="G121" s="195" t="s">
        <v>126</v>
      </c>
      <c r="H121" s="195" t="s">
        <v>127</v>
      </c>
      <c r="I121" s="195" t="s">
        <v>128</v>
      </c>
      <c r="J121" s="195" t="s">
        <v>116</v>
      </c>
      <c r="K121" s="196" t="s">
        <v>129</v>
      </c>
      <c r="L121" s="197"/>
      <c r="M121" s="101" t="s">
        <v>1</v>
      </c>
      <c r="N121" s="102" t="s">
        <v>46</v>
      </c>
      <c r="O121" s="102" t="s">
        <v>130</v>
      </c>
      <c r="P121" s="102" t="s">
        <v>131</v>
      </c>
      <c r="Q121" s="102" t="s">
        <v>132</v>
      </c>
      <c r="R121" s="102" t="s">
        <v>133</v>
      </c>
      <c r="S121" s="102" t="s">
        <v>134</v>
      </c>
      <c r="T121" s="103" t="s">
        <v>135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136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62.118234019238209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81</v>
      </c>
      <c r="E123" s="206" t="s">
        <v>137</v>
      </c>
      <c r="F123" s="206" t="s">
        <v>138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P124+P224+P249+P253+P326</f>
        <v>0</v>
      </c>
      <c r="Q123" s="211"/>
      <c r="R123" s="212">
        <f>R124+R224+R249+R253+R326</f>
        <v>62.118234019238209</v>
      </c>
      <c r="S123" s="211"/>
      <c r="T123" s="213">
        <f>T124+T224+T249+T253+T326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82</v>
      </c>
      <c r="AY123" s="214" t="s">
        <v>139</v>
      </c>
      <c r="BK123" s="216">
        <f>BK124+BK224+BK249+BK253+BK326</f>
        <v>0</v>
      </c>
    </row>
    <row r="124" s="12" customFormat="1" ht="22.8" customHeight="1">
      <c r="A124" s="12"/>
      <c r="B124" s="203"/>
      <c r="C124" s="204"/>
      <c r="D124" s="205" t="s">
        <v>81</v>
      </c>
      <c r="E124" s="217" t="s">
        <v>90</v>
      </c>
      <c r="F124" s="217" t="s">
        <v>140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SUM(P125:P223)</f>
        <v>0</v>
      </c>
      <c r="Q124" s="211"/>
      <c r="R124" s="212">
        <f>SUM(R125:R223)</f>
        <v>0.39711000000000002</v>
      </c>
      <c r="S124" s="211"/>
      <c r="T124" s="213">
        <f>SUM(T125:T223)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90</v>
      </c>
      <c r="AT124" s="215" t="s">
        <v>81</v>
      </c>
      <c r="AU124" s="215" t="s">
        <v>90</v>
      </c>
      <c r="AY124" s="214" t="s">
        <v>139</v>
      </c>
      <c r="BK124" s="216">
        <f>SUM(BK125:BK223)</f>
        <v>0</v>
      </c>
    </row>
    <row r="125" s="2" customFormat="1" ht="44.25" customHeight="1">
      <c r="A125" s="39"/>
      <c r="B125" s="40"/>
      <c r="C125" s="219" t="s">
        <v>90</v>
      </c>
      <c r="D125" s="219" t="s">
        <v>141</v>
      </c>
      <c r="E125" s="220" t="s">
        <v>195</v>
      </c>
      <c r="F125" s="221" t="s">
        <v>196</v>
      </c>
      <c r="G125" s="222" t="s">
        <v>168</v>
      </c>
      <c r="H125" s="223">
        <v>156.27000000000001</v>
      </c>
      <c r="I125" s="224"/>
      <c r="J125" s="225">
        <f>ROUND(I125*H125,2)</f>
        <v>0</v>
      </c>
      <c r="K125" s="221" t="s">
        <v>303</v>
      </c>
      <c r="L125" s="45"/>
      <c r="M125" s="226" t="s">
        <v>1</v>
      </c>
      <c r="N125" s="227" t="s">
        <v>47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146</v>
      </c>
      <c r="AT125" s="230" t="s">
        <v>141</v>
      </c>
      <c r="AU125" s="230" t="s">
        <v>92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90</v>
      </c>
      <c r="BK125" s="231">
        <f>ROUND(I125*H125,2)</f>
        <v>0</v>
      </c>
      <c r="BL125" s="18" t="s">
        <v>146</v>
      </c>
      <c r="BM125" s="230" t="s">
        <v>882</v>
      </c>
    </row>
    <row r="126" s="2" customFormat="1">
      <c r="A126" s="39"/>
      <c r="B126" s="40"/>
      <c r="C126" s="41"/>
      <c r="D126" s="232" t="s">
        <v>148</v>
      </c>
      <c r="E126" s="41"/>
      <c r="F126" s="233" t="s">
        <v>883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92</v>
      </c>
    </row>
    <row r="127" s="15" customFormat="1">
      <c r="A127" s="15"/>
      <c r="B127" s="261"/>
      <c r="C127" s="262"/>
      <c r="D127" s="239" t="s">
        <v>150</v>
      </c>
      <c r="E127" s="263" t="s">
        <v>1</v>
      </c>
      <c r="F127" s="264" t="s">
        <v>199</v>
      </c>
      <c r="G127" s="262"/>
      <c r="H127" s="263" t="s">
        <v>1</v>
      </c>
      <c r="I127" s="265"/>
      <c r="J127" s="262"/>
      <c r="K127" s="262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150</v>
      </c>
      <c r="AU127" s="270" t="s">
        <v>92</v>
      </c>
      <c r="AV127" s="15" t="s">
        <v>90</v>
      </c>
      <c r="AW127" s="15" t="s">
        <v>37</v>
      </c>
      <c r="AX127" s="15" t="s">
        <v>82</v>
      </c>
      <c r="AY127" s="270" t="s">
        <v>139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884</v>
      </c>
      <c r="G128" s="238"/>
      <c r="H128" s="242">
        <v>14.630000000000001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92</v>
      </c>
      <c r="AV128" s="13" t="s">
        <v>92</v>
      </c>
      <c r="AW128" s="13" t="s">
        <v>37</v>
      </c>
      <c r="AX128" s="13" t="s">
        <v>82</v>
      </c>
      <c r="AY128" s="248" t="s">
        <v>139</v>
      </c>
    </row>
    <row r="129" s="13" customFormat="1">
      <c r="A129" s="13"/>
      <c r="B129" s="237"/>
      <c r="C129" s="238"/>
      <c r="D129" s="239" t="s">
        <v>150</v>
      </c>
      <c r="E129" s="240" t="s">
        <v>1</v>
      </c>
      <c r="F129" s="241" t="s">
        <v>885</v>
      </c>
      <c r="G129" s="238"/>
      <c r="H129" s="242">
        <v>7.2000000000000002</v>
      </c>
      <c r="I129" s="243"/>
      <c r="J129" s="238"/>
      <c r="K129" s="238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150</v>
      </c>
      <c r="AU129" s="248" t="s">
        <v>92</v>
      </c>
      <c r="AV129" s="13" t="s">
        <v>92</v>
      </c>
      <c r="AW129" s="13" t="s">
        <v>37</v>
      </c>
      <c r="AX129" s="13" t="s">
        <v>82</v>
      </c>
      <c r="AY129" s="248" t="s">
        <v>139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886</v>
      </c>
      <c r="G130" s="238"/>
      <c r="H130" s="242">
        <v>12.539999999999999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92</v>
      </c>
      <c r="AV130" s="13" t="s">
        <v>92</v>
      </c>
      <c r="AW130" s="13" t="s">
        <v>37</v>
      </c>
      <c r="AX130" s="13" t="s">
        <v>82</v>
      </c>
      <c r="AY130" s="248" t="s">
        <v>139</v>
      </c>
    </row>
    <row r="131" s="13" customFormat="1">
      <c r="A131" s="13"/>
      <c r="B131" s="237"/>
      <c r="C131" s="238"/>
      <c r="D131" s="239" t="s">
        <v>150</v>
      </c>
      <c r="E131" s="240" t="s">
        <v>1</v>
      </c>
      <c r="F131" s="241" t="s">
        <v>887</v>
      </c>
      <c r="G131" s="238"/>
      <c r="H131" s="242">
        <v>22.109999999999999</v>
      </c>
      <c r="I131" s="243"/>
      <c r="J131" s="238"/>
      <c r="K131" s="238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150</v>
      </c>
      <c r="AU131" s="248" t="s">
        <v>92</v>
      </c>
      <c r="AV131" s="13" t="s">
        <v>92</v>
      </c>
      <c r="AW131" s="13" t="s">
        <v>37</v>
      </c>
      <c r="AX131" s="13" t="s">
        <v>82</v>
      </c>
      <c r="AY131" s="248" t="s">
        <v>139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888</v>
      </c>
      <c r="G132" s="238"/>
      <c r="H132" s="242">
        <v>31.5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92</v>
      </c>
      <c r="AV132" s="13" t="s">
        <v>92</v>
      </c>
      <c r="AW132" s="13" t="s">
        <v>37</v>
      </c>
      <c r="AX132" s="13" t="s">
        <v>82</v>
      </c>
      <c r="AY132" s="248" t="s">
        <v>139</v>
      </c>
    </row>
    <row r="133" s="13" customFormat="1">
      <c r="A133" s="13"/>
      <c r="B133" s="237"/>
      <c r="C133" s="238"/>
      <c r="D133" s="239" t="s">
        <v>150</v>
      </c>
      <c r="E133" s="240" t="s">
        <v>1</v>
      </c>
      <c r="F133" s="241" t="s">
        <v>889</v>
      </c>
      <c r="G133" s="238"/>
      <c r="H133" s="242">
        <v>36.875</v>
      </c>
      <c r="I133" s="243"/>
      <c r="J133" s="238"/>
      <c r="K133" s="238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150</v>
      </c>
      <c r="AU133" s="248" t="s">
        <v>92</v>
      </c>
      <c r="AV133" s="13" t="s">
        <v>92</v>
      </c>
      <c r="AW133" s="13" t="s">
        <v>37</v>
      </c>
      <c r="AX133" s="13" t="s">
        <v>82</v>
      </c>
      <c r="AY133" s="248" t="s">
        <v>139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890</v>
      </c>
      <c r="G134" s="238"/>
      <c r="H134" s="242">
        <v>31.414999999999999</v>
      </c>
      <c r="I134" s="243"/>
      <c r="J134" s="238"/>
      <c r="K134" s="238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92</v>
      </c>
      <c r="AV134" s="13" t="s">
        <v>92</v>
      </c>
      <c r="AW134" s="13" t="s">
        <v>37</v>
      </c>
      <c r="AX134" s="13" t="s">
        <v>82</v>
      </c>
      <c r="AY134" s="248" t="s">
        <v>139</v>
      </c>
    </row>
    <row r="135" s="14" customFormat="1">
      <c r="A135" s="14"/>
      <c r="B135" s="249"/>
      <c r="C135" s="250"/>
      <c r="D135" s="239" t="s">
        <v>150</v>
      </c>
      <c r="E135" s="251" t="s">
        <v>1</v>
      </c>
      <c r="F135" s="252" t="s">
        <v>153</v>
      </c>
      <c r="G135" s="250"/>
      <c r="H135" s="253">
        <v>156.27000000000001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150</v>
      </c>
      <c r="AU135" s="259" t="s">
        <v>92</v>
      </c>
      <c r="AV135" s="14" t="s">
        <v>146</v>
      </c>
      <c r="AW135" s="14" t="s">
        <v>37</v>
      </c>
      <c r="AX135" s="14" t="s">
        <v>90</v>
      </c>
      <c r="AY135" s="259" t="s">
        <v>139</v>
      </c>
    </row>
    <row r="136" s="2" customFormat="1" ht="33" customHeight="1">
      <c r="A136" s="39"/>
      <c r="B136" s="40"/>
      <c r="C136" s="219" t="s">
        <v>92</v>
      </c>
      <c r="D136" s="219" t="s">
        <v>141</v>
      </c>
      <c r="E136" s="220" t="s">
        <v>891</v>
      </c>
      <c r="F136" s="221" t="s">
        <v>892</v>
      </c>
      <c r="G136" s="222" t="s">
        <v>168</v>
      </c>
      <c r="H136" s="223">
        <v>300.72500000000002</v>
      </c>
      <c r="I136" s="224"/>
      <c r="J136" s="225">
        <f>ROUND(I136*H136,2)</f>
        <v>0</v>
      </c>
      <c r="K136" s="221" t="s">
        <v>303</v>
      </c>
      <c r="L136" s="45"/>
      <c r="M136" s="226" t="s">
        <v>1</v>
      </c>
      <c r="N136" s="227" t="s">
        <v>47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146</v>
      </c>
      <c r="AT136" s="230" t="s">
        <v>141</v>
      </c>
      <c r="AU136" s="230" t="s">
        <v>92</v>
      </c>
      <c r="AY136" s="18" t="s">
        <v>139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90</v>
      </c>
      <c r="BK136" s="231">
        <f>ROUND(I136*H136,2)</f>
        <v>0</v>
      </c>
      <c r="BL136" s="18" t="s">
        <v>146</v>
      </c>
      <c r="BM136" s="230" t="s">
        <v>893</v>
      </c>
    </row>
    <row r="137" s="2" customFormat="1">
      <c r="A137" s="39"/>
      <c r="B137" s="40"/>
      <c r="C137" s="41"/>
      <c r="D137" s="232" t="s">
        <v>148</v>
      </c>
      <c r="E137" s="41"/>
      <c r="F137" s="233" t="s">
        <v>894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92</v>
      </c>
    </row>
    <row r="138" s="15" customFormat="1">
      <c r="A138" s="15"/>
      <c r="B138" s="261"/>
      <c r="C138" s="262"/>
      <c r="D138" s="239" t="s">
        <v>150</v>
      </c>
      <c r="E138" s="263" t="s">
        <v>1</v>
      </c>
      <c r="F138" s="264" t="s">
        <v>895</v>
      </c>
      <c r="G138" s="262"/>
      <c r="H138" s="263" t="s">
        <v>1</v>
      </c>
      <c r="I138" s="265"/>
      <c r="J138" s="262"/>
      <c r="K138" s="262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150</v>
      </c>
      <c r="AU138" s="270" t="s">
        <v>92</v>
      </c>
      <c r="AV138" s="15" t="s">
        <v>90</v>
      </c>
      <c r="AW138" s="15" t="s">
        <v>37</v>
      </c>
      <c r="AX138" s="15" t="s">
        <v>82</v>
      </c>
      <c r="AY138" s="270" t="s">
        <v>139</v>
      </c>
    </row>
    <row r="139" s="15" customFormat="1">
      <c r="A139" s="15"/>
      <c r="B139" s="261"/>
      <c r="C139" s="262"/>
      <c r="D139" s="239" t="s">
        <v>150</v>
      </c>
      <c r="E139" s="263" t="s">
        <v>1</v>
      </c>
      <c r="F139" s="264" t="s">
        <v>896</v>
      </c>
      <c r="G139" s="262"/>
      <c r="H139" s="263" t="s">
        <v>1</v>
      </c>
      <c r="I139" s="265"/>
      <c r="J139" s="262"/>
      <c r="K139" s="262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150</v>
      </c>
      <c r="AU139" s="270" t="s">
        <v>92</v>
      </c>
      <c r="AV139" s="15" t="s">
        <v>90</v>
      </c>
      <c r="AW139" s="15" t="s">
        <v>37</v>
      </c>
      <c r="AX139" s="15" t="s">
        <v>82</v>
      </c>
      <c r="AY139" s="270" t="s">
        <v>139</v>
      </c>
    </row>
    <row r="140" s="13" customFormat="1">
      <c r="A140" s="13"/>
      <c r="B140" s="237"/>
      <c r="C140" s="238"/>
      <c r="D140" s="239" t="s">
        <v>150</v>
      </c>
      <c r="E140" s="240" t="s">
        <v>1</v>
      </c>
      <c r="F140" s="241" t="s">
        <v>897</v>
      </c>
      <c r="G140" s="238"/>
      <c r="H140" s="242">
        <v>29.288</v>
      </c>
      <c r="I140" s="243"/>
      <c r="J140" s="238"/>
      <c r="K140" s="238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92</v>
      </c>
      <c r="AV140" s="13" t="s">
        <v>92</v>
      </c>
      <c r="AW140" s="13" t="s">
        <v>37</v>
      </c>
      <c r="AX140" s="13" t="s">
        <v>82</v>
      </c>
      <c r="AY140" s="248" t="s">
        <v>139</v>
      </c>
    </row>
    <row r="141" s="13" customFormat="1">
      <c r="A141" s="13"/>
      <c r="B141" s="237"/>
      <c r="C141" s="238"/>
      <c r="D141" s="239" t="s">
        <v>150</v>
      </c>
      <c r="E141" s="240" t="s">
        <v>1</v>
      </c>
      <c r="F141" s="241" t="s">
        <v>898</v>
      </c>
      <c r="G141" s="238"/>
      <c r="H141" s="242">
        <v>17.122</v>
      </c>
      <c r="I141" s="243"/>
      <c r="J141" s="238"/>
      <c r="K141" s="238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92</v>
      </c>
      <c r="AV141" s="13" t="s">
        <v>92</v>
      </c>
      <c r="AW141" s="13" t="s">
        <v>37</v>
      </c>
      <c r="AX141" s="13" t="s">
        <v>82</v>
      </c>
      <c r="AY141" s="248" t="s">
        <v>139</v>
      </c>
    </row>
    <row r="142" s="13" customFormat="1">
      <c r="A142" s="13"/>
      <c r="B142" s="237"/>
      <c r="C142" s="238"/>
      <c r="D142" s="239" t="s">
        <v>150</v>
      </c>
      <c r="E142" s="240" t="s">
        <v>1</v>
      </c>
      <c r="F142" s="241" t="s">
        <v>899</v>
      </c>
      <c r="G142" s="238"/>
      <c r="H142" s="242">
        <v>65.325000000000003</v>
      </c>
      <c r="I142" s="243"/>
      <c r="J142" s="238"/>
      <c r="K142" s="238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150</v>
      </c>
      <c r="AU142" s="248" t="s">
        <v>92</v>
      </c>
      <c r="AV142" s="13" t="s">
        <v>92</v>
      </c>
      <c r="AW142" s="13" t="s">
        <v>37</v>
      </c>
      <c r="AX142" s="13" t="s">
        <v>82</v>
      </c>
      <c r="AY142" s="248" t="s">
        <v>139</v>
      </c>
    </row>
    <row r="143" s="13" customFormat="1">
      <c r="A143" s="13"/>
      <c r="B143" s="237"/>
      <c r="C143" s="238"/>
      <c r="D143" s="239" t="s">
        <v>150</v>
      </c>
      <c r="E143" s="240" t="s">
        <v>1</v>
      </c>
      <c r="F143" s="241" t="s">
        <v>900</v>
      </c>
      <c r="G143" s="238"/>
      <c r="H143" s="242">
        <v>48.063000000000002</v>
      </c>
      <c r="I143" s="243"/>
      <c r="J143" s="238"/>
      <c r="K143" s="238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150</v>
      </c>
      <c r="AU143" s="248" t="s">
        <v>92</v>
      </c>
      <c r="AV143" s="13" t="s">
        <v>92</v>
      </c>
      <c r="AW143" s="13" t="s">
        <v>37</v>
      </c>
      <c r="AX143" s="13" t="s">
        <v>82</v>
      </c>
      <c r="AY143" s="248" t="s">
        <v>139</v>
      </c>
    </row>
    <row r="144" s="13" customFormat="1">
      <c r="A144" s="13"/>
      <c r="B144" s="237"/>
      <c r="C144" s="238"/>
      <c r="D144" s="239" t="s">
        <v>150</v>
      </c>
      <c r="E144" s="240" t="s">
        <v>1</v>
      </c>
      <c r="F144" s="241" t="s">
        <v>901</v>
      </c>
      <c r="G144" s="238"/>
      <c r="H144" s="242">
        <v>76.661000000000001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150</v>
      </c>
      <c r="AU144" s="248" t="s">
        <v>92</v>
      </c>
      <c r="AV144" s="13" t="s">
        <v>92</v>
      </c>
      <c r="AW144" s="13" t="s">
        <v>37</v>
      </c>
      <c r="AX144" s="13" t="s">
        <v>82</v>
      </c>
      <c r="AY144" s="248" t="s">
        <v>139</v>
      </c>
    </row>
    <row r="145" s="16" customFormat="1">
      <c r="A145" s="16"/>
      <c r="B145" s="285"/>
      <c r="C145" s="286"/>
      <c r="D145" s="239" t="s">
        <v>150</v>
      </c>
      <c r="E145" s="287" t="s">
        <v>1</v>
      </c>
      <c r="F145" s="288" t="s">
        <v>614</v>
      </c>
      <c r="G145" s="286"/>
      <c r="H145" s="289">
        <v>236.459</v>
      </c>
      <c r="I145" s="290"/>
      <c r="J145" s="286"/>
      <c r="K145" s="286"/>
      <c r="L145" s="291"/>
      <c r="M145" s="292"/>
      <c r="N145" s="293"/>
      <c r="O145" s="293"/>
      <c r="P145" s="293"/>
      <c r="Q145" s="293"/>
      <c r="R145" s="293"/>
      <c r="S145" s="293"/>
      <c r="T145" s="294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5" t="s">
        <v>150</v>
      </c>
      <c r="AU145" s="295" t="s">
        <v>92</v>
      </c>
      <c r="AV145" s="16" t="s">
        <v>160</v>
      </c>
      <c r="AW145" s="16" t="s">
        <v>37</v>
      </c>
      <c r="AX145" s="16" t="s">
        <v>82</v>
      </c>
      <c r="AY145" s="295" t="s">
        <v>139</v>
      </c>
    </row>
    <row r="146" s="13" customFormat="1">
      <c r="A146" s="13"/>
      <c r="B146" s="237"/>
      <c r="C146" s="238"/>
      <c r="D146" s="239" t="s">
        <v>150</v>
      </c>
      <c r="E146" s="240" t="s">
        <v>1</v>
      </c>
      <c r="F146" s="241" t="s">
        <v>902</v>
      </c>
      <c r="G146" s="238"/>
      <c r="H146" s="242">
        <v>34.762</v>
      </c>
      <c r="I146" s="243"/>
      <c r="J146" s="238"/>
      <c r="K146" s="238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92</v>
      </c>
      <c r="AV146" s="13" t="s">
        <v>92</v>
      </c>
      <c r="AW146" s="13" t="s">
        <v>37</v>
      </c>
      <c r="AX146" s="13" t="s">
        <v>82</v>
      </c>
      <c r="AY146" s="248" t="s">
        <v>139</v>
      </c>
    </row>
    <row r="147" s="13" customFormat="1">
      <c r="A147" s="13"/>
      <c r="B147" s="237"/>
      <c r="C147" s="238"/>
      <c r="D147" s="239" t="s">
        <v>150</v>
      </c>
      <c r="E147" s="240" t="s">
        <v>1</v>
      </c>
      <c r="F147" s="241" t="s">
        <v>903</v>
      </c>
      <c r="G147" s="238"/>
      <c r="H147" s="242">
        <v>24.091999999999999</v>
      </c>
      <c r="I147" s="243"/>
      <c r="J147" s="238"/>
      <c r="K147" s="238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150</v>
      </c>
      <c r="AU147" s="248" t="s">
        <v>92</v>
      </c>
      <c r="AV147" s="13" t="s">
        <v>92</v>
      </c>
      <c r="AW147" s="13" t="s">
        <v>37</v>
      </c>
      <c r="AX147" s="13" t="s">
        <v>82</v>
      </c>
      <c r="AY147" s="248" t="s">
        <v>139</v>
      </c>
    </row>
    <row r="148" s="13" customFormat="1">
      <c r="A148" s="13"/>
      <c r="B148" s="237"/>
      <c r="C148" s="238"/>
      <c r="D148" s="239" t="s">
        <v>150</v>
      </c>
      <c r="E148" s="240" t="s">
        <v>1</v>
      </c>
      <c r="F148" s="241" t="s">
        <v>904</v>
      </c>
      <c r="G148" s="238"/>
      <c r="H148" s="242">
        <v>1.0800000000000001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150</v>
      </c>
      <c r="AU148" s="248" t="s">
        <v>92</v>
      </c>
      <c r="AV148" s="13" t="s">
        <v>92</v>
      </c>
      <c r="AW148" s="13" t="s">
        <v>37</v>
      </c>
      <c r="AX148" s="13" t="s">
        <v>82</v>
      </c>
      <c r="AY148" s="248" t="s">
        <v>139</v>
      </c>
    </row>
    <row r="149" s="13" customFormat="1">
      <c r="A149" s="13"/>
      <c r="B149" s="237"/>
      <c r="C149" s="238"/>
      <c r="D149" s="239" t="s">
        <v>150</v>
      </c>
      <c r="E149" s="240" t="s">
        <v>1</v>
      </c>
      <c r="F149" s="241" t="s">
        <v>905</v>
      </c>
      <c r="G149" s="238"/>
      <c r="H149" s="242">
        <v>4.3319999999999999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150</v>
      </c>
      <c r="AU149" s="248" t="s">
        <v>92</v>
      </c>
      <c r="AV149" s="13" t="s">
        <v>92</v>
      </c>
      <c r="AW149" s="13" t="s">
        <v>37</v>
      </c>
      <c r="AX149" s="13" t="s">
        <v>82</v>
      </c>
      <c r="AY149" s="248" t="s">
        <v>139</v>
      </c>
    </row>
    <row r="150" s="16" customFormat="1">
      <c r="A150" s="16"/>
      <c r="B150" s="285"/>
      <c r="C150" s="286"/>
      <c r="D150" s="239" t="s">
        <v>150</v>
      </c>
      <c r="E150" s="287" t="s">
        <v>1</v>
      </c>
      <c r="F150" s="288" t="s">
        <v>614</v>
      </c>
      <c r="G150" s="286"/>
      <c r="H150" s="289">
        <v>64.266000000000005</v>
      </c>
      <c r="I150" s="290"/>
      <c r="J150" s="286"/>
      <c r="K150" s="286"/>
      <c r="L150" s="291"/>
      <c r="M150" s="292"/>
      <c r="N150" s="293"/>
      <c r="O150" s="293"/>
      <c r="P150" s="293"/>
      <c r="Q150" s="293"/>
      <c r="R150" s="293"/>
      <c r="S150" s="293"/>
      <c r="T150" s="29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5" t="s">
        <v>150</v>
      </c>
      <c r="AU150" s="295" t="s">
        <v>92</v>
      </c>
      <c r="AV150" s="16" t="s">
        <v>160</v>
      </c>
      <c r="AW150" s="16" t="s">
        <v>37</v>
      </c>
      <c r="AX150" s="16" t="s">
        <v>82</v>
      </c>
      <c r="AY150" s="295" t="s">
        <v>139</v>
      </c>
    </row>
    <row r="151" s="14" customFormat="1">
      <c r="A151" s="14"/>
      <c r="B151" s="249"/>
      <c r="C151" s="250"/>
      <c r="D151" s="239" t="s">
        <v>150</v>
      </c>
      <c r="E151" s="251" t="s">
        <v>1</v>
      </c>
      <c r="F151" s="252" t="s">
        <v>153</v>
      </c>
      <c r="G151" s="250"/>
      <c r="H151" s="253">
        <v>300.72500000000002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150</v>
      </c>
      <c r="AU151" s="259" t="s">
        <v>92</v>
      </c>
      <c r="AV151" s="14" t="s">
        <v>146</v>
      </c>
      <c r="AW151" s="14" t="s">
        <v>37</v>
      </c>
      <c r="AX151" s="14" t="s">
        <v>90</v>
      </c>
      <c r="AY151" s="259" t="s">
        <v>139</v>
      </c>
    </row>
    <row r="152" s="2" customFormat="1" ht="62.7" customHeight="1">
      <c r="A152" s="39"/>
      <c r="B152" s="40"/>
      <c r="C152" s="219" t="s">
        <v>160</v>
      </c>
      <c r="D152" s="219" t="s">
        <v>141</v>
      </c>
      <c r="E152" s="220" t="s">
        <v>202</v>
      </c>
      <c r="F152" s="221" t="s">
        <v>203</v>
      </c>
      <c r="G152" s="222" t="s">
        <v>168</v>
      </c>
      <c r="H152" s="223">
        <v>612.29100000000005</v>
      </c>
      <c r="I152" s="224"/>
      <c r="J152" s="225">
        <f>ROUND(I152*H152,2)</f>
        <v>0</v>
      </c>
      <c r="K152" s="221" t="s">
        <v>303</v>
      </c>
      <c r="L152" s="45"/>
      <c r="M152" s="226" t="s">
        <v>1</v>
      </c>
      <c r="N152" s="227" t="s">
        <v>47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146</v>
      </c>
      <c r="AT152" s="230" t="s">
        <v>141</v>
      </c>
      <c r="AU152" s="230" t="s">
        <v>92</v>
      </c>
      <c r="AY152" s="18" t="s">
        <v>139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90</v>
      </c>
      <c r="BK152" s="231">
        <f>ROUND(I152*H152,2)</f>
        <v>0</v>
      </c>
      <c r="BL152" s="18" t="s">
        <v>146</v>
      </c>
      <c r="BM152" s="230" t="s">
        <v>906</v>
      </c>
    </row>
    <row r="153" s="2" customFormat="1">
      <c r="A153" s="39"/>
      <c r="B153" s="40"/>
      <c r="C153" s="41"/>
      <c r="D153" s="232" t="s">
        <v>148</v>
      </c>
      <c r="E153" s="41"/>
      <c r="F153" s="233" t="s">
        <v>787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92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907</v>
      </c>
      <c r="G154" s="238"/>
      <c r="H154" s="242">
        <v>156.27000000000001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92</v>
      </c>
      <c r="AV154" s="13" t="s">
        <v>92</v>
      </c>
      <c r="AW154" s="13" t="s">
        <v>37</v>
      </c>
      <c r="AX154" s="13" t="s">
        <v>82</v>
      </c>
      <c r="AY154" s="248" t="s">
        <v>139</v>
      </c>
    </row>
    <row r="155" s="13" customFormat="1">
      <c r="A155" s="13"/>
      <c r="B155" s="237"/>
      <c r="C155" s="238"/>
      <c r="D155" s="239" t="s">
        <v>150</v>
      </c>
      <c r="E155" s="240" t="s">
        <v>1</v>
      </c>
      <c r="F155" s="241" t="s">
        <v>908</v>
      </c>
      <c r="G155" s="238"/>
      <c r="H155" s="242">
        <v>300.72500000000002</v>
      </c>
      <c r="I155" s="243"/>
      <c r="J155" s="238"/>
      <c r="K155" s="238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150</v>
      </c>
      <c r="AU155" s="248" t="s">
        <v>92</v>
      </c>
      <c r="AV155" s="13" t="s">
        <v>92</v>
      </c>
      <c r="AW155" s="13" t="s">
        <v>37</v>
      </c>
      <c r="AX155" s="13" t="s">
        <v>82</v>
      </c>
      <c r="AY155" s="248" t="s">
        <v>139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909</v>
      </c>
      <c r="G156" s="238"/>
      <c r="H156" s="242">
        <v>155.29599999999999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92</v>
      </c>
      <c r="AV156" s="13" t="s">
        <v>92</v>
      </c>
      <c r="AW156" s="13" t="s">
        <v>37</v>
      </c>
      <c r="AX156" s="13" t="s">
        <v>82</v>
      </c>
      <c r="AY156" s="248" t="s">
        <v>139</v>
      </c>
    </row>
    <row r="157" s="14" customFormat="1">
      <c r="A157" s="14"/>
      <c r="B157" s="249"/>
      <c r="C157" s="250"/>
      <c r="D157" s="239" t="s">
        <v>150</v>
      </c>
      <c r="E157" s="251" t="s">
        <v>1</v>
      </c>
      <c r="F157" s="252" t="s">
        <v>153</v>
      </c>
      <c r="G157" s="250"/>
      <c r="H157" s="253">
        <v>612.29100000000005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150</v>
      </c>
      <c r="AU157" s="259" t="s">
        <v>92</v>
      </c>
      <c r="AV157" s="14" t="s">
        <v>146</v>
      </c>
      <c r="AW157" s="14" t="s">
        <v>37</v>
      </c>
      <c r="AX157" s="14" t="s">
        <v>90</v>
      </c>
      <c r="AY157" s="259" t="s">
        <v>139</v>
      </c>
    </row>
    <row r="158" s="2" customFormat="1" ht="24.15" customHeight="1">
      <c r="A158" s="39"/>
      <c r="B158" s="40"/>
      <c r="C158" s="219" t="s">
        <v>146</v>
      </c>
      <c r="D158" s="219" t="s">
        <v>141</v>
      </c>
      <c r="E158" s="220" t="s">
        <v>559</v>
      </c>
      <c r="F158" s="221" t="s">
        <v>560</v>
      </c>
      <c r="G158" s="222" t="s">
        <v>168</v>
      </c>
      <c r="H158" s="223">
        <v>23.355</v>
      </c>
      <c r="I158" s="224"/>
      <c r="J158" s="225">
        <f>ROUND(I158*H158,2)</f>
        <v>0</v>
      </c>
      <c r="K158" s="221" t="s">
        <v>303</v>
      </c>
      <c r="L158" s="45"/>
      <c r="M158" s="226" t="s">
        <v>1</v>
      </c>
      <c r="N158" s="227" t="s">
        <v>47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146</v>
      </c>
      <c r="AT158" s="230" t="s">
        <v>141</v>
      </c>
      <c r="AU158" s="230" t="s">
        <v>92</v>
      </c>
      <c r="AY158" s="18" t="s">
        <v>139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90</v>
      </c>
      <c r="BK158" s="231">
        <f>ROUND(I158*H158,2)</f>
        <v>0</v>
      </c>
      <c r="BL158" s="18" t="s">
        <v>146</v>
      </c>
      <c r="BM158" s="230" t="s">
        <v>910</v>
      </c>
    </row>
    <row r="159" s="2" customFormat="1">
      <c r="A159" s="39"/>
      <c r="B159" s="40"/>
      <c r="C159" s="41"/>
      <c r="D159" s="232" t="s">
        <v>148</v>
      </c>
      <c r="E159" s="41"/>
      <c r="F159" s="233" t="s">
        <v>562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92</v>
      </c>
    </row>
    <row r="160" s="15" customFormat="1">
      <c r="A160" s="15"/>
      <c r="B160" s="261"/>
      <c r="C160" s="262"/>
      <c r="D160" s="239" t="s">
        <v>150</v>
      </c>
      <c r="E160" s="263" t="s">
        <v>1</v>
      </c>
      <c r="F160" s="264" t="s">
        <v>911</v>
      </c>
      <c r="G160" s="262"/>
      <c r="H160" s="263" t="s">
        <v>1</v>
      </c>
      <c r="I160" s="265"/>
      <c r="J160" s="262"/>
      <c r="K160" s="262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150</v>
      </c>
      <c r="AU160" s="270" t="s">
        <v>92</v>
      </c>
      <c r="AV160" s="15" t="s">
        <v>90</v>
      </c>
      <c r="AW160" s="15" t="s">
        <v>37</v>
      </c>
      <c r="AX160" s="15" t="s">
        <v>82</v>
      </c>
      <c r="AY160" s="270" t="s">
        <v>139</v>
      </c>
    </row>
    <row r="161" s="13" customFormat="1">
      <c r="A161" s="13"/>
      <c r="B161" s="237"/>
      <c r="C161" s="238"/>
      <c r="D161" s="239" t="s">
        <v>150</v>
      </c>
      <c r="E161" s="240" t="s">
        <v>1</v>
      </c>
      <c r="F161" s="241" t="s">
        <v>912</v>
      </c>
      <c r="G161" s="238"/>
      <c r="H161" s="242">
        <v>0.66500000000000004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92</v>
      </c>
      <c r="AV161" s="13" t="s">
        <v>92</v>
      </c>
      <c r="AW161" s="13" t="s">
        <v>37</v>
      </c>
      <c r="AX161" s="13" t="s">
        <v>82</v>
      </c>
      <c r="AY161" s="248" t="s">
        <v>139</v>
      </c>
    </row>
    <row r="162" s="13" customFormat="1">
      <c r="A162" s="13"/>
      <c r="B162" s="237"/>
      <c r="C162" s="238"/>
      <c r="D162" s="239" t="s">
        <v>150</v>
      </c>
      <c r="E162" s="240" t="s">
        <v>1</v>
      </c>
      <c r="F162" s="241" t="s">
        <v>913</v>
      </c>
      <c r="G162" s="238"/>
      <c r="H162" s="242">
        <v>0.59999999999999998</v>
      </c>
      <c r="I162" s="243"/>
      <c r="J162" s="238"/>
      <c r="K162" s="238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150</v>
      </c>
      <c r="AU162" s="248" t="s">
        <v>92</v>
      </c>
      <c r="AV162" s="13" t="s">
        <v>92</v>
      </c>
      <c r="AW162" s="13" t="s">
        <v>37</v>
      </c>
      <c r="AX162" s="13" t="s">
        <v>82</v>
      </c>
      <c r="AY162" s="248" t="s">
        <v>139</v>
      </c>
    </row>
    <row r="163" s="13" customFormat="1">
      <c r="A163" s="13"/>
      <c r="B163" s="237"/>
      <c r="C163" s="238"/>
      <c r="D163" s="239" t="s">
        <v>150</v>
      </c>
      <c r="E163" s="240" t="s">
        <v>1</v>
      </c>
      <c r="F163" s="241" t="s">
        <v>914</v>
      </c>
      <c r="G163" s="238"/>
      <c r="H163" s="242">
        <v>5.2800000000000002</v>
      </c>
      <c r="I163" s="243"/>
      <c r="J163" s="238"/>
      <c r="K163" s="238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150</v>
      </c>
      <c r="AU163" s="248" t="s">
        <v>92</v>
      </c>
      <c r="AV163" s="13" t="s">
        <v>92</v>
      </c>
      <c r="AW163" s="13" t="s">
        <v>37</v>
      </c>
      <c r="AX163" s="13" t="s">
        <v>82</v>
      </c>
      <c r="AY163" s="248" t="s">
        <v>139</v>
      </c>
    </row>
    <row r="164" s="13" customFormat="1">
      <c r="A164" s="13"/>
      <c r="B164" s="237"/>
      <c r="C164" s="238"/>
      <c r="D164" s="239" t="s">
        <v>150</v>
      </c>
      <c r="E164" s="240" t="s">
        <v>1</v>
      </c>
      <c r="F164" s="241" t="s">
        <v>915</v>
      </c>
      <c r="G164" s="238"/>
      <c r="H164" s="242">
        <v>0.67000000000000004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150</v>
      </c>
      <c r="AU164" s="248" t="s">
        <v>92</v>
      </c>
      <c r="AV164" s="13" t="s">
        <v>92</v>
      </c>
      <c r="AW164" s="13" t="s">
        <v>37</v>
      </c>
      <c r="AX164" s="13" t="s">
        <v>82</v>
      </c>
      <c r="AY164" s="248" t="s">
        <v>139</v>
      </c>
    </row>
    <row r="165" s="13" customFormat="1">
      <c r="A165" s="13"/>
      <c r="B165" s="237"/>
      <c r="C165" s="238"/>
      <c r="D165" s="239" t="s">
        <v>150</v>
      </c>
      <c r="E165" s="240" t="s">
        <v>1</v>
      </c>
      <c r="F165" s="241" t="s">
        <v>916</v>
      </c>
      <c r="G165" s="238"/>
      <c r="H165" s="242">
        <v>3.1499999999999999</v>
      </c>
      <c r="I165" s="243"/>
      <c r="J165" s="238"/>
      <c r="K165" s="238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150</v>
      </c>
      <c r="AU165" s="248" t="s">
        <v>92</v>
      </c>
      <c r="AV165" s="13" t="s">
        <v>92</v>
      </c>
      <c r="AW165" s="13" t="s">
        <v>37</v>
      </c>
      <c r="AX165" s="13" t="s">
        <v>82</v>
      </c>
      <c r="AY165" s="248" t="s">
        <v>139</v>
      </c>
    </row>
    <row r="166" s="13" customFormat="1">
      <c r="A166" s="13"/>
      <c r="B166" s="237"/>
      <c r="C166" s="238"/>
      <c r="D166" s="239" t="s">
        <v>150</v>
      </c>
      <c r="E166" s="240" t="s">
        <v>1</v>
      </c>
      <c r="F166" s="241" t="s">
        <v>917</v>
      </c>
      <c r="G166" s="238"/>
      <c r="H166" s="242">
        <v>7.5</v>
      </c>
      <c r="I166" s="243"/>
      <c r="J166" s="238"/>
      <c r="K166" s="238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150</v>
      </c>
      <c r="AU166" s="248" t="s">
        <v>92</v>
      </c>
      <c r="AV166" s="13" t="s">
        <v>92</v>
      </c>
      <c r="AW166" s="13" t="s">
        <v>37</v>
      </c>
      <c r="AX166" s="13" t="s">
        <v>82</v>
      </c>
      <c r="AY166" s="248" t="s">
        <v>139</v>
      </c>
    </row>
    <row r="167" s="13" customFormat="1">
      <c r="A167" s="13"/>
      <c r="B167" s="237"/>
      <c r="C167" s="238"/>
      <c r="D167" s="239" t="s">
        <v>150</v>
      </c>
      <c r="E167" s="240" t="s">
        <v>1</v>
      </c>
      <c r="F167" s="241" t="s">
        <v>918</v>
      </c>
      <c r="G167" s="238"/>
      <c r="H167" s="242">
        <v>5.4900000000000002</v>
      </c>
      <c r="I167" s="243"/>
      <c r="J167" s="238"/>
      <c r="K167" s="238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150</v>
      </c>
      <c r="AU167" s="248" t="s">
        <v>92</v>
      </c>
      <c r="AV167" s="13" t="s">
        <v>92</v>
      </c>
      <c r="AW167" s="13" t="s">
        <v>37</v>
      </c>
      <c r="AX167" s="13" t="s">
        <v>82</v>
      </c>
      <c r="AY167" s="248" t="s">
        <v>139</v>
      </c>
    </row>
    <row r="168" s="14" customFormat="1">
      <c r="A168" s="14"/>
      <c r="B168" s="249"/>
      <c r="C168" s="250"/>
      <c r="D168" s="239" t="s">
        <v>150</v>
      </c>
      <c r="E168" s="251" t="s">
        <v>1</v>
      </c>
      <c r="F168" s="252" t="s">
        <v>153</v>
      </c>
      <c r="G168" s="250"/>
      <c r="H168" s="253">
        <v>23.355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150</v>
      </c>
      <c r="AU168" s="259" t="s">
        <v>92</v>
      </c>
      <c r="AV168" s="14" t="s">
        <v>146</v>
      </c>
      <c r="AW168" s="14" t="s">
        <v>37</v>
      </c>
      <c r="AX168" s="14" t="s">
        <v>90</v>
      </c>
      <c r="AY168" s="259" t="s">
        <v>139</v>
      </c>
    </row>
    <row r="169" s="2" customFormat="1" ht="44.25" customHeight="1">
      <c r="A169" s="39"/>
      <c r="B169" s="40"/>
      <c r="C169" s="219" t="s">
        <v>172</v>
      </c>
      <c r="D169" s="219" t="s">
        <v>141</v>
      </c>
      <c r="E169" s="220" t="s">
        <v>791</v>
      </c>
      <c r="F169" s="221" t="s">
        <v>792</v>
      </c>
      <c r="G169" s="222" t="s">
        <v>168</v>
      </c>
      <c r="H169" s="223">
        <v>178.65100000000001</v>
      </c>
      <c r="I169" s="224"/>
      <c r="J169" s="225">
        <f>ROUND(I169*H169,2)</f>
        <v>0</v>
      </c>
      <c r="K169" s="221" t="s">
        <v>303</v>
      </c>
      <c r="L169" s="45"/>
      <c r="M169" s="226" t="s">
        <v>1</v>
      </c>
      <c r="N169" s="227" t="s">
        <v>47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146</v>
      </c>
      <c r="AT169" s="230" t="s">
        <v>141</v>
      </c>
      <c r="AU169" s="230" t="s">
        <v>92</v>
      </c>
      <c r="AY169" s="18" t="s">
        <v>139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90</v>
      </c>
      <c r="BK169" s="231">
        <f>ROUND(I169*H169,2)</f>
        <v>0</v>
      </c>
      <c r="BL169" s="18" t="s">
        <v>146</v>
      </c>
      <c r="BM169" s="230" t="s">
        <v>919</v>
      </c>
    </row>
    <row r="170" s="2" customFormat="1">
      <c r="A170" s="39"/>
      <c r="B170" s="40"/>
      <c r="C170" s="41"/>
      <c r="D170" s="232" t="s">
        <v>148</v>
      </c>
      <c r="E170" s="41"/>
      <c r="F170" s="233" t="s">
        <v>794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92</v>
      </c>
    </row>
    <row r="171" s="15" customFormat="1">
      <c r="A171" s="15"/>
      <c r="B171" s="261"/>
      <c r="C171" s="262"/>
      <c r="D171" s="239" t="s">
        <v>150</v>
      </c>
      <c r="E171" s="263" t="s">
        <v>1</v>
      </c>
      <c r="F171" s="264" t="s">
        <v>896</v>
      </c>
      <c r="G171" s="262"/>
      <c r="H171" s="263" t="s">
        <v>1</v>
      </c>
      <c r="I171" s="265"/>
      <c r="J171" s="262"/>
      <c r="K171" s="262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150</v>
      </c>
      <c r="AU171" s="270" t="s">
        <v>92</v>
      </c>
      <c r="AV171" s="15" t="s">
        <v>90</v>
      </c>
      <c r="AW171" s="15" t="s">
        <v>37</v>
      </c>
      <c r="AX171" s="15" t="s">
        <v>82</v>
      </c>
      <c r="AY171" s="270" t="s">
        <v>139</v>
      </c>
    </row>
    <row r="172" s="13" customFormat="1">
      <c r="A172" s="13"/>
      <c r="B172" s="237"/>
      <c r="C172" s="238"/>
      <c r="D172" s="239" t="s">
        <v>150</v>
      </c>
      <c r="E172" s="240" t="s">
        <v>1</v>
      </c>
      <c r="F172" s="241" t="s">
        <v>920</v>
      </c>
      <c r="G172" s="238"/>
      <c r="H172" s="242">
        <v>0.28000000000000003</v>
      </c>
      <c r="I172" s="243"/>
      <c r="J172" s="238"/>
      <c r="K172" s="238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150</v>
      </c>
      <c r="AU172" s="248" t="s">
        <v>92</v>
      </c>
      <c r="AV172" s="13" t="s">
        <v>92</v>
      </c>
      <c r="AW172" s="13" t="s">
        <v>37</v>
      </c>
      <c r="AX172" s="13" t="s">
        <v>82</v>
      </c>
      <c r="AY172" s="248" t="s">
        <v>139</v>
      </c>
    </row>
    <row r="173" s="13" customFormat="1">
      <c r="A173" s="13"/>
      <c r="B173" s="237"/>
      <c r="C173" s="238"/>
      <c r="D173" s="239" t="s">
        <v>150</v>
      </c>
      <c r="E173" s="240" t="s">
        <v>1</v>
      </c>
      <c r="F173" s="241" t="s">
        <v>921</v>
      </c>
      <c r="G173" s="238"/>
      <c r="H173" s="242">
        <v>0.30299999999999999</v>
      </c>
      <c r="I173" s="243"/>
      <c r="J173" s="238"/>
      <c r="K173" s="238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150</v>
      </c>
      <c r="AU173" s="248" t="s">
        <v>92</v>
      </c>
      <c r="AV173" s="13" t="s">
        <v>92</v>
      </c>
      <c r="AW173" s="13" t="s">
        <v>37</v>
      </c>
      <c r="AX173" s="13" t="s">
        <v>82</v>
      </c>
      <c r="AY173" s="248" t="s">
        <v>139</v>
      </c>
    </row>
    <row r="174" s="13" customFormat="1">
      <c r="A174" s="13"/>
      <c r="B174" s="237"/>
      <c r="C174" s="238"/>
      <c r="D174" s="239" t="s">
        <v>150</v>
      </c>
      <c r="E174" s="240" t="s">
        <v>1</v>
      </c>
      <c r="F174" s="241" t="s">
        <v>922</v>
      </c>
      <c r="G174" s="238"/>
      <c r="H174" s="242">
        <v>2.145</v>
      </c>
      <c r="I174" s="243"/>
      <c r="J174" s="238"/>
      <c r="K174" s="238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92</v>
      </c>
      <c r="AV174" s="13" t="s">
        <v>92</v>
      </c>
      <c r="AW174" s="13" t="s">
        <v>37</v>
      </c>
      <c r="AX174" s="13" t="s">
        <v>82</v>
      </c>
      <c r="AY174" s="248" t="s">
        <v>139</v>
      </c>
    </row>
    <row r="175" s="13" customFormat="1">
      <c r="A175" s="13"/>
      <c r="B175" s="237"/>
      <c r="C175" s="238"/>
      <c r="D175" s="239" t="s">
        <v>150</v>
      </c>
      <c r="E175" s="240" t="s">
        <v>1</v>
      </c>
      <c r="F175" s="241" t="s">
        <v>923</v>
      </c>
      <c r="G175" s="238"/>
      <c r="H175" s="242">
        <v>0</v>
      </c>
      <c r="I175" s="243"/>
      <c r="J175" s="238"/>
      <c r="K175" s="238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150</v>
      </c>
      <c r="AU175" s="248" t="s">
        <v>92</v>
      </c>
      <c r="AV175" s="13" t="s">
        <v>92</v>
      </c>
      <c r="AW175" s="13" t="s">
        <v>37</v>
      </c>
      <c r="AX175" s="13" t="s">
        <v>82</v>
      </c>
      <c r="AY175" s="248" t="s">
        <v>139</v>
      </c>
    </row>
    <row r="176" s="13" customFormat="1">
      <c r="A176" s="13"/>
      <c r="B176" s="237"/>
      <c r="C176" s="238"/>
      <c r="D176" s="239" t="s">
        <v>150</v>
      </c>
      <c r="E176" s="240" t="s">
        <v>1</v>
      </c>
      <c r="F176" s="241" t="s">
        <v>924</v>
      </c>
      <c r="G176" s="238"/>
      <c r="H176" s="242">
        <v>8.9399999999999995</v>
      </c>
      <c r="I176" s="243"/>
      <c r="J176" s="238"/>
      <c r="K176" s="238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150</v>
      </c>
      <c r="AU176" s="248" t="s">
        <v>92</v>
      </c>
      <c r="AV176" s="13" t="s">
        <v>92</v>
      </c>
      <c r="AW176" s="13" t="s">
        <v>37</v>
      </c>
      <c r="AX176" s="13" t="s">
        <v>82</v>
      </c>
      <c r="AY176" s="248" t="s">
        <v>139</v>
      </c>
    </row>
    <row r="177" s="16" customFormat="1">
      <c r="A177" s="16"/>
      <c r="B177" s="285"/>
      <c r="C177" s="286"/>
      <c r="D177" s="239" t="s">
        <v>150</v>
      </c>
      <c r="E177" s="287" t="s">
        <v>1</v>
      </c>
      <c r="F177" s="288" t="s">
        <v>614</v>
      </c>
      <c r="G177" s="286"/>
      <c r="H177" s="289">
        <v>11.667999999999999</v>
      </c>
      <c r="I177" s="290"/>
      <c r="J177" s="286"/>
      <c r="K177" s="286"/>
      <c r="L177" s="291"/>
      <c r="M177" s="292"/>
      <c r="N177" s="293"/>
      <c r="O177" s="293"/>
      <c r="P177" s="293"/>
      <c r="Q177" s="293"/>
      <c r="R177" s="293"/>
      <c r="S177" s="293"/>
      <c r="T177" s="29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5" t="s">
        <v>150</v>
      </c>
      <c r="AU177" s="295" t="s">
        <v>92</v>
      </c>
      <c r="AV177" s="16" t="s">
        <v>160</v>
      </c>
      <c r="AW177" s="16" t="s">
        <v>37</v>
      </c>
      <c r="AX177" s="16" t="s">
        <v>82</v>
      </c>
      <c r="AY177" s="295" t="s">
        <v>139</v>
      </c>
    </row>
    <row r="178" s="13" customFormat="1">
      <c r="A178" s="13"/>
      <c r="B178" s="237"/>
      <c r="C178" s="238"/>
      <c r="D178" s="239" t="s">
        <v>150</v>
      </c>
      <c r="E178" s="240" t="s">
        <v>1</v>
      </c>
      <c r="F178" s="241" t="s">
        <v>925</v>
      </c>
      <c r="G178" s="238"/>
      <c r="H178" s="242">
        <v>3.6400000000000001</v>
      </c>
      <c r="I178" s="243"/>
      <c r="J178" s="238"/>
      <c r="K178" s="238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150</v>
      </c>
      <c r="AU178" s="248" t="s">
        <v>92</v>
      </c>
      <c r="AV178" s="13" t="s">
        <v>92</v>
      </c>
      <c r="AW178" s="13" t="s">
        <v>37</v>
      </c>
      <c r="AX178" s="13" t="s">
        <v>82</v>
      </c>
      <c r="AY178" s="248" t="s">
        <v>139</v>
      </c>
    </row>
    <row r="179" s="13" customFormat="1">
      <c r="A179" s="13"/>
      <c r="B179" s="237"/>
      <c r="C179" s="238"/>
      <c r="D179" s="239" t="s">
        <v>150</v>
      </c>
      <c r="E179" s="240" t="s">
        <v>1</v>
      </c>
      <c r="F179" s="241" t="s">
        <v>926</v>
      </c>
      <c r="G179" s="238"/>
      <c r="H179" s="242">
        <v>23.712</v>
      </c>
      <c r="I179" s="243"/>
      <c r="J179" s="238"/>
      <c r="K179" s="238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150</v>
      </c>
      <c r="AU179" s="248" t="s">
        <v>92</v>
      </c>
      <c r="AV179" s="13" t="s">
        <v>92</v>
      </c>
      <c r="AW179" s="13" t="s">
        <v>37</v>
      </c>
      <c r="AX179" s="13" t="s">
        <v>82</v>
      </c>
      <c r="AY179" s="248" t="s">
        <v>139</v>
      </c>
    </row>
    <row r="180" s="13" customFormat="1">
      <c r="A180" s="13"/>
      <c r="B180" s="237"/>
      <c r="C180" s="238"/>
      <c r="D180" s="239" t="s">
        <v>150</v>
      </c>
      <c r="E180" s="240" t="s">
        <v>1</v>
      </c>
      <c r="F180" s="241" t="s">
        <v>927</v>
      </c>
      <c r="G180" s="238"/>
      <c r="H180" s="242">
        <v>31.536000000000001</v>
      </c>
      <c r="I180" s="243"/>
      <c r="J180" s="238"/>
      <c r="K180" s="238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150</v>
      </c>
      <c r="AU180" s="248" t="s">
        <v>92</v>
      </c>
      <c r="AV180" s="13" t="s">
        <v>92</v>
      </c>
      <c r="AW180" s="13" t="s">
        <v>37</v>
      </c>
      <c r="AX180" s="13" t="s">
        <v>82</v>
      </c>
      <c r="AY180" s="248" t="s">
        <v>139</v>
      </c>
    </row>
    <row r="181" s="13" customFormat="1">
      <c r="A181" s="13"/>
      <c r="B181" s="237"/>
      <c r="C181" s="238"/>
      <c r="D181" s="239" t="s">
        <v>150</v>
      </c>
      <c r="E181" s="240" t="s">
        <v>1</v>
      </c>
      <c r="F181" s="241" t="s">
        <v>928</v>
      </c>
      <c r="G181" s="238"/>
      <c r="H181" s="242">
        <v>84.739999999999995</v>
      </c>
      <c r="I181" s="243"/>
      <c r="J181" s="238"/>
      <c r="K181" s="238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150</v>
      </c>
      <c r="AU181" s="248" t="s">
        <v>92</v>
      </c>
      <c r="AV181" s="13" t="s">
        <v>92</v>
      </c>
      <c r="AW181" s="13" t="s">
        <v>37</v>
      </c>
      <c r="AX181" s="13" t="s">
        <v>82</v>
      </c>
      <c r="AY181" s="248" t="s">
        <v>139</v>
      </c>
    </row>
    <row r="182" s="16" customFormat="1">
      <c r="A182" s="16"/>
      <c r="B182" s="285"/>
      <c r="C182" s="286"/>
      <c r="D182" s="239" t="s">
        <v>150</v>
      </c>
      <c r="E182" s="287" t="s">
        <v>1</v>
      </c>
      <c r="F182" s="288" t="s">
        <v>614</v>
      </c>
      <c r="G182" s="286"/>
      <c r="H182" s="289">
        <v>143.62799999999999</v>
      </c>
      <c r="I182" s="290"/>
      <c r="J182" s="286"/>
      <c r="K182" s="286"/>
      <c r="L182" s="291"/>
      <c r="M182" s="292"/>
      <c r="N182" s="293"/>
      <c r="O182" s="293"/>
      <c r="P182" s="293"/>
      <c r="Q182" s="293"/>
      <c r="R182" s="293"/>
      <c r="S182" s="293"/>
      <c r="T182" s="29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5" t="s">
        <v>150</v>
      </c>
      <c r="AU182" s="295" t="s">
        <v>92</v>
      </c>
      <c r="AV182" s="16" t="s">
        <v>160</v>
      </c>
      <c r="AW182" s="16" t="s">
        <v>37</v>
      </c>
      <c r="AX182" s="16" t="s">
        <v>82</v>
      </c>
      <c r="AY182" s="295" t="s">
        <v>139</v>
      </c>
    </row>
    <row r="183" s="13" customFormat="1">
      <c r="A183" s="13"/>
      <c r="B183" s="237"/>
      <c r="C183" s="238"/>
      <c r="D183" s="239" t="s">
        <v>150</v>
      </c>
      <c r="E183" s="240" t="s">
        <v>1</v>
      </c>
      <c r="F183" s="241" t="s">
        <v>912</v>
      </c>
      <c r="G183" s="238"/>
      <c r="H183" s="242">
        <v>0.66500000000000004</v>
      </c>
      <c r="I183" s="243"/>
      <c r="J183" s="238"/>
      <c r="K183" s="238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150</v>
      </c>
      <c r="AU183" s="248" t="s">
        <v>92</v>
      </c>
      <c r="AV183" s="13" t="s">
        <v>92</v>
      </c>
      <c r="AW183" s="13" t="s">
        <v>37</v>
      </c>
      <c r="AX183" s="13" t="s">
        <v>82</v>
      </c>
      <c r="AY183" s="248" t="s">
        <v>139</v>
      </c>
    </row>
    <row r="184" s="13" customFormat="1">
      <c r="A184" s="13"/>
      <c r="B184" s="237"/>
      <c r="C184" s="238"/>
      <c r="D184" s="239" t="s">
        <v>150</v>
      </c>
      <c r="E184" s="240" t="s">
        <v>1</v>
      </c>
      <c r="F184" s="241" t="s">
        <v>913</v>
      </c>
      <c r="G184" s="238"/>
      <c r="H184" s="242">
        <v>0.59999999999999998</v>
      </c>
      <c r="I184" s="243"/>
      <c r="J184" s="238"/>
      <c r="K184" s="238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150</v>
      </c>
      <c r="AU184" s="248" t="s">
        <v>92</v>
      </c>
      <c r="AV184" s="13" t="s">
        <v>92</v>
      </c>
      <c r="AW184" s="13" t="s">
        <v>37</v>
      </c>
      <c r="AX184" s="13" t="s">
        <v>82</v>
      </c>
      <c r="AY184" s="248" t="s">
        <v>139</v>
      </c>
    </row>
    <row r="185" s="13" customFormat="1">
      <c r="A185" s="13"/>
      <c r="B185" s="237"/>
      <c r="C185" s="238"/>
      <c r="D185" s="239" t="s">
        <v>150</v>
      </c>
      <c r="E185" s="240" t="s">
        <v>1</v>
      </c>
      <c r="F185" s="241" t="s">
        <v>914</v>
      </c>
      <c r="G185" s="238"/>
      <c r="H185" s="242">
        <v>5.2800000000000002</v>
      </c>
      <c r="I185" s="243"/>
      <c r="J185" s="238"/>
      <c r="K185" s="238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150</v>
      </c>
      <c r="AU185" s="248" t="s">
        <v>92</v>
      </c>
      <c r="AV185" s="13" t="s">
        <v>92</v>
      </c>
      <c r="AW185" s="13" t="s">
        <v>37</v>
      </c>
      <c r="AX185" s="13" t="s">
        <v>82</v>
      </c>
      <c r="AY185" s="248" t="s">
        <v>139</v>
      </c>
    </row>
    <row r="186" s="13" customFormat="1">
      <c r="A186" s="13"/>
      <c r="B186" s="237"/>
      <c r="C186" s="238"/>
      <c r="D186" s="239" t="s">
        <v>150</v>
      </c>
      <c r="E186" s="240" t="s">
        <v>1</v>
      </c>
      <c r="F186" s="241" t="s">
        <v>915</v>
      </c>
      <c r="G186" s="238"/>
      <c r="H186" s="242">
        <v>0.67000000000000004</v>
      </c>
      <c r="I186" s="243"/>
      <c r="J186" s="238"/>
      <c r="K186" s="238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150</v>
      </c>
      <c r="AU186" s="248" t="s">
        <v>92</v>
      </c>
      <c r="AV186" s="13" t="s">
        <v>92</v>
      </c>
      <c r="AW186" s="13" t="s">
        <v>37</v>
      </c>
      <c r="AX186" s="13" t="s">
        <v>82</v>
      </c>
      <c r="AY186" s="248" t="s">
        <v>139</v>
      </c>
    </row>
    <row r="187" s="13" customFormat="1">
      <c r="A187" s="13"/>
      <c r="B187" s="237"/>
      <c r="C187" s="238"/>
      <c r="D187" s="239" t="s">
        <v>150</v>
      </c>
      <c r="E187" s="240" t="s">
        <v>1</v>
      </c>
      <c r="F187" s="241" t="s">
        <v>916</v>
      </c>
      <c r="G187" s="238"/>
      <c r="H187" s="242">
        <v>3.1499999999999999</v>
      </c>
      <c r="I187" s="243"/>
      <c r="J187" s="238"/>
      <c r="K187" s="238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150</v>
      </c>
      <c r="AU187" s="248" t="s">
        <v>92</v>
      </c>
      <c r="AV187" s="13" t="s">
        <v>92</v>
      </c>
      <c r="AW187" s="13" t="s">
        <v>37</v>
      </c>
      <c r="AX187" s="13" t="s">
        <v>82</v>
      </c>
      <c r="AY187" s="248" t="s">
        <v>139</v>
      </c>
    </row>
    <row r="188" s="13" customFormat="1">
      <c r="A188" s="13"/>
      <c r="B188" s="237"/>
      <c r="C188" s="238"/>
      <c r="D188" s="239" t="s">
        <v>150</v>
      </c>
      <c r="E188" s="240" t="s">
        <v>1</v>
      </c>
      <c r="F188" s="241" t="s">
        <v>917</v>
      </c>
      <c r="G188" s="238"/>
      <c r="H188" s="242">
        <v>7.5</v>
      </c>
      <c r="I188" s="243"/>
      <c r="J188" s="238"/>
      <c r="K188" s="238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150</v>
      </c>
      <c r="AU188" s="248" t="s">
        <v>92</v>
      </c>
      <c r="AV188" s="13" t="s">
        <v>92</v>
      </c>
      <c r="AW188" s="13" t="s">
        <v>37</v>
      </c>
      <c r="AX188" s="13" t="s">
        <v>82</v>
      </c>
      <c r="AY188" s="248" t="s">
        <v>139</v>
      </c>
    </row>
    <row r="189" s="13" customFormat="1">
      <c r="A189" s="13"/>
      <c r="B189" s="237"/>
      <c r="C189" s="238"/>
      <c r="D189" s="239" t="s">
        <v>150</v>
      </c>
      <c r="E189" s="240" t="s">
        <v>1</v>
      </c>
      <c r="F189" s="241" t="s">
        <v>918</v>
      </c>
      <c r="G189" s="238"/>
      <c r="H189" s="242">
        <v>5.4900000000000002</v>
      </c>
      <c r="I189" s="243"/>
      <c r="J189" s="238"/>
      <c r="K189" s="238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150</v>
      </c>
      <c r="AU189" s="248" t="s">
        <v>92</v>
      </c>
      <c r="AV189" s="13" t="s">
        <v>92</v>
      </c>
      <c r="AW189" s="13" t="s">
        <v>37</v>
      </c>
      <c r="AX189" s="13" t="s">
        <v>82</v>
      </c>
      <c r="AY189" s="248" t="s">
        <v>139</v>
      </c>
    </row>
    <row r="190" s="16" customFormat="1">
      <c r="A190" s="16"/>
      <c r="B190" s="285"/>
      <c r="C190" s="286"/>
      <c r="D190" s="239" t="s">
        <v>150</v>
      </c>
      <c r="E190" s="287" t="s">
        <v>1</v>
      </c>
      <c r="F190" s="288" t="s">
        <v>614</v>
      </c>
      <c r="G190" s="286"/>
      <c r="H190" s="289">
        <v>23.355</v>
      </c>
      <c r="I190" s="290"/>
      <c r="J190" s="286"/>
      <c r="K190" s="286"/>
      <c r="L190" s="291"/>
      <c r="M190" s="292"/>
      <c r="N190" s="293"/>
      <c r="O190" s="293"/>
      <c r="P190" s="293"/>
      <c r="Q190" s="293"/>
      <c r="R190" s="293"/>
      <c r="S190" s="293"/>
      <c r="T190" s="29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95" t="s">
        <v>150</v>
      </c>
      <c r="AU190" s="295" t="s">
        <v>92</v>
      </c>
      <c r="AV190" s="16" t="s">
        <v>160</v>
      </c>
      <c r="AW190" s="16" t="s">
        <v>37</v>
      </c>
      <c r="AX190" s="16" t="s">
        <v>82</v>
      </c>
      <c r="AY190" s="295" t="s">
        <v>139</v>
      </c>
    </row>
    <row r="191" s="14" customFormat="1">
      <c r="A191" s="14"/>
      <c r="B191" s="249"/>
      <c r="C191" s="250"/>
      <c r="D191" s="239" t="s">
        <v>150</v>
      </c>
      <c r="E191" s="251" t="s">
        <v>1</v>
      </c>
      <c r="F191" s="252" t="s">
        <v>153</v>
      </c>
      <c r="G191" s="250"/>
      <c r="H191" s="253">
        <v>178.65100000000001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150</v>
      </c>
      <c r="AU191" s="259" t="s">
        <v>92</v>
      </c>
      <c r="AV191" s="14" t="s">
        <v>146</v>
      </c>
      <c r="AW191" s="14" t="s">
        <v>37</v>
      </c>
      <c r="AX191" s="14" t="s">
        <v>90</v>
      </c>
      <c r="AY191" s="259" t="s">
        <v>139</v>
      </c>
    </row>
    <row r="192" s="2" customFormat="1" ht="37.8" customHeight="1">
      <c r="A192" s="39"/>
      <c r="B192" s="40"/>
      <c r="C192" s="219" t="s">
        <v>194</v>
      </c>
      <c r="D192" s="219" t="s">
        <v>141</v>
      </c>
      <c r="E192" s="220" t="s">
        <v>251</v>
      </c>
      <c r="F192" s="221" t="s">
        <v>252</v>
      </c>
      <c r="G192" s="222" t="s">
        <v>168</v>
      </c>
      <c r="H192" s="223">
        <v>456.995</v>
      </c>
      <c r="I192" s="224"/>
      <c r="J192" s="225">
        <f>ROUND(I192*H192,2)</f>
        <v>0</v>
      </c>
      <c r="K192" s="221" t="s">
        <v>303</v>
      </c>
      <c r="L192" s="45"/>
      <c r="M192" s="226" t="s">
        <v>1</v>
      </c>
      <c r="N192" s="227" t="s">
        <v>47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146</v>
      </c>
      <c r="AT192" s="230" t="s">
        <v>141</v>
      </c>
      <c r="AU192" s="230" t="s">
        <v>92</v>
      </c>
      <c r="AY192" s="18" t="s">
        <v>139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90</v>
      </c>
      <c r="BK192" s="231">
        <f>ROUND(I192*H192,2)</f>
        <v>0</v>
      </c>
      <c r="BL192" s="18" t="s">
        <v>146</v>
      </c>
      <c r="BM192" s="230" t="s">
        <v>929</v>
      </c>
    </row>
    <row r="193" s="2" customFormat="1">
      <c r="A193" s="39"/>
      <c r="B193" s="40"/>
      <c r="C193" s="41"/>
      <c r="D193" s="232" t="s">
        <v>148</v>
      </c>
      <c r="E193" s="41"/>
      <c r="F193" s="233" t="s">
        <v>575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92</v>
      </c>
    </row>
    <row r="194" s="2" customFormat="1">
      <c r="A194" s="39"/>
      <c r="B194" s="40"/>
      <c r="C194" s="41"/>
      <c r="D194" s="239" t="s">
        <v>177</v>
      </c>
      <c r="E194" s="41"/>
      <c r="F194" s="260" t="s">
        <v>930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177</v>
      </c>
      <c r="AU194" s="18" t="s">
        <v>92</v>
      </c>
    </row>
    <row r="195" s="13" customFormat="1">
      <c r="A195" s="13"/>
      <c r="B195" s="237"/>
      <c r="C195" s="238"/>
      <c r="D195" s="239" t="s">
        <v>150</v>
      </c>
      <c r="E195" s="240" t="s">
        <v>1</v>
      </c>
      <c r="F195" s="241" t="s">
        <v>931</v>
      </c>
      <c r="G195" s="238"/>
      <c r="H195" s="242">
        <v>300.72500000000002</v>
      </c>
      <c r="I195" s="243"/>
      <c r="J195" s="238"/>
      <c r="K195" s="238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150</v>
      </c>
      <c r="AU195" s="248" t="s">
        <v>92</v>
      </c>
      <c r="AV195" s="13" t="s">
        <v>92</v>
      </c>
      <c r="AW195" s="13" t="s">
        <v>37</v>
      </c>
      <c r="AX195" s="13" t="s">
        <v>82</v>
      </c>
      <c r="AY195" s="248" t="s">
        <v>139</v>
      </c>
    </row>
    <row r="196" s="13" customFormat="1">
      <c r="A196" s="13"/>
      <c r="B196" s="237"/>
      <c r="C196" s="238"/>
      <c r="D196" s="239" t="s">
        <v>150</v>
      </c>
      <c r="E196" s="240" t="s">
        <v>1</v>
      </c>
      <c r="F196" s="241" t="s">
        <v>932</v>
      </c>
      <c r="G196" s="238"/>
      <c r="H196" s="242">
        <v>156.27000000000001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150</v>
      </c>
      <c r="AU196" s="248" t="s">
        <v>92</v>
      </c>
      <c r="AV196" s="13" t="s">
        <v>92</v>
      </c>
      <c r="AW196" s="13" t="s">
        <v>37</v>
      </c>
      <c r="AX196" s="13" t="s">
        <v>82</v>
      </c>
      <c r="AY196" s="248" t="s">
        <v>139</v>
      </c>
    </row>
    <row r="197" s="14" customFormat="1">
      <c r="A197" s="14"/>
      <c r="B197" s="249"/>
      <c r="C197" s="250"/>
      <c r="D197" s="239" t="s">
        <v>150</v>
      </c>
      <c r="E197" s="251" t="s">
        <v>1</v>
      </c>
      <c r="F197" s="252" t="s">
        <v>153</v>
      </c>
      <c r="G197" s="250"/>
      <c r="H197" s="253">
        <v>456.995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150</v>
      </c>
      <c r="AU197" s="259" t="s">
        <v>92</v>
      </c>
      <c r="AV197" s="14" t="s">
        <v>146</v>
      </c>
      <c r="AW197" s="14" t="s">
        <v>37</v>
      </c>
      <c r="AX197" s="14" t="s">
        <v>90</v>
      </c>
      <c r="AY197" s="259" t="s">
        <v>139</v>
      </c>
    </row>
    <row r="198" s="2" customFormat="1" ht="49.05" customHeight="1">
      <c r="A198" s="39"/>
      <c r="B198" s="40"/>
      <c r="C198" s="219" t="s">
        <v>201</v>
      </c>
      <c r="D198" s="219" t="s">
        <v>141</v>
      </c>
      <c r="E198" s="220" t="s">
        <v>933</v>
      </c>
      <c r="F198" s="221" t="s">
        <v>934</v>
      </c>
      <c r="G198" s="222" t="s">
        <v>260</v>
      </c>
      <c r="H198" s="223">
        <v>610.10000000000002</v>
      </c>
      <c r="I198" s="224"/>
      <c r="J198" s="225">
        <f>ROUND(I198*H198,2)</f>
        <v>0</v>
      </c>
      <c r="K198" s="221" t="s">
        <v>303</v>
      </c>
      <c r="L198" s="45"/>
      <c r="M198" s="226" t="s">
        <v>1</v>
      </c>
      <c r="N198" s="227" t="s">
        <v>47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146</v>
      </c>
      <c r="AT198" s="230" t="s">
        <v>141</v>
      </c>
      <c r="AU198" s="230" t="s">
        <v>92</v>
      </c>
      <c r="AY198" s="18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90</v>
      </c>
      <c r="BK198" s="231">
        <f>ROUND(I198*H198,2)</f>
        <v>0</v>
      </c>
      <c r="BL198" s="18" t="s">
        <v>146</v>
      </c>
      <c r="BM198" s="230" t="s">
        <v>935</v>
      </c>
    </row>
    <row r="199" s="2" customFormat="1">
      <c r="A199" s="39"/>
      <c r="B199" s="40"/>
      <c r="C199" s="41"/>
      <c r="D199" s="232" t="s">
        <v>148</v>
      </c>
      <c r="E199" s="41"/>
      <c r="F199" s="233" t="s">
        <v>936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92</v>
      </c>
    </row>
    <row r="200" s="15" customFormat="1">
      <c r="A200" s="15"/>
      <c r="B200" s="261"/>
      <c r="C200" s="262"/>
      <c r="D200" s="239" t="s">
        <v>150</v>
      </c>
      <c r="E200" s="263" t="s">
        <v>1</v>
      </c>
      <c r="F200" s="264" t="s">
        <v>937</v>
      </c>
      <c r="G200" s="262"/>
      <c r="H200" s="263" t="s">
        <v>1</v>
      </c>
      <c r="I200" s="265"/>
      <c r="J200" s="262"/>
      <c r="K200" s="262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150</v>
      </c>
      <c r="AU200" s="270" t="s">
        <v>92</v>
      </c>
      <c r="AV200" s="15" t="s">
        <v>90</v>
      </c>
      <c r="AW200" s="15" t="s">
        <v>37</v>
      </c>
      <c r="AX200" s="15" t="s">
        <v>82</v>
      </c>
      <c r="AY200" s="270" t="s">
        <v>139</v>
      </c>
    </row>
    <row r="201" s="13" customFormat="1">
      <c r="A201" s="13"/>
      <c r="B201" s="237"/>
      <c r="C201" s="238"/>
      <c r="D201" s="239" t="s">
        <v>150</v>
      </c>
      <c r="E201" s="240" t="s">
        <v>1</v>
      </c>
      <c r="F201" s="241" t="s">
        <v>938</v>
      </c>
      <c r="G201" s="238"/>
      <c r="H201" s="242">
        <v>59.850000000000001</v>
      </c>
      <c r="I201" s="243"/>
      <c r="J201" s="238"/>
      <c r="K201" s="238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150</v>
      </c>
      <c r="AU201" s="248" t="s">
        <v>92</v>
      </c>
      <c r="AV201" s="13" t="s">
        <v>92</v>
      </c>
      <c r="AW201" s="13" t="s">
        <v>37</v>
      </c>
      <c r="AX201" s="13" t="s">
        <v>82</v>
      </c>
      <c r="AY201" s="248" t="s">
        <v>139</v>
      </c>
    </row>
    <row r="202" s="13" customFormat="1">
      <c r="A202" s="13"/>
      <c r="B202" s="237"/>
      <c r="C202" s="238"/>
      <c r="D202" s="239" t="s">
        <v>150</v>
      </c>
      <c r="E202" s="240" t="s">
        <v>1</v>
      </c>
      <c r="F202" s="241" t="s">
        <v>939</v>
      </c>
      <c r="G202" s="238"/>
      <c r="H202" s="242">
        <v>69.599999999999994</v>
      </c>
      <c r="I202" s="243"/>
      <c r="J202" s="238"/>
      <c r="K202" s="238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150</v>
      </c>
      <c r="AU202" s="248" t="s">
        <v>92</v>
      </c>
      <c r="AV202" s="13" t="s">
        <v>92</v>
      </c>
      <c r="AW202" s="13" t="s">
        <v>37</v>
      </c>
      <c r="AX202" s="13" t="s">
        <v>82</v>
      </c>
      <c r="AY202" s="248" t="s">
        <v>139</v>
      </c>
    </row>
    <row r="203" s="13" customFormat="1">
      <c r="A203" s="13"/>
      <c r="B203" s="237"/>
      <c r="C203" s="238"/>
      <c r="D203" s="239" t="s">
        <v>150</v>
      </c>
      <c r="E203" s="240" t="s">
        <v>1</v>
      </c>
      <c r="F203" s="241" t="s">
        <v>940</v>
      </c>
      <c r="G203" s="238"/>
      <c r="H203" s="242">
        <v>87.120000000000005</v>
      </c>
      <c r="I203" s="243"/>
      <c r="J203" s="238"/>
      <c r="K203" s="238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150</v>
      </c>
      <c r="AU203" s="248" t="s">
        <v>92</v>
      </c>
      <c r="AV203" s="13" t="s">
        <v>92</v>
      </c>
      <c r="AW203" s="13" t="s">
        <v>37</v>
      </c>
      <c r="AX203" s="13" t="s">
        <v>82</v>
      </c>
      <c r="AY203" s="248" t="s">
        <v>139</v>
      </c>
    </row>
    <row r="204" s="13" customFormat="1">
      <c r="A204" s="13"/>
      <c r="B204" s="237"/>
      <c r="C204" s="238"/>
      <c r="D204" s="239" t="s">
        <v>150</v>
      </c>
      <c r="E204" s="240" t="s">
        <v>1</v>
      </c>
      <c r="F204" s="241" t="s">
        <v>941</v>
      </c>
      <c r="G204" s="238"/>
      <c r="H204" s="242">
        <v>97.150000000000006</v>
      </c>
      <c r="I204" s="243"/>
      <c r="J204" s="238"/>
      <c r="K204" s="238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92</v>
      </c>
      <c r="AV204" s="13" t="s">
        <v>92</v>
      </c>
      <c r="AW204" s="13" t="s">
        <v>37</v>
      </c>
      <c r="AX204" s="13" t="s">
        <v>82</v>
      </c>
      <c r="AY204" s="248" t="s">
        <v>139</v>
      </c>
    </row>
    <row r="205" s="13" customFormat="1">
      <c r="A205" s="13"/>
      <c r="B205" s="237"/>
      <c r="C205" s="238"/>
      <c r="D205" s="239" t="s">
        <v>150</v>
      </c>
      <c r="E205" s="240" t="s">
        <v>1</v>
      </c>
      <c r="F205" s="241" t="s">
        <v>942</v>
      </c>
      <c r="G205" s="238"/>
      <c r="H205" s="242">
        <v>129.78</v>
      </c>
      <c r="I205" s="243"/>
      <c r="J205" s="238"/>
      <c r="K205" s="238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150</v>
      </c>
      <c r="AU205" s="248" t="s">
        <v>92</v>
      </c>
      <c r="AV205" s="13" t="s">
        <v>92</v>
      </c>
      <c r="AW205" s="13" t="s">
        <v>37</v>
      </c>
      <c r="AX205" s="13" t="s">
        <v>82</v>
      </c>
      <c r="AY205" s="248" t="s">
        <v>139</v>
      </c>
    </row>
    <row r="206" s="13" customFormat="1">
      <c r="A206" s="13"/>
      <c r="B206" s="237"/>
      <c r="C206" s="238"/>
      <c r="D206" s="239" t="s">
        <v>150</v>
      </c>
      <c r="E206" s="240" t="s">
        <v>1</v>
      </c>
      <c r="F206" s="241" t="s">
        <v>943</v>
      </c>
      <c r="G206" s="238"/>
      <c r="H206" s="242">
        <v>130</v>
      </c>
      <c r="I206" s="243"/>
      <c r="J206" s="238"/>
      <c r="K206" s="238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150</v>
      </c>
      <c r="AU206" s="248" t="s">
        <v>92</v>
      </c>
      <c r="AV206" s="13" t="s">
        <v>92</v>
      </c>
      <c r="AW206" s="13" t="s">
        <v>37</v>
      </c>
      <c r="AX206" s="13" t="s">
        <v>82</v>
      </c>
      <c r="AY206" s="248" t="s">
        <v>139</v>
      </c>
    </row>
    <row r="207" s="13" customFormat="1">
      <c r="A207" s="13"/>
      <c r="B207" s="237"/>
      <c r="C207" s="238"/>
      <c r="D207" s="239" t="s">
        <v>150</v>
      </c>
      <c r="E207" s="240" t="s">
        <v>1</v>
      </c>
      <c r="F207" s="241" t="s">
        <v>944</v>
      </c>
      <c r="G207" s="238"/>
      <c r="H207" s="242">
        <v>36.600000000000001</v>
      </c>
      <c r="I207" s="243"/>
      <c r="J207" s="238"/>
      <c r="K207" s="238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150</v>
      </c>
      <c r="AU207" s="248" t="s">
        <v>92</v>
      </c>
      <c r="AV207" s="13" t="s">
        <v>92</v>
      </c>
      <c r="AW207" s="13" t="s">
        <v>37</v>
      </c>
      <c r="AX207" s="13" t="s">
        <v>82</v>
      </c>
      <c r="AY207" s="248" t="s">
        <v>139</v>
      </c>
    </row>
    <row r="208" s="14" customFormat="1">
      <c r="A208" s="14"/>
      <c r="B208" s="249"/>
      <c r="C208" s="250"/>
      <c r="D208" s="239" t="s">
        <v>150</v>
      </c>
      <c r="E208" s="251" t="s">
        <v>1</v>
      </c>
      <c r="F208" s="252" t="s">
        <v>153</v>
      </c>
      <c r="G208" s="250"/>
      <c r="H208" s="253">
        <v>610.10000000000002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150</v>
      </c>
      <c r="AU208" s="259" t="s">
        <v>92</v>
      </c>
      <c r="AV208" s="14" t="s">
        <v>146</v>
      </c>
      <c r="AW208" s="14" t="s">
        <v>37</v>
      </c>
      <c r="AX208" s="14" t="s">
        <v>90</v>
      </c>
      <c r="AY208" s="259" t="s">
        <v>139</v>
      </c>
    </row>
    <row r="209" s="2" customFormat="1" ht="44.25" customHeight="1">
      <c r="A209" s="39"/>
      <c r="B209" s="40"/>
      <c r="C209" s="219" t="s">
        <v>210</v>
      </c>
      <c r="D209" s="219" t="s">
        <v>141</v>
      </c>
      <c r="E209" s="220" t="s">
        <v>363</v>
      </c>
      <c r="F209" s="221" t="s">
        <v>364</v>
      </c>
      <c r="G209" s="222" t="s">
        <v>144</v>
      </c>
      <c r="H209" s="223">
        <v>3</v>
      </c>
      <c r="I209" s="224"/>
      <c r="J209" s="225">
        <f>ROUND(I209*H209,2)</f>
        <v>0</v>
      </c>
      <c r="K209" s="221" t="s">
        <v>303</v>
      </c>
      <c r="L209" s="45"/>
      <c r="M209" s="226" t="s">
        <v>1</v>
      </c>
      <c r="N209" s="227" t="s">
        <v>47</v>
      </c>
      <c r="O209" s="92"/>
      <c r="P209" s="228">
        <f>O209*H209</f>
        <v>0</v>
      </c>
      <c r="Q209" s="228">
        <v>0.01281</v>
      </c>
      <c r="R209" s="228">
        <f>Q209*H209</f>
        <v>0.038429999999999999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146</v>
      </c>
      <c r="AT209" s="230" t="s">
        <v>141</v>
      </c>
      <c r="AU209" s="230" t="s">
        <v>92</v>
      </c>
      <c r="AY209" s="18" t="s">
        <v>139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90</v>
      </c>
      <c r="BK209" s="231">
        <f>ROUND(I209*H209,2)</f>
        <v>0</v>
      </c>
      <c r="BL209" s="18" t="s">
        <v>146</v>
      </c>
      <c r="BM209" s="230" t="s">
        <v>945</v>
      </c>
    </row>
    <row r="210" s="2" customFormat="1">
      <c r="A210" s="39"/>
      <c r="B210" s="40"/>
      <c r="C210" s="41"/>
      <c r="D210" s="232" t="s">
        <v>148</v>
      </c>
      <c r="E210" s="41"/>
      <c r="F210" s="233" t="s">
        <v>946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148</v>
      </c>
      <c r="AU210" s="18" t="s">
        <v>92</v>
      </c>
    </row>
    <row r="211" s="13" customFormat="1">
      <c r="A211" s="13"/>
      <c r="B211" s="237"/>
      <c r="C211" s="238"/>
      <c r="D211" s="239" t="s">
        <v>150</v>
      </c>
      <c r="E211" s="240" t="s">
        <v>1</v>
      </c>
      <c r="F211" s="241" t="s">
        <v>947</v>
      </c>
      <c r="G211" s="238"/>
      <c r="H211" s="242">
        <v>1</v>
      </c>
      <c r="I211" s="243"/>
      <c r="J211" s="238"/>
      <c r="K211" s="238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150</v>
      </c>
      <c r="AU211" s="248" t="s">
        <v>92</v>
      </c>
      <c r="AV211" s="13" t="s">
        <v>92</v>
      </c>
      <c r="AW211" s="13" t="s">
        <v>37</v>
      </c>
      <c r="AX211" s="13" t="s">
        <v>82</v>
      </c>
      <c r="AY211" s="248" t="s">
        <v>139</v>
      </c>
    </row>
    <row r="212" s="13" customFormat="1">
      <c r="A212" s="13"/>
      <c r="B212" s="237"/>
      <c r="C212" s="238"/>
      <c r="D212" s="239" t="s">
        <v>150</v>
      </c>
      <c r="E212" s="240" t="s">
        <v>1</v>
      </c>
      <c r="F212" s="241" t="s">
        <v>948</v>
      </c>
      <c r="G212" s="238"/>
      <c r="H212" s="242">
        <v>2</v>
      </c>
      <c r="I212" s="243"/>
      <c r="J212" s="238"/>
      <c r="K212" s="238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150</v>
      </c>
      <c r="AU212" s="248" t="s">
        <v>92</v>
      </c>
      <c r="AV212" s="13" t="s">
        <v>92</v>
      </c>
      <c r="AW212" s="13" t="s">
        <v>37</v>
      </c>
      <c r="AX212" s="13" t="s">
        <v>82</v>
      </c>
      <c r="AY212" s="248" t="s">
        <v>139</v>
      </c>
    </row>
    <row r="213" s="14" customFormat="1">
      <c r="A213" s="14"/>
      <c r="B213" s="249"/>
      <c r="C213" s="250"/>
      <c r="D213" s="239" t="s">
        <v>150</v>
      </c>
      <c r="E213" s="251" t="s">
        <v>1</v>
      </c>
      <c r="F213" s="252" t="s">
        <v>153</v>
      </c>
      <c r="G213" s="250"/>
      <c r="H213" s="253">
        <v>3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150</v>
      </c>
      <c r="AU213" s="259" t="s">
        <v>92</v>
      </c>
      <c r="AV213" s="14" t="s">
        <v>146</v>
      </c>
      <c r="AW213" s="14" t="s">
        <v>37</v>
      </c>
      <c r="AX213" s="14" t="s">
        <v>90</v>
      </c>
      <c r="AY213" s="259" t="s">
        <v>139</v>
      </c>
    </row>
    <row r="214" s="2" customFormat="1" ht="44.25" customHeight="1">
      <c r="A214" s="39"/>
      <c r="B214" s="40"/>
      <c r="C214" s="219" t="s">
        <v>216</v>
      </c>
      <c r="D214" s="219" t="s">
        <v>141</v>
      </c>
      <c r="E214" s="220" t="s">
        <v>367</v>
      </c>
      <c r="F214" s="221" t="s">
        <v>368</v>
      </c>
      <c r="G214" s="222" t="s">
        <v>144</v>
      </c>
      <c r="H214" s="223">
        <v>14</v>
      </c>
      <c r="I214" s="224"/>
      <c r="J214" s="225">
        <f>ROUND(I214*H214,2)</f>
        <v>0</v>
      </c>
      <c r="K214" s="221" t="s">
        <v>303</v>
      </c>
      <c r="L214" s="45"/>
      <c r="M214" s="226" t="s">
        <v>1</v>
      </c>
      <c r="N214" s="227" t="s">
        <v>47</v>
      </c>
      <c r="O214" s="92"/>
      <c r="P214" s="228">
        <f>O214*H214</f>
        <v>0</v>
      </c>
      <c r="Q214" s="228">
        <v>0.021350000000000001</v>
      </c>
      <c r="R214" s="228">
        <f>Q214*H214</f>
        <v>0.2989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146</v>
      </c>
      <c r="AT214" s="230" t="s">
        <v>141</v>
      </c>
      <c r="AU214" s="230" t="s">
        <v>92</v>
      </c>
      <c r="AY214" s="18" t="s">
        <v>139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90</v>
      </c>
      <c r="BK214" s="231">
        <f>ROUND(I214*H214,2)</f>
        <v>0</v>
      </c>
      <c r="BL214" s="18" t="s">
        <v>146</v>
      </c>
      <c r="BM214" s="230" t="s">
        <v>949</v>
      </c>
    </row>
    <row r="215" s="2" customFormat="1">
      <c r="A215" s="39"/>
      <c r="B215" s="40"/>
      <c r="C215" s="41"/>
      <c r="D215" s="232" t="s">
        <v>148</v>
      </c>
      <c r="E215" s="41"/>
      <c r="F215" s="233" t="s">
        <v>950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148</v>
      </c>
      <c r="AU215" s="18" t="s">
        <v>92</v>
      </c>
    </row>
    <row r="216" s="13" customFormat="1">
      <c r="A216" s="13"/>
      <c r="B216" s="237"/>
      <c r="C216" s="238"/>
      <c r="D216" s="239" t="s">
        <v>150</v>
      </c>
      <c r="E216" s="240" t="s">
        <v>1</v>
      </c>
      <c r="F216" s="241" t="s">
        <v>951</v>
      </c>
      <c r="G216" s="238"/>
      <c r="H216" s="242">
        <v>6</v>
      </c>
      <c r="I216" s="243"/>
      <c r="J216" s="238"/>
      <c r="K216" s="238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150</v>
      </c>
      <c r="AU216" s="248" t="s">
        <v>92</v>
      </c>
      <c r="AV216" s="13" t="s">
        <v>92</v>
      </c>
      <c r="AW216" s="13" t="s">
        <v>37</v>
      </c>
      <c r="AX216" s="13" t="s">
        <v>82</v>
      </c>
      <c r="AY216" s="248" t="s">
        <v>139</v>
      </c>
    </row>
    <row r="217" s="13" customFormat="1">
      <c r="A217" s="13"/>
      <c r="B217" s="237"/>
      <c r="C217" s="238"/>
      <c r="D217" s="239" t="s">
        <v>150</v>
      </c>
      <c r="E217" s="240" t="s">
        <v>1</v>
      </c>
      <c r="F217" s="241" t="s">
        <v>952</v>
      </c>
      <c r="G217" s="238"/>
      <c r="H217" s="242">
        <v>8</v>
      </c>
      <c r="I217" s="243"/>
      <c r="J217" s="238"/>
      <c r="K217" s="238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150</v>
      </c>
      <c r="AU217" s="248" t="s">
        <v>92</v>
      </c>
      <c r="AV217" s="13" t="s">
        <v>92</v>
      </c>
      <c r="AW217" s="13" t="s">
        <v>37</v>
      </c>
      <c r="AX217" s="13" t="s">
        <v>82</v>
      </c>
      <c r="AY217" s="248" t="s">
        <v>139</v>
      </c>
    </row>
    <row r="218" s="14" customFormat="1">
      <c r="A218" s="14"/>
      <c r="B218" s="249"/>
      <c r="C218" s="250"/>
      <c r="D218" s="239" t="s">
        <v>150</v>
      </c>
      <c r="E218" s="251" t="s">
        <v>1</v>
      </c>
      <c r="F218" s="252" t="s">
        <v>153</v>
      </c>
      <c r="G218" s="250"/>
      <c r="H218" s="253">
        <v>14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150</v>
      </c>
      <c r="AU218" s="259" t="s">
        <v>92</v>
      </c>
      <c r="AV218" s="14" t="s">
        <v>146</v>
      </c>
      <c r="AW218" s="14" t="s">
        <v>37</v>
      </c>
      <c r="AX218" s="14" t="s">
        <v>90</v>
      </c>
      <c r="AY218" s="259" t="s">
        <v>139</v>
      </c>
    </row>
    <row r="219" s="2" customFormat="1" ht="44.25" customHeight="1">
      <c r="A219" s="39"/>
      <c r="B219" s="40"/>
      <c r="C219" s="219" t="s">
        <v>223</v>
      </c>
      <c r="D219" s="219" t="s">
        <v>141</v>
      </c>
      <c r="E219" s="220" t="s">
        <v>374</v>
      </c>
      <c r="F219" s="221" t="s">
        <v>375</v>
      </c>
      <c r="G219" s="222" t="s">
        <v>144</v>
      </c>
      <c r="H219" s="223">
        <v>2</v>
      </c>
      <c r="I219" s="224"/>
      <c r="J219" s="225">
        <f>ROUND(I219*H219,2)</f>
        <v>0</v>
      </c>
      <c r="K219" s="221" t="s">
        <v>303</v>
      </c>
      <c r="L219" s="45"/>
      <c r="M219" s="226" t="s">
        <v>1</v>
      </c>
      <c r="N219" s="227" t="s">
        <v>47</v>
      </c>
      <c r="O219" s="92"/>
      <c r="P219" s="228">
        <f>O219*H219</f>
        <v>0</v>
      </c>
      <c r="Q219" s="228">
        <v>0.02989</v>
      </c>
      <c r="R219" s="228">
        <f>Q219*H219</f>
        <v>0.05978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146</v>
      </c>
      <c r="AT219" s="230" t="s">
        <v>141</v>
      </c>
      <c r="AU219" s="230" t="s">
        <v>92</v>
      </c>
      <c r="AY219" s="18" t="s">
        <v>139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90</v>
      </c>
      <c r="BK219" s="231">
        <f>ROUND(I219*H219,2)</f>
        <v>0</v>
      </c>
      <c r="BL219" s="18" t="s">
        <v>146</v>
      </c>
      <c r="BM219" s="230" t="s">
        <v>953</v>
      </c>
    </row>
    <row r="220" s="2" customFormat="1">
      <c r="A220" s="39"/>
      <c r="B220" s="40"/>
      <c r="C220" s="41"/>
      <c r="D220" s="232" t="s">
        <v>148</v>
      </c>
      <c r="E220" s="41"/>
      <c r="F220" s="233" t="s">
        <v>954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92</v>
      </c>
    </row>
    <row r="221" s="13" customFormat="1">
      <c r="A221" s="13"/>
      <c r="B221" s="237"/>
      <c r="C221" s="238"/>
      <c r="D221" s="239" t="s">
        <v>150</v>
      </c>
      <c r="E221" s="240" t="s">
        <v>1</v>
      </c>
      <c r="F221" s="241" t="s">
        <v>955</v>
      </c>
      <c r="G221" s="238"/>
      <c r="H221" s="242">
        <v>1</v>
      </c>
      <c r="I221" s="243"/>
      <c r="J221" s="238"/>
      <c r="K221" s="238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150</v>
      </c>
      <c r="AU221" s="248" t="s">
        <v>92</v>
      </c>
      <c r="AV221" s="13" t="s">
        <v>92</v>
      </c>
      <c r="AW221" s="13" t="s">
        <v>37</v>
      </c>
      <c r="AX221" s="13" t="s">
        <v>82</v>
      </c>
      <c r="AY221" s="248" t="s">
        <v>139</v>
      </c>
    </row>
    <row r="222" s="13" customFormat="1">
      <c r="A222" s="13"/>
      <c r="B222" s="237"/>
      <c r="C222" s="238"/>
      <c r="D222" s="239" t="s">
        <v>150</v>
      </c>
      <c r="E222" s="240" t="s">
        <v>1</v>
      </c>
      <c r="F222" s="241" t="s">
        <v>379</v>
      </c>
      <c r="G222" s="238"/>
      <c r="H222" s="242">
        <v>1</v>
      </c>
      <c r="I222" s="243"/>
      <c r="J222" s="238"/>
      <c r="K222" s="238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150</v>
      </c>
      <c r="AU222" s="248" t="s">
        <v>92</v>
      </c>
      <c r="AV222" s="13" t="s">
        <v>92</v>
      </c>
      <c r="AW222" s="13" t="s">
        <v>37</v>
      </c>
      <c r="AX222" s="13" t="s">
        <v>82</v>
      </c>
      <c r="AY222" s="248" t="s">
        <v>139</v>
      </c>
    </row>
    <row r="223" s="14" customFormat="1">
      <c r="A223" s="14"/>
      <c r="B223" s="249"/>
      <c r="C223" s="250"/>
      <c r="D223" s="239" t="s">
        <v>150</v>
      </c>
      <c r="E223" s="251" t="s">
        <v>1</v>
      </c>
      <c r="F223" s="252" t="s">
        <v>153</v>
      </c>
      <c r="G223" s="250"/>
      <c r="H223" s="253">
        <v>2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150</v>
      </c>
      <c r="AU223" s="259" t="s">
        <v>92</v>
      </c>
      <c r="AV223" s="14" t="s">
        <v>146</v>
      </c>
      <c r="AW223" s="14" t="s">
        <v>37</v>
      </c>
      <c r="AX223" s="14" t="s">
        <v>90</v>
      </c>
      <c r="AY223" s="259" t="s">
        <v>139</v>
      </c>
    </row>
    <row r="224" s="12" customFormat="1" ht="22.8" customHeight="1">
      <c r="A224" s="12"/>
      <c r="B224" s="203"/>
      <c r="C224" s="204"/>
      <c r="D224" s="205" t="s">
        <v>81</v>
      </c>
      <c r="E224" s="217" t="s">
        <v>92</v>
      </c>
      <c r="F224" s="217" t="s">
        <v>581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SUM(P225:P248)</f>
        <v>0</v>
      </c>
      <c r="Q224" s="211"/>
      <c r="R224" s="212">
        <f>SUM(R225:R248)</f>
        <v>4.1774615192382001</v>
      </c>
      <c r="S224" s="211"/>
      <c r="T224" s="213">
        <f>SUM(T225:T248)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90</v>
      </c>
      <c r="AT224" s="215" t="s">
        <v>81</v>
      </c>
      <c r="AU224" s="215" t="s">
        <v>90</v>
      </c>
      <c r="AY224" s="214" t="s">
        <v>139</v>
      </c>
      <c r="BK224" s="216">
        <f>SUM(BK225:BK248)</f>
        <v>0</v>
      </c>
    </row>
    <row r="225" s="2" customFormat="1" ht="24.15" customHeight="1">
      <c r="A225" s="39"/>
      <c r="B225" s="40"/>
      <c r="C225" s="219" t="s">
        <v>244</v>
      </c>
      <c r="D225" s="219" t="s">
        <v>141</v>
      </c>
      <c r="E225" s="220" t="s">
        <v>814</v>
      </c>
      <c r="F225" s="221" t="s">
        <v>815</v>
      </c>
      <c r="G225" s="222" t="s">
        <v>168</v>
      </c>
      <c r="H225" s="223">
        <v>1.3680000000000001</v>
      </c>
      <c r="I225" s="224"/>
      <c r="J225" s="225">
        <f>ROUND(I225*H225,2)</f>
        <v>0</v>
      </c>
      <c r="K225" s="221" t="s">
        <v>303</v>
      </c>
      <c r="L225" s="45"/>
      <c r="M225" s="226" t="s">
        <v>1</v>
      </c>
      <c r="N225" s="227" t="s">
        <v>47</v>
      </c>
      <c r="O225" s="92"/>
      <c r="P225" s="228">
        <f>O225*H225</f>
        <v>0</v>
      </c>
      <c r="Q225" s="228">
        <v>2.55328</v>
      </c>
      <c r="R225" s="228">
        <f>Q225*H225</f>
        <v>3.4928870400000003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146</v>
      </c>
      <c r="AT225" s="230" t="s">
        <v>141</v>
      </c>
      <c r="AU225" s="230" t="s">
        <v>92</v>
      </c>
      <c r="AY225" s="18" t="s">
        <v>139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90</v>
      </c>
      <c r="BK225" s="231">
        <f>ROUND(I225*H225,2)</f>
        <v>0</v>
      </c>
      <c r="BL225" s="18" t="s">
        <v>146</v>
      </c>
      <c r="BM225" s="230" t="s">
        <v>956</v>
      </c>
    </row>
    <row r="226" s="2" customFormat="1">
      <c r="A226" s="39"/>
      <c r="B226" s="40"/>
      <c r="C226" s="41"/>
      <c r="D226" s="232" t="s">
        <v>148</v>
      </c>
      <c r="E226" s="41"/>
      <c r="F226" s="233" t="s">
        <v>817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92</v>
      </c>
    </row>
    <row r="227" s="2" customFormat="1">
      <c r="A227" s="39"/>
      <c r="B227" s="40"/>
      <c r="C227" s="41"/>
      <c r="D227" s="239" t="s">
        <v>177</v>
      </c>
      <c r="E227" s="41"/>
      <c r="F227" s="260" t="s">
        <v>818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177</v>
      </c>
      <c r="AU227" s="18" t="s">
        <v>92</v>
      </c>
    </row>
    <row r="228" s="13" customFormat="1">
      <c r="A228" s="13"/>
      <c r="B228" s="237"/>
      <c r="C228" s="238"/>
      <c r="D228" s="239" t="s">
        <v>150</v>
      </c>
      <c r="E228" s="240" t="s">
        <v>1</v>
      </c>
      <c r="F228" s="241" t="s">
        <v>957</v>
      </c>
      <c r="G228" s="238"/>
      <c r="H228" s="242">
        <v>1.3680000000000001</v>
      </c>
      <c r="I228" s="243"/>
      <c r="J228" s="238"/>
      <c r="K228" s="238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150</v>
      </c>
      <c r="AU228" s="248" t="s">
        <v>92</v>
      </c>
      <c r="AV228" s="13" t="s">
        <v>92</v>
      </c>
      <c r="AW228" s="13" t="s">
        <v>37</v>
      </c>
      <c r="AX228" s="13" t="s">
        <v>90</v>
      </c>
      <c r="AY228" s="248" t="s">
        <v>139</v>
      </c>
    </row>
    <row r="229" s="2" customFormat="1" ht="24.15" customHeight="1">
      <c r="A229" s="39"/>
      <c r="B229" s="40"/>
      <c r="C229" s="219" t="s">
        <v>8</v>
      </c>
      <c r="D229" s="219" t="s">
        <v>141</v>
      </c>
      <c r="E229" s="220" t="s">
        <v>821</v>
      </c>
      <c r="F229" s="221" t="s">
        <v>822</v>
      </c>
      <c r="G229" s="222" t="s">
        <v>525</v>
      </c>
      <c r="H229" s="223">
        <v>0.025999999999999999</v>
      </c>
      <c r="I229" s="224"/>
      <c r="J229" s="225">
        <f>ROUND(I229*H229,2)</f>
        <v>0</v>
      </c>
      <c r="K229" s="221" t="s">
        <v>303</v>
      </c>
      <c r="L229" s="45"/>
      <c r="M229" s="226" t="s">
        <v>1</v>
      </c>
      <c r="N229" s="227" t="s">
        <v>47</v>
      </c>
      <c r="O229" s="92"/>
      <c r="P229" s="228">
        <f>O229*H229</f>
        <v>0</v>
      </c>
      <c r="Q229" s="228">
        <v>2.7190799707000002</v>
      </c>
      <c r="R229" s="228">
        <f>Q229*H229</f>
        <v>0.070696079238199996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146</v>
      </c>
      <c r="AT229" s="230" t="s">
        <v>141</v>
      </c>
      <c r="AU229" s="230" t="s">
        <v>92</v>
      </c>
      <c r="AY229" s="18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90</v>
      </c>
      <c r="BK229" s="231">
        <f>ROUND(I229*H229,2)</f>
        <v>0</v>
      </c>
      <c r="BL229" s="18" t="s">
        <v>146</v>
      </c>
      <c r="BM229" s="230" t="s">
        <v>958</v>
      </c>
    </row>
    <row r="230" s="2" customFormat="1">
      <c r="A230" s="39"/>
      <c r="B230" s="40"/>
      <c r="C230" s="41"/>
      <c r="D230" s="232" t="s">
        <v>148</v>
      </c>
      <c r="E230" s="41"/>
      <c r="F230" s="233" t="s">
        <v>824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148</v>
      </c>
      <c r="AU230" s="18" t="s">
        <v>92</v>
      </c>
    </row>
    <row r="231" s="2" customFormat="1">
      <c r="A231" s="39"/>
      <c r="B231" s="40"/>
      <c r="C231" s="41"/>
      <c r="D231" s="239" t="s">
        <v>177</v>
      </c>
      <c r="E231" s="41"/>
      <c r="F231" s="260" t="s">
        <v>825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177</v>
      </c>
      <c r="AU231" s="18" t="s">
        <v>92</v>
      </c>
    </row>
    <row r="232" s="15" customFormat="1">
      <c r="A232" s="15"/>
      <c r="B232" s="261"/>
      <c r="C232" s="262"/>
      <c r="D232" s="239" t="s">
        <v>150</v>
      </c>
      <c r="E232" s="263" t="s">
        <v>1</v>
      </c>
      <c r="F232" s="264" t="s">
        <v>826</v>
      </c>
      <c r="G232" s="262"/>
      <c r="H232" s="263" t="s">
        <v>1</v>
      </c>
      <c r="I232" s="265"/>
      <c r="J232" s="262"/>
      <c r="K232" s="262"/>
      <c r="L232" s="266"/>
      <c r="M232" s="267"/>
      <c r="N232" s="268"/>
      <c r="O232" s="268"/>
      <c r="P232" s="268"/>
      <c r="Q232" s="268"/>
      <c r="R232" s="268"/>
      <c r="S232" s="268"/>
      <c r="T232" s="26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0" t="s">
        <v>150</v>
      </c>
      <c r="AU232" s="270" t="s">
        <v>92</v>
      </c>
      <c r="AV232" s="15" t="s">
        <v>90</v>
      </c>
      <c r="AW232" s="15" t="s">
        <v>37</v>
      </c>
      <c r="AX232" s="15" t="s">
        <v>82</v>
      </c>
      <c r="AY232" s="270" t="s">
        <v>139</v>
      </c>
    </row>
    <row r="233" s="13" customFormat="1">
      <c r="A233" s="13"/>
      <c r="B233" s="237"/>
      <c r="C233" s="238"/>
      <c r="D233" s="239" t="s">
        <v>150</v>
      </c>
      <c r="E233" s="240" t="s">
        <v>1</v>
      </c>
      <c r="F233" s="241" t="s">
        <v>959</v>
      </c>
      <c r="G233" s="238"/>
      <c r="H233" s="242">
        <v>0.012</v>
      </c>
      <c r="I233" s="243"/>
      <c r="J233" s="238"/>
      <c r="K233" s="238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150</v>
      </c>
      <c r="AU233" s="248" t="s">
        <v>92</v>
      </c>
      <c r="AV233" s="13" t="s">
        <v>92</v>
      </c>
      <c r="AW233" s="13" t="s">
        <v>37</v>
      </c>
      <c r="AX233" s="13" t="s">
        <v>82</v>
      </c>
      <c r="AY233" s="248" t="s">
        <v>139</v>
      </c>
    </row>
    <row r="234" s="13" customFormat="1">
      <c r="A234" s="13"/>
      <c r="B234" s="237"/>
      <c r="C234" s="238"/>
      <c r="D234" s="239" t="s">
        <v>150</v>
      </c>
      <c r="E234" s="240" t="s">
        <v>1</v>
      </c>
      <c r="F234" s="241" t="s">
        <v>960</v>
      </c>
      <c r="G234" s="238"/>
      <c r="H234" s="242">
        <v>0.012</v>
      </c>
      <c r="I234" s="243"/>
      <c r="J234" s="238"/>
      <c r="K234" s="238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150</v>
      </c>
      <c r="AU234" s="248" t="s">
        <v>92</v>
      </c>
      <c r="AV234" s="13" t="s">
        <v>92</v>
      </c>
      <c r="AW234" s="13" t="s">
        <v>37</v>
      </c>
      <c r="AX234" s="13" t="s">
        <v>82</v>
      </c>
      <c r="AY234" s="248" t="s">
        <v>139</v>
      </c>
    </row>
    <row r="235" s="16" customFormat="1">
      <c r="A235" s="16"/>
      <c r="B235" s="285"/>
      <c r="C235" s="286"/>
      <c r="D235" s="239" t="s">
        <v>150</v>
      </c>
      <c r="E235" s="287" t="s">
        <v>1</v>
      </c>
      <c r="F235" s="288" t="s">
        <v>614</v>
      </c>
      <c r="G235" s="286"/>
      <c r="H235" s="289">
        <v>0.024</v>
      </c>
      <c r="I235" s="290"/>
      <c r="J235" s="286"/>
      <c r="K235" s="286"/>
      <c r="L235" s="291"/>
      <c r="M235" s="292"/>
      <c r="N235" s="293"/>
      <c r="O235" s="293"/>
      <c r="P235" s="293"/>
      <c r="Q235" s="293"/>
      <c r="R235" s="293"/>
      <c r="S235" s="293"/>
      <c r="T235" s="29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95" t="s">
        <v>150</v>
      </c>
      <c r="AU235" s="295" t="s">
        <v>92</v>
      </c>
      <c r="AV235" s="16" t="s">
        <v>160</v>
      </c>
      <c r="AW235" s="16" t="s">
        <v>37</v>
      </c>
      <c r="AX235" s="16" t="s">
        <v>82</v>
      </c>
      <c r="AY235" s="295" t="s">
        <v>139</v>
      </c>
    </row>
    <row r="236" s="13" customFormat="1">
      <c r="A236" s="13"/>
      <c r="B236" s="237"/>
      <c r="C236" s="238"/>
      <c r="D236" s="239" t="s">
        <v>150</v>
      </c>
      <c r="E236" s="240" t="s">
        <v>1</v>
      </c>
      <c r="F236" s="241" t="s">
        <v>961</v>
      </c>
      <c r="G236" s="238"/>
      <c r="H236" s="242">
        <v>0.002</v>
      </c>
      <c r="I236" s="243"/>
      <c r="J236" s="238"/>
      <c r="K236" s="238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150</v>
      </c>
      <c r="AU236" s="248" t="s">
        <v>92</v>
      </c>
      <c r="AV236" s="13" t="s">
        <v>92</v>
      </c>
      <c r="AW236" s="13" t="s">
        <v>37</v>
      </c>
      <c r="AX236" s="13" t="s">
        <v>82</v>
      </c>
      <c r="AY236" s="248" t="s">
        <v>139</v>
      </c>
    </row>
    <row r="237" s="14" customFormat="1">
      <c r="A237" s="14"/>
      <c r="B237" s="249"/>
      <c r="C237" s="250"/>
      <c r="D237" s="239" t="s">
        <v>150</v>
      </c>
      <c r="E237" s="251" t="s">
        <v>1</v>
      </c>
      <c r="F237" s="252" t="s">
        <v>153</v>
      </c>
      <c r="G237" s="250"/>
      <c r="H237" s="253">
        <v>0.025999999999999999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150</v>
      </c>
      <c r="AU237" s="259" t="s">
        <v>92</v>
      </c>
      <c r="AV237" s="14" t="s">
        <v>146</v>
      </c>
      <c r="AW237" s="14" t="s">
        <v>37</v>
      </c>
      <c r="AX237" s="14" t="s">
        <v>90</v>
      </c>
      <c r="AY237" s="259" t="s">
        <v>139</v>
      </c>
    </row>
    <row r="238" s="2" customFormat="1" ht="76.35" customHeight="1">
      <c r="A238" s="39"/>
      <c r="B238" s="40"/>
      <c r="C238" s="219" t="s">
        <v>257</v>
      </c>
      <c r="D238" s="219" t="s">
        <v>141</v>
      </c>
      <c r="E238" s="220" t="s">
        <v>608</v>
      </c>
      <c r="F238" s="221" t="s">
        <v>830</v>
      </c>
      <c r="G238" s="222" t="s">
        <v>260</v>
      </c>
      <c r="H238" s="223">
        <v>8</v>
      </c>
      <c r="I238" s="224"/>
      <c r="J238" s="225">
        <f>ROUND(I238*H238,2)</f>
        <v>0</v>
      </c>
      <c r="K238" s="221" t="s">
        <v>303</v>
      </c>
      <c r="L238" s="45"/>
      <c r="M238" s="226" t="s">
        <v>1</v>
      </c>
      <c r="N238" s="227" t="s">
        <v>47</v>
      </c>
      <c r="O238" s="92"/>
      <c r="P238" s="228">
        <f>O238*H238</f>
        <v>0</v>
      </c>
      <c r="Q238" s="228">
        <v>0.0086499999999999997</v>
      </c>
      <c r="R238" s="228">
        <f>Q238*H238</f>
        <v>0.069199999999999998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146</v>
      </c>
      <c r="AT238" s="230" t="s">
        <v>141</v>
      </c>
      <c r="AU238" s="230" t="s">
        <v>92</v>
      </c>
      <c r="AY238" s="18" t="s">
        <v>139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90</v>
      </c>
      <c r="BK238" s="231">
        <f>ROUND(I238*H238,2)</f>
        <v>0</v>
      </c>
      <c r="BL238" s="18" t="s">
        <v>146</v>
      </c>
      <c r="BM238" s="230" t="s">
        <v>962</v>
      </c>
    </row>
    <row r="239" s="2" customFormat="1">
      <c r="A239" s="39"/>
      <c r="B239" s="40"/>
      <c r="C239" s="41"/>
      <c r="D239" s="232" t="s">
        <v>148</v>
      </c>
      <c r="E239" s="41"/>
      <c r="F239" s="233" t="s">
        <v>611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92</v>
      </c>
    </row>
    <row r="240" s="13" customFormat="1">
      <c r="A240" s="13"/>
      <c r="B240" s="237"/>
      <c r="C240" s="238"/>
      <c r="D240" s="239" t="s">
        <v>150</v>
      </c>
      <c r="E240" s="240" t="s">
        <v>1</v>
      </c>
      <c r="F240" s="241" t="s">
        <v>963</v>
      </c>
      <c r="G240" s="238"/>
      <c r="H240" s="242">
        <v>4</v>
      </c>
      <c r="I240" s="243"/>
      <c r="J240" s="238"/>
      <c r="K240" s="238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150</v>
      </c>
      <c r="AU240" s="248" t="s">
        <v>92</v>
      </c>
      <c r="AV240" s="13" t="s">
        <v>92</v>
      </c>
      <c r="AW240" s="13" t="s">
        <v>37</v>
      </c>
      <c r="AX240" s="13" t="s">
        <v>82</v>
      </c>
      <c r="AY240" s="248" t="s">
        <v>139</v>
      </c>
    </row>
    <row r="241" s="13" customFormat="1">
      <c r="A241" s="13"/>
      <c r="B241" s="237"/>
      <c r="C241" s="238"/>
      <c r="D241" s="239" t="s">
        <v>150</v>
      </c>
      <c r="E241" s="240" t="s">
        <v>1</v>
      </c>
      <c r="F241" s="241" t="s">
        <v>963</v>
      </c>
      <c r="G241" s="238"/>
      <c r="H241" s="242">
        <v>4</v>
      </c>
      <c r="I241" s="243"/>
      <c r="J241" s="238"/>
      <c r="K241" s="238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150</v>
      </c>
      <c r="AU241" s="248" t="s">
        <v>92</v>
      </c>
      <c r="AV241" s="13" t="s">
        <v>92</v>
      </c>
      <c r="AW241" s="13" t="s">
        <v>37</v>
      </c>
      <c r="AX241" s="13" t="s">
        <v>82</v>
      </c>
      <c r="AY241" s="248" t="s">
        <v>139</v>
      </c>
    </row>
    <row r="242" s="14" customFormat="1">
      <c r="A242" s="14"/>
      <c r="B242" s="249"/>
      <c r="C242" s="250"/>
      <c r="D242" s="239" t="s">
        <v>150</v>
      </c>
      <c r="E242" s="251" t="s">
        <v>1</v>
      </c>
      <c r="F242" s="252" t="s">
        <v>153</v>
      </c>
      <c r="G242" s="250"/>
      <c r="H242" s="253">
        <v>8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150</v>
      </c>
      <c r="AU242" s="259" t="s">
        <v>92</v>
      </c>
      <c r="AV242" s="14" t="s">
        <v>146</v>
      </c>
      <c r="AW242" s="14" t="s">
        <v>37</v>
      </c>
      <c r="AX242" s="14" t="s">
        <v>90</v>
      </c>
      <c r="AY242" s="259" t="s">
        <v>139</v>
      </c>
    </row>
    <row r="243" s="2" customFormat="1" ht="76.35" customHeight="1">
      <c r="A243" s="39"/>
      <c r="B243" s="40"/>
      <c r="C243" s="219" t="s">
        <v>279</v>
      </c>
      <c r="D243" s="219" t="s">
        <v>141</v>
      </c>
      <c r="E243" s="220" t="s">
        <v>616</v>
      </c>
      <c r="F243" s="221" t="s">
        <v>834</v>
      </c>
      <c r="G243" s="222" t="s">
        <v>260</v>
      </c>
      <c r="H243" s="223">
        <v>8</v>
      </c>
      <c r="I243" s="224"/>
      <c r="J243" s="225">
        <f>ROUND(I243*H243,2)</f>
        <v>0</v>
      </c>
      <c r="K243" s="221" t="s">
        <v>303</v>
      </c>
      <c r="L243" s="45"/>
      <c r="M243" s="226" t="s">
        <v>1</v>
      </c>
      <c r="N243" s="227" t="s">
        <v>47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146</v>
      </c>
      <c r="AT243" s="230" t="s">
        <v>141</v>
      </c>
      <c r="AU243" s="230" t="s">
        <v>92</v>
      </c>
      <c r="AY243" s="18" t="s">
        <v>139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90</v>
      </c>
      <c r="BK243" s="231">
        <f>ROUND(I243*H243,2)</f>
        <v>0</v>
      </c>
      <c r="BL243" s="18" t="s">
        <v>146</v>
      </c>
      <c r="BM243" s="230" t="s">
        <v>964</v>
      </c>
    </row>
    <row r="244" s="2" customFormat="1">
      <c r="A244" s="39"/>
      <c r="B244" s="40"/>
      <c r="C244" s="41"/>
      <c r="D244" s="232" t="s">
        <v>148</v>
      </c>
      <c r="E244" s="41"/>
      <c r="F244" s="233" t="s">
        <v>619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148</v>
      </c>
      <c r="AU244" s="18" t="s">
        <v>92</v>
      </c>
    </row>
    <row r="245" s="2" customFormat="1" ht="24.15" customHeight="1">
      <c r="A245" s="39"/>
      <c r="B245" s="40"/>
      <c r="C245" s="219" t="s">
        <v>300</v>
      </c>
      <c r="D245" s="219" t="s">
        <v>141</v>
      </c>
      <c r="E245" s="220" t="s">
        <v>620</v>
      </c>
      <c r="F245" s="221" t="s">
        <v>621</v>
      </c>
      <c r="G245" s="222" t="s">
        <v>260</v>
      </c>
      <c r="H245" s="223">
        <v>2.2400000000000002</v>
      </c>
      <c r="I245" s="224"/>
      <c r="J245" s="225">
        <f>ROUND(I245*H245,2)</f>
        <v>0</v>
      </c>
      <c r="K245" s="221" t="s">
        <v>303</v>
      </c>
      <c r="L245" s="45"/>
      <c r="M245" s="226" t="s">
        <v>1</v>
      </c>
      <c r="N245" s="227" t="s">
        <v>47</v>
      </c>
      <c r="O245" s="92"/>
      <c r="P245" s="228">
        <f>O245*H245</f>
        <v>0</v>
      </c>
      <c r="Q245" s="228">
        <v>0.24315999999999999</v>
      </c>
      <c r="R245" s="228">
        <f>Q245*H245</f>
        <v>0.54467840000000001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146</v>
      </c>
      <c r="AT245" s="230" t="s">
        <v>141</v>
      </c>
      <c r="AU245" s="230" t="s">
        <v>92</v>
      </c>
      <c r="AY245" s="18" t="s">
        <v>139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90</v>
      </c>
      <c r="BK245" s="231">
        <f>ROUND(I245*H245,2)</f>
        <v>0</v>
      </c>
      <c r="BL245" s="18" t="s">
        <v>146</v>
      </c>
      <c r="BM245" s="230" t="s">
        <v>965</v>
      </c>
    </row>
    <row r="246" s="2" customFormat="1">
      <c r="A246" s="39"/>
      <c r="B246" s="40"/>
      <c r="C246" s="41"/>
      <c r="D246" s="232" t="s">
        <v>148</v>
      </c>
      <c r="E246" s="41"/>
      <c r="F246" s="233" t="s">
        <v>623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148</v>
      </c>
      <c r="AU246" s="18" t="s">
        <v>92</v>
      </c>
    </row>
    <row r="247" s="2" customFormat="1">
      <c r="A247" s="39"/>
      <c r="B247" s="40"/>
      <c r="C247" s="41"/>
      <c r="D247" s="239" t="s">
        <v>177</v>
      </c>
      <c r="E247" s="41"/>
      <c r="F247" s="260" t="s">
        <v>837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177</v>
      </c>
      <c r="AU247" s="18" t="s">
        <v>92</v>
      </c>
    </row>
    <row r="248" s="13" customFormat="1">
      <c r="A248" s="13"/>
      <c r="B248" s="237"/>
      <c r="C248" s="238"/>
      <c r="D248" s="239" t="s">
        <v>150</v>
      </c>
      <c r="E248" s="240" t="s">
        <v>1</v>
      </c>
      <c r="F248" s="241" t="s">
        <v>966</v>
      </c>
      <c r="G248" s="238"/>
      <c r="H248" s="242">
        <v>2.2400000000000002</v>
      </c>
      <c r="I248" s="243"/>
      <c r="J248" s="238"/>
      <c r="K248" s="238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150</v>
      </c>
      <c r="AU248" s="248" t="s">
        <v>92</v>
      </c>
      <c r="AV248" s="13" t="s">
        <v>92</v>
      </c>
      <c r="AW248" s="13" t="s">
        <v>37</v>
      </c>
      <c r="AX248" s="13" t="s">
        <v>90</v>
      </c>
      <c r="AY248" s="248" t="s">
        <v>139</v>
      </c>
    </row>
    <row r="249" s="12" customFormat="1" ht="22.8" customHeight="1">
      <c r="A249" s="12"/>
      <c r="B249" s="203"/>
      <c r="C249" s="204"/>
      <c r="D249" s="205" t="s">
        <v>81</v>
      </c>
      <c r="E249" s="217" t="s">
        <v>160</v>
      </c>
      <c r="F249" s="217" t="s">
        <v>643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SUM(P250:P252)</f>
        <v>0</v>
      </c>
      <c r="Q249" s="211"/>
      <c r="R249" s="212">
        <f>SUM(R250:R252)</f>
        <v>0.27890000000000004</v>
      </c>
      <c r="S249" s="211"/>
      <c r="T249" s="213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90</v>
      </c>
      <c r="AT249" s="215" t="s">
        <v>81</v>
      </c>
      <c r="AU249" s="215" t="s">
        <v>90</v>
      </c>
      <c r="AY249" s="214" t="s">
        <v>139</v>
      </c>
      <c r="BK249" s="216">
        <f>SUM(BK250:BK252)</f>
        <v>0</v>
      </c>
    </row>
    <row r="250" s="2" customFormat="1" ht="49.05" customHeight="1">
      <c r="A250" s="39"/>
      <c r="B250" s="40"/>
      <c r="C250" s="219" t="s">
        <v>306</v>
      </c>
      <c r="D250" s="219" t="s">
        <v>141</v>
      </c>
      <c r="E250" s="220" t="s">
        <v>669</v>
      </c>
      <c r="F250" s="221" t="s">
        <v>670</v>
      </c>
      <c r="G250" s="222" t="s">
        <v>967</v>
      </c>
      <c r="H250" s="223">
        <v>5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47</v>
      </c>
      <c r="O250" s="92"/>
      <c r="P250" s="228">
        <f>O250*H250</f>
        <v>0</v>
      </c>
      <c r="Q250" s="228">
        <v>0.055780000000000003</v>
      </c>
      <c r="R250" s="228">
        <f>Q250*H250</f>
        <v>0.27890000000000004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146</v>
      </c>
      <c r="AT250" s="230" t="s">
        <v>141</v>
      </c>
      <c r="AU250" s="230" t="s">
        <v>92</v>
      </c>
      <c r="AY250" s="18" t="s">
        <v>139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90</v>
      </c>
      <c r="BK250" s="231">
        <f>ROUND(I250*H250,2)</f>
        <v>0</v>
      </c>
      <c r="BL250" s="18" t="s">
        <v>146</v>
      </c>
      <c r="BM250" s="230" t="s">
        <v>968</v>
      </c>
    </row>
    <row r="251" s="2" customFormat="1">
      <c r="A251" s="39"/>
      <c r="B251" s="40"/>
      <c r="C251" s="41"/>
      <c r="D251" s="239" t="s">
        <v>177</v>
      </c>
      <c r="E251" s="41"/>
      <c r="F251" s="260" t="s">
        <v>969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177</v>
      </c>
      <c r="AU251" s="18" t="s">
        <v>92</v>
      </c>
    </row>
    <row r="252" s="13" customFormat="1">
      <c r="A252" s="13"/>
      <c r="B252" s="237"/>
      <c r="C252" s="238"/>
      <c r="D252" s="239" t="s">
        <v>150</v>
      </c>
      <c r="E252" s="240" t="s">
        <v>1</v>
      </c>
      <c r="F252" s="241" t="s">
        <v>970</v>
      </c>
      <c r="G252" s="238"/>
      <c r="H252" s="242">
        <v>5</v>
      </c>
      <c r="I252" s="243"/>
      <c r="J252" s="238"/>
      <c r="K252" s="238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92</v>
      </c>
      <c r="AV252" s="13" t="s">
        <v>92</v>
      </c>
      <c r="AW252" s="13" t="s">
        <v>37</v>
      </c>
      <c r="AX252" s="13" t="s">
        <v>90</v>
      </c>
      <c r="AY252" s="248" t="s">
        <v>139</v>
      </c>
    </row>
    <row r="253" s="12" customFormat="1" ht="22.8" customHeight="1">
      <c r="A253" s="12"/>
      <c r="B253" s="203"/>
      <c r="C253" s="204"/>
      <c r="D253" s="205" t="s">
        <v>81</v>
      </c>
      <c r="E253" s="217" t="s">
        <v>146</v>
      </c>
      <c r="F253" s="217" t="s">
        <v>403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SUM(P254:P325)</f>
        <v>0</v>
      </c>
      <c r="Q253" s="211"/>
      <c r="R253" s="212">
        <f>SUM(R254:R325)</f>
        <v>57.26476250000001</v>
      </c>
      <c r="S253" s="211"/>
      <c r="T253" s="213">
        <f>SUM(T254:T325)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90</v>
      </c>
      <c r="AT253" s="215" t="s">
        <v>81</v>
      </c>
      <c r="AU253" s="215" t="s">
        <v>90</v>
      </c>
      <c r="AY253" s="214" t="s">
        <v>139</v>
      </c>
      <c r="BK253" s="216">
        <f>SUM(BK254:BK325)</f>
        <v>0</v>
      </c>
    </row>
    <row r="254" s="2" customFormat="1" ht="33" customHeight="1">
      <c r="A254" s="39"/>
      <c r="B254" s="40"/>
      <c r="C254" s="219" t="s">
        <v>312</v>
      </c>
      <c r="D254" s="219" t="s">
        <v>141</v>
      </c>
      <c r="E254" s="220" t="s">
        <v>971</v>
      </c>
      <c r="F254" s="221" t="s">
        <v>972</v>
      </c>
      <c r="G254" s="222" t="s">
        <v>168</v>
      </c>
      <c r="H254" s="223">
        <v>1.4290000000000001</v>
      </c>
      <c r="I254" s="224"/>
      <c r="J254" s="225">
        <f>ROUND(I254*H254,2)</f>
        <v>0</v>
      </c>
      <c r="K254" s="221" t="s">
        <v>303</v>
      </c>
      <c r="L254" s="45"/>
      <c r="M254" s="226" t="s">
        <v>1</v>
      </c>
      <c r="N254" s="227" t="s">
        <v>47</v>
      </c>
      <c r="O254" s="92"/>
      <c r="P254" s="228">
        <f>O254*H254</f>
        <v>0</v>
      </c>
      <c r="Q254" s="228">
        <v>1.7535000000000001</v>
      </c>
      <c r="R254" s="228">
        <f>Q254*H254</f>
        <v>2.5057515000000001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146</v>
      </c>
      <c r="AT254" s="230" t="s">
        <v>141</v>
      </c>
      <c r="AU254" s="230" t="s">
        <v>92</v>
      </c>
      <c r="AY254" s="18" t="s">
        <v>139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90</v>
      </c>
      <c r="BK254" s="231">
        <f>ROUND(I254*H254,2)</f>
        <v>0</v>
      </c>
      <c r="BL254" s="18" t="s">
        <v>146</v>
      </c>
      <c r="BM254" s="230" t="s">
        <v>973</v>
      </c>
    </row>
    <row r="255" s="2" customFormat="1">
      <c r="A255" s="39"/>
      <c r="B255" s="40"/>
      <c r="C255" s="41"/>
      <c r="D255" s="232" t="s">
        <v>148</v>
      </c>
      <c r="E255" s="41"/>
      <c r="F255" s="233" t="s">
        <v>974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148</v>
      </c>
      <c r="AU255" s="18" t="s">
        <v>92</v>
      </c>
    </row>
    <row r="256" s="15" customFormat="1">
      <c r="A256" s="15"/>
      <c r="B256" s="261"/>
      <c r="C256" s="262"/>
      <c r="D256" s="239" t="s">
        <v>150</v>
      </c>
      <c r="E256" s="263" t="s">
        <v>1</v>
      </c>
      <c r="F256" s="264" t="s">
        <v>975</v>
      </c>
      <c r="G256" s="262"/>
      <c r="H256" s="263" t="s">
        <v>1</v>
      </c>
      <c r="I256" s="265"/>
      <c r="J256" s="262"/>
      <c r="K256" s="262"/>
      <c r="L256" s="266"/>
      <c r="M256" s="267"/>
      <c r="N256" s="268"/>
      <c r="O256" s="268"/>
      <c r="P256" s="268"/>
      <c r="Q256" s="268"/>
      <c r="R256" s="268"/>
      <c r="S256" s="268"/>
      <c r="T256" s="26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0" t="s">
        <v>150</v>
      </c>
      <c r="AU256" s="270" t="s">
        <v>92</v>
      </c>
      <c r="AV256" s="15" t="s">
        <v>90</v>
      </c>
      <c r="AW256" s="15" t="s">
        <v>37</v>
      </c>
      <c r="AX256" s="15" t="s">
        <v>82</v>
      </c>
      <c r="AY256" s="270" t="s">
        <v>139</v>
      </c>
    </row>
    <row r="257" s="13" customFormat="1">
      <c r="A257" s="13"/>
      <c r="B257" s="237"/>
      <c r="C257" s="238"/>
      <c r="D257" s="239" t="s">
        <v>150</v>
      </c>
      <c r="E257" s="240" t="s">
        <v>1</v>
      </c>
      <c r="F257" s="241" t="s">
        <v>976</v>
      </c>
      <c r="G257" s="238"/>
      <c r="H257" s="242">
        <v>0.12</v>
      </c>
      <c r="I257" s="243"/>
      <c r="J257" s="238"/>
      <c r="K257" s="238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150</v>
      </c>
      <c r="AU257" s="248" t="s">
        <v>92</v>
      </c>
      <c r="AV257" s="13" t="s">
        <v>92</v>
      </c>
      <c r="AW257" s="13" t="s">
        <v>37</v>
      </c>
      <c r="AX257" s="13" t="s">
        <v>82</v>
      </c>
      <c r="AY257" s="248" t="s">
        <v>139</v>
      </c>
    </row>
    <row r="258" s="13" customFormat="1">
      <c r="A258" s="13"/>
      <c r="B258" s="237"/>
      <c r="C258" s="238"/>
      <c r="D258" s="239" t="s">
        <v>150</v>
      </c>
      <c r="E258" s="240" t="s">
        <v>1</v>
      </c>
      <c r="F258" s="241" t="s">
        <v>977</v>
      </c>
      <c r="G258" s="238"/>
      <c r="H258" s="242">
        <v>0.26900000000000002</v>
      </c>
      <c r="I258" s="243"/>
      <c r="J258" s="238"/>
      <c r="K258" s="238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150</v>
      </c>
      <c r="AU258" s="248" t="s">
        <v>92</v>
      </c>
      <c r="AV258" s="13" t="s">
        <v>92</v>
      </c>
      <c r="AW258" s="13" t="s">
        <v>37</v>
      </c>
      <c r="AX258" s="13" t="s">
        <v>82</v>
      </c>
      <c r="AY258" s="248" t="s">
        <v>139</v>
      </c>
    </row>
    <row r="259" s="13" customFormat="1">
      <c r="A259" s="13"/>
      <c r="B259" s="237"/>
      <c r="C259" s="238"/>
      <c r="D259" s="239" t="s">
        <v>150</v>
      </c>
      <c r="E259" s="240" t="s">
        <v>1</v>
      </c>
      <c r="F259" s="241" t="s">
        <v>978</v>
      </c>
      <c r="G259" s="238"/>
      <c r="H259" s="242">
        <v>1.04</v>
      </c>
      <c r="I259" s="243"/>
      <c r="J259" s="238"/>
      <c r="K259" s="238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150</v>
      </c>
      <c r="AU259" s="248" t="s">
        <v>92</v>
      </c>
      <c r="AV259" s="13" t="s">
        <v>92</v>
      </c>
      <c r="AW259" s="13" t="s">
        <v>37</v>
      </c>
      <c r="AX259" s="13" t="s">
        <v>82</v>
      </c>
      <c r="AY259" s="248" t="s">
        <v>139</v>
      </c>
    </row>
    <row r="260" s="14" customFormat="1">
      <c r="A260" s="14"/>
      <c r="B260" s="249"/>
      <c r="C260" s="250"/>
      <c r="D260" s="239" t="s">
        <v>150</v>
      </c>
      <c r="E260" s="251" t="s">
        <v>1</v>
      </c>
      <c r="F260" s="252" t="s">
        <v>153</v>
      </c>
      <c r="G260" s="250"/>
      <c r="H260" s="253">
        <v>1.4290000000000001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150</v>
      </c>
      <c r="AU260" s="259" t="s">
        <v>92</v>
      </c>
      <c r="AV260" s="14" t="s">
        <v>146</v>
      </c>
      <c r="AW260" s="14" t="s">
        <v>37</v>
      </c>
      <c r="AX260" s="14" t="s">
        <v>90</v>
      </c>
      <c r="AY260" s="259" t="s">
        <v>139</v>
      </c>
    </row>
    <row r="261" s="2" customFormat="1" ht="33" customHeight="1">
      <c r="A261" s="39"/>
      <c r="B261" s="40"/>
      <c r="C261" s="219" t="s">
        <v>320</v>
      </c>
      <c r="D261" s="219" t="s">
        <v>141</v>
      </c>
      <c r="E261" s="220" t="s">
        <v>438</v>
      </c>
      <c r="F261" s="221" t="s">
        <v>439</v>
      </c>
      <c r="G261" s="222" t="s">
        <v>168</v>
      </c>
      <c r="H261" s="223">
        <v>4.1580000000000004</v>
      </c>
      <c r="I261" s="224"/>
      <c r="J261" s="225">
        <f>ROUND(I261*H261,2)</f>
        <v>0</v>
      </c>
      <c r="K261" s="221" t="s">
        <v>303</v>
      </c>
      <c r="L261" s="45"/>
      <c r="M261" s="226" t="s">
        <v>1</v>
      </c>
      <c r="N261" s="227" t="s">
        <v>47</v>
      </c>
      <c r="O261" s="92"/>
      <c r="P261" s="228">
        <f>O261*H261</f>
        <v>0</v>
      </c>
      <c r="Q261" s="228">
        <v>1.7535000000000001</v>
      </c>
      <c r="R261" s="228">
        <f>Q261*H261</f>
        <v>7.2910530000000007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146</v>
      </c>
      <c r="AT261" s="230" t="s">
        <v>141</v>
      </c>
      <c r="AU261" s="230" t="s">
        <v>92</v>
      </c>
      <c r="AY261" s="18" t="s">
        <v>139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90</v>
      </c>
      <c r="BK261" s="231">
        <f>ROUND(I261*H261,2)</f>
        <v>0</v>
      </c>
      <c r="BL261" s="18" t="s">
        <v>146</v>
      </c>
      <c r="BM261" s="230" t="s">
        <v>979</v>
      </c>
    </row>
    <row r="262" s="2" customFormat="1">
      <c r="A262" s="39"/>
      <c r="B262" s="40"/>
      <c r="C262" s="41"/>
      <c r="D262" s="232" t="s">
        <v>148</v>
      </c>
      <c r="E262" s="41"/>
      <c r="F262" s="233" t="s">
        <v>980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92</v>
      </c>
    </row>
    <row r="263" s="13" customFormat="1">
      <c r="A263" s="13"/>
      <c r="B263" s="237"/>
      <c r="C263" s="238"/>
      <c r="D263" s="239" t="s">
        <v>150</v>
      </c>
      <c r="E263" s="240" t="s">
        <v>1</v>
      </c>
      <c r="F263" s="241" t="s">
        <v>981</v>
      </c>
      <c r="G263" s="238"/>
      <c r="H263" s="242">
        <v>0.62</v>
      </c>
      <c r="I263" s="243"/>
      <c r="J263" s="238"/>
      <c r="K263" s="238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150</v>
      </c>
      <c r="AU263" s="248" t="s">
        <v>92</v>
      </c>
      <c r="AV263" s="13" t="s">
        <v>92</v>
      </c>
      <c r="AW263" s="13" t="s">
        <v>37</v>
      </c>
      <c r="AX263" s="13" t="s">
        <v>82</v>
      </c>
      <c r="AY263" s="248" t="s">
        <v>139</v>
      </c>
    </row>
    <row r="264" s="13" customFormat="1">
      <c r="A264" s="13"/>
      <c r="B264" s="237"/>
      <c r="C264" s="238"/>
      <c r="D264" s="239" t="s">
        <v>150</v>
      </c>
      <c r="E264" s="240" t="s">
        <v>1</v>
      </c>
      <c r="F264" s="241" t="s">
        <v>982</v>
      </c>
      <c r="G264" s="238"/>
      <c r="H264" s="242">
        <v>0.252</v>
      </c>
      <c r="I264" s="243"/>
      <c r="J264" s="238"/>
      <c r="K264" s="238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150</v>
      </c>
      <c r="AU264" s="248" t="s">
        <v>92</v>
      </c>
      <c r="AV264" s="13" t="s">
        <v>92</v>
      </c>
      <c r="AW264" s="13" t="s">
        <v>37</v>
      </c>
      <c r="AX264" s="13" t="s">
        <v>82</v>
      </c>
      <c r="AY264" s="248" t="s">
        <v>139</v>
      </c>
    </row>
    <row r="265" s="16" customFormat="1">
      <c r="A265" s="16"/>
      <c r="B265" s="285"/>
      <c r="C265" s="286"/>
      <c r="D265" s="239" t="s">
        <v>150</v>
      </c>
      <c r="E265" s="287" t="s">
        <v>1</v>
      </c>
      <c r="F265" s="288" t="s">
        <v>614</v>
      </c>
      <c r="G265" s="286"/>
      <c r="H265" s="289">
        <v>0.872</v>
      </c>
      <c r="I265" s="290"/>
      <c r="J265" s="286"/>
      <c r="K265" s="286"/>
      <c r="L265" s="291"/>
      <c r="M265" s="292"/>
      <c r="N265" s="293"/>
      <c r="O265" s="293"/>
      <c r="P265" s="293"/>
      <c r="Q265" s="293"/>
      <c r="R265" s="293"/>
      <c r="S265" s="293"/>
      <c r="T265" s="29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5" t="s">
        <v>150</v>
      </c>
      <c r="AU265" s="295" t="s">
        <v>92</v>
      </c>
      <c r="AV265" s="16" t="s">
        <v>160</v>
      </c>
      <c r="AW265" s="16" t="s">
        <v>37</v>
      </c>
      <c r="AX265" s="16" t="s">
        <v>82</v>
      </c>
      <c r="AY265" s="295" t="s">
        <v>139</v>
      </c>
    </row>
    <row r="266" s="14" customFormat="1">
      <c r="A266" s="14"/>
      <c r="B266" s="249"/>
      <c r="C266" s="250"/>
      <c r="D266" s="239" t="s">
        <v>150</v>
      </c>
      <c r="E266" s="251" t="s">
        <v>1</v>
      </c>
      <c r="F266" s="252" t="s">
        <v>153</v>
      </c>
      <c r="G266" s="250"/>
      <c r="H266" s="253">
        <v>0.872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150</v>
      </c>
      <c r="AU266" s="259" t="s">
        <v>92</v>
      </c>
      <c r="AV266" s="14" t="s">
        <v>146</v>
      </c>
      <c r="AW266" s="14" t="s">
        <v>37</v>
      </c>
      <c r="AX266" s="14" t="s">
        <v>82</v>
      </c>
      <c r="AY266" s="259" t="s">
        <v>139</v>
      </c>
    </row>
    <row r="267" s="13" customFormat="1">
      <c r="A267" s="13"/>
      <c r="B267" s="237"/>
      <c r="C267" s="238"/>
      <c r="D267" s="239" t="s">
        <v>150</v>
      </c>
      <c r="E267" s="240" t="s">
        <v>1</v>
      </c>
      <c r="F267" s="241" t="s">
        <v>983</v>
      </c>
      <c r="G267" s="238"/>
      <c r="H267" s="242">
        <v>0.87</v>
      </c>
      <c r="I267" s="243"/>
      <c r="J267" s="238"/>
      <c r="K267" s="238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150</v>
      </c>
      <c r="AU267" s="248" t="s">
        <v>92</v>
      </c>
      <c r="AV267" s="13" t="s">
        <v>92</v>
      </c>
      <c r="AW267" s="13" t="s">
        <v>37</v>
      </c>
      <c r="AX267" s="13" t="s">
        <v>82</v>
      </c>
      <c r="AY267" s="248" t="s">
        <v>139</v>
      </c>
    </row>
    <row r="268" s="13" customFormat="1">
      <c r="A268" s="13"/>
      <c r="B268" s="237"/>
      <c r="C268" s="238"/>
      <c r="D268" s="239" t="s">
        <v>150</v>
      </c>
      <c r="E268" s="240" t="s">
        <v>1</v>
      </c>
      <c r="F268" s="241" t="s">
        <v>984</v>
      </c>
      <c r="G268" s="238"/>
      <c r="H268" s="242">
        <v>0.40000000000000002</v>
      </c>
      <c r="I268" s="243"/>
      <c r="J268" s="238"/>
      <c r="K268" s="238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150</v>
      </c>
      <c r="AU268" s="248" t="s">
        <v>92</v>
      </c>
      <c r="AV268" s="13" t="s">
        <v>92</v>
      </c>
      <c r="AW268" s="13" t="s">
        <v>37</v>
      </c>
      <c r="AX268" s="13" t="s">
        <v>82</v>
      </c>
      <c r="AY268" s="248" t="s">
        <v>139</v>
      </c>
    </row>
    <row r="269" s="13" customFormat="1">
      <c r="A269" s="13"/>
      <c r="B269" s="237"/>
      <c r="C269" s="238"/>
      <c r="D269" s="239" t="s">
        <v>150</v>
      </c>
      <c r="E269" s="240" t="s">
        <v>1</v>
      </c>
      <c r="F269" s="241" t="s">
        <v>985</v>
      </c>
      <c r="G269" s="238"/>
      <c r="H269" s="242">
        <v>1.0560000000000001</v>
      </c>
      <c r="I269" s="243"/>
      <c r="J269" s="238"/>
      <c r="K269" s="238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150</v>
      </c>
      <c r="AU269" s="248" t="s">
        <v>92</v>
      </c>
      <c r="AV269" s="13" t="s">
        <v>92</v>
      </c>
      <c r="AW269" s="13" t="s">
        <v>37</v>
      </c>
      <c r="AX269" s="13" t="s">
        <v>82</v>
      </c>
      <c r="AY269" s="248" t="s">
        <v>139</v>
      </c>
    </row>
    <row r="270" s="13" customFormat="1">
      <c r="A270" s="13"/>
      <c r="B270" s="237"/>
      <c r="C270" s="238"/>
      <c r="D270" s="239" t="s">
        <v>150</v>
      </c>
      <c r="E270" s="240" t="s">
        <v>1</v>
      </c>
      <c r="F270" s="241" t="s">
        <v>986</v>
      </c>
      <c r="G270" s="238"/>
      <c r="H270" s="242">
        <v>0.66400000000000003</v>
      </c>
      <c r="I270" s="243"/>
      <c r="J270" s="238"/>
      <c r="K270" s="238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150</v>
      </c>
      <c r="AU270" s="248" t="s">
        <v>92</v>
      </c>
      <c r="AV270" s="13" t="s">
        <v>92</v>
      </c>
      <c r="AW270" s="13" t="s">
        <v>37</v>
      </c>
      <c r="AX270" s="13" t="s">
        <v>82</v>
      </c>
      <c r="AY270" s="248" t="s">
        <v>139</v>
      </c>
    </row>
    <row r="271" s="13" customFormat="1">
      <c r="A271" s="13"/>
      <c r="B271" s="237"/>
      <c r="C271" s="238"/>
      <c r="D271" s="239" t="s">
        <v>150</v>
      </c>
      <c r="E271" s="240" t="s">
        <v>1</v>
      </c>
      <c r="F271" s="241" t="s">
        <v>987</v>
      </c>
      <c r="G271" s="238"/>
      <c r="H271" s="242">
        <v>0.66000000000000003</v>
      </c>
      <c r="I271" s="243"/>
      <c r="J271" s="238"/>
      <c r="K271" s="238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150</v>
      </c>
      <c r="AU271" s="248" t="s">
        <v>92</v>
      </c>
      <c r="AV271" s="13" t="s">
        <v>92</v>
      </c>
      <c r="AW271" s="13" t="s">
        <v>37</v>
      </c>
      <c r="AX271" s="13" t="s">
        <v>82</v>
      </c>
      <c r="AY271" s="248" t="s">
        <v>139</v>
      </c>
    </row>
    <row r="272" s="16" customFormat="1">
      <c r="A272" s="16"/>
      <c r="B272" s="285"/>
      <c r="C272" s="286"/>
      <c r="D272" s="239" t="s">
        <v>150</v>
      </c>
      <c r="E272" s="287" t="s">
        <v>1</v>
      </c>
      <c r="F272" s="288" t="s">
        <v>614</v>
      </c>
      <c r="G272" s="286"/>
      <c r="H272" s="289">
        <v>3.6500000000000004</v>
      </c>
      <c r="I272" s="290"/>
      <c r="J272" s="286"/>
      <c r="K272" s="286"/>
      <c r="L272" s="291"/>
      <c r="M272" s="292"/>
      <c r="N272" s="293"/>
      <c r="O272" s="293"/>
      <c r="P272" s="293"/>
      <c r="Q272" s="293"/>
      <c r="R272" s="293"/>
      <c r="S272" s="293"/>
      <c r="T272" s="294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95" t="s">
        <v>150</v>
      </c>
      <c r="AU272" s="295" t="s">
        <v>92</v>
      </c>
      <c r="AV272" s="16" t="s">
        <v>160</v>
      </c>
      <c r="AW272" s="16" t="s">
        <v>37</v>
      </c>
      <c r="AX272" s="16" t="s">
        <v>82</v>
      </c>
      <c r="AY272" s="295" t="s">
        <v>139</v>
      </c>
    </row>
    <row r="273" s="13" customFormat="1">
      <c r="A273" s="13"/>
      <c r="B273" s="237"/>
      <c r="C273" s="238"/>
      <c r="D273" s="239" t="s">
        <v>150</v>
      </c>
      <c r="E273" s="240" t="s">
        <v>1</v>
      </c>
      <c r="F273" s="241" t="s">
        <v>988</v>
      </c>
      <c r="G273" s="238"/>
      <c r="H273" s="242">
        <v>0.22800000000000001</v>
      </c>
      <c r="I273" s="243"/>
      <c r="J273" s="238"/>
      <c r="K273" s="238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150</v>
      </c>
      <c r="AU273" s="248" t="s">
        <v>92</v>
      </c>
      <c r="AV273" s="13" t="s">
        <v>92</v>
      </c>
      <c r="AW273" s="13" t="s">
        <v>37</v>
      </c>
      <c r="AX273" s="13" t="s">
        <v>82</v>
      </c>
      <c r="AY273" s="248" t="s">
        <v>139</v>
      </c>
    </row>
    <row r="274" s="13" customFormat="1">
      <c r="A274" s="13"/>
      <c r="B274" s="237"/>
      <c r="C274" s="238"/>
      <c r="D274" s="239" t="s">
        <v>150</v>
      </c>
      <c r="E274" s="240" t="s">
        <v>1</v>
      </c>
      <c r="F274" s="241" t="s">
        <v>989</v>
      </c>
      <c r="G274" s="238"/>
      <c r="H274" s="242">
        <v>0.28000000000000003</v>
      </c>
      <c r="I274" s="243"/>
      <c r="J274" s="238"/>
      <c r="K274" s="238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150</v>
      </c>
      <c r="AU274" s="248" t="s">
        <v>92</v>
      </c>
      <c r="AV274" s="13" t="s">
        <v>92</v>
      </c>
      <c r="AW274" s="13" t="s">
        <v>37</v>
      </c>
      <c r="AX274" s="13" t="s">
        <v>82</v>
      </c>
      <c r="AY274" s="248" t="s">
        <v>139</v>
      </c>
    </row>
    <row r="275" s="14" customFormat="1">
      <c r="A275" s="14"/>
      <c r="B275" s="249"/>
      <c r="C275" s="250"/>
      <c r="D275" s="239" t="s">
        <v>150</v>
      </c>
      <c r="E275" s="251" t="s">
        <v>1</v>
      </c>
      <c r="F275" s="252" t="s">
        <v>153</v>
      </c>
      <c r="G275" s="250"/>
      <c r="H275" s="253">
        <v>4.1580000000000004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150</v>
      </c>
      <c r="AU275" s="259" t="s">
        <v>92</v>
      </c>
      <c r="AV275" s="14" t="s">
        <v>146</v>
      </c>
      <c r="AW275" s="14" t="s">
        <v>37</v>
      </c>
      <c r="AX275" s="14" t="s">
        <v>90</v>
      </c>
      <c r="AY275" s="259" t="s">
        <v>139</v>
      </c>
    </row>
    <row r="276" s="2" customFormat="1" ht="49.05" customHeight="1">
      <c r="A276" s="39"/>
      <c r="B276" s="40"/>
      <c r="C276" s="219" t="s">
        <v>342</v>
      </c>
      <c r="D276" s="219" t="s">
        <v>141</v>
      </c>
      <c r="E276" s="220" t="s">
        <v>458</v>
      </c>
      <c r="F276" s="221" t="s">
        <v>459</v>
      </c>
      <c r="G276" s="222" t="s">
        <v>168</v>
      </c>
      <c r="H276" s="223">
        <v>7.9370000000000003</v>
      </c>
      <c r="I276" s="224"/>
      <c r="J276" s="225">
        <f>ROUND(I276*H276,2)</f>
        <v>0</v>
      </c>
      <c r="K276" s="221" t="s">
        <v>303</v>
      </c>
      <c r="L276" s="45"/>
      <c r="M276" s="226" t="s">
        <v>1</v>
      </c>
      <c r="N276" s="227" t="s">
        <v>47</v>
      </c>
      <c r="O276" s="92"/>
      <c r="P276" s="228">
        <f>O276*H276</f>
        <v>0</v>
      </c>
      <c r="Q276" s="228">
        <v>1.8700000000000001</v>
      </c>
      <c r="R276" s="228">
        <f>Q276*H276</f>
        <v>14.842190000000002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146</v>
      </c>
      <c r="AT276" s="230" t="s">
        <v>141</v>
      </c>
      <c r="AU276" s="230" t="s">
        <v>92</v>
      </c>
      <c r="AY276" s="18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90</v>
      </c>
      <c r="BK276" s="231">
        <f>ROUND(I276*H276,2)</f>
        <v>0</v>
      </c>
      <c r="BL276" s="18" t="s">
        <v>146</v>
      </c>
      <c r="BM276" s="230" t="s">
        <v>990</v>
      </c>
    </row>
    <row r="277" s="2" customFormat="1">
      <c r="A277" s="39"/>
      <c r="B277" s="40"/>
      <c r="C277" s="41"/>
      <c r="D277" s="232" t="s">
        <v>148</v>
      </c>
      <c r="E277" s="41"/>
      <c r="F277" s="233" t="s">
        <v>853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92</v>
      </c>
    </row>
    <row r="278" s="2" customFormat="1">
      <c r="A278" s="39"/>
      <c r="B278" s="40"/>
      <c r="C278" s="41"/>
      <c r="D278" s="239" t="s">
        <v>177</v>
      </c>
      <c r="E278" s="41"/>
      <c r="F278" s="260" t="s">
        <v>854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177</v>
      </c>
      <c r="AU278" s="18" t="s">
        <v>92</v>
      </c>
    </row>
    <row r="279" s="15" customFormat="1">
      <c r="A279" s="15"/>
      <c r="B279" s="261"/>
      <c r="C279" s="262"/>
      <c r="D279" s="239" t="s">
        <v>150</v>
      </c>
      <c r="E279" s="263" t="s">
        <v>1</v>
      </c>
      <c r="F279" s="264" t="s">
        <v>774</v>
      </c>
      <c r="G279" s="262"/>
      <c r="H279" s="263" t="s">
        <v>1</v>
      </c>
      <c r="I279" s="265"/>
      <c r="J279" s="262"/>
      <c r="K279" s="262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150</v>
      </c>
      <c r="AU279" s="270" t="s">
        <v>92</v>
      </c>
      <c r="AV279" s="15" t="s">
        <v>90</v>
      </c>
      <c r="AW279" s="15" t="s">
        <v>37</v>
      </c>
      <c r="AX279" s="15" t="s">
        <v>82</v>
      </c>
      <c r="AY279" s="270" t="s">
        <v>139</v>
      </c>
    </row>
    <row r="280" s="13" customFormat="1">
      <c r="A280" s="13"/>
      <c r="B280" s="237"/>
      <c r="C280" s="238"/>
      <c r="D280" s="239" t="s">
        <v>150</v>
      </c>
      <c r="E280" s="240" t="s">
        <v>1</v>
      </c>
      <c r="F280" s="241" t="s">
        <v>991</v>
      </c>
      <c r="G280" s="238"/>
      <c r="H280" s="242">
        <v>1.6499999999999999</v>
      </c>
      <c r="I280" s="243"/>
      <c r="J280" s="238"/>
      <c r="K280" s="238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150</v>
      </c>
      <c r="AU280" s="248" t="s">
        <v>92</v>
      </c>
      <c r="AV280" s="13" t="s">
        <v>92</v>
      </c>
      <c r="AW280" s="13" t="s">
        <v>37</v>
      </c>
      <c r="AX280" s="13" t="s">
        <v>82</v>
      </c>
      <c r="AY280" s="248" t="s">
        <v>139</v>
      </c>
    </row>
    <row r="281" s="13" customFormat="1">
      <c r="A281" s="13"/>
      <c r="B281" s="237"/>
      <c r="C281" s="238"/>
      <c r="D281" s="239" t="s">
        <v>150</v>
      </c>
      <c r="E281" s="240" t="s">
        <v>1</v>
      </c>
      <c r="F281" s="241" t="s">
        <v>992</v>
      </c>
      <c r="G281" s="238"/>
      <c r="H281" s="242">
        <v>0.70499999999999996</v>
      </c>
      <c r="I281" s="243"/>
      <c r="J281" s="238"/>
      <c r="K281" s="238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150</v>
      </c>
      <c r="AU281" s="248" t="s">
        <v>92</v>
      </c>
      <c r="AV281" s="13" t="s">
        <v>92</v>
      </c>
      <c r="AW281" s="13" t="s">
        <v>37</v>
      </c>
      <c r="AX281" s="13" t="s">
        <v>82</v>
      </c>
      <c r="AY281" s="248" t="s">
        <v>139</v>
      </c>
    </row>
    <row r="282" s="13" customFormat="1">
      <c r="A282" s="13"/>
      <c r="B282" s="237"/>
      <c r="C282" s="238"/>
      <c r="D282" s="239" t="s">
        <v>150</v>
      </c>
      <c r="E282" s="240" t="s">
        <v>1</v>
      </c>
      <c r="F282" s="241" t="s">
        <v>993</v>
      </c>
      <c r="G282" s="238"/>
      <c r="H282" s="242">
        <v>2.3220000000000001</v>
      </c>
      <c r="I282" s="243"/>
      <c r="J282" s="238"/>
      <c r="K282" s="238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150</v>
      </c>
      <c r="AU282" s="248" t="s">
        <v>92</v>
      </c>
      <c r="AV282" s="13" t="s">
        <v>92</v>
      </c>
      <c r="AW282" s="13" t="s">
        <v>37</v>
      </c>
      <c r="AX282" s="13" t="s">
        <v>82</v>
      </c>
      <c r="AY282" s="248" t="s">
        <v>139</v>
      </c>
    </row>
    <row r="283" s="13" customFormat="1">
      <c r="A283" s="13"/>
      <c r="B283" s="237"/>
      <c r="C283" s="238"/>
      <c r="D283" s="239" t="s">
        <v>150</v>
      </c>
      <c r="E283" s="240" t="s">
        <v>1</v>
      </c>
      <c r="F283" s="241" t="s">
        <v>994</v>
      </c>
      <c r="G283" s="238"/>
      <c r="H283" s="242">
        <v>1.512</v>
      </c>
      <c r="I283" s="243"/>
      <c r="J283" s="238"/>
      <c r="K283" s="238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150</v>
      </c>
      <c r="AU283" s="248" t="s">
        <v>92</v>
      </c>
      <c r="AV283" s="13" t="s">
        <v>92</v>
      </c>
      <c r="AW283" s="13" t="s">
        <v>37</v>
      </c>
      <c r="AX283" s="13" t="s">
        <v>82</v>
      </c>
      <c r="AY283" s="248" t="s">
        <v>139</v>
      </c>
    </row>
    <row r="284" s="16" customFormat="1">
      <c r="A284" s="16"/>
      <c r="B284" s="285"/>
      <c r="C284" s="286"/>
      <c r="D284" s="239" t="s">
        <v>150</v>
      </c>
      <c r="E284" s="287" t="s">
        <v>1</v>
      </c>
      <c r="F284" s="288" t="s">
        <v>614</v>
      </c>
      <c r="G284" s="286"/>
      <c r="H284" s="289">
        <v>6.1890000000000001</v>
      </c>
      <c r="I284" s="290"/>
      <c r="J284" s="286"/>
      <c r="K284" s="286"/>
      <c r="L284" s="291"/>
      <c r="M284" s="292"/>
      <c r="N284" s="293"/>
      <c r="O284" s="293"/>
      <c r="P284" s="293"/>
      <c r="Q284" s="293"/>
      <c r="R284" s="293"/>
      <c r="S284" s="293"/>
      <c r="T284" s="29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5" t="s">
        <v>150</v>
      </c>
      <c r="AU284" s="295" t="s">
        <v>92</v>
      </c>
      <c r="AV284" s="16" t="s">
        <v>160</v>
      </c>
      <c r="AW284" s="16" t="s">
        <v>37</v>
      </c>
      <c r="AX284" s="16" t="s">
        <v>82</v>
      </c>
      <c r="AY284" s="295" t="s">
        <v>139</v>
      </c>
    </row>
    <row r="285" s="15" customFormat="1">
      <c r="A285" s="15"/>
      <c r="B285" s="261"/>
      <c r="C285" s="262"/>
      <c r="D285" s="239" t="s">
        <v>150</v>
      </c>
      <c r="E285" s="263" t="s">
        <v>1</v>
      </c>
      <c r="F285" s="264" t="s">
        <v>995</v>
      </c>
      <c r="G285" s="262"/>
      <c r="H285" s="263" t="s">
        <v>1</v>
      </c>
      <c r="I285" s="265"/>
      <c r="J285" s="262"/>
      <c r="K285" s="262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150</v>
      </c>
      <c r="AU285" s="270" t="s">
        <v>92</v>
      </c>
      <c r="AV285" s="15" t="s">
        <v>90</v>
      </c>
      <c r="AW285" s="15" t="s">
        <v>37</v>
      </c>
      <c r="AX285" s="15" t="s">
        <v>82</v>
      </c>
      <c r="AY285" s="270" t="s">
        <v>139</v>
      </c>
    </row>
    <row r="286" s="13" customFormat="1">
      <c r="A286" s="13"/>
      <c r="B286" s="237"/>
      <c r="C286" s="238"/>
      <c r="D286" s="239" t="s">
        <v>150</v>
      </c>
      <c r="E286" s="240" t="s">
        <v>1</v>
      </c>
      <c r="F286" s="241" t="s">
        <v>996</v>
      </c>
      <c r="G286" s="238"/>
      <c r="H286" s="242">
        <v>0.29999999999999999</v>
      </c>
      <c r="I286" s="243"/>
      <c r="J286" s="238"/>
      <c r="K286" s="238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150</v>
      </c>
      <c r="AU286" s="248" t="s">
        <v>92</v>
      </c>
      <c r="AV286" s="13" t="s">
        <v>92</v>
      </c>
      <c r="AW286" s="13" t="s">
        <v>37</v>
      </c>
      <c r="AX286" s="13" t="s">
        <v>82</v>
      </c>
      <c r="AY286" s="248" t="s">
        <v>139</v>
      </c>
    </row>
    <row r="287" s="13" customFormat="1">
      <c r="A287" s="13"/>
      <c r="B287" s="237"/>
      <c r="C287" s="238"/>
      <c r="D287" s="239" t="s">
        <v>150</v>
      </c>
      <c r="E287" s="240" t="s">
        <v>1</v>
      </c>
      <c r="F287" s="241" t="s">
        <v>997</v>
      </c>
      <c r="G287" s="238"/>
      <c r="H287" s="242">
        <v>0.70599999999999996</v>
      </c>
      <c r="I287" s="243"/>
      <c r="J287" s="238"/>
      <c r="K287" s="238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150</v>
      </c>
      <c r="AU287" s="248" t="s">
        <v>92</v>
      </c>
      <c r="AV287" s="13" t="s">
        <v>92</v>
      </c>
      <c r="AW287" s="13" t="s">
        <v>37</v>
      </c>
      <c r="AX287" s="13" t="s">
        <v>82</v>
      </c>
      <c r="AY287" s="248" t="s">
        <v>139</v>
      </c>
    </row>
    <row r="288" s="13" customFormat="1">
      <c r="A288" s="13"/>
      <c r="B288" s="237"/>
      <c r="C288" s="238"/>
      <c r="D288" s="239" t="s">
        <v>150</v>
      </c>
      <c r="E288" s="240" t="s">
        <v>1</v>
      </c>
      <c r="F288" s="241" t="s">
        <v>998</v>
      </c>
      <c r="G288" s="238"/>
      <c r="H288" s="242">
        <v>0.23799999999999999</v>
      </c>
      <c r="I288" s="243"/>
      <c r="J288" s="238"/>
      <c r="K288" s="238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150</v>
      </c>
      <c r="AU288" s="248" t="s">
        <v>92</v>
      </c>
      <c r="AV288" s="13" t="s">
        <v>92</v>
      </c>
      <c r="AW288" s="13" t="s">
        <v>37</v>
      </c>
      <c r="AX288" s="13" t="s">
        <v>82</v>
      </c>
      <c r="AY288" s="248" t="s">
        <v>139</v>
      </c>
    </row>
    <row r="289" s="13" customFormat="1">
      <c r="A289" s="13"/>
      <c r="B289" s="237"/>
      <c r="C289" s="238"/>
      <c r="D289" s="239" t="s">
        <v>150</v>
      </c>
      <c r="E289" s="240" t="s">
        <v>1</v>
      </c>
      <c r="F289" s="241" t="s">
        <v>999</v>
      </c>
      <c r="G289" s="238"/>
      <c r="H289" s="242">
        <v>0.504</v>
      </c>
      <c r="I289" s="243"/>
      <c r="J289" s="238"/>
      <c r="K289" s="238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150</v>
      </c>
      <c r="AU289" s="248" t="s">
        <v>92</v>
      </c>
      <c r="AV289" s="13" t="s">
        <v>92</v>
      </c>
      <c r="AW289" s="13" t="s">
        <v>37</v>
      </c>
      <c r="AX289" s="13" t="s">
        <v>82</v>
      </c>
      <c r="AY289" s="248" t="s">
        <v>139</v>
      </c>
    </row>
    <row r="290" s="16" customFormat="1">
      <c r="A290" s="16"/>
      <c r="B290" s="285"/>
      <c r="C290" s="286"/>
      <c r="D290" s="239" t="s">
        <v>150</v>
      </c>
      <c r="E290" s="287" t="s">
        <v>1</v>
      </c>
      <c r="F290" s="288" t="s">
        <v>614</v>
      </c>
      <c r="G290" s="286"/>
      <c r="H290" s="289">
        <v>1.748</v>
      </c>
      <c r="I290" s="290"/>
      <c r="J290" s="286"/>
      <c r="K290" s="286"/>
      <c r="L290" s="291"/>
      <c r="M290" s="292"/>
      <c r="N290" s="293"/>
      <c r="O290" s="293"/>
      <c r="P290" s="293"/>
      <c r="Q290" s="293"/>
      <c r="R290" s="293"/>
      <c r="S290" s="293"/>
      <c r="T290" s="29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95" t="s">
        <v>150</v>
      </c>
      <c r="AU290" s="295" t="s">
        <v>92</v>
      </c>
      <c r="AV290" s="16" t="s">
        <v>160</v>
      </c>
      <c r="AW290" s="16" t="s">
        <v>37</v>
      </c>
      <c r="AX290" s="16" t="s">
        <v>82</v>
      </c>
      <c r="AY290" s="295" t="s">
        <v>139</v>
      </c>
    </row>
    <row r="291" s="14" customFormat="1">
      <c r="A291" s="14"/>
      <c r="B291" s="249"/>
      <c r="C291" s="250"/>
      <c r="D291" s="239" t="s">
        <v>150</v>
      </c>
      <c r="E291" s="251" t="s">
        <v>1</v>
      </c>
      <c r="F291" s="252" t="s">
        <v>153</v>
      </c>
      <c r="G291" s="250"/>
      <c r="H291" s="253">
        <v>7.9369999999999994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150</v>
      </c>
      <c r="AU291" s="259" t="s">
        <v>92</v>
      </c>
      <c r="AV291" s="14" t="s">
        <v>146</v>
      </c>
      <c r="AW291" s="14" t="s">
        <v>37</v>
      </c>
      <c r="AX291" s="14" t="s">
        <v>90</v>
      </c>
      <c r="AY291" s="259" t="s">
        <v>139</v>
      </c>
    </row>
    <row r="292" s="2" customFormat="1" ht="55.5" customHeight="1">
      <c r="A292" s="39"/>
      <c r="B292" s="40"/>
      <c r="C292" s="219" t="s">
        <v>362</v>
      </c>
      <c r="D292" s="219" t="s">
        <v>141</v>
      </c>
      <c r="E292" s="220" t="s">
        <v>1000</v>
      </c>
      <c r="F292" s="221" t="s">
        <v>1001</v>
      </c>
      <c r="G292" s="222" t="s">
        <v>168</v>
      </c>
      <c r="H292" s="223">
        <v>2.355</v>
      </c>
      <c r="I292" s="224"/>
      <c r="J292" s="225">
        <f>ROUND(I292*H292,2)</f>
        <v>0</v>
      </c>
      <c r="K292" s="221" t="s">
        <v>303</v>
      </c>
      <c r="L292" s="45"/>
      <c r="M292" s="226" t="s">
        <v>1</v>
      </c>
      <c r="N292" s="227" t="s">
        <v>47</v>
      </c>
      <c r="O292" s="92"/>
      <c r="P292" s="228">
        <f>O292*H292</f>
        <v>0</v>
      </c>
      <c r="Q292" s="228">
        <v>2.0327999999999999</v>
      </c>
      <c r="R292" s="228">
        <f>Q292*H292</f>
        <v>4.7872439999999994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146</v>
      </c>
      <c r="AT292" s="230" t="s">
        <v>141</v>
      </c>
      <c r="AU292" s="230" t="s">
        <v>92</v>
      </c>
      <c r="AY292" s="18" t="s">
        <v>139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90</v>
      </c>
      <c r="BK292" s="231">
        <f>ROUND(I292*H292,2)</f>
        <v>0</v>
      </c>
      <c r="BL292" s="18" t="s">
        <v>146</v>
      </c>
      <c r="BM292" s="230" t="s">
        <v>1002</v>
      </c>
    </row>
    <row r="293" s="2" customFormat="1">
      <c r="A293" s="39"/>
      <c r="B293" s="40"/>
      <c r="C293" s="41"/>
      <c r="D293" s="232" t="s">
        <v>148</v>
      </c>
      <c r="E293" s="41"/>
      <c r="F293" s="233" t="s">
        <v>1003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148</v>
      </c>
      <c r="AU293" s="18" t="s">
        <v>92</v>
      </c>
    </row>
    <row r="294" s="13" customFormat="1">
      <c r="A294" s="13"/>
      <c r="B294" s="237"/>
      <c r="C294" s="238"/>
      <c r="D294" s="239" t="s">
        <v>150</v>
      </c>
      <c r="E294" s="240" t="s">
        <v>1</v>
      </c>
      <c r="F294" s="241" t="s">
        <v>1004</v>
      </c>
      <c r="G294" s="238"/>
      <c r="H294" s="242">
        <v>1.3200000000000001</v>
      </c>
      <c r="I294" s="243"/>
      <c r="J294" s="238"/>
      <c r="K294" s="238"/>
      <c r="L294" s="244"/>
      <c r="M294" s="245"/>
      <c r="N294" s="246"/>
      <c r="O294" s="246"/>
      <c r="P294" s="246"/>
      <c r="Q294" s="246"/>
      <c r="R294" s="246"/>
      <c r="S294" s="246"/>
      <c r="T294" s="24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8" t="s">
        <v>150</v>
      </c>
      <c r="AU294" s="248" t="s">
        <v>92</v>
      </c>
      <c r="AV294" s="13" t="s">
        <v>92</v>
      </c>
      <c r="AW294" s="13" t="s">
        <v>37</v>
      </c>
      <c r="AX294" s="13" t="s">
        <v>82</v>
      </c>
      <c r="AY294" s="248" t="s">
        <v>139</v>
      </c>
    </row>
    <row r="295" s="16" customFormat="1">
      <c r="A295" s="16"/>
      <c r="B295" s="285"/>
      <c r="C295" s="286"/>
      <c r="D295" s="239" t="s">
        <v>150</v>
      </c>
      <c r="E295" s="287" t="s">
        <v>1</v>
      </c>
      <c r="F295" s="288" t="s">
        <v>614</v>
      </c>
      <c r="G295" s="286"/>
      <c r="H295" s="289">
        <v>1.3200000000000001</v>
      </c>
      <c r="I295" s="290"/>
      <c r="J295" s="286"/>
      <c r="K295" s="286"/>
      <c r="L295" s="291"/>
      <c r="M295" s="292"/>
      <c r="N295" s="293"/>
      <c r="O295" s="293"/>
      <c r="P295" s="293"/>
      <c r="Q295" s="293"/>
      <c r="R295" s="293"/>
      <c r="S295" s="293"/>
      <c r="T295" s="294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95" t="s">
        <v>150</v>
      </c>
      <c r="AU295" s="295" t="s">
        <v>92</v>
      </c>
      <c r="AV295" s="16" t="s">
        <v>160</v>
      </c>
      <c r="AW295" s="16" t="s">
        <v>37</v>
      </c>
      <c r="AX295" s="16" t="s">
        <v>82</v>
      </c>
      <c r="AY295" s="295" t="s">
        <v>139</v>
      </c>
    </row>
    <row r="296" s="13" customFormat="1">
      <c r="A296" s="13"/>
      <c r="B296" s="237"/>
      <c r="C296" s="238"/>
      <c r="D296" s="239" t="s">
        <v>150</v>
      </c>
      <c r="E296" s="240" t="s">
        <v>1</v>
      </c>
      <c r="F296" s="241" t="s">
        <v>1005</v>
      </c>
      <c r="G296" s="238"/>
      <c r="H296" s="242">
        <v>0.23999999999999999</v>
      </c>
      <c r="I296" s="243"/>
      <c r="J296" s="238"/>
      <c r="K296" s="238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150</v>
      </c>
      <c r="AU296" s="248" t="s">
        <v>92</v>
      </c>
      <c r="AV296" s="13" t="s">
        <v>92</v>
      </c>
      <c r="AW296" s="13" t="s">
        <v>37</v>
      </c>
      <c r="AX296" s="13" t="s">
        <v>82</v>
      </c>
      <c r="AY296" s="248" t="s">
        <v>139</v>
      </c>
    </row>
    <row r="297" s="13" customFormat="1">
      <c r="A297" s="13"/>
      <c r="B297" s="237"/>
      <c r="C297" s="238"/>
      <c r="D297" s="239" t="s">
        <v>150</v>
      </c>
      <c r="E297" s="240" t="s">
        <v>1</v>
      </c>
      <c r="F297" s="241" t="s">
        <v>1006</v>
      </c>
      <c r="G297" s="238"/>
      <c r="H297" s="242">
        <v>0.255</v>
      </c>
      <c r="I297" s="243"/>
      <c r="J297" s="238"/>
      <c r="K297" s="238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150</v>
      </c>
      <c r="AU297" s="248" t="s">
        <v>92</v>
      </c>
      <c r="AV297" s="13" t="s">
        <v>92</v>
      </c>
      <c r="AW297" s="13" t="s">
        <v>37</v>
      </c>
      <c r="AX297" s="13" t="s">
        <v>82</v>
      </c>
      <c r="AY297" s="248" t="s">
        <v>139</v>
      </c>
    </row>
    <row r="298" s="13" customFormat="1">
      <c r="A298" s="13"/>
      <c r="B298" s="237"/>
      <c r="C298" s="238"/>
      <c r="D298" s="239" t="s">
        <v>150</v>
      </c>
      <c r="E298" s="240" t="s">
        <v>1</v>
      </c>
      <c r="F298" s="241" t="s">
        <v>1007</v>
      </c>
      <c r="G298" s="238"/>
      <c r="H298" s="242">
        <v>0.54000000000000004</v>
      </c>
      <c r="I298" s="243"/>
      <c r="J298" s="238"/>
      <c r="K298" s="238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150</v>
      </c>
      <c r="AU298" s="248" t="s">
        <v>92</v>
      </c>
      <c r="AV298" s="13" t="s">
        <v>92</v>
      </c>
      <c r="AW298" s="13" t="s">
        <v>37</v>
      </c>
      <c r="AX298" s="13" t="s">
        <v>82</v>
      </c>
      <c r="AY298" s="248" t="s">
        <v>139</v>
      </c>
    </row>
    <row r="299" s="14" customFormat="1">
      <c r="A299" s="14"/>
      <c r="B299" s="249"/>
      <c r="C299" s="250"/>
      <c r="D299" s="239" t="s">
        <v>150</v>
      </c>
      <c r="E299" s="251" t="s">
        <v>1</v>
      </c>
      <c r="F299" s="252" t="s">
        <v>153</v>
      </c>
      <c r="G299" s="250"/>
      <c r="H299" s="253">
        <v>2.355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150</v>
      </c>
      <c r="AU299" s="259" t="s">
        <v>92</v>
      </c>
      <c r="AV299" s="14" t="s">
        <v>146</v>
      </c>
      <c r="AW299" s="14" t="s">
        <v>37</v>
      </c>
      <c r="AX299" s="14" t="s">
        <v>90</v>
      </c>
      <c r="AY299" s="259" t="s">
        <v>139</v>
      </c>
    </row>
    <row r="300" s="2" customFormat="1" ht="62.7" customHeight="1">
      <c r="A300" s="39"/>
      <c r="B300" s="40"/>
      <c r="C300" s="219" t="s">
        <v>7</v>
      </c>
      <c r="D300" s="219" t="s">
        <v>141</v>
      </c>
      <c r="E300" s="220" t="s">
        <v>689</v>
      </c>
      <c r="F300" s="221" t="s">
        <v>690</v>
      </c>
      <c r="G300" s="222" t="s">
        <v>168</v>
      </c>
      <c r="H300" s="223">
        <v>6.9340000000000002</v>
      </c>
      <c r="I300" s="224"/>
      <c r="J300" s="225">
        <f>ROUND(I300*H300,2)</f>
        <v>0</v>
      </c>
      <c r="K300" s="221" t="s">
        <v>303</v>
      </c>
      <c r="L300" s="45"/>
      <c r="M300" s="226" t="s">
        <v>1</v>
      </c>
      <c r="N300" s="227" t="s">
        <v>47</v>
      </c>
      <c r="O300" s="92"/>
      <c r="P300" s="228">
        <f>O300*H300</f>
        <v>0</v>
      </c>
      <c r="Q300" s="228">
        <v>1.8480000000000001</v>
      </c>
      <c r="R300" s="228">
        <f>Q300*H300</f>
        <v>12.814032000000001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146</v>
      </c>
      <c r="AT300" s="230" t="s">
        <v>141</v>
      </c>
      <c r="AU300" s="230" t="s">
        <v>92</v>
      </c>
      <c r="AY300" s="18" t="s">
        <v>139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90</v>
      </c>
      <c r="BK300" s="231">
        <f>ROUND(I300*H300,2)</f>
        <v>0</v>
      </c>
      <c r="BL300" s="18" t="s">
        <v>146</v>
      </c>
      <c r="BM300" s="230" t="s">
        <v>1008</v>
      </c>
    </row>
    <row r="301" s="2" customFormat="1">
      <c r="A301" s="39"/>
      <c r="B301" s="40"/>
      <c r="C301" s="41"/>
      <c r="D301" s="232" t="s">
        <v>148</v>
      </c>
      <c r="E301" s="41"/>
      <c r="F301" s="233" t="s">
        <v>692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148</v>
      </c>
      <c r="AU301" s="18" t="s">
        <v>92</v>
      </c>
    </row>
    <row r="302" s="13" customFormat="1">
      <c r="A302" s="13"/>
      <c r="B302" s="237"/>
      <c r="C302" s="238"/>
      <c r="D302" s="239" t="s">
        <v>150</v>
      </c>
      <c r="E302" s="240" t="s">
        <v>1</v>
      </c>
      <c r="F302" s="241" t="s">
        <v>983</v>
      </c>
      <c r="G302" s="238"/>
      <c r="H302" s="242">
        <v>0.87</v>
      </c>
      <c r="I302" s="243"/>
      <c r="J302" s="238"/>
      <c r="K302" s="238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150</v>
      </c>
      <c r="AU302" s="248" t="s">
        <v>92</v>
      </c>
      <c r="AV302" s="13" t="s">
        <v>92</v>
      </c>
      <c r="AW302" s="13" t="s">
        <v>37</v>
      </c>
      <c r="AX302" s="13" t="s">
        <v>82</v>
      </c>
      <c r="AY302" s="248" t="s">
        <v>139</v>
      </c>
    </row>
    <row r="303" s="13" customFormat="1">
      <c r="A303" s="13"/>
      <c r="B303" s="237"/>
      <c r="C303" s="238"/>
      <c r="D303" s="239" t="s">
        <v>150</v>
      </c>
      <c r="E303" s="240" t="s">
        <v>1</v>
      </c>
      <c r="F303" s="241" t="s">
        <v>984</v>
      </c>
      <c r="G303" s="238"/>
      <c r="H303" s="242">
        <v>0.40000000000000002</v>
      </c>
      <c r="I303" s="243"/>
      <c r="J303" s="238"/>
      <c r="K303" s="238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150</v>
      </c>
      <c r="AU303" s="248" t="s">
        <v>92</v>
      </c>
      <c r="AV303" s="13" t="s">
        <v>92</v>
      </c>
      <c r="AW303" s="13" t="s">
        <v>37</v>
      </c>
      <c r="AX303" s="13" t="s">
        <v>82</v>
      </c>
      <c r="AY303" s="248" t="s">
        <v>139</v>
      </c>
    </row>
    <row r="304" s="13" customFormat="1">
      <c r="A304" s="13"/>
      <c r="B304" s="237"/>
      <c r="C304" s="238"/>
      <c r="D304" s="239" t="s">
        <v>150</v>
      </c>
      <c r="E304" s="240" t="s">
        <v>1</v>
      </c>
      <c r="F304" s="241" t="s">
        <v>985</v>
      </c>
      <c r="G304" s="238"/>
      <c r="H304" s="242">
        <v>1.0560000000000001</v>
      </c>
      <c r="I304" s="243"/>
      <c r="J304" s="238"/>
      <c r="K304" s="238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150</v>
      </c>
      <c r="AU304" s="248" t="s">
        <v>92</v>
      </c>
      <c r="AV304" s="13" t="s">
        <v>92</v>
      </c>
      <c r="AW304" s="13" t="s">
        <v>37</v>
      </c>
      <c r="AX304" s="13" t="s">
        <v>82</v>
      </c>
      <c r="AY304" s="248" t="s">
        <v>139</v>
      </c>
    </row>
    <row r="305" s="13" customFormat="1">
      <c r="A305" s="13"/>
      <c r="B305" s="237"/>
      <c r="C305" s="238"/>
      <c r="D305" s="239" t="s">
        <v>150</v>
      </c>
      <c r="E305" s="240" t="s">
        <v>1</v>
      </c>
      <c r="F305" s="241" t="s">
        <v>986</v>
      </c>
      <c r="G305" s="238"/>
      <c r="H305" s="242">
        <v>0.66400000000000003</v>
      </c>
      <c r="I305" s="243"/>
      <c r="J305" s="238"/>
      <c r="K305" s="238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150</v>
      </c>
      <c r="AU305" s="248" t="s">
        <v>92</v>
      </c>
      <c r="AV305" s="13" t="s">
        <v>92</v>
      </c>
      <c r="AW305" s="13" t="s">
        <v>37</v>
      </c>
      <c r="AX305" s="13" t="s">
        <v>82</v>
      </c>
      <c r="AY305" s="248" t="s">
        <v>139</v>
      </c>
    </row>
    <row r="306" s="13" customFormat="1">
      <c r="A306" s="13"/>
      <c r="B306" s="237"/>
      <c r="C306" s="238"/>
      <c r="D306" s="239" t="s">
        <v>150</v>
      </c>
      <c r="E306" s="240" t="s">
        <v>1</v>
      </c>
      <c r="F306" s="241" t="s">
        <v>987</v>
      </c>
      <c r="G306" s="238"/>
      <c r="H306" s="242">
        <v>0.66000000000000003</v>
      </c>
      <c r="I306" s="243"/>
      <c r="J306" s="238"/>
      <c r="K306" s="238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150</v>
      </c>
      <c r="AU306" s="248" t="s">
        <v>92</v>
      </c>
      <c r="AV306" s="13" t="s">
        <v>92</v>
      </c>
      <c r="AW306" s="13" t="s">
        <v>37</v>
      </c>
      <c r="AX306" s="13" t="s">
        <v>82</v>
      </c>
      <c r="AY306" s="248" t="s">
        <v>139</v>
      </c>
    </row>
    <row r="307" s="16" customFormat="1">
      <c r="A307" s="16"/>
      <c r="B307" s="285"/>
      <c r="C307" s="286"/>
      <c r="D307" s="239" t="s">
        <v>150</v>
      </c>
      <c r="E307" s="287" t="s">
        <v>1</v>
      </c>
      <c r="F307" s="288" t="s">
        <v>614</v>
      </c>
      <c r="G307" s="286"/>
      <c r="H307" s="289">
        <v>3.6500000000000004</v>
      </c>
      <c r="I307" s="290"/>
      <c r="J307" s="286"/>
      <c r="K307" s="286"/>
      <c r="L307" s="291"/>
      <c r="M307" s="292"/>
      <c r="N307" s="293"/>
      <c r="O307" s="293"/>
      <c r="P307" s="293"/>
      <c r="Q307" s="293"/>
      <c r="R307" s="293"/>
      <c r="S307" s="293"/>
      <c r="T307" s="294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95" t="s">
        <v>150</v>
      </c>
      <c r="AU307" s="295" t="s">
        <v>92</v>
      </c>
      <c r="AV307" s="16" t="s">
        <v>160</v>
      </c>
      <c r="AW307" s="16" t="s">
        <v>37</v>
      </c>
      <c r="AX307" s="16" t="s">
        <v>82</v>
      </c>
      <c r="AY307" s="295" t="s">
        <v>139</v>
      </c>
    </row>
    <row r="308" s="13" customFormat="1">
      <c r="A308" s="13"/>
      <c r="B308" s="237"/>
      <c r="C308" s="238"/>
      <c r="D308" s="239" t="s">
        <v>150</v>
      </c>
      <c r="E308" s="240" t="s">
        <v>1</v>
      </c>
      <c r="F308" s="241" t="s">
        <v>1009</v>
      </c>
      <c r="G308" s="238"/>
      <c r="H308" s="242">
        <v>1.4079999999999999</v>
      </c>
      <c r="I308" s="243"/>
      <c r="J308" s="238"/>
      <c r="K308" s="238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150</v>
      </c>
      <c r="AU308" s="248" t="s">
        <v>92</v>
      </c>
      <c r="AV308" s="13" t="s">
        <v>92</v>
      </c>
      <c r="AW308" s="13" t="s">
        <v>37</v>
      </c>
      <c r="AX308" s="13" t="s">
        <v>82</v>
      </c>
      <c r="AY308" s="248" t="s">
        <v>139</v>
      </c>
    </row>
    <row r="309" s="13" customFormat="1">
      <c r="A309" s="13"/>
      <c r="B309" s="237"/>
      <c r="C309" s="238"/>
      <c r="D309" s="239" t="s">
        <v>150</v>
      </c>
      <c r="E309" s="240" t="s">
        <v>1</v>
      </c>
      <c r="F309" s="241" t="s">
        <v>1010</v>
      </c>
      <c r="G309" s="238"/>
      <c r="H309" s="242">
        <v>1.8759999999999999</v>
      </c>
      <c r="I309" s="243"/>
      <c r="J309" s="238"/>
      <c r="K309" s="238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150</v>
      </c>
      <c r="AU309" s="248" t="s">
        <v>92</v>
      </c>
      <c r="AV309" s="13" t="s">
        <v>92</v>
      </c>
      <c r="AW309" s="13" t="s">
        <v>37</v>
      </c>
      <c r="AX309" s="13" t="s">
        <v>82</v>
      </c>
      <c r="AY309" s="248" t="s">
        <v>139</v>
      </c>
    </row>
    <row r="310" s="14" customFormat="1">
      <c r="A310" s="14"/>
      <c r="B310" s="249"/>
      <c r="C310" s="250"/>
      <c r="D310" s="239" t="s">
        <v>150</v>
      </c>
      <c r="E310" s="251" t="s">
        <v>1</v>
      </c>
      <c r="F310" s="252" t="s">
        <v>153</v>
      </c>
      <c r="G310" s="250"/>
      <c r="H310" s="253">
        <v>6.9339999999999993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150</v>
      </c>
      <c r="AU310" s="259" t="s">
        <v>92</v>
      </c>
      <c r="AV310" s="14" t="s">
        <v>146</v>
      </c>
      <c r="AW310" s="14" t="s">
        <v>37</v>
      </c>
      <c r="AX310" s="14" t="s">
        <v>90</v>
      </c>
      <c r="AY310" s="259" t="s">
        <v>139</v>
      </c>
    </row>
    <row r="311" s="2" customFormat="1" ht="24.15" customHeight="1">
      <c r="A311" s="39"/>
      <c r="B311" s="40"/>
      <c r="C311" s="219" t="s">
        <v>373</v>
      </c>
      <c r="D311" s="219" t="s">
        <v>141</v>
      </c>
      <c r="E311" s="220" t="s">
        <v>1011</v>
      </c>
      <c r="F311" s="221" t="s">
        <v>1012</v>
      </c>
      <c r="G311" s="222" t="s">
        <v>168</v>
      </c>
      <c r="H311" s="223">
        <v>6.9130000000000003</v>
      </c>
      <c r="I311" s="224"/>
      <c r="J311" s="225">
        <f>ROUND(I311*H311,2)</f>
        <v>0</v>
      </c>
      <c r="K311" s="221" t="s">
        <v>303</v>
      </c>
      <c r="L311" s="45"/>
      <c r="M311" s="226" t="s">
        <v>1</v>
      </c>
      <c r="N311" s="227" t="s">
        <v>47</v>
      </c>
      <c r="O311" s="92"/>
      <c r="P311" s="228">
        <f>O311*H311</f>
        <v>0</v>
      </c>
      <c r="Q311" s="228">
        <v>2.1600000000000001</v>
      </c>
      <c r="R311" s="228">
        <f>Q311*H311</f>
        <v>14.932080000000001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146</v>
      </c>
      <c r="AT311" s="230" t="s">
        <v>141</v>
      </c>
      <c r="AU311" s="230" t="s">
        <v>92</v>
      </c>
      <c r="AY311" s="18" t="s">
        <v>139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90</v>
      </c>
      <c r="BK311" s="231">
        <f>ROUND(I311*H311,2)</f>
        <v>0</v>
      </c>
      <c r="BL311" s="18" t="s">
        <v>146</v>
      </c>
      <c r="BM311" s="230" t="s">
        <v>1013</v>
      </c>
    </row>
    <row r="312" s="2" customFormat="1">
      <c r="A312" s="39"/>
      <c r="B312" s="40"/>
      <c r="C312" s="41"/>
      <c r="D312" s="232" t="s">
        <v>148</v>
      </c>
      <c r="E312" s="41"/>
      <c r="F312" s="233" t="s">
        <v>1014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92</v>
      </c>
    </row>
    <row r="313" s="13" customFormat="1">
      <c r="A313" s="13"/>
      <c r="B313" s="237"/>
      <c r="C313" s="238"/>
      <c r="D313" s="239" t="s">
        <v>150</v>
      </c>
      <c r="E313" s="240" t="s">
        <v>1</v>
      </c>
      <c r="F313" s="241" t="s">
        <v>1015</v>
      </c>
      <c r="G313" s="238"/>
      <c r="H313" s="242">
        <v>3.2999999999999998</v>
      </c>
      <c r="I313" s="243"/>
      <c r="J313" s="238"/>
      <c r="K313" s="238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150</v>
      </c>
      <c r="AU313" s="248" t="s">
        <v>92</v>
      </c>
      <c r="AV313" s="13" t="s">
        <v>92</v>
      </c>
      <c r="AW313" s="13" t="s">
        <v>37</v>
      </c>
      <c r="AX313" s="13" t="s">
        <v>82</v>
      </c>
      <c r="AY313" s="248" t="s">
        <v>139</v>
      </c>
    </row>
    <row r="314" s="13" customFormat="1">
      <c r="A314" s="13"/>
      <c r="B314" s="237"/>
      <c r="C314" s="238"/>
      <c r="D314" s="239" t="s">
        <v>150</v>
      </c>
      <c r="E314" s="240" t="s">
        <v>1</v>
      </c>
      <c r="F314" s="241" t="s">
        <v>1016</v>
      </c>
      <c r="G314" s="238"/>
      <c r="H314" s="242">
        <v>0.88100000000000001</v>
      </c>
      <c r="I314" s="243"/>
      <c r="J314" s="238"/>
      <c r="K314" s="238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150</v>
      </c>
      <c r="AU314" s="248" t="s">
        <v>92</v>
      </c>
      <c r="AV314" s="13" t="s">
        <v>92</v>
      </c>
      <c r="AW314" s="13" t="s">
        <v>37</v>
      </c>
      <c r="AX314" s="13" t="s">
        <v>82</v>
      </c>
      <c r="AY314" s="248" t="s">
        <v>139</v>
      </c>
    </row>
    <row r="315" s="16" customFormat="1">
      <c r="A315" s="16"/>
      <c r="B315" s="285"/>
      <c r="C315" s="286"/>
      <c r="D315" s="239" t="s">
        <v>150</v>
      </c>
      <c r="E315" s="287" t="s">
        <v>1</v>
      </c>
      <c r="F315" s="288" t="s">
        <v>614</v>
      </c>
      <c r="G315" s="286"/>
      <c r="H315" s="289">
        <v>4.181</v>
      </c>
      <c r="I315" s="290"/>
      <c r="J315" s="286"/>
      <c r="K315" s="286"/>
      <c r="L315" s="291"/>
      <c r="M315" s="292"/>
      <c r="N315" s="293"/>
      <c r="O315" s="293"/>
      <c r="P315" s="293"/>
      <c r="Q315" s="293"/>
      <c r="R315" s="293"/>
      <c r="S315" s="293"/>
      <c r="T315" s="29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95" t="s">
        <v>150</v>
      </c>
      <c r="AU315" s="295" t="s">
        <v>92</v>
      </c>
      <c r="AV315" s="16" t="s">
        <v>160</v>
      </c>
      <c r="AW315" s="16" t="s">
        <v>37</v>
      </c>
      <c r="AX315" s="16" t="s">
        <v>82</v>
      </c>
      <c r="AY315" s="295" t="s">
        <v>139</v>
      </c>
    </row>
    <row r="316" s="15" customFormat="1">
      <c r="A316" s="15"/>
      <c r="B316" s="261"/>
      <c r="C316" s="262"/>
      <c r="D316" s="239" t="s">
        <v>150</v>
      </c>
      <c r="E316" s="263" t="s">
        <v>1</v>
      </c>
      <c r="F316" s="264" t="s">
        <v>1017</v>
      </c>
      <c r="G316" s="262"/>
      <c r="H316" s="263" t="s">
        <v>1</v>
      </c>
      <c r="I316" s="265"/>
      <c r="J316" s="262"/>
      <c r="K316" s="262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150</v>
      </c>
      <c r="AU316" s="270" t="s">
        <v>92</v>
      </c>
      <c r="AV316" s="15" t="s">
        <v>90</v>
      </c>
      <c r="AW316" s="15" t="s">
        <v>37</v>
      </c>
      <c r="AX316" s="15" t="s">
        <v>82</v>
      </c>
      <c r="AY316" s="270" t="s">
        <v>139</v>
      </c>
    </row>
    <row r="317" s="13" customFormat="1">
      <c r="A317" s="13"/>
      <c r="B317" s="237"/>
      <c r="C317" s="238"/>
      <c r="D317" s="239" t="s">
        <v>150</v>
      </c>
      <c r="E317" s="240" t="s">
        <v>1</v>
      </c>
      <c r="F317" s="241" t="s">
        <v>1018</v>
      </c>
      <c r="G317" s="238"/>
      <c r="H317" s="242">
        <v>0.59999999999999998</v>
      </c>
      <c r="I317" s="243"/>
      <c r="J317" s="238"/>
      <c r="K317" s="238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150</v>
      </c>
      <c r="AU317" s="248" t="s">
        <v>92</v>
      </c>
      <c r="AV317" s="13" t="s">
        <v>92</v>
      </c>
      <c r="AW317" s="13" t="s">
        <v>37</v>
      </c>
      <c r="AX317" s="13" t="s">
        <v>82</v>
      </c>
      <c r="AY317" s="248" t="s">
        <v>139</v>
      </c>
    </row>
    <row r="318" s="13" customFormat="1">
      <c r="A318" s="13"/>
      <c r="B318" s="237"/>
      <c r="C318" s="238"/>
      <c r="D318" s="239" t="s">
        <v>150</v>
      </c>
      <c r="E318" s="240" t="s">
        <v>1</v>
      </c>
      <c r="F318" s="241" t="s">
        <v>1019</v>
      </c>
      <c r="G318" s="238"/>
      <c r="H318" s="242">
        <v>0.874</v>
      </c>
      <c r="I318" s="243"/>
      <c r="J318" s="238"/>
      <c r="K318" s="238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150</v>
      </c>
      <c r="AU318" s="248" t="s">
        <v>92</v>
      </c>
      <c r="AV318" s="13" t="s">
        <v>92</v>
      </c>
      <c r="AW318" s="13" t="s">
        <v>37</v>
      </c>
      <c r="AX318" s="13" t="s">
        <v>82</v>
      </c>
      <c r="AY318" s="248" t="s">
        <v>139</v>
      </c>
    </row>
    <row r="319" s="13" customFormat="1">
      <c r="A319" s="13"/>
      <c r="B319" s="237"/>
      <c r="C319" s="238"/>
      <c r="D319" s="239" t="s">
        <v>150</v>
      </c>
      <c r="E319" s="240" t="s">
        <v>1</v>
      </c>
      <c r="F319" s="241" t="s">
        <v>1020</v>
      </c>
      <c r="G319" s="238"/>
      <c r="H319" s="242">
        <v>0.63400000000000001</v>
      </c>
      <c r="I319" s="243"/>
      <c r="J319" s="238"/>
      <c r="K319" s="238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150</v>
      </c>
      <c r="AU319" s="248" t="s">
        <v>92</v>
      </c>
      <c r="AV319" s="13" t="s">
        <v>92</v>
      </c>
      <c r="AW319" s="13" t="s">
        <v>37</v>
      </c>
      <c r="AX319" s="13" t="s">
        <v>82</v>
      </c>
      <c r="AY319" s="248" t="s">
        <v>139</v>
      </c>
    </row>
    <row r="320" s="13" customFormat="1">
      <c r="A320" s="13"/>
      <c r="B320" s="237"/>
      <c r="C320" s="238"/>
      <c r="D320" s="239" t="s">
        <v>150</v>
      </c>
      <c r="E320" s="240" t="s">
        <v>1</v>
      </c>
      <c r="F320" s="241" t="s">
        <v>1021</v>
      </c>
      <c r="G320" s="238"/>
      <c r="H320" s="242">
        <v>0.624</v>
      </c>
      <c r="I320" s="243"/>
      <c r="J320" s="238"/>
      <c r="K320" s="238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150</v>
      </c>
      <c r="AU320" s="248" t="s">
        <v>92</v>
      </c>
      <c r="AV320" s="13" t="s">
        <v>92</v>
      </c>
      <c r="AW320" s="13" t="s">
        <v>37</v>
      </c>
      <c r="AX320" s="13" t="s">
        <v>82</v>
      </c>
      <c r="AY320" s="248" t="s">
        <v>139</v>
      </c>
    </row>
    <row r="321" s="16" customFormat="1">
      <c r="A321" s="16"/>
      <c r="B321" s="285"/>
      <c r="C321" s="286"/>
      <c r="D321" s="239" t="s">
        <v>150</v>
      </c>
      <c r="E321" s="287" t="s">
        <v>1</v>
      </c>
      <c r="F321" s="288" t="s">
        <v>614</v>
      </c>
      <c r="G321" s="286"/>
      <c r="H321" s="289">
        <v>2.7320000000000002</v>
      </c>
      <c r="I321" s="290"/>
      <c r="J321" s="286"/>
      <c r="K321" s="286"/>
      <c r="L321" s="291"/>
      <c r="M321" s="292"/>
      <c r="N321" s="293"/>
      <c r="O321" s="293"/>
      <c r="P321" s="293"/>
      <c r="Q321" s="293"/>
      <c r="R321" s="293"/>
      <c r="S321" s="293"/>
      <c r="T321" s="294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5" t="s">
        <v>150</v>
      </c>
      <c r="AU321" s="295" t="s">
        <v>92</v>
      </c>
      <c r="AV321" s="16" t="s">
        <v>160</v>
      </c>
      <c r="AW321" s="16" t="s">
        <v>37</v>
      </c>
      <c r="AX321" s="16" t="s">
        <v>82</v>
      </c>
      <c r="AY321" s="295" t="s">
        <v>139</v>
      </c>
    </row>
    <row r="322" s="14" customFormat="1">
      <c r="A322" s="14"/>
      <c r="B322" s="249"/>
      <c r="C322" s="250"/>
      <c r="D322" s="239" t="s">
        <v>150</v>
      </c>
      <c r="E322" s="251" t="s">
        <v>1</v>
      </c>
      <c r="F322" s="252" t="s">
        <v>153</v>
      </c>
      <c r="G322" s="250"/>
      <c r="H322" s="253">
        <v>6.9129999999999994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150</v>
      </c>
      <c r="AU322" s="259" t="s">
        <v>92</v>
      </c>
      <c r="AV322" s="14" t="s">
        <v>146</v>
      </c>
      <c r="AW322" s="14" t="s">
        <v>37</v>
      </c>
      <c r="AX322" s="14" t="s">
        <v>90</v>
      </c>
      <c r="AY322" s="259" t="s">
        <v>139</v>
      </c>
    </row>
    <row r="323" s="2" customFormat="1" ht="49.05" customHeight="1">
      <c r="A323" s="39"/>
      <c r="B323" s="40"/>
      <c r="C323" s="219" t="s">
        <v>380</v>
      </c>
      <c r="D323" s="219" t="s">
        <v>141</v>
      </c>
      <c r="E323" s="220" t="s">
        <v>706</v>
      </c>
      <c r="F323" s="221" t="s">
        <v>1022</v>
      </c>
      <c r="G323" s="222" t="s">
        <v>260</v>
      </c>
      <c r="H323" s="223">
        <v>0.17999999999999999</v>
      </c>
      <c r="I323" s="224"/>
      <c r="J323" s="225">
        <f>ROUND(I323*H323,2)</f>
        <v>0</v>
      </c>
      <c r="K323" s="221" t="s">
        <v>303</v>
      </c>
      <c r="L323" s="45"/>
      <c r="M323" s="226" t="s">
        <v>1</v>
      </c>
      <c r="N323" s="227" t="s">
        <v>47</v>
      </c>
      <c r="O323" s="92"/>
      <c r="P323" s="228">
        <f>O323*H323</f>
        <v>0</v>
      </c>
      <c r="Q323" s="228">
        <v>0.51339999999999997</v>
      </c>
      <c r="R323" s="228">
        <f>Q323*H323</f>
        <v>0.092411999999999994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146</v>
      </c>
      <c r="AT323" s="230" t="s">
        <v>141</v>
      </c>
      <c r="AU323" s="230" t="s">
        <v>92</v>
      </c>
      <c r="AY323" s="18" t="s">
        <v>139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90</v>
      </c>
      <c r="BK323" s="231">
        <f>ROUND(I323*H323,2)</f>
        <v>0</v>
      </c>
      <c r="BL323" s="18" t="s">
        <v>146</v>
      </c>
      <c r="BM323" s="230" t="s">
        <v>1023</v>
      </c>
    </row>
    <row r="324" s="2" customFormat="1">
      <c r="A324" s="39"/>
      <c r="B324" s="40"/>
      <c r="C324" s="41"/>
      <c r="D324" s="232" t="s">
        <v>148</v>
      </c>
      <c r="E324" s="41"/>
      <c r="F324" s="233" t="s">
        <v>709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92</v>
      </c>
    </row>
    <row r="325" s="13" customFormat="1">
      <c r="A325" s="13"/>
      <c r="B325" s="237"/>
      <c r="C325" s="238"/>
      <c r="D325" s="239" t="s">
        <v>150</v>
      </c>
      <c r="E325" s="240" t="s">
        <v>1</v>
      </c>
      <c r="F325" s="241" t="s">
        <v>1024</v>
      </c>
      <c r="G325" s="238"/>
      <c r="H325" s="242">
        <v>0.17999999999999999</v>
      </c>
      <c r="I325" s="243"/>
      <c r="J325" s="238"/>
      <c r="K325" s="238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150</v>
      </c>
      <c r="AU325" s="248" t="s">
        <v>92</v>
      </c>
      <c r="AV325" s="13" t="s">
        <v>92</v>
      </c>
      <c r="AW325" s="13" t="s">
        <v>37</v>
      </c>
      <c r="AX325" s="13" t="s">
        <v>90</v>
      </c>
      <c r="AY325" s="248" t="s">
        <v>139</v>
      </c>
    </row>
    <row r="326" s="12" customFormat="1" ht="22.8" customHeight="1">
      <c r="A326" s="12"/>
      <c r="B326" s="203"/>
      <c r="C326" s="204"/>
      <c r="D326" s="205" t="s">
        <v>81</v>
      </c>
      <c r="E326" s="217" t="s">
        <v>520</v>
      </c>
      <c r="F326" s="217" t="s">
        <v>521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SUM(P327:P328)</f>
        <v>0</v>
      </c>
      <c r="Q326" s="211"/>
      <c r="R326" s="212">
        <f>SUM(R327:R328)</f>
        <v>0</v>
      </c>
      <c r="S326" s="211"/>
      <c r="T326" s="213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90</v>
      </c>
      <c r="AT326" s="215" t="s">
        <v>81</v>
      </c>
      <c r="AU326" s="215" t="s">
        <v>90</v>
      </c>
      <c r="AY326" s="214" t="s">
        <v>139</v>
      </c>
      <c r="BK326" s="216">
        <f>SUM(BK327:BK328)</f>
        <v>0</v>
      </c>
    </row>
    <row r="327" s="2" customFormat="1" ht="33" customHeight="1">
      <c r="A327" s="39"/>
      <c r="B327" s="40"/>
      <c r="C327" s="219" t="s">
        <v>386</v>
      </c>
      <c r="D327" s="219" t="s">
        <v>141</v>
      </c>
      <c r="E327" s="220" t="s">
        <v>523</v>
      </c>
      <c r="F327" s="221" t="s">
        <v>524</v>
      </c>
      <c r="G327" s="222" t="s">
        <v>525</v>
      </c>
      <c r="H327" s="223">
        <v>62.118000000000002</v>
      </c>
      <c r="I327" s="224"/>
      <c r="J327" s="225">
        <f>ROUND(I327*H327,2)</f>
        <v>0</v>
      </c>
      <c r="K327" s="221" t="s">
        <v>303</v>
      </c>
      <c r="L327" s="45"/>
      <c r="M327" s="226" t="s">
        <v>1</v>
      </c>
      <c r="N327" s="227" t="s">
        <v>47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146</v>
      </c>
      <c r="AT327" s="230" t="s">
        <v>141</v>
      </c>
      <c r="AU327" s="230" t="s">
        <v>92</v>
      </c>
      <c r="AY327" s="18" t="s">
        <v>139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90</v>
      </c>
      <c r="BK327" s="231">
        <f>ROUND(I327*H327,2)</f>
        <v>0</v>
      </c>
      <c r="BL327" s="18" t="s">
        <v>146</v>
      </c>
      <c r="BM327" s="230" t="s">
        <v>1025</v>
      </c>
    </row>
    <row r="328" s="2" customFormat="1">
      <c r="A328" s="39"/>
      <c r="B328" s="40"/>
      <c r="C328" s="41"/>
      <c r="D328" s="232" t="s">
        <v>148</v>
      </c>
      <c r="E328" s="41"/>
      <c r="F328" s="233" t="s">
        <v>770</v>
      </c>
      <c r="G328" s="41"/>
      <c r="H328" s="41"/>
      <c r="I328" s="234"/>
      <c r="J328" s="41"/>
      <c r="K328" s="41"/>
      <c r="L328" s="45"/>
      <c r="M328" s="281"/>
      <c r="N328" s="282"/>
      <c r="O328" s="283"/>
      <c r="P328" s="283"/>
      <c r="Q328" s="283"/>
      <c r="R328" s="283"/>
      <c r="S328" s="283"/>
      <c r="T328" s="284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148</v>
      </c>
      <c r="AU328" s="18" t="s">
        <v>92</v>
      </c>
    </row>
    <row r="329" s="2" customFormat="1" ht="6.96" customHeight="1">
      <c r="A329" s="39"/>
      <c r="B329" s="67"/>
      <c r="C329" s="68"/>
      <c r="D329" s="68"/>
      <c r="E329" s="68"/>
      <c r="F329" s="68"/>
      <c r="G329" s="68"/>
      <c r="H329" s="68"/>
      <c r="I329" s="68"/>
      <c r="J329" s="68"/>
      <c r="K329" s="68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XqVLM42KIdKCjZATyXRl3hvkiQhbP8Rg4OQiUvZVtf1OPtAyrHsPFPK2jmY7m373kiyz6H8I8hsTnvkIksUhXQ==" hashValue="AhZmXqM86wWnlc/CPcnJFyqfZHQTQ27WpPDK1COOfdcAZXXhcr4RHKoOXj/sUcKrB2f7trb5PQP94h38BjIW9Q==" algorithmName="SHA-512" password="CC35"/>
  <autoFilter ref="C121:K32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5_01/122251406"/>
    <hyperlink ref="F137" r:id="rId2" display="https://podminky.urs.cz/item/CS_URS_2025_01/124253101"/>
    <hyperlink ref="F153" r:id="rId3" display="https://podminky.urs.cz/item/CS_URS_2025_01/162351103"/>
    <hyperlink ref="F159" r:id="rId4" display="https://podminky.urs.cz/item/CS_URS_2025_01/166151101"/>
    <hyperlink ref="F170" r:id="rId5" display="https://podminky.urs.cz/item/CS_URS_2025_01/171151103"/>
    <hyperlink ref="F193" r:id="rId6" display="https://podminky.urs.cz/item/CS_URS_2025_01/171251201"/>
    <hyperlink ref="F199" r:id="rId7" display="https://podminky.urs.cz/item/CS_URS_2025_01/182151111"/>
    <hyperlink ref="F210" r:id="rId8" display="https://podminky.urs.cz/item/CS_URS_2025_01/184818231"/>
    <hyperlink ref="F215" r:id="rId9" display="https://podminky.urs.cz/item/CS_URS_2025_01/184818232"/>
    <hyperlink ref="F220" r:id="rId10" display="https://podminky.urs.cz/item/CS_URS_2025_01/184818233"/>
    <hyperlink ref="F226" r:id="rId11" display="https://podminky.urs.cz/item/CS_URS_2025_01/274326231"/>
    <hyperlink ref="F230" r:id="rId12" display="https://podminky.urs.cz/item/CS_URS_2025_01/274362021r"/>
    <hyperlink ref="F239" r:id="rId13" display="https://podminky.urs.cz/item/CS_URS_2025_01/321351010"/>
    <hyperlink ref="F244" r:id="rId14" display="https://podminky.urs.cz/item/CS_URS_2025_01/321352010"/>
    <hyperlink ref="F246" r:id="rId15" display="https://podminky.urs.cz/item/CS_URS_2025_01/451315111"/>
    <hyperlink ref="F255" r:id="rId16" display="https://podminky.urs.cz/item/CS_URS_2025_01/457571111"/>
    <hyperlink ref="F262" r:id="rId17" display="https://podminky.urs.cz/item/CS_URS_2025_01/457571211"/>
    <hyperlink ref="F277" r:id="rId18" display="https://podminky.urs.cz/item/CS_URS_2025_01/462511161"/>
    <hyperlink ref="F293" r:id="rId19" display="https://podminky.urs.cz/item/CS_URS_2025_01/463211141"/>
    <hyperlink ref="F301" r:id="rId20" display="https://podminky.urs.cz/item/CS_URS_2025_01/463211152"/>
    <hyperlink ref="F312" r:id="rId21" display="https://podminky.urs.cz/item/CS_URS_2025_01/464541111"/>
    <hyperlink ref="F324" r:id="rId22" display="https://podminky.urs.cz/item/CS_URS_2025_01/465511227"/>
    <hyperlink ref="F328" r:id="rId23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ROUND((SUM(BE120:BE287)),  2)</f>
        <v>0</v>
      </c>
      <c r="G33" s="39"/>
      <c r="H33" s="39"/>
      <c r="I33" s="156">
        <v>0.20999999999999999</v>
      </c>
      <c r="J33" s="155">
        <f>ROUND(((SUM(BE120:BE287))*I33),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ROUND((SUM(BF120:BF287)),  2)</f>
        <v>0</v>
      </c>
      <c r="G34" s="39"/>
      <c r="H34" s="39"/>
      <c r="I34" s="156">
        <v>0.12</v>
      </c>
      <c r="J34" s="155">
        <f>ROUND(((SUM(BF120:BF287))*I34),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ROUND((SUM(BG120:BG287)),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ROUND((SUM(BH120:BH287)),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ROUND((SUM(BI120:BI287)),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5 - SO 5 – Průtočná tůň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J242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J285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MVN Ovčí rybník – rekonstrukce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5 - SO 5 – Průtočná tůň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21</v>
      </c>
      <c r="D114" s="41"/>
      <c r="E114" s="41"/>
      <c r="F114" s="28" t="str">
        <f>F12</f>
        <v>Karlovy Vary</v>
      </c>
      <c r="G114" s="41"/>
      <c r="H114" s="41"/>
      <c r="I114" s="33" t="s">
        <v>23</v>
      </c>
      <c r="J114" s="80" t="str">
        <f>IF(J12="","",J12)</f>
        <v>28. 3. 2025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25</v>
      </c>
      <c r="D116" s="41"/>
      <c r="E116" s="41"/>
      <c r="F116" s="28" t="str">
        <f>E15</f>
        <v>Lázeňské lesy a parky Karlovy Vary, p. o.</v>
      </c>
      <c r="G116" s="41"/>
      <c r="H116" s="41"/>
      <c r="I116" s="33" t="s">
        <v>33</v>
      </c>
      <c r="J116" s="37" t="str">
        <f>E21</f>
        <v>AV ProENVI,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31</v>
      </c>
      <c r="D117" s="41"/>
      <c r="E117" s="41"/>
      <c r="F117" s="28" t="str">
        <f>IF(E18="","",E18)</f>
        <v>Vyplň údaj</v>
      </c>
      <c r="G117" s="41"/>
      <c r="H117" s="41"/>
      <c r="I117" s="33" t="s">
        <v>38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125</v>
      </c>
      <c r="D119" s="195" t="s">
        <v>67</v>
      </c>
      <c r="E119" s="195" t="s">
        <v>63</v>
      </c>
      <c r="F119" s="195" t="s">
        <v>64</v>
      </c>
      <c r="G119" s="195" t="s">
        <v>126</v>
      </c>
      <c r="H119" s="195" t="s">
        <v>127</v>
      </c>
      <c r="I119" s="195" t="s">
        <v>128</v>
      </c>
      <c r="J119" s="195" t="s">
        <v>116</v>
      </c>
      <c r="K119" s="196" t="s">
        <v>129</v>
      </c>
      <c r="L119" s="197"/>
      <c r="M119" s="101" t="s">
        <v>1</v>
      </c>
      <c r="N119" s="102" t="s">
        <v>46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62.3410765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81</v>
      </c>
      <c r="AU120" s="18" t="s">
        <v>118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81</v>
      </c>
      <c r="E121" s="206" t="s">
        <v>137</v>
      </c>
      <c r="F121" s="206" t="s">
        <v>138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P122+P242+P285</f>
        <v>0</v>
      </c>
      <c r="Q121" s="211"/>
      <c r="R121" s="212">
        <f>R122+R242+R285</f>
        <v>62.3410765</v>
      </c>
      <c r="S121" s="211"/>
      <c r="T121" s="213">
        <f>T122+T242+T285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90</v>
      </c>
      <c r="AT121" s="215" t="s">
        <v>81</v>
      </c>
      <c r="AU121" s="215" t="s">
        <v>82</v>
      </c>
      <c r="AY121" s="214" t="s">
        <v>139</v>
      </c>
      <c r="BK121" s="216">
        <f>BK122+BK242+BK285</f>
        <v>0</v>
      </c>
    </row>
    <row r="122" s="12" customFormat="1" ht="22.8" customHeight="1">
      <c r="A122" s="12"/>
      <c r="B122" s="203"/>
      <c r="C122" s="204"/>
      <c r="D122" s="205" t="s">
        <v>81</v>
      </c>
      <c r="E122" s="217" t="s">
        <v>90</v>
      </c>
      <c r="F122" s="217" t="s">
        <v>140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SUM(P123:P241)</f>
        <v>0</v>
      </c>
      <c r="Q122" s="211"/>
      <c r="R122" s="212">
        <f>SUM(R123:R241)</f>
        <v>0.192135</v>
      </c>
      <c r="S122" s="211"/>
      <c r="T122" s="213">
        <f>SUM(T123:T241)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90</v>
      </c>
      <c r="AT122" s="215" t="s">
        <v>81</v>
      </c>
      <c r="AU122" s="215" t="s">
        <v>90</v>
      </c>
      <c r="AY122" s="214" t="s">
        <v>139</v>
      </c>
      <c r="BK122" s="216">
        <f>SUM(BK123:BK241)</f>
        <v>0</v>
      </c>
    </row>
    <row r="123" s="2" customFormat="1" ht="24.15" customHeight="1">
      <c r="A123" s="39"/>
      <c r="B123" s="40"/>
      <c r="C123" s="219" t="s">
        <v>90</v>
      </c>
      <c r="D123" s="219" t="s">
        <v>141</v>
      </c>
      <c r="E123" s="220" t="s">
        <v>142</v>
      </c>
      <c r="F123" s="221" t="s">
        <v>143</v>
      </c>
      <c r="G123" s="222" t="s">
        <v>144</v>
      </c>
      <c r="H123" s="223">
        <v>5</v>
      </c>
      <c r="I123" s="224"/>
      <c r="J123" s="225">
        <f>ROUND(I123*H123,2)</f>
        <v>0</v>
      </c>
      <c r="K123" s="221" t="s">
        <v>303</v>
      </c>
      <c r="L123" s="45"/>
      <c r="M123" s="226" t="s">
        <v>1</v>
      </c>
      <c r="N123" s="227" t="s">
        <v>47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146</v>
      </c>
      <c r="AT123" s="230" t="s">
        <v>141</v>
      </c>
      <c r="AU123" s="230" t="s">
        <v>92</v>
      </c>
      <c r="AY123" s="18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90</v>
      </c>
      <c r="BK123" s="231">
        <f>ROUND(I123*H123,2)</f>
        <v>0</v>
      </c>
      <c r="BL123" s="18" t="s">
        <v>146</v>
      </c>
      <c r="BM123" s="230" t="s">
        <v>1027</v>
      </c>
    </row>
    <row r="124" s="2" customFormat="1">
      <c r="A124" s="39"/>
      <c r="B124" s="40"/>
      <c r="C124" s="41"/>
      <c r="D124" s="232" t="s">
        <v>148</v>
      </c>
      <c r="E124" s="41"/>
      <c r="F124" s="233" t="s">
        <v>1028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148</v>
      </c>
      <c r="AU124" s="18" t="s">
        <v>92</v>
      </c>
    </row>
    <row r="125" s="13" customFormat="1">
      <c r="A125" s="13"/>
      <c r="B125" s="237"/>
      <c r="C125" s="238"/>
      <c r="D125" s="239" t="s">
        <v>150</v>
      </c>
      <c r="E125" s="240" t="s">
        <v>1</v>
      </c>
      <c r="F125" s="241" t="s">
        <v>1029</v>
      </c>
      <c r="G125" s="238"/>
      <c r="H125" s="242">
        <v>5</v>
      </c>
      <c r="I125" s="243"/>
      <c r="J125" s="238"/>
      <c r="K125" s="238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150</v>
      </c>
      <c r="AU125" s="248" t="s">
        <v>92</v>
      </c>
      <c r="AV125" s="13" t="s">
        <v>92</v>
      </c>
      <c r="AW125" s="13" t="s">
        <v>37</v>
      </c>
      <c r="AX125" s="13" t="s">
        <v>90</v>
      </c>
      <c r="AY125" s="248" t="s">
        <v>139</v>
      </c>
    </row>
    <row r="126" s="2" customFormat="1" ht="24.15" customHeight="1">
      <c r="A126" s="39"/>
      <c r="B126" s="40"/>
      <c r="C126" s="219" t="s">
        <v>92</v>
      </c>
      <c r="D126" s="219" t="s">
        <v>141</v>
      </c>
      <c r="E126" s="220" t="s">
        <v>154</v>
      </c>
      <c r="F126" s="221" t="s">
        <v>155</v>
      </c>
      <c r="G126" s="222" t="s">
        <v>144</v>
      </c>
      <c r="H126" s="223">
        <v>12</v>
      </c>
      <c r="I126" s="224"/>
      <c r="J126" s="225">
        <f>ROUND(I126*H126,2)</f>
        <v>0</v>
      </c>
      <c r="K126" s="221" t="s">
        <v>303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146</v>
      </c>
      <c r="AT126" s="230" t="s">
        <v>141</v>
      </c>
      <c r="AU126" s="230" t="s">
        <v>92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90</v>
      </c>
      <c r="BK126" s="231">
        <f>ROUND(I126*H126,2)</f>
        <v>0</v>
      </c>
      <c r="BL126" s="18" t="s">
        <v>146</v>
      </c>
      <c r="BM126" s="230" t="s">
        <v>1030</v>
      </c>
    </row>
    <row r="127" s="2" customFormat="1">
      <c r="A127" s="39"/>
      <c r="B127" s="40"/>
      <c r="C127" s="41"/>
      <c r="D127" s="232" t="s">
        <v>148</v>
      </c>
      <c r="E127" s="41"/>
      <c r="F127" s="233" t="s">
        <v>1031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92</v>
      </c>
    </row>
    <row r="128" s="2" customFormat="1">
      <c r="A128" s="39"/>
      <c r="B128" s="40"/>
      <c r="C128" s="41"/>
      <c r="D128" s="239" t="s">
        <v>177</v>
      </c>
      <c r="E128" s="41"/>
      <c r="F128" s="260" t="s">
        <v>1032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177</v>
      </c>
      <c r="AU128" s="18" t="s">
        <v>92</v>
      </c>
    </row>
    <row r="129" s="13" customFormat="1">
      <c r="A129" s="13"/>
      <c r="B129" s="237"/>
      <c r="C129" s="238"/>
      <c r="D129" s="239" t="s">
        <v>150</v>
      </c>
      <c r="E129" s="240" t="s">
        <v>1</v>
      </c>
      <c r="F129" s="241" t="s">
        <v>1033</v>
      </c>
      <c r="G129" s="238"/>
      <c r="H129" s="242">
        <v>7</v>
      </c>
      <c r="I129" s="243"/>
      <c r="J129" s="238"/>
      <c r="K129" s="238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150</v>
      </c>
      <c r="AU129" s="248" t="s">
        <v>92</v>
      </c>
      <c r="AV129" s="13" t="s">
        <v>92</v>
      </c>
      <c r="AW129" s="13" t="s">
        <v>37</v>
      </c>
      <c r="AX129" s="13" t="s">
        <v>82</v>
      </c>
      <c r="AY129" s="248" t="s">
        <v>139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1034</v>
      </c>
      <c r="G130" s="238"/>
      <c r="H130" s="242">
        <v>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92</v>
      </c>
      <c r="AV130" s="13" t="s">
        <v>92</v>
      </c>
      <c r="AW130" s="13" t="s">
        <v>37</v>
      </c>
      <c r="AX130" s="13" t="s">
        <v>82</v>
      </c>
      <c r="AY130" s="248" t="s">
        <v>139</v>
      </c>
    </row>
    <row r="131" s="14" customFormat="1">
      <c r="A131" s="14"/>
      <c r="B131" s="249"/>
      <c r="C131" s="250"/>
      <c r="D131" s="239" t="s">
        <v>150</v>
      </c>
      <c r="E131" s="251" t="s">
        <v>1</v>
      </c>
      <c r="F131" s="252" t="s">
        <v>153</v>
      </c>
      <c r="G131" s="250"/>
      <c r="H131" s="253">
        <v>12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150</v>
      </c>
      <c r="AU131" s="259" t="s">
        <v>92</v>
      </c>
      <c r="AV131" s="14" t="s">
        <v>146</v>
      </c>
      <c r="AW131" s="14" t="s">
        <v>37</v>
      </c>
      <c r="AX131" s="14" t="s">
        <v>90</v>
      </c>
      <c r="AY131" s="259" t="s">
        <v>139</v>
      </c>
    </row>
    <row r="132" s="2" customFormat="1" ht="24.15" customHeight="1">
      <c r="A132" s="39"/>
      <c r="B132" s="40"/>
      <c r="C132" s="219" t="s">
        <v>160</v>
      </c>
      <c r="D132" s="219" t="s">
        <v>141</v>
      </c>
      <c r="E132" s="220" t="s">
        <v>161</v>
      </c>
      <c r="F132" s="221" t="s">
        <v>162</v>
      </c>
      <c r="G132" s="222" t="s">
        <v>144</v>
      </c>
      <c r="H132" s="223">
        <v>1</v>
      </c>
      <c r="I132" s="224"/>
      <c r="J132" s="225">
        <f>ROUND(I132*H132,2)</f>
        <v>0</v>
      </c>
      <c r="K132" s="221" t="s">
        <v>303</v>
      </c>
      <c r="L132" s="45"/>
      <c r="M132" s="226" t="s">
        <v>1</v>
      </c>
      <c r="N132" s="227" t="s">
        <v>47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146</v>
      </c>
      <c r="AT132" s="230" t="s">
        <v>141</v>
      </c>
      <c r="AU132" s="230" t="s">
        <v>92</v>
      </c>
      <c r="AY132" s="18" t="s">
        <v>139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90</v>
      </c>
      <c r="BK132" s="231">
        <f>ROUND(I132*H132,2)</f>
        <v>0</v>
      </c>
      <c r="BL132" s="18" t="s">
        <v>146</v>
      </c>
      <c r="BM132" s="230" t="s">
        <v>1035</v>
      </c>
    </row>
    <row r="133" s="2" customFormat="1">
      <c r="A133" s="39"/>
      <c r="B133" s="40"/>
      <c r="C133" s="41"/>
      <c r="D133" s="232" t="s">
        <v>148</v>
      </c>
      <c r="E133" s="41"/>
      <c r="F133" s="233" t="s">
        <v>1036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92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1037</v>
      </c>
      <c r="G134" s="238"/>
      <c r="H134" s="242">
        <v>1</v>
      </c>
      <c r="I134" s="243"/>
      <c r="J134" s="238"/>
      <c r="K134" s="238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92</v>
      </c>
      <c r="AV134" s="13" t="s">
        <v>92</v>
      </c>
      <c r="AW134" s="13" t="s">
        <v>37</v>
      </c>
      <c r="AX134" s="13" t="s">
        <v>90</v>
      </c>
      <c r="AY134" s="248" t="s">
        <v>139</v>
      </c>
    </row>
    <row r="135" s="2" customFormat="1" ht="44.25" customHeight="1">
      <c r="A135" s="39"/>
      <c r="B135" s="40"/>
      <c r="C135" s="219" t="s">
        <v>146</v>
      </c>
      <c r="D135" s="219" t="s">
        <v>141</v>
      </c>
      <c r="E135" s="220" t="s">
        <v>195</v>
      </c>
      <c r="F135" s="221" t="s">
        <v>196</v>
      </c>
      <c r="G135" s="222" t="s">
        <v>168</v>
      </c>
      <c r="H135" s="223">
        <v>144.75</v>
      </c>
      <c r="I135" s="224"/>
      <c r="J135" s="225">
        <f>ROUND(I135*H135,2)</f>
        <v>0</v>
      </c>
      <c r="K135" s="221" t="s">
        <v>303</v>
      </c>
      <c r="L135" s="45"/>
      <c r="M135" s="226" t="s">
        <v>1</v>
      </c>
      <c r="N135" s="227" t="s">
        <v>47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146</v>
      </c>
      <c r="AT135" s="230" t="s">
        <v>141</v>
      </c>
      <c r="AU135" s="230" t="s">
        <v>92</v>
      </c>
      <c r="AY135" s="18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90</v>
      </c>
      <c r="BK135" s="231">
        <f>ROUND(I135*H135,2)</f>
        <v>0</v>
      </c>
      <c r="BL135" s="18" t="s">
        <v>146</v>
      </c>
      <c r="BM135" s="230" t="s">
        <v>1038</v>
      </c>
    </row>
    <row r="136" s="2" customFormat="1">
      <c r="A136" s="39"/>
      <c r="B136" s="40"/>
      <c r="C136" s="41"/>
      <c r="D136" s="232" t="s">
        <v>148</v>
      </c>
      <c r="E136" s="41"/>
      <c r="F136" s="233" t="s">
        <v>883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92</v>
      </c>
    </row>
    <row r="137" s="15" customFormat="1">
      <c r="A137" s="15"/>
      <c r="B137" s="261"/>
      <c r="C137" s="262"/>
      <c r="D137" s="239" t="s">
        <v>150</v>
      </c>
      <c r="E137" s="263" t="s">
        <v>1</v>
      </c>
      <c r="F137" s="264" t="s">
        <v>1039</v>
      </c>
      <c r="G137" s="262"/>
      <c r="H137" s="263" t="s">
        <v>1</v>
      </c>
      <c r="I137" s="265"/>
      <c r="J137" s="262"/>
      <c r="K137" s="262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150</v>
      </c>
      <c r="AU137" s="270" t="s">
        <v>92</v>
      </c>
      <c r="AV137" s="15" t="s">
        <v>90</v>
      </c>
      <c r="AW137" s="15" t="s">
        <v>37</v>
      </c>
      <c r="AX137" s="15" t="s">
        <v>82</v>
      </c>
      <c r="AY137" s="270" t="s">
        <v>139</v>
      </c>
    </row>
    <row r="138" s="13" customFormat="1">
      <c r="A138" s="13"/>
      <c r="B138" s="237"/>
      <c r="C138" s="238"/>
      <c r="D138" s="239" t="s">
        <v>150</v>
      </c>
      <c r="E138" s="240" t="s">
        <v>1</v>
      </c>
      <c r="F138" s="241" t="s">
        <v>1040</v>
      </c>
      <c r="G138" s="238"/>
      <c r="H138" s="242">
        <v>11.880000000000001</v>
      </c>
      <c r="I138" s="243"/>
      <c r="J138" s="238"/>
      <c r="K138" s="238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150</v>
      </c>
      <c r="AU138" s="248" t="s">
        <v>92</v>
      </c>
      <c r="AV138" s="13" t="s">
        <v>92</v>
      </c>
      <c r="AW138" s="13" t="s">
        <v>37</v>
      </c>
      <c r="AX138" s="13" t="s">
        <v>82</v>
      </c>
      <c r="AY138" s="248" t="s">
        <v>139</v>
      </c>
    </row>
    <row r="139" s="13" customFormat="1">
      <c r="A139" s="13"/>
      <c r="B139" s="237"/>
      <c r="C139" s="238"/>
      <c r="D139" s="239" t="s">
        <v>150</v>
      </c>
      <c r="E139" s="240" t="s">
        <v>1</v>
      </c>
      <c r="F139" s="241" t="s">
        <v>1041</v>
      </c>
      <c r="G139" s="238"/>
      <c r="H139" s="242">
        <v>7.9800000000000004</v>
      </c>
      <c r="I139" s="243"/>
      <c r="J139" s="238"/>
      <c r="K139" s="238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150</v>
      </c>
      <c r="AU139" s="248" t="s">
        <v>92</v>
      </c>
      <c r="AV139" s="13" t="s">
        <v>92</v>
      </c>
      <c r="AW139" s="13" t="s">
        <v>37</v>
      </c>
      <c r="AX139" s="13" t="s">
        <v>82</v>
      </c>
      <c r="AY139" s="248" t="s">
        <v>139</v>
      </c>
    </row>
    <row r="140" s="13" customFormat="1">
      <c r="A140" s="13"/>
      <c r="B140" s="237"/>
      <c r="C140" s="238"/>
      <c r="D140" s="239" t="s">
        <v>150</v>
      </c>
      <c r="E140" s="240" t="s">
        <v>1</v>
      </c>
      <c r="F140" s="241" t="s">
        <v>1042</v>
      </c>
      <c r="G140" s="238"/>
      <c r="H140" s="242">
        <v>8.5399999999999991</v>
      </c>
      <c r="I140" s="243"/>
      <c r="J140" s="238"/>
      <c r="K140" s="238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92</v>
      </c>
      <c r="AV140" s="13" t="s">
        <v>92</v>
      </c>
      <c r="AW140" s="13" t="s">
        <v>37</v>
      </c>
      <c r="AX140" s="13" t="s">
        <v>82</v>
      </c>
      <c r="AY140" s="248" t="s">
        <v>139</v>
      </c>
    </row>
    <row r="141" s="13" customFormat="1">
      <c r="A141" s="13"/>
      <c r="B141" s="237"/>
      <c r="C141" s="238"/>
      <c r="D141" s="239" t="s">
        <v>150</v>
      </c>
      <c r="E141" s="240" t="s">
        <v>1</v>
      </c>
      <c r="F141" s="241" t="s">
        <v>1043</v>
      </c>
      <c r="G141" s="238"/>
      <c r="H141" s="242">
        <v>83.159999999999997</v>
      </c>
      <c r="I141" s="243"/>
      <c r="J141" s="238"/>
      <c r="K141" s="238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92</v>
      </c>
      <c r="AV141" s="13" t="s">
        <v>92</v>
      </c>
      <c r="AW141" s="13" t="s">
        <v>37</v>
      </c>
      <c r="AX141" s="13" t="s">
        <v>82</v>
      </c>
      <c r="AY141" s="248" t="s">
        <v>139</v>
      </c>
    </row>
    <row r="142" s="13" customFormat="1">
      <c r="A142" s="13"/>
      <c r="B142" s="237"/>
      <c r="C142" s="238"/>
      <c r="D142" s="239" t="s">
        <v>150</v>
      </c>
      <c r="E142" s="240" t="s">
        <v>1</v>
      </c>
      <c r="F142" s="241" t="s">
        <v>1044</v>
      </c>
      <c r="G142" s="238"/>
      <c r="H142" s="242">
        <v>7.9100000000000001</v>
      </c>
      <c r="I142" s="243"/>
      <c r="J142" s="238"/>
      <c r="K142" s="238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150</v>
      </c>
      <c r="AU142" s="248" t="s">
        <v>92</v>
      </c>
      <c r="AV142" s="13" t="s">
        <v>92</v>
      </c>
      <c r="AW142" s="13" t="s">
        <v>37</v>
      </c>
      <c r="AX142" s="13" t="s">
        <v>82</v>
      </c>
      <c r="AY142" s="248" t="s">
        <v>139</v>
      </c>
    </row>
    <row r="143" s="13" customFormat="1">
      <c r="A143" s="13"/>
      <c r="B143" s="237"/>
      <c r="C143" s="238"/>
      <c r="D143" s="239" t="s">
        <v>150</v>
      </c>
      <c r="E143" s="240" t="s">
        <v>1</v>
      </c>
      <c r="F143" s="241" t="s">
        <v>1045</v>
      </c>
      <c r="G143" s="238"/>
      <c r="H143" s="242">
        <v>9.4399999999999995</v>
      </c>
      <c r="I143" s="243"/>
      <c r="J143" s="238"/>
      <c r="K143" s="238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150</v>
      </c>
      <c r="AU143" s="248" t="s">
        <v>92</v>
      </c>
      <c r="AV143" s="13" t="s">
        <v>92</v>
      </c>
      <c r="AW143" s="13" t="s">
        <v>37</v>
      </c>
      <c r="AX143" s="13" t="s">
        <v>82</v>
      </c>
      <c r="AY143" s="248" t="s">
        <v>139</v>
      </c>
    </row>
    <row r="144" s="13" customFormat="1">
      <c r="A144" s="13"/>
      <c r="B144" s="237"/>
      <c r="C144" s="238"/>
      <c r="D144" s="239" t="s">
        <v>150</v>
      </c>
      <c r="E144" s="240" t="s">
        <v>1</v>
      </c>
      <c r="F144" s="241" t="s">
        <v>1046</v>
      </c>
      <c r="G144" s="238"/>
      <c r="H144" s="242">
        <v>15.84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150</v>
      </c>
      <c r="AU144" s="248" t="s">
        <v>92</v>
      </c>
      <c r="AV144" s="13" t="s">
        <v>92</v>
      </c>
      <c r="AW144" s="13" t="s">
        <v>37</v>
      </c>
      <c r="AX144" s="13" t="s">
        <v>82</v>
      </c>
      <c r="AY144" s="248" t="s">
        <v>139</v>
      </c>
    </row>
    <row r="145" s="14" customFormat="1">
      <c r="A145" s="14"/>
      <c r="B145" s="249"/>
      <c r="C145" s="250"/>
      <c r="D145" s="239" t="s">
        <v>150</v>
      </c>
      <c r="E145" s="251" t="s">
        <v>1</v>
      </c>
      <c r="F145" s="252" t="s">
        <v>153</v>
      </c>
      <c r="G145" s="250"/>
      <c r="H145" s="253">
        <v>144.75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150</v>
      </c>
      <c r="AU145" s="259" t="s">
        <v>92</v>
      </c>
      <c r="AV145" s="14" t="s">
        <v>146</v>
      </c>
      <c r="AW145" s="14" t="s">
        <v>37</v>
      </c>
      <c r="AX145" s="14" t="s">
        <v>90</v>
      </c>
      <c r="AY145" s="259" t="s">
        <v>139</v>
      </c>
    </row>
    <row r="146" s="2" customFormat="1" ht="33" customHeight="1">
      <c r="A146" s="39"/>
      <c r="B146" s="40"/>
      <c r="C146" s="219" t="s">
        <v>172</v>
      </c>
      <c r="D146" s="219" t="s">
        <v>141</v>
      </c>
      <c r="E146" s="220" t="s">
        <v>891</v>
      </c>
      <c r="F146" s="221" t="s">
        <v>892</v>
      </c>
      <c r="G146" s="222" t="s">
        <v>168</v>
      </c>
      <c r="H146" s="223">
        <v>258.99900000000002</v>
      </c>
      <c r="I146" s="224"/>
      <c r="J146" s="225">
        <f>ROUND(I146*H146,2)</f>
        <v>0</v>
      </c>
      <c r="K146" s="221" t="s">
        <v>303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146</v>
      </c>
      <c r="AT146" s="230" t="s">
        <v>141</v>
      </c>
      <c r="AU146" s="230" t="s">
        <v>92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146</v>
      </c>
      <c r="BM146" s="230" t="s">
        <v>1047</v>
      </c>
    </row>
    <row r="147" s="2" customFormat="1">
      <c r="A147" s="39"/>
      <c r="B147" s="40"/>
      <c r="C147" s="41"/>
      <c r="D147" s="232" t="s">
        <v>148</v>
      </c>
      <c r="E147" s="41"/>
      <c r="F147" s="233" t="s">
        <v>894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92</v>
      </c>
    </row>
    <row r="148" s="15" customFormat="1">
      <c r="A148" s="15"/>
      <c r="B148" s="261"/>
      <c r="C148" s="262"/>
      <c r="D148" s="239" t="s">
        <v>150</v>
      </c>
      <c r="E148" s="263" t="s">
        <v>1</v>
      </c>
      <c r="F148" s="264" t="s">
        <v>1048</v>
      </c>
      <c r="G148" s="262"/>
      <c r="H148" s="263" t="s">
        <v>1</v>
      </c>
      <c r="I148" s="265"/>
      <c r="J148" s="262"/>
      <c r="K148" s="262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150</v>
      </c>
      <c r="AU148" s="270" t="s">
        <v>92</v>
      </c>
      <c r="AV148" s="15" t="s">
        <v>90</v>
      </c>
      <c r="AW148" s="15" t="s">
        <v>37</v>
      </c>
      <c r="AX148" s="15" t="s">
        <v>82</v>
      </c>
      <c r="AY148" s="270" t="s">
        <v>139</v>
      </c>
    </row>
    <row r="149" s="15" customFormat="1">
      <c r="A149" s="15"/>
      <c r="B149" s="261"/>
      <c r="C149" s="262"/>
      <c r="D149" s="239" t="s">
        <v>150</v>
      </c>
      <c r="E149" s="263" t="s">
        <v>1</v>
      </c>
      <c r="F149" s="264" t="s">
        <v>1049</v>
      </c>
      <c r="G149" s="262"/>
      <c r="H149" s="263" t="s">
        <v>1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150</v>
      </c>
      <c r="AU149" s="270" t="s">
        <v>92</v>
      </c>
      <c r="AV149" s="15" t="s">
        <v>90</v>
      </c>
      <c r="AW149" s="15" t="s">
        <v>37</v>
      </c>
      <c r="AX149" s="15" t="s">
        <v>82</v>
      </c>
      <c r="AY149" s="270" t="s">
        <v>139</v>
      </c>
    </row>
    <row r="150" s="13" customFormat="1">
      <c r="A150" s="13"/>
      <c r="B150" s="237"/>
      <c r="C150" s="238"/>
      <c r="D150" s="239" t="s">
        <v>150</v>
      </c>
      <c r="E150" s="240" t="s">
        <v>1</v>
      </c>
      <c r="F150" s="241" t="s">
        <v>1050</v>
      </c>
      <c r="G150" s="238"/>
      <c r="H150" s="242">
        <v>8.7539999999999996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92</v>
      </c>
      <c r="AV150" s="13" t="s">
        <v>92</v>
      </c>
      <c r="AW150" s="13" t="s">
        <v>37</v>
      </c>
      <c r="AX150" s="13" t="s">
        <v>82</v>
      </c>
      <c r="AY150" s="248" t="s">
        <v>139</v>
      </c>
    </row>
    <row r="151" s="13" customFormat="1">
      <c r="A151" s="13"/>
      <c r="B151" s="237"/>
      <c r="C151" s="238"/>
      <c r="D151" s="239" t="s">
        <v>150</v>
      </c>
      <c r="E151" s="240" t="s">
        <v>1</v>
      </c>
      <c r="F151" s="241" t="s">
        <v>1051</v>
      </c>
      <c r="G151" s="238"/>
      <c r="H151" s="242">
        <v>53.039999999999999</v>
      </c>
      <c r="I151" s="243"/>
      <c r="J151" s="238"/>
      <c r="K151" s="238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92</v>
      </c>
      <c r="AV151" s="13" t="s">
        <v>92</v>
      </c>
      <c r="AW151" s="13" t="s">
        <v>37</v>
      </c>
      <c r="AX151" s="13" t="s">
        <v>82</v>
      </c>
      <c r="AY151" s="248" t="s">
        <v>139</v>
      </c>
    </row>
    <row r="152" s="13" customFormat="1">
      <c r="A152" s="13"/>
      <c r="B152" s="237"/>
      <c r="C152" s="238"/>
      <c r="D152" s="239" t="s">
        <v>150</v>
      </c>
      <c r="E152" s="240" t="s">
        <v>1</v>
      </c>
      <c r="F152" s="241" t="s">
        <v>1052</v>
      </c>
      <c r="G152" s="238"/>
      <c r="H152" s="242">
        <v>63.683999999999998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92</v>
      </c>
      <c r="AV152" s="13" t="s">
        <v>92</v>
      </c>
      <c r="AW152" s="13" t="s">
        <v>37</v>
      </c>
      <c r="AX152" s="13" t="s">
        <v>82</v>
      </c>
      <c r="AY152" s="248" t="s">
        <v>139</v>
      </c>
    </row>
    <row r="153" s="13" customFormat="1">
      <c r="A153" s="13"/>
      <c r="B153" s="237"/>
      <c r="C153" s="238"/>
      <c r="D153" s="239" t="s">
        <v>150</v>
      </c>
      <c r="E153" s="240" t="s">
        <v>1</v>
      </c>
      <c r="F153" s="241" t="s">
        <v>1053</v>
      </c>
      <c r="G153" s="238"/>
      <c r="H153" s="242">
        <v>36.161999999999999</v>
      </c>
      <c r="I153" s="243"/>
      <c r="J153" s="238"/>
      <c r="K153" s="238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150</v>
      </c>
      <c r="AU153" s="248" t="s">
        <v>92</v>
      </c>
      <c r="AV153" s="13" t="s">
        <v>92</v>
      </c>
      <c r="AW153" s="13" t="s">
        <v>37</v>
      </c>
      <c r="AX153" s="13" t="s">
        <v>82</v>
      </c>
      <c r="AY153" s="248" t="s">
        <v>139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1054</v>
      </c>
      <c r="G154" s="238"/>
      <c r="H154" s="242">
        <v>7.8739999999999997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92</v>
      </c>
      <c r="AV154" s="13" t="s">
        <v>92</v>
      </c>
      <c r="AW154" s="13" t="s">
        <v>37</v>
      </c>
      <c r="AX154" s="13" t="s">
        <v>82</v>
      </c>
      <c r="AY154" s="248" t="s">
        <v>139</v>
      </c>
    </row>
    <row r="155" s="13" customFormat="1">
      <c r="A155" s="13"/>
      <c r="B155" s="237"/>
      <c r="C155" s="238"/>
      <c r="D155" s="239" t="s">
        <v>150</v>
      </c>
      <c r="E155" s="240" t="s">
        <v>1</v>
      </c>
      <c r="F155" s="241" t="s">
        <v>1055</v>
      </c>
      <c r="G155" s="238"/>
      <c r="H155" s="242">
        <v>8.907</v>
      </c>
      <c r="I155" s="243"/>
      <c r="J155" s="238"/>
      <c r="K155" s="238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150</v>
      </c>
      <c r="AU155" s="248" t="s">
        <v>92</v>
      </c>
      <c r="AV155" s="13" t="s">
        <v>92</v>
      </c>
      <c r="AW155" s="13" t="s">
        <v>37</v>
      </c>
      <c r="AX155" s="13" t="s">
        <v>82</v>
      </c>
      <c r="AY155" s="248" t="s">
        <v>139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1056</v>
      </c>
      <c r="G156" s="238"/>
      <c r="H156" s="242">
        <v>61.5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92</v>
      </c>
      <c r="AV156" s="13" t="s">
        <v>92</v>
      </c>
      <c r="AW156" s="13" t="s">
        <v>37</v>
      </c>
      <c r="AX156" s="13" t="s">
        <v>82</v>
      </c>
      <c r="AY156" s="248" t="s">
        <v>139</v>
      </c>
    </row>
    <row r="157" s="13" customFormat="1">
      <c r="A157" s="13"/>
      <c r="B157" s="237"/>
      <c r="C157" s="238"/>
      <c r="D157" s="239" t="s">
        <v>150</v>
      </c>
      <c r="E157" s="240" t="s">
        <v>1</v>
      </c>
      <c r="F157" s="241" t="s">
        <v>1057</v>
      </c>
      <c r="G157" s="238"/>
      <c r="H157" s="242">
        <v>19.077999999999999</v>
      </c>
      <c r="I157" s="243"/>
      <c r="J157" s="238"/>
      <c r="K157" s="238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150</v>
      </c>
      <c r="AU157" s="248" t="s">
        <v>92</v>
      </c>
      <c r="AV157" s="13" t="s">
        <v>92</v>
      </c>
      <c r="AW157" s="13" t="s">
        <v>37</v>
      </c>
      <c r="AX157" s="13" t="s">
        <v>82</v>
      </c>
      <c r="AY157" s="248" t="s">
        <v>139</v>
      </c>
    </row>
    <row r="158" s="14" customFormat="1">
      <c r="A158" s="14"/>
      <c r="B158" s="249"/>
      <c r="C158" s="250"/>
      <c r="D158" s="239" t="s">
        <v>150</v>
      </c>
      <c r="E158" s="251" t="s">
        <v>1</v>
      </c>
      <c r="F158" s="252" t="s">
        <v>153</v>
      </c>
      <c r="G158" s="250"/>
      <c r="H158" s="253">
        <v>258.99900000000002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150</v>
      </c>
      <c r="AU158" s="259" t="s">
        <v>92</v>
      </c>
      <c r="AV158" s="14" t="s">
        <v>146</v>
      </c>
      <c r="AW158" s="14" t="s">
        <v>37</v>
      </c>
      <c r="AX158" s="14" t="s">
        <v>90</v>
      </c>
      <c r="AY158" s="259" t="s">
        <v>139</v>
      </c>
    </row>
    <row r="159" s="2" customFormat="1" ht="44.25" customHeight="1">
      <c r="A159" s="39"/>
      <c r="B159" s="40"/>
      <c r="C159" s="219" t="s">
        <v>194</v>
      </c>
      <c r="D159" s="219" t="s">
        <v>141</v>
      </c>
      <c r="E159" s="220" t="s">
        <v>1058</v>
      </c>
      <c r="F159" s="221" t="s">
        <v>1059</v>
      </c>
      <c r="G159" s="222" t="s">
        <v>168</v>
      </c>
      <c r="H159" s="223">
        <v>9.4849999999999994</v>
      </c>
      <c r="I159" s="224"/>
      <c r="J159" s="225">
        <f>ROUND(I159*H159,2)</f>
        <v>0</v>
      </c>
      <c r="K159" s="221" t="s">
        <v>303</v>
      </c>
      <c r="L159" s="45"/>
      <c r="M159" s="226" t="s">
        <v>1</v>
      </c>
      <c r="N159" s="227" t="s">
        <v>47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146</v>
      </c>
      <c r="AT159" s="230" t="s">
        <v>141</v>
      </c>
      <c r="AU159" s="230" t="s">
        <v>92</v>
      </c>
      <c r="AY159" s="18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90</v>
      </c>
      <c r="BK159" s="231">
        <f>ROUND(I159*H159,2)</f>
        <v>0</v>
      </c>
      <c r="BL159" s="18" t="s">
        <v>146</v>
      </c>
      <c r="BM159" s="230" t="s">
        <v>1060</v>
      </c>
    </row>
    <row r="160" s="2" customFormat="1">
      <c r="A160" s="39"/>
      <c r="B160" s="40"/>
      <c r="C160" s="41"/>
      <c r="D160" s="232" t="s">
        <v>148</v>
      </c>
      <c r="E160" s="41"/>
      <c r="F160" s="233" t="s">
        <v>1061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92</v>
      </c>
    </row>
    <row r="161" s="15" customFormat="1">
      <c r="A161" s="15"/>
      <c r="B161" s="261"/>
      <c r="C161" s="262"/>
      <c r="D161" s="239" t="s">
        <v>150</v>
      </c>
      <c r="E161" s="263" t="s">
        <v>1</v>
      </c>
      <c r="F161" s="264" t="s">
        <v>1062</v>
      </c>
      <c r="G161" s="262"/>
      <c r="H161" s="263" t="s">
        <v>1</v>
      </c>
      <c r="I161" s="265"/>
      <c r="J161" s="262"/>
      <c r="K161" s="262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150</v>
      </c>
      <c r="AU161" s="270" t="s">
        <v>92</v>
      </c>
      <c r="AV161" s="15" t="s">
        <v>90</v>
      </c>
      <c r="AW161" s="15" t="s">
        <v>37</v>
      </c>
      <c r="AX161" s="15" t="s">
        <v>82</v>
      </c>
      <c r="AY161" s="270" t="s">
        <v>139</v>
      </c>
    </row>
    <row r="162" s="13" customFormat="1">
      <c r="A162" s="13"/>
      <c r="B162" s="237"/>
      <c r="C162" s="238"/>
      <c r="D162" s="239" t="s">
        <v>150</v>
      </c>
      <c r="E162" s="240" t="s">
        <v>1</v>
      </c>
      <c r="F162" s="241" t="s">
        <v>1063</v>
      </c>
      <c r="G162" s="238"/>
      <c r="H162" s="242">
        <v>2.1120000000000001</v>
      </c>
      <c r="I162" s="243"/>
      <c r="J162" s="238"/>
      <c r="K162" s="238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150</v>
      </c>
      <c r="AU162" s="248" t="s">
        <v>92</v>
      </c>
      <c r="AV162" s="13" t="s">
        <v>92</v>
      </c>
      <c r="AW162" s="13" t="s">
        <v>37</v>
      </c>
      <c r="AX162" s="13" t="s">
        <v>82</v>
      </c>
      <c r="AY162" s="248" t="s">
        <v>139</v>
      </c>
    </row>
    <row r="163" s="13" customFormat="1">
      <c r="A163" s="13"/>
      <c r="B163" s="237"/>
      <c r="C163" s="238"/>
      <c r="D163" s="239" t="s">
        <v>150</v>
      </c>
      <c r="E163" s="240" t="s">
        <v>1</v>
      </c>
      <c r="F163" s="241" t="s">
        <v>1064</v>
      </c>
      <c r="G163" s="238"/>
      <c r="H163" s="242">
        <v>2.573</v>
      </c>
      <c r="I163" s="243"/>
      <c r="J163" s="238"/>
      <c r="K163" s="238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150</v>
      </c>
      <c r="AU163" s="248" t="s">
        <v>92</v>
      </c>
      <c r="AV163" s="13" t="s">
        <v>92</v>
      </c>
      <c r="AW163" s="13" t="s">
        <v>37</v>
      </c>
      <c r="AX163" s="13" t="s">
        <v>82</v>
      </c>
      <c r="AY163" s="248" t="s">
        <v>139</v>
      </c>
    </row>
    <row r="164" s="13" customFormat="1">
      <c r="A164" s="13"/>
      <c r="B164" s="237"/>
      <c r="C164" s="238"/>
      <c r="D164" s="239" t="s">
        <v>150</v>
      </c>
      <c r="E164" s="240" t="s">
        <v>1</v>
      </c>
      <c r="F164" s="241" t="s">
        <v>1065</v>
      </c>
      <c r="G164" s="238"/>
      <c r="H164" s="242">
        <v>4.7999999999999998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150</v>
      </c>
      <c r="AU164" s="248" t="s">
        <v>92</v>
      </c>
      <c r="AV164" s="13" t="s">
        <v>92</v>
      </c>
      <c r="AW164" s="13" t="s">
        <v>37</v>
      </c>
      <c r="AX164" s="13" t="s">
        <v>82</v>
      </c>
      <c r="AY164" s="248" t="s">
        <v>139</v>
      </c>
    </row>
    <row r="165" s="14" customFormat="1">
      <c r="A165" s="14"/>
      <c r="B165" s="249"/>
      <c r="C165" s="250"/>
      <c r="D165" s="239" t="s">
        <v>150</v>
      </c>
      <c r="E165" s="251" t="s">
        <v>1</v>
      </c>
      <c r="F165" s="252" t="s">
        <v>153</v>
      </c>
      <c r="G165" s="250"/>
      <c r="H165" s="253">
        <v>9.4849999999999994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150</v>
      </c>
      <c r="AU165" s="259" t="s">
        <v>92</v>
      </c>
      <c r="AV165" s="14" t="s">
        <v>146</v>
      </c>
      <c r="AW165" s="14" t="s">
        <v>37</v>
      </c>
      <c r="AX165" s="14" t="s">
        <v>90</v>
      </c>
      <c r="AY165" s="259" t="s">
        <v>139</v>
      </c>
    </row>
    <row r="166" s="2" customFormat="1" ht="62.7" customHeight="1">
      <c r="A166" s="39"/>
      <c r="B166" s="40"/>
      <c r="C166" s="219" t="s">
        <v>201</v>
      </c>
      <c r="D166" s="219" t="s">
        <v>141</v>
      </c>
      <c r="E166" s="220" t="s">
        <v>202</v>
      </c>
      <c r="F166" s="221" t="s">
        <v>203</v>
      </c>
      <c r="G166" s="222" t="s">
        <v>168</v>
      </c>
      <c r="H166" s="223">
        <v>701.78499999999997</v>
      </c>
      <c r="I166" s="224"/>
      <c r="J166" s="225">
        <f>ROUND(I166*H166,2)</f>
        <v>0</v>
      </c>
      <c r="K166" s="221" t="s">
        <v>303</v>
      </c>
      <c r="L166" s="45"/>
      <c r="M166" s="226" t="s">
        <v>1</v>
      </c>
      <c r="N166" s="227" t="s">
        <v>47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146</v>
      </c>
      <c r="AT166" s="230" t="s">
        <v>141</v>
      </c>
      <c r="AU166" s="230" t="s">
        <v>92</v>
      </c>
      <c r="AY166" s="18" t="s">
        <v>139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90</v>
      </c>
      <c r="BK166" s="231">
        <f>ROUND(I166*H166,2)</f>
        <v>0</v>
      </c>
      <c r="BL166" s="18" t="s">
        <v>146</v>
      </c>
      <c r="BM166" s="230" t="s">
        <v>1066</v>
      </c>
    </row>
    <row r="167" s="2" customFormat="1">
      <c r="A167" s="39"/>
      <c r="B167" s="40"/>
      <c r="C167" s="41"/>
      <c r="D167" s="232" t="s">
        <v>148</v>
      </c>
      <c r="E167" s="41"/>
      <c r="F167" s="233" t="s">
        <v>787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148</v>
      </c>
      <c r="AU167" s="18" t="s">
        <v>92</v>
      </c>
    </row>
    <row r="168" s="13" customFormat="1">
      <c r="A168" s="13"/>
      <c r="B168" s="237"/>
      <c r="C168" s="238"/>
      <c r="D168" s="239" t="s">
        <v>150</v>
      </c>
      <c r="E168" s="240" t="s">
        <v>1</v>
      </c>
      <c r="F168" s="241" t="s">
        <v>1067</v>
      </c>
      <c r="G168" s="238"/>
      <c r="H168" s="242">
        <v>409.935</v>
      </c>
      <c r="I168" s="243"/>
      <c r="J168" s="238"/>
      <c r="K168" s="238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150</v>
      </c>
      <c r="AU168" s="248" t="s">
        <v>92</v>
      </c>
      <c r="AV168" s="13" t="s">
        <v>92</v>
      </c>
      <c r="AW168" s="13" t="s">
        <v>37</v>
      </c>
      <c r="AX168" s="13" t="s">
        <v>82</v>
      </c>
      <c r="AY168" s="248" t="s">
        <v>139</v>
      </c>
    </row>
    <row r="169" s="13" customFormat="1">
      <c r="A169" s="13"/>
      <c r="B169" s="237"/>
      <c r="C169" s="238"/>
      <c r="D169" s="239" t="s">
        <v>150</v>
      </c>
      <c r="E169" s="240" t="s">
        <v>1</v>
      </c>
      <c r="F169" s="241" t="s">
        <v>1068</v>
      </c>
      <c r="G169" s="238"/>
      <c r="H169" s="242">
        <v>291.85000000000002</v>
      </c>
      <c r="I169" s="243"/>
      <c r="J169" s="238"/>
      <c r="K169" s="238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150</v>
      </c>
      <c r="AU169" s="248" t="s">
        <v>92</v>
      </c>
      <c r="AV169" s="13" t="s">
        <v>92</v>
      </c>
      <c r="AW169" s="13" t="s">
        <v>37</v>
      </c>
      <c r="AX169" s="13" t="s">
        <v>82</v>
      </c>
      <c r="AY169" s="248" t="s">
        <v>139</v>
      </c>
    </row>
    <row r="170" s="14" customFormat="1">
      <c r="A170" s="14"/>
      <c r="B170" s="249"/>
      <c r="C170" s="250"/>
      <c r="D170" s="239" t="s">
        <v>150</v>
      </c>
      <c r="E170" s="251" t="s">
        <v>1</v>
      </c>
      <c r="F170" s="252" t="s">
        <v>153</v>
      </c>
      <c r="G170" s="250"/>
      <c r="H170" s="253">
        <v>701.78500000000008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150</v>
      </c>
      <c r="AU170" s="259" t="s">
        <v>92</v>
      </c>
      <c r="AV170" s="14" t="s">
        <v>146</v>
      </c>
      <c r="AW170" s="14" t="s">
        <v>37</v>
      </c>
      <c r="AX170" s="14" t="s">
        <v>90</v>
      </c>
      <c r="AY170" s="259" t="s">
        <v>139</v>
      </c>
    </row>
    <row r="171" s="2" customFormat="1" ht="24.15" customHeight="1">
      <c r="A171" s="39"/>
      <c r="B171" s="40"/>
      <c r="C171" s="219" t="s">
        <v>210</v>
      </c>
      <c r="D171" s="219" t="s">
        <v>141</v>
      </c>
      <c r="E171" s="220" t="s">
        <v>559</v>
      </c>
      <c r="F171" s="221" t="s">
        <v>560</v>
      </c>
      <c r="G171" s="222" t="s">
        <v>168</v>
      </c>
      <c r="H171" s="223">
        <v>3.2999999999999998</v>
      </c>
      <c r="I171" s="224"/>
      <c r="J171" s="225">
        <f>ROUND(I171*H171,2)</f>
        <v>0</v>
      </c>
      <c r="K171" s="221" t="s">
        <v>303</v>
      </c>
      <c r="L171" s="45"/>
      <c r="M171" s="226" t="s">
        <v>1</v>
      </c>
      <c r="N171" s="227" t="s">
        <v>47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146</v>
      </c>
      <c r="AT171" s="230" t="s">
        <v>141</v>
      </c>
      <c r="AU171" s="230" t="s">
        <v>92</v>
      </c>
      <c r="AY171" s="18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90</v>
      </c>
      <c r="BK171" s="231">
        <f>ROUND(I171*H171,2)</f>
        <v>0</v>
      </c>
      <c r="BL171" s="18" t="s">
        <v>146</v>
      </c>
      <c r="BM171" s="230" t="s">
        <v>1069</v>
      </c>
    </row>
    <row r="172" s="2" customFormat="1">
      <c r="A172" s="39"/>
      <c r="B172" s="40"/>
      <c r="C172" s="41"/>
      <c r="D172" s="232" t="s">
        <v>148</v>
      </c>
      <c r="E172" s="41"/>
      <c r="F172" s="233" t="s">
        <v>562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148</v>
      </c>
      <c r="AU172" s="18" t="s">
        <v>92</v>
      </c>
    </row>
    <row r="173" s="15" customFormat="1">
      <c r="A173" s="15"/>
      <c r="B173" s="261"/>
      <c r="C173" s="262"/>
      <c r="D173" s="239" t="s">
        <v>150</v>
      </c>
      <c r="E173" s="263" t="s">
        <v>1</v>
      </c>
      <c r="F173" s="264" t="s">
        <v>1070</v>
      </c>
      <c r="G173" s="262"/>
      <c r="H173" s="263" t="s">
        <v>1</v>
      </c>
      <c r="I173" s="265"/>
      <c r="J173" s="262"/>
      <c r="K173" s="262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150</v>
      </c>
      <c r="AU173" s="270" t="s">
        <v>92</v>
      </c>
      <c r="AV173" s="15" t="s">
        <v>90</v>
      </c>
      <c r="AW173" s="15" t="s">
        <v>37</v>
      </c>
      <c r="AX173" s="15" t="s">
        <v>82</v>
      </c>
      <c r="AY173" s="270" t="s">
        <v>139</v>
      </c>
    </row>
    <row r="174" s="13" customFormat="1">
      <c r="A174" s="13"/>
      <c r="B174" s="237"/>
      <c r="C174" s="238"/>
      <c r="D174" s="239" t="s">
        <v>150</v>
      </c>
      <c r="E174" s="240" t="s">
        <v>1</v>
      </c>
      <c r="F174" s="241" t="s">
        <v>1071</v>
      </c>
      <c r="G174" s="238"/>
      <c r="H174" s="242">
        <v>3.2999999999999998</v>
      </c>
      <c r="I174" s="243"/>
      <c r="J174" s="238"/>
      <c r="K174" s="238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92</v>
      </c>
      <c r="AV174" s="13" t="s">
        <v>92</v>
      </c>
      <c r="AW174" s="13" t="s">
        <v>37</v>
      </c>
      <c r="AX174" s="13" t="s">
        <v>90</v>
      </c>
      <c r="AY174" s="248" t="s">
        <v>139</v>
      </c>
    </row>
    <row r="175" s="2" customFormat="1" ht="44.25" customHeight="1">
      <c r="A175" s="39"/>
      <c r="B175" s="40"/>
      <c r="C175" s="219" t="s">
        <v>216</v>
      </c>
      <c r="D175" s="219" t="s">
        <v>141</v>
      </c>
      <c r="E175" s="220" t="s">
        <v>217</v>
      </c>
      <c r="F175" s="221" t="s">
        <v>218</v>
      </c>
      <c r="G175" s="222" t="s">
        <v>168</v>
      </c>
      <c r="H175" s="223">
        <v>291.851</v>
      </c>
      <c r="I175" s="224"/>
      <c r="J175" s="225">
        <f>ROUND(I175*H175,2)</f>
        <v>0</v>
      </c>
      <c r="K175" s="221" t="s">
        <v>303</v>
      </c>
      <c r="L175" s="45"/>
      <c r="M175" s="226" t="s">
        <v>1</v>
      </c>
      <c r="N175" s="227" t="s">
        <v>47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146</v>
      </c>
      <c r="AT175" s="230" t="s">
        <v>141</v>
      </c>
      <c r="AU175" s="230" t="s">
        <v>92</v>
      </c>
      <c r="AY175" s="18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90</v>
      </c>
      <c r="BK175" s="231">
        <f>ROUND(I175*H175,2)</f>
        <v>0</v>
      </c>
      <c r="BL175" s="18" t="s">
        <v>146</v>
      </c>
      <c r="BM175" s="230" t="s">
        <v>1072</v>
      </c>
    </row>
    <row r="176" s="2" customFormat="1">
      <c r="A176" s="39"/>
      <c r="B176" s="40"/>
      <c r="C176" s="41"/>
      <c r="D176" s="232" t="s">
        <v>148</v>
      </c>
      <c r="E176" s="41"/>
      <c r="F176" s="233" t="s">
        <v>1073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92</v>
      </c>
    </row>
    <row r="177" s="13" customFormat="1">
      <c r="A177" s="13"/>
      <c r="B177" s="237"/>
      <c r="C177" s="238"/>
      <c r="D177" s="239" t="s">
        <v>150</v>
      </c>
      <c r="E177" s="240" t="s">
        <v>1</v>
      </c>
      <c r="F177" s="241" t="s">
        <v>1074</v>
      </c>
      <c r="G177" s="238"/>
      <c r="H177" s="242">
        <v>291.851</v>
      </c>
      <c r="I177" s="243"/>
      <c r="J177" s="238"/>
      <c r="K177" s="238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150</v>
      </c>
      <c r="AU177" s="248" t="s">
        <v>92</v>
      </c>
      <c r="AV177" s="13" t="s">
        <v>92</v>
      </c>
      <c r="AW177" s="13" t="s">
        <v>37</v>
      </c>
      <c r="AX177" s="13" t="s">
        <v>90</v>
      </c>
      <c r="AY177" s="248" t="s">
        <v>139</v>
      </c>
    </row>
    <row r="178" s="2" customFormat="1" ht="62.7" customHeight="1">
      <c r="A178" s="39"/>
      <c r="B178" s="40"/>
      <c r="C178" s="219" t="s">
        <v>223</v>
      </c>
      <c r="D178" s="219" t="s">
        <v>141</v>
      </c>
      <c r="E178" s="220" t="s">
        <v>1075</v>
      </c>
      <c r="F178" s="221" t="s">
        <v>1076</v>
      </c>
      <c r="G178" s="222" t="s">
        <v>168</v>
      </c>
      <c r="H178" s="223">
        <v>172.20500000000001</v>
      </c>
      <c r="I178" s="224"/>
      <c r="J178" s="225">
        <f>ROUND(I178*H178,2)</f>
        <v>0</v>
      </c>
      <c r="K178" s="221" t="s">
        <v>303</v>
      </c>
      <c r="L178" s="45"/>
      <c r="M178" s="226" t="s">
        <v>1</v>
      </c>
      <c r="N178" s="227" t="s">
        <v>47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146</v>
      </c>
      <c r="AT178" s="230" t="s">
        <v>141</v>
      </c>
      <c r="AU178" s="230" t="s">
        <v>92</v>
      </c>
      <c r="AY178" s="18" t="s">
        <v>139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90</v>
      </c>
      <c r="BK178" s="231">
        <f>ROUND(I178*H178,2)</f>
        <v>0</v>
      </c>
      <c r="BL178" s="18" t="s">
        <v>146</v>
      </c>
      <c r="BM178" s="230" t="s">
        <v>1077</v>
      </c>
    </row>
    <row r="179" s="2" customFormat="1">
      <c r="A179" s="39"/>
      <c r="B179" s="40"/>
      <c r="C179" s="41"/>
      <c r="D179" s="232" t="s">
        <v>148</v>
      </c>
      <c r="E179" s="41"/>
      <c r="F179" s="233" t="s">
        <v>1078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92</v>
      </c>
    </row>
    <row r="180" s="15" customFormat="1">
      <c r="A180" s="15"/>
      <c r="B180" s="261"/>
      <c r="C180" s="262"/>
      <c r="D180" s="239" t="s">
        <v>150</v>
      </c>
      <c r="E180" s="263" t="s">
        <v>1</v>
      </c>
      <c r="F180" s="264" t="s">
        <v>1079</v>
      </c>
      <c r="G180" s="262"/>
      <c r="H180" s="263" t="s">
        <v>1</v>
      </c>
      <c r="I180" s="265"/>
      <c r="J180" s="262"/>
      <c r="K180" s="262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150</v>
      </c>
      <c r="AU180" s="270" t="s">
        <v>92</v>
      </c>
      <c r="AV180" s="15" t="s">
        <v>90</v>
      </c>
      <c r="AW180" s="15" t="s">
        <v>37</v>
      </c>
      <c r="AX180" s="15" t="s">
        <v>82</v>
      </c>
      <c r="AY180" s="270" t="s">
        <v>139</v>
      </c>
    </row>
    <row r="181" s="13" customFormat="1">
      <c r="A181" s="13"/>
      <c r="B181" s="237"/>
      <c r="C181" s="238"/>
      <c r="D181" s="239" t="s">
        <v>150</v>
      </c>
      <c r="E181" s="240" t="s">
        <v>1</v>
      </c>
      <c r="F181" s="241" t="s">
        <v>1080</v>
      </c>
      <c r="G181" s="238"/>
      <c r="H181" s="242">
        <v>31.32</v>
      </c>
      <c r="I181" s="243"/>
      <c r="J181" s="238"/>
      <c r="K181" s="238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150</v>
      </c>
      <c r="AU181" s="248" t="s">
        <v>92</v>
      </c>
      <c r="AV181" s="13" t="s">
        <v>92</v>
      </c>
      <c r="AW181" s="13" t="s">
        <v>37</v>
      </c>
      <c r="AX181" s="13" t="s">
        <v>82</v>
      </c>
      <c r="AY181" s="248" t="s">
        <v>139</v>
      </c>
    </row>
    <row r="182" s="13" customFormat="1">
      <c r="A182" s="13"/>
      <c r="B182" s="237"/>
      <c r="C182" s="238"/>
      <c r="D182" s="239" t="s">
        <v>150</v>
      </c>
      <c r="E182" s="240" t="s">
        <v>1</v>
      </c>
      <c r="F182" s="241" t="s">
        <v>1081</v>
      </c>
      <c r="G182" s="238"/>
      <c r="H182" s="242">
        <v>25.079999999999998</v>
      </c>
      <c r="I182" s="243"/>
      <c r="J182" s="238"/>
      <c r="K182" s="238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92</v>
      </c>
      <c r="AV182" s="13" t="s">
        <v>92</v>
      </c>
      <c r="AW182" s="13" t="s">
        <v>37</v>
      </c>
      <c r="AX182" s="13" t="s">
        <v>82</v>
      </c>
      <c r="AY182" s="248" t="s">
        <v>139</v>
      </c>
    </row>
    <row r="183" s="13" customFormat="1">
      <c r="A183" s="13"/>
      <c r="B183" s="237"/>
      <c r="C183" s="238"/>
      <c r="D183" s="239" t="s">
        <v>150</v>
      </c>
      <c r="E183" s="240" t="s">
        <v>1</v>
      </c>
      <c r="F183" s="241" t="s">
        <v>1082</v>
      </c>
      <c r="G183" s="238"/>
      <c r="H183" s="242">
        <v>30.135000000000002</v>
      </c>
      <c r="I183" s="243"/>
      <c r="J183" s="238"/>
      <c r="K183" s="238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150</v>
      </c>
      <c r="AU183" s="248" t="s">
        <v>92</v>
      </c>
      <c r="AV183" s="13" t="s">
        <v>92</v>
      </c>
      <c r="AW183" s="13" t="s">
        <v>37</v>
      </c>
      <c r="AX183" s="13" t="s">
        <v>82</v>
      </c>
      <c r="AY183" s="248" t="s">
        <v>139</v>
      </c>
    </row>
    <row r="184" s="13" customFormat="1">
      <c r="A184" s="13"/>
      <c r="B184" s="237"/>
      <c r="C184" s="238"/>
      <c r="D184" s="239" t="s">
        <v>150</v>
      </c>
      <c r="E184" s="240" t="s">
        <v>1</v>
      </c>
      <c r="F184" s="241" t="s">
        <v>1083</v>
      </c>
      <c r="G184" s="238"/>
      <c r="H184" s="242">
        <v>0</v>
      </c>
      <c r="I184" s="243"/>
      <c r="J184" s="238"/>
      <c r="K184" s="238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150</v>
      </c>
      <c r="AU184" s="248" t="s">
        <v>92</v>
      </c>
      <c r="AV184" s="13" t="s">
        <v>92</v>
      </c>
      <c r="AW184" s="13" t="s">
        <v>37</v>
      </c>
      <c r="AX184" s="13" t="s">
        <v>82</v>
      </c>
      <c r="AY184" s="248" t="s">
        <v>139</v>
      </c>
    </row>
    <row r="185" s="13" customFormat="1">
      <c r="A185" s="13"/>
      <c r="B185" s="237"/>
      <c r="C185" s="238"/>
      <c r="D185" s="239" t="s">
        <v>150</v>
      </c>
      <c r="E185" s="240" t="s">
        <v>1</v>
      </c>
      <c r="F185" s="241" t="s">
        <v>1084</v>
      </c>
      <c r="G185" s="238"/>
      <c r="H185" s="242">
        <v>24.859999999999999</v>
      </c>
      <c r="I185" s="243"/>
      <c r="J185" s="238"/>
      <c r="K185" s="238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150</v>
      </c>
      <c r="AU185" s="248" t="s">
        <v>92</v>
      </c>
      <c r="AV185" s="13" t="s">
        <v>92</v>
      </c>
      <c r="AW185" s="13" t="s">
        <v>37</v>
      </c>
      <c r="AX185" s="13" t="s">
        <v>82</v>
      </c>
      <c r="AY185" s="248" t="s">
        <v>139</v>
      </c>
    </row>
    <row r="186" s="13" customFormat="1">
      <c r="A186" s="13"/>
      <c r="B186" s="237"/>
      <c r="C186" s="238"/>
      <c r="D186" s="239" t="s">
        <v>150</v>
      </c>
      <c r="E186" s="240" t="s">
        <v>1</v>
      </c>
      <c r="F186" s="241" t="s">
        <v>1085</v>
      </c>
      <c r="G186" s="238"/>
      <c r="H186" s="242">
        <v>30.68</v>
      </c>
      <c r="I186" s="243"/>
      <c r="J186" s="238"/>
      <c r="K186" s="238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150</v>
      </c>
      <c r="AU186" s="248" t="s">
        <v>92</v>
      </c>
      <c r="AV186" s="13" t="s">
        <v>92</v>
      </c>
      <c r="AW186" s="13" t="s">
        <v>37</v>
      </c>
      <c r="AX186" s="13" t="s">
        <v>82</v>
      </c>
      <c r="AY186" s="248" t="s">
        <v>139</v>
      </c>
    </row>
    <row r="187" s="13" customFormat="1">
      <c r="A187" s="13"/>
      <c r="B187" s="237"/>
      <c r="C187" s="238"/>
      <c r="D187" s="239" t="s">
        <v>150</v>
      </c>
      <c r="E187" s="240" t="s">
        <v>1</v>
      </c>
      <c r="F187" s="241" t="s">
        <v>1086</v>
      </c>
      <c r="G187" s="238"/>
      <c r="H187" s="242">
        <v>30.129999999999999</v>
      </c>
      <c r="I187" s="243"/>
      <c r="J187" s="238"/>
      <c r="K187" s="238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150</v>
      </c>
      <c r="AU187" s="248" t="s">
        <v>92</v>
      </c>
      <c r="AV187" s="13" t="s">
        <v>92</v>
      </c>
      <c r="AW187" s="13" t="s">
        <v>37</v>
      </c>
      <c r="AX187" s="13" t="s">
        <v>82</v>
      </c>
      <c r="AY187" s="248" t="s">
        <v>139</v>
      </c>
    </row>
    <row r="188" s="14" customFormat="1">
      <c r="A188" s="14"/>
      <c r="B188" s="249"/>
      <c r="C188" s="250"/>
      <c r="D188" s="239" t="s">
        <v>150</v>
      </c>
      <c r="E188" s="251" t="s">
        <v>1</v>
      </c>
      <c r="F188" s="252" t="s">
        <v>153</v>
      </c>
      <c r="G188" s="250"/>
      <c r="H188" s="253">
        <v>172.20500000000001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150</v>
      </c>
      <c r="AU188" s="259" t="s">
        <v>92</v>
      </c>
      <c r="AV188" s="14" t="s">
        <v>146</v>
      </c>
      <c r="AW188" s="14" t="s">
        <v>37</v>
      </c>
      <c r="AX188" s="14" t="s">
        <v>90</v>
      </c>
      <c r="AY188" s="259" t="s">
        <v>139</v>
      </c>
    </row>
    <row r="189" s="2" customFormat="1" ht="44.25" customHeight="1">
      <c r="A189" s="39"/>
      <c r="B189" s="40"/>
      <c r="C189" s="219" t="s">
        <v>244</v>
      </c>
      <c r="D189" s="219" t="s">
        <v>141</v>
      </c>
      <c r="E189" s="220" t="s">
        <v>791</v>
      </c>
      <c r="F189" s="221" t="s">
        <v>792</v>
      </c>
      <c r="G189" s="222" t="s">
        <v>168</v>
      </c>
      <c r="H189" s="223">
        <v>68.450999999999993</v>
      </c>
      <c r="I189" s="224"/>
      <c r="J189" s="225">
        <f>ROUND(I189*H189,2)</f>
        <v>0</v>
      </c>
      <c r="K189" s="221" t="s">
        <v>303</v>
      </c>
      <c r="L189" s="45"/>
      <c r="M189" s="226" t="s">
        <v>1</v>
      </c>
      <c r="N189" s="227" t="s">
        <v>47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146</v>
      </c>
      <c r="AT189" s="230" t="s">
        <v>141</v>
      </c>
      <c r="AU189" s="230" t="s">
        <v>92</v>
      </c>
      <c r="AY189" s="18" t="s">
        <v>139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90</v>
      </c>
      <c r="BK189" s="231">
        <f>ROUND(I189*H189,2)</f>
        <v>0</v>
      </c>
      <c r="BL189" s="18" t="s">
        <v>146</v>
      </c>
      <c r="BM189" s="230" t="s">
        <v>1087</v>
      </c>
    </row>
    <row r="190" s="2" customFormat="1">
      <c r="A190" s="39"/>
      <c r="B190" s="40"/>
      <c r="C190" s="41"/>
      <c r="D190" s="232" t="s">
        <v>148</v>
      </c>
      <c r="E190" s="41"/>
      <c r="F190" s="233" t="s">
        <v>794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148</v>
      </c>
      <c r="AU190" s="18" t="s">
        <v>92</v>
      </c>
    </row>
    <row r="191" s="15" customFormat="1">
      <c r="A191" s="15"/>
      <c r="B191" s="261"/>
      <c r="C191" s="262"/>
      <c r="D191" s="239" t="s">
        <v>150</v>
      </c>
      <c r="E191" s="263" t="s">
        <v>1</v>
      </c>
      <c r="F191" s="264" t="s">
        <v>1088</v>
      </c>
      <c r="G191" s="262"/>
      <c r="H191" s="263" t="s">
        <v>1</v>
      </c>
      <c r="I191" s="265"/>
      <c r="J191" s="262"/>
      <c r="K191" s="262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150</v>
      </c>
      <c r="AU191" s="270" t="s">
        <v>92</v>
      </c>
      <c r="AV191" s="15" t="s">
        <v>90</v>
      </c>
      <c r="AW191" s="15" t="s">
        <v>37</v>
      </c>
      <c r="AX191" s="15" t="s">
        <v>82</v>
      </c>
      <c r="AY191" s="270" t="s">
        <v>139</v>
      </c>
    </row>
    <row r="192" s="13" customFormat="1">
      <c r="A192" s="13"/>
      <c r="B192" s="237"/>
      <c r="C192" s="238"/>
      <c r="D192" s="239" t="s">
        <v>150</v>
      </c>
      <c r="E192" s="240" t="s">
        <v>1</v>
      </c>
      <c r="F192" s="241" t="s">
        <v>1089</v>
      </c>
      <c r="G192" s="238"/>
      <c r="H192" s="242">
        <v>7.1749999999999998</v>
      </c>
      <c r="I192" s="243"/>
      <c r="J192" s="238"/>
      <c r="K192" s="238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150</v>
      </c>
      <c r="AU192" s="248" t="s">
        <v>92</v>
      </c>
      <c r="AV192" s="13" t="s">
        <v>92</v>
      </c>
      <c r="AW192" s="13" t="s">
        <v>37</v>
      </c>
      <c r="AX192" s="13" t="s">
        <v>82</v>
      </c>
      <c r="AY192" s="248" t="s">
        <v>139</v>
      </c>
    </row>
    <row r="193" s="13" customFormat="1">
      <c r="A193" s="13"/>
      <c r="B193" s="237"/>
      <c r="C193" s="238"/>
      <c r="D193" s="239" t="s">
        <v>150</v>
      </c>
      <c r="E193" s="240" t="s">
        <v>1</v>
      </c>
      <c r="F193" s="241" t="s">
        <v>1090</v>
      </c>
      <c r="G193" s="238"/>
      <c r="H193" s="242">
        <v>2.496</v>
      </c>
      <c r="I193" s="243"/>
      <c r="J193" s="238"/>
      <c r="K193" s="238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150</v>
      </c>
      <c r="AU193" s="248" t="s">
        <v>92</v>
      </c>
      <c r="AV193" s="13" t="s">
        <v>92</v>
      </c>
      <c r="AW193" s="13" t="s">
        <v>37</v>
      </c>
      <c r="AX193" s="13" t="s">
        <v>82</v>
      </c>
      <c r="AY193" s="248" t="s">
        <v>139</v>
      </c>
    </row>
    <row r="194" s="16" customFormat="1">
      <c r="A194" s="16"/>
      <c r="B194" s="285"/>
      <c r="C194" s="286"/>
      <c r="D194" s="239" t="s">
        <v>150</v>
      </c>
      <c r="E194" s="287" t="s">
        <v>1</v>
      </c>
      <c r="F194" s="288" t="s">
        <v>614</v>
      </c>
      <c r="G194" s="286"/>
      <c r="H194" s="289">
        <v>9.6709999999999994</v>
      </c>
      <c r="I194" s="290"/>
      <c r="J194" s="286"/>
      <c r="K194" s="286"/>
      <c r="L194" s="291"/>
      <c r="M194" s="292"/>
      <c r="N194" s="293"/>
      <c r="O194" s="293"/>
      <c r="P194" s="293"/>
      <c r="Q194" s="293"/>
      <c r="R194" s="293"/>
      <c r="S194" s="293"/>
      <c r="T194" s="294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95" t="s">
        <v>150</v>
      </c>
      <c r="AU194" s="295" t="s">
        <v>92</v>
      </c>
      <c r="AV194" s="16" t="s">
        <v>160</v>
      </c>
      <c r="AW194" s="16" t="s">
        <v>37</v>
      </c>
      <c r="AX194" s="16" t="s">
        <v>82</v>
      </c>
      <c r="AY194" s="295" t="s">
        <v>139</v>
      </c>
    </row>
    <row r="195" s="13" customFormat="1">
      <c r="A195" s="13"/>
      <c r="B195" s="237"/>
      <c r="C195" s="238"/>
      <c r="D195" s="239" t="s">
        <v>150</v>
      </c>
      <c r="E195" s="240" t="s">
        <v>1</v>
      </c>
      <c r="F195" s="241" t="s">
        <v>1091</v>
      </c>
      <c r="G195" s="238"/>
      <c r="H195" s="242">
        <v>11.970000000000001</v>
      </c>
      <c r="I195" s="243"/>
      <c r="J195" s="238"/>
      <c r="K195" s="238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150</v>
      </c>
      <c r="AU195" s="248" t="s">
        <v>92</v>
      </c>
      <c r="AV195" s="13" t="s">
        <v>92</v>
      </c>
      <c r="AW195" s="13" t="s">
        <v>37</v>
      </c>
      <c r="AX195" s="13" t="s">
        <v>82</v>
      </c>
      <c r="AY195" s="248" t="s">
        <v>139</v>
      </c>
    </row>
    <row r="196" s="13" customFormat="1">
      <c r="A196" s="13"/>
      <c r="B196" s="237"/>
      <c r="C196" s="238"/>
      <c r="D196" s="239" t="s">
        <v>150</v>
      </c>
      <c r="E196" s="240" t="s">
        <v>1</v>
      </c>
      <c r="F196" s="241" t="s">
        <v>1092</v>
      </c>
      <c r="G196" s="238"/>
      <c r="H196" s="242">
        <v>19.68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150</v>
      </c>
      <c r="AU196" s="248" t="s">
        <v>92</v>
      </c>
      <c r="AV196" s="13" t="s">
        <v>92</v>
      </c>
      <c r="AW196" s="13" t="s">
        <v>37</v>
      </c>
      <c r="AX196" s="13" t="s">
        <v>82</v>
      </c>
      <c r="AY196" s="248" t="s">
        <v>139</v>
      </c>
    </row>
    <row r="197" s="13" customFormat="1">
      <c r="A197" s="13"/>
      <c r="B197" s="237"/>
      <c r="C197" s="238"/>
      <c r="D197" s="239" t="s">
        <v>150</v>
      </c>
      <c r="E197" s="240" t="s">
        <v>1</v>
      </c>
      <c r="F197" s="241" t="s">
        <v>1093</v>
      </c>
      <c r="G197" s="238"/>
      <c r="H197" s="242">
        <v>13.560000000000001</v>
      </c>
      <c r="I197" s="243"/>
      <c r="J197" s="238"/>
      <c r="K197" s="238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150</v>
      </c>
      <c r="AU197" s="248" t="s">
        <v>92</v>
      </c>
      <c r="AV197" s="13" t="s">
        <v>92</v>
      </c>
      <c r="AW197" s="13" t="s">
        <v>37</v>
      </c>
      <c r="AX197" s="13" t="s">
        <v>82</v>
      </c>
      <c r="AY197" s="248" t="s">
        <v>139</v>
      </c>
    </row>
    <row r="198" s="13" customFormat="1">
      <c r="A198" s="13"/>
      <c r="B198" s="237"/>
      <c r="C198" s="238"/>
      <c r="D198" s="239" t="s">
        <v>150</v>
      </c>
      <c r="E198" s="240" t="s">
        <v>1</v>
      </c>
      <c r="F198" s="241" t="s">
        <v>1094</v>
      </c>
      <c r="G198" s="238"/>
      <c r="H198" s="242">
        <v>13.57</v>
      </c>
      <c r="I198" s="243"/>
      <c r="J198" s="238"/>
      <c r="K198" s="238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150</v>
      </c>
      <c r="AU198" s="248" t="s">
        <v>92</v>
      </c>
      <c r="AV198" s="13" t="s">
        <v>92</v>
      </c>
      <c r="AW198" s="13" t="s">
        <v>37</v>
      </c>
      <c r="AX198" s="13" t="s">
        <v>82</v>
      </c>
      <c r="AY198" s="248" t="s">
        <v>139</v>
      </c>
    </row>
    <row r="199" s="14" customFormat="1">
      <c r="A199" s="14"/>
      <c r="B199" s="249"/>
      <c r="C199" s="250"/>
      <c r="D199" s="239" t="s">
        <v>150</v>
      </c>
      <c r="E199" s="251" t="s">
        <v>1</v>
      </c>
      <c r="F199" s="252" t="s">
        <v>153</v>
      </c>
      <c r="G199" s="250"/>
      <c r="H199" s="253">
        <v>68.450999999999993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150</v>
      </c>
      <c r="AU199" s="259" t="s">
        <v>92</v>
      </c>
      <c r="AV199" s="14" t="s">
        <v>146</v>
      </c>
      <c r="AW199" s="14" t="s">
        <v>37</v>
      </c>
      <c r="AX199" s="14" t="s">
        <v>90</v>
      </c>
      <c r="AY199" s="259" t="s">
        <v>139</v>
      </c>
    </row>
    <row r="200" s="2" customFormat="1" ht="37.8" customHeight="1">
      <c r="A200" s="39"/>
      <c r="B200" s="40"/>
      <c r="C200" s="219" t="s">
        <v>8</v>
      </c>
      <c r="D200" s="219" t="s">
        <v>141</v>
      </c>
      <c r="E200" s="220" t="s">
        <v>251</v>
      </c>
      <c r="F200" s="221" t="s">
        <v>252</v>
      </c>
      <c r="G200" s="222" t="s">
        <v>168</v>
      </c>
      <c r="H200" s="223">
        <v>409.935</v>
      </c>
      <c r="I200" s="224"/>
      <c r="J200" s="225">
        <f>ROUND(I200*H200,2)</f>
        <v>0</v>
      </c>
      <c r="K200" s="221" t="s">
        <v>303</v>
      </c>
      <c r="L200" s="45"/>
      <c r="M200" s="226" t="s">
        <v>1</v>
      </c>
      <c r="N200" s="227" t="s">
        <v>47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146</v>
      </c>
      <c r="AT200" s="230" t="s">
        <v>141</v>
      </c>
      <c r="AU200" s="230" t="s">
        <v>92</v>
      </c>
      <c r="AY200" s="18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90</v>
      </c>
      <c r="BK200" s="231">
        <f>ROUND(I200*H200,2)</f>
        <v>0</v>
      </c>
      <c r="BL200" s="18" t="s">
        <v>146</v>
      </c>
      <c r="BM200" s="230" t="s">
        <v>1095</v>
      </c>
    </row>
    <row r="201" s="2" customFormat="1">
      <c r="A201" s="39"/>
      <c r="B201" s="40"/>
      <c r="C201" s="41"/>
      <c r="D201" s="232" t="s">
        <v>148</v>
      </c>
      <c r="E201" s="41"/>
      <c r="F201" s="233" t="s">
        <v>575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92</v>
      </c>
    </row>
    <row r="202" s="15" customFormat="1">
      <c r="A202" s="15"/>
      <c r="B202" s="261"/>
      <c r="C202" s="262"/>
      <c r="D202" s="239" t="s">
        <v>150</v>
      </c>
      <c r="E202" s="263" t="s">
        <v>1</v>
      </c>
      <c r="F202" s="264" t="s">
        <v>1096</v>
      </c>
      <c r="G202" s="262"/>
      <c r="H202" s="263" t="s">
        <v>1</v>
      </c>
      <c r="I202" s="265"/>
      <c r="J202" s="262"/>
      <c r="K202" s="262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150</v>
      </c>
      <c r="AU202" s="270" t="s">
        <v>92</v>
      </c>
      <c r="AV202" s="15" t="s">
        <v>90</v>
      </c>
      <c r="AW202" s="15" t="s">
        <v>37</v>
      </c>
      <c r="AX202" s="15" t="s">
        <v>82</v>
      </c>
      <c r="AY202" s="270" t="s">
        <v>139</v>
      </c>
    </row>
    <row r="203" s="13" customFormat="1">
      <c r="A203" s="13"/>
      <c r="B203" s="237"/>
      <c r="C203" s="238"/>
      <c r="D203" s="239" t="s">
        <v>150</v>
      </c>
      <c r="E203" s="240" t="s">
        <v>1</v>
      </c>
      <c r="F203" s="241" t="s">
        <v>1067</v>
      </c>
      <c r="G203" s="238"/>
      <c r="H203" s="242">
        <v>409.935</v>
      </c>
      <c r="I203" s="243"/>
      <c r="J203" s="238"/>
      <c r="K203" s="238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150</v>
      </c>
      <c r="AU203" s="248" t="s">
        <v>92</v>
      </c>
      <c r="AV203" s="13" t="s">
        <v>92</v>
      </c>
      <c r="AW203" s="13" t="s">
        <v>37</v>
      </c>
      <c r="AX203" s="13" t="s">
        <v>90</v>
      </c>
      <c r="AY203" s="248" t="s">
        <v>139</v>
      </c>
    </row>
    <row r="204" s="2" customFormat="1" ht="44.25" customHeight="1">
      <c r="A204" s="39"/>
      <c r="B204" s="40"/>
      <c r="C204" s="219" t="s">
        <v>257</v>
      </c>
      <c r="D204" s="219" t="s">
        <v>141</v>
      </c>
      <c r="E204" s="220" t="s">
        <v>1097</v>
      </c>
      <c r="F204" s="221" t="s">
        <v>1098</v>
      </c>
      <c r="G204" s="222" t="s">
        <v>168</v>
      </c>
      <c r="H204" s="223">
        <v>3.2999999999999998</v>
      </c>
      <c r="I204" s="224"/>
      <c r="J204" s="225">
        <f>ROUND(I204*H204,2)</f>
        <v>0</v>
      </c>
      <c r="K204" s="221" t="s">
        <v>303</v>
      </c>
      <c r="L204" s="45"/>
      <c r="M204" s="226" t="s">
        <v>1</v>
      </c>
      <c r="N204" s="227" t="s">
        <v>47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146</v>
      </c>
      <c r="AT204" s="230" t="s">
        <v>141</v>
      </c>
      <c r="AU204" s="230" t="s">
        <v>92</v>
      </c>
      <c r="AY204" s="18" t="s">
        <v>139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90</v>
      </c>
      <c r="BK204" s="231">
        <f>ROUND(I204*H204,2)</f>
        <v>0</v>
      </c>
      <c r="BL204" s="18" t="s">
        <v>146</v>
      </c>
      <c r="BM204" s="230" t="s">
        <v>1099</v>
      </c>
    </row>
    <row r="205" s="2" customFormat="1">
      <c r="A205" s="39"/>
      <c r="B205" s="40"/>
      <c r="C205" s="41"/>
      <c r="D205" s="232" t="s">
        <v>148</v>
      </c>
      <c r="E205" s="41"/>
      <c r="F205" s="233" t="s">
        <v>1100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92</v>
      </c>
    </row>
    <row r="206" s="15" customFormat="1">
      <c r="A206" s="15"/>
      <c r="B206" s="261"/>
      <c r="C206" s="262"/>
      <c r="D206" s="239" t="s">
        <v>150</v>
      </c>
      <c r="E206" s="263" t="s">
        <v>1</v>
      </c>
      <c r="F206" s="264" t="s">
        <v>1101</v>
      </c>
      <c r="G206" s="262"/>
      <c r="H206" s="263" t="s">
        <v>1</v>
      </c>
      <c r="I206" s="265"/>
      <c r="J206" s="262"/>
      <c r="K206" s="262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150</v>
      </c>
      <c r="AU206" s="270" t="s">
        <v>92</v>
      </c>
      <c r="AV206" s="15" t="s">
        <v>90</v>
      </c>
      <c r="AW206" s="15" t="s">
        <v>37</v>
      </c>
      <c r="AX206" s="15" t="s">
        <v>82</v>
      </c>
      <c r="AY206" s="270" t="s">
        <v>139</v>
      </c>
    </row>
    <row r="207" s="13" customFormat="1">
      <c r="A207" s="13"/>
      <c r="B207" s="237"/>
      <c r="C207" s="238"/>
      <c r="D207" s="239" t="s">
        <v>150</v>
      </c>
      <c r="E207" s="240" t="s">
        <v>1</v>
      </c>
      <c r="F207" s="241" t="s">
        <v>1102</v>
      </c>
      <c r="G207" s="238"/>
      <c r="H207" s="242">
        <v>3.2999999999999998</v>
      </c>
      <c r="I207" s="243"/>
      <c r="J207" s="238"/>
      <c r="K207" s="238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150</v>
      </c>
      <c r="AU207" s="248" t="s">
        <v>92</v>
      </c>
      <c r="AV207" s="13" t="s">
        <v>92</v>
      </c>
      <c r="AW207" s="13" t="s">
        <v>37</v>
      </c>
      <c r="AX207" s="13" t="s">
        <v>90</v>
      </c>
      <c r="AY207" s="248" t="s">
        <v>139</v>
      </c>
    </row>
    <row r="208" s="2" customFormat="1" ht="33" customHeight="1">
      <c r="A208" s="39"/>
      <c r="B208" s="40"/>
      <c r="C208" s="219" t="s">
        <v>279</v>
      </c>
      <c r="D208" s="219" t="s">
        <v>141</v>
      </c>
      <c r="E208" s="220" t="s">
        <v>258</v>
      </c>
      <c r="F208" s="221" t="s">
        <v>259</v>
      </c>
      <c r="G208" s="222" t="s">
        <v>260</v>
      </c>
      <c r="H208" s="223">
        <v>84</v>
      </c>
      <c r="I208" s="224"/>
      <c r="J208" s="225">
        <f>ROUND(I208*H208,2)</f>
        <v>0</v>
      </c>
      <c r="K208" s="221" t="s">
        <v>303</v>
      </c>
      <c r="L208" s="45"/>
      <c r="M208" s="226" t="s">
        <v>1</v>
      </c>
      <c r="N208" s="227" t="s">
        <v>47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146</v>
      </c>
      <c r="AT208" s="230" t="s">
        <v>141</v>
      </c>
      <c r="AU208" s="230" t="s">
        <v>92</v>
      </c>
      <c r="AY208" s="18" t="s">
        <v>139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90</v>
      </c>
      <c r="BK208" s="231">
        <f>ROUND(I208*H208,2)</f>
        <v>0</v>
      </c>
      <c r="BL208" s="18" t="s">
        <v>146</v>
      </c>
      <c r="BM208" s="230" t="s">
        <v>1103</v>
      </c>
    </row>
    <row r="209" s="2" customFormat="1">
      <c r="A209" s="39"/>
      <c r="B209" s="40"/>
      <c r="C209" s="41"/>
      <c r="D209" s="232" t="s">
        <v>148</v>
      </c>
      <c r="E209" s="41"/>
      <c r="F209" s="233" t="s">
        <v>1104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92</v>
      </c>
    </row>
    <row r="210" s="15" customFormat="1">
      <c r="A210" s="15"/>
      <c r="B210" s="261"/>
      <c r="C210" s="262"/>
      <c r="D210" s="239" t="s">
        <v>150</v>
      </c>
      <c r="E210" s="263" t="s">
        <v>1</v>
      </c>
      <c r="F210" s="264" t="s">
        <v>1105</v>
      </c>
      <c r="G210" s="262"/>
      <c r="H210" s="263" t="s">
        <v>1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150</v>
      </c>
      <c r="AU210" s="270" t="s">
        <v>92</v>
      </c>
      <c r="AV210" s="15" t="s">
        <v>90</v>
      </c>
      <c r="AW210" s="15" t="s">
        <v>37</v>
      </c>
      <c r="AX210" s="15" t="s">
        <v>82</v>
      </c>
      <c r="AY210" s="270" t="s">
        <v>139</v>
      </c>
    </row>
    <row r="211" s="15" customFormat="1">
      <c r="A211" s="15"/>
      <c r="B211" s="261"/>
      <c r="C211" s="262"/>
      <c r="D211" s="239" t="s">
        <v>150</v>
      </c>
      <c r="E211" s="263" t="s">
        <v>1</v>
      </c>
      <c r="F211" s="264" t="s">
        <v>1106</v>
      </c>
      <c r="G211" s="262"/>
      <c r="H211" s="263" t="s">
        <v>1</v>
      </c>
      <c r="I211" s="265"/>
      <c r="J211" s="262"/>
      <c r="K211" s="262"/>
      <c r="L211" s="266"/>
      <c r="M211" s="267"/>
      <c r="N211" s="268"/>
      <c r="O211" s="268"/>
      <c r="P211" s="268"/>
      <c r="Q211" s="268"/>
      <c r="R211" s="268"/>
      <c r="S211" s="268"/>
      <c r="T211" s="26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0" t="s">
        <v>150</v>
      </c>
      <c r="AU211" s="270" t="s">
        <v>92</v>
      </c>
      <c r="AV211" s="15" t="s">
        <v>90</v>
      </c>
      <c r="AW211" s="15" t="s">
        <v>37</v>
      </c>
      <c r="AX211" s="15" t="s">
        <v>82</v>
      </c>
      <c r="AY211" s="270" t="s">
        <v>139</v>
      </c>
    </row>
    <row r="212" s="13" customFormat="1">
      <c r="A212" s="13"/>
      <c r="B212" s="237"/>
      <c r="C212" s="238"/>
      <c r="D212" s="239" t="s">
        <v>150</v>
      </c>
      <c r="E212" s="240" t="s">
        <v>1</v>
      </c>
      <c r="F212" s="241" t="s">
        <v>1107</v>
      </c>
      <c r="G212" s="238"/>
      <c r="H212" s="242">
        <v>84</v>
      </c>
      <c r="I212" s="243"/>
      <c r="J212" s="238"/>
      <c r="K212" s="238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150</v>
      </c>
      <c r="AU212" s="248" t="s">
        <v>92</v>
      </c>
      <c r="AV212" s="13" t="s">
        <v>92</v>
      </c>
      <c r="AW212" s="13" t="s">
        <v>37</v>
      </c>
      <c r="AX212" s="13" t="s">
        <v>90</v>
      </c>
      <c r="AY212" s="248" t="s">
        <v>139</v>
      </c>
    </row>
    <row r="213" s="2" customFormat="1" ht="24.15" customHeight="1">
      <c r="A213" s="39"/>
      <c r="B213" s="40"/>
      <c r="C213" s="219" t="s">
        <v>300</v>
      </c>
      <c r="D213" s="219" t="s">
        <v>141</v>
      </c>
      <c r="E213" s="220" t="s">
        <v>280</v>
      </c>
      <c r="F213" s="221" t="s">
        <v>281</v>
      </c>
      <c r="G213" s="222" t="s">
        <v>260</v>
      </c>
      <c r="H213" s="223">
        <v>427.51299999999998</v>
      </c>
      <c r="I213" s="224"/>
      <c r="J213" s="225">
        <f>ROUND(I213*H213,2)</f>
        <v>0</v>
      </c>
      <c r="K213" s="221" t="s">
        <v>303</v>
      </c>
      <c r="L213" s="45"/>
      <c r="M213" s="226" t="s">
        <v>1</v>
      </c>
      <c r="N213" s="227" t="s">
        <v>47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146</v>
      </c>
      <c r="AT213" s="230" t="s">
        <v>141</v>
      </c>
      <c r="AU213" s="230" t="s">
        <v>92</v>
      </c>
      <c r="AY213" s="18" t="s">
        <v>139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90</v>
      </c>
      <c r="BK213" s="231">
        <f>ROUND(I213*H213,2)</f>
        <v>0</v>
      </c>
      <c r="BL213" s="18" t="s">
        <v>146</v>
      </c>
      <c r="BM213" s="230" t="s">
        <v>1108</v>
      </c>
    </row>
    <row r="214" s="2" customFormat="1">
      <c r="A214" s="39"/>
      <c r="B214" s="40"/>
      <c r="C214" s="41"/>
      <c r="D214" s="232" t="s">
        <v>148</v>
      </c>
      <c r="E214" s="41"/>
      <c r="F214" s="233" t="s">
        <v>1109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148</v>
      </c>
      <c r="AU214" s="18" t="s">
        <v>92</v>
      </c>
    </row>
    <row r="215" s="15" customFormat="1">
      <c r="A215" s="15"/>
      <c r="B215" s="261"/>
      <c r="C215" s="262"/>
      <c r="D215" s="239" t="s">
        <v>150</v>
      </c>
      <c r="E215" s="263" t="s">
        <v>1</v>
      </c>
      <c r="F215" s="264" t="s">
        <v>1110</v>
      </c>
      <c r="G215" s="262"/>
      <c r="H215" s="263" t="s">
        <v>1</v>
      </c>
      <c r="I215" s="265"/>
      <c r="J215" s="262"/>
      <c r="K215" s="262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150</v>
      </c>
      <c r="AU215" s="270" t="s">
        <v>92</v>
      </c>
      <c r="AV215" s="15" t="s">
        <v>90</v>
      </c>
      <c r="AW215" s="15" t="s">
        <v>37</v>
      </c>
      <c r="AX215" s="15" t="s">
        <v>82</v>
      </c>
      <c r="AY215" s="270" t="s">
        <v>139</v>
      </c>
    </row>
    <row r="216" s="15" customFormat="1">
      <c r="A216" s="15"/>
      <c r="B216" s="261"/>
      <c r="C216" s="262"/>
      <c r="D216" s="239" t="s">
        <v>150</v>
      </c>
      <c r="E216" s="263" t="s">
        <v>1</v>
      </c>
      <c r="F216" s="264" t="s">
        <v>1111</v>
      </c>
      <c r="G216" s="262"/>
      <c r="H216" s="263" t="s">
        <v>1</v>
      </c>
      <c r="I216" s="265"/>
      <c r="J216" s="262"/>
      <c r="K216" s="262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150</v>
      </c>
      <c r="AU216" s="270" t="s">
        <v>92</v>
      </c>
      <c r="AV216" s="15" t="s">
        <v>90</v>
      </c>
      <c r="AW216" s="15" t="s">
        <v>37</v>
      </c>
      <c r="AX216" s="15" t="s">
        <v>82</v>
      </c>
      <c r="AY216" s="270" t="s">
        <v>139</v>
      </c>
    </row>
    <row r="217" s="13" customFormat="1">
      <c r="A217" s="13"/>
      <c r="B217" s="237"/>
      <c r="C217" s="238"/>
      <c r="D217" s="239" t="s">
        <v>150</v>
      </c>
      <c r="E217" s="240" t="s">
        <v>1</v>
      </c>
      <c r="F217" s="241" t="s">
        <v>1112</v>
      </c>
      <c r="G217" s="238"/>
      <c r="H217" s="242">
        <v>71.549999999999997</v>
      </c>
      <c r="I217" s="243"/>
      <c r="J217" s="238"/>
      <c r="K217" s="238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150</v>
      </c>
      <c r="AU217" s="248" t="s">
        <v>92</v>
      </c>
      <c r="AV217" s="13" t="s">
        <v>92</v>
      </c>
      <c r="AW217" s="13" t="s">
        <v>37</v>
      </c>
      <c r="AX217" s="13" t="s">
        <v>82</v>
      </c>
      <c r="AY217" s="248" t="s">
        <v>139</v>
      </c>
    </row>
    <row r="218" s="13" customFormat="1">
      <c r="A218" s="13"/>
      <c r="B218" s="237"/>
      <c r="C218" s="238"/>
      <c r="D218" s="239" t="s">
        <v>150</v>
      </c>
      <c r="E218" s="240" t="s">
        <v>1</v>
      </c>
      <c r="F218" s="241" t="s">
        <v>1113</v>
      </c>
      <c r="G218" s="238"/>
      <c r="H218" s="242">
        <v>62.984999999999999</v>
      </c>
      <c r="I218" s="243"/>
      <c r="J218" s="238"/>
      <c r="K218" s="238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150</v>
      </c>
      <c r="AU218" s="248" t="s">
        <v>92</v>
      </c>
      <c r="AV218" s="13" t="s">
        <v>92</v>
      </c>
      <c r="AW218" s="13" t="s">
        <v>37</v>
      </c>
      <c r="AX218" s="13" t="s">
        <v>82</v>
      </c>
      <c r="AY218" s="248" t="s">
        <v>139</v>
      </c>
    </row>
    <row r="219" s="13" customFormat="1">
      <c r="A219" s="13"/>
      <c r="B219" s="237"/>
      <c r="C219" s="238"/>
      <c r="D219" s="239" t="s">
        <v>150</v>
      </c>
      <c r="E219" s="240" t="s">
        <v>1</v>
      </c>
      <c r="F219" s="241" t="s">
        <v>1114</v>
      </c>
      <c r="G219" s="238"/>
      <c r="H219" s="242">
        <v>53.198</v>
      </c>
      <c r="I219" s="243"/>
      <c r="J219" s="238"/>
      <c r="K219" s="238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150</v>
      </c>
      <c r="AU219" s="248" t="s">
        <v>92</v>
      </c>
      <c r="AV219" s="13" t="s">
        <v>92</v>
      </c>
      <c r="AW219" s="13" t="s">
        <v>37</v>
      </c>
      <c r="AX219" s="13" t="s">
        <v>82</v>
      </c>
      <c r="AY219" s="248" t="s">
        <v>139</v>
      </c>
    </row>
    <row r="220" s="13" customFormat="1">
      <c r="A220" s="13"/>
      <c r="B220" s="237"/>
      <c r="C220" s="238"/>
      <c r="D220" s="239" t="s">
        <v>150</v>
      </c>
      <c r="E220" s="240" t="s">
        <v>1</v>
      </c>
      <c r="F220" s="241" t="s">
        <v>1115</v>
      </c>
      <c r="G220" s="238"/>
      <c r="H220" s="242">
        <v>40.68</v>
      </c>
      <c r="I220" s="243"/>
      <c r="J220" s="238"/>
      <c r="K220" s="238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150</v>
      </c>
      <c r="AU220" s="248" t="s">
        <v>92</v>
      </c>
      <c r="AV220" s="13" t="s">
        <v>92</v>
      </c>
      <c r="AW220" s="13" t="s">
        <v>37</v>
      </c>
      <c r="AX220" s="13" t="s">
        <v>82</v>
      </c>
      <c r="AY220" s="248" t="s">
        <v>139</v>
      </c>
    </row>
    <row r="221" s="13" customFormat="1">
      <c r="A221" s="13"/>
      <c r="B221" s="237"/>
      <c r="C221" s="238"/>
      <c r="D221" s="239" t="s">
        <v>150</v>
      </c>
      <c r="E221" s="240" t="s">
        <v>1</v>
      </c>
      <c r="F221" s="241" t="s">
        <v>1116</v>
      </c>
      <c r="G221" s="238"/>
      <c r="H221" s="242">
        <v>53.689999999999998</v>
      </c>
      <c r="I221" s="243"/>
      <c r="J221" s="238"/>
      <c r="K221" s="238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150</v>
      </c>
      <c r="AU221" s="248" t="s">
        <v>92</v>
      </c>
      <c r="AV221" s="13" t="s">
        <v>92</v>
      </c>
      <c r="AW221" s="13" t="s">
        <v>37</v>
      </c>
      <c r="AX221" s="13" t="s">
        <v>82</v>
      </c>
      <c r="AY221" s="248" t="s">
        <v>139</v>
      </c>
    </row>
    <row r="222" s="13" customFormat="1">
      <c r="A222" s="13"/>
      <c r="B222" s="237"/>
      <c r="C222" s="238"/>
      <c r="D222" s="239" t="s">
        <v>150</v>
      </c>
      <c r="E222" s="240" t="s">
        <v>1</v>
      </c>
      <c r="F222" s="241" t="s">
        <v>1117</v>
      </c>
      <c r="G222" s="238"/>
      <c r="H222" s="242">
        <v>145.41</v>
      </c>
      <c r="I222" s="243"/>
      <c r="J222" s="238"/>
      <c r="K222" s="238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150</v>
      </c>
      <c r="AU222" s="248" t="s">
        <v>92</v>
      </c>
      <c r="AV222" s="13" t="s">
        <v>92</v>
      </c>
      <c r="AW222" s="13" t="s">
        <v>37</v>
      </c>
      <c r="AX222" s="13" t="s">
        <v>82</v>
      </c>
      <c r="AY222" s="248" t="s">
        <v>139</v>
      </c>
    </row>
    <row r="223" s="14" customFormat="1">
      <c r="A223" s="14"/>
      <c r="B223" s="249"/>
      <c r="C223" s="250"/>
      <c r="D223" s="239" t="s">
        <v>150</v>
      </c>
      <c r="E223" s="251" t="s">
        <v>1</v>
      </c>
      <c r="F223" s="252" t="s">
        <v>153</v>
      </c>
      <c r="G223" s="250"/>
      <c r="H223" s="253">
        <v>427.51299999999998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150</v>
      </c>
      <c r="AU223" s="259" t="s">
        <v>92</v>
      </c>
      <c r="AV223" s="14" t="s">
        <v>146</v>
      </c>
      <c r="AW223" s="14" t="s">
        <v>37</v>
      </c>
      <c r="AX223" s="14" t="s">
        <v>90</v>
      </c>
      <c r="AY223" s="259" t="s">
        <v>139</v>
      </c>
    </row>
    <row r="224" s="2" customFormat="1" ht="37.8" customHeight="1">
      <c r="A224" s="39"/>
      <c r="B224" s="40"/>
      <c r="C224" s="219" t="s">
        <v>306</v>
      </c>
      <c r="D224" s="219" t="s">
        <v>141</v>
      </c>
      <c r="E224" s="220" t="s">
        <v>301</v>
      </c>
      <c r="F224" s="221" t="s">
        <v>302</v>
      </c>
      <c r="G224" s="222" t="s">
        <v>260</v>
      </c>
      <c r="H224" s="223">
        <v>84</v>
      </c>
      <c r="I224" s="224"/>
      <c r="J224" s="225">
        <f>ROUND(I224*H224,2)</f>
        <v>0</v>
      </c>
      <c r="K224" s="221" t="s">
        <v>303</v>
      </c>
      <c r="L224" s="45"/>
      <c r="M224" s="226" t="s">
        <v>1</v>
      </c>
      <c r="N224" s="227" t="s">
        <v>47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146</v>
      </c>
      <c r="AT224" s="230" t="s">
        <v>141</v>
      </c>
      <c r="AU224" s="230" t="s">
        <v>92</v>
      </c>
      <c r="AY224" s="18" t="s">
        <v>139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90</v>
      </c>
      <c r="BK224" s="231">
        <f>ROUND(I224*H224,2)</f>
        <v>0</v>
      </c>
      <c r="BL224" s="18" t="s">
        <v>146</v>
      </c>
      <c r="BM224" s="230" t="s">
        <v>1118</v>
      </c>
    </row>
    <row r="225" s="2" customFormat="1">
      <c r="A225" s="39"/>
      <c r="B225" s="40"/>
      <c r="C225" s="41"/>
      <c r="D225" s="232" t="s">
        <v>148</v>
      </c>
      <c r="E225" s="41"/>
      <c r="F225" s="233" t="s">
        <v>305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148</v>
      </c>
      <c r="AU225" s="18" t="s">
        <v>92</v>
      </c>
    </row>
    <row r="226" s="2" customFormat="1" ht="37.8" customHeight="1">
      <c r="A226" s="39"/>
      <c r="B226" s="40"/>
      <c r="C226" s="219" t="s">
        <v>312</v>
      </c>
      <c r="D226" s="219" t="s">
        <v>141</v>
      </c>
      <c r="E226" s="220" t="s">
        <v>307</v>
      </c>
      <c r="F226" s="221" t="s">
        <v>308</v>
      </c>
      <c r="G226" s="222" t="s">
        <v>260</v>
      </c>
      <c r="H226" s="223">
        <v>427.5</v>
      </c>
      <c r="I226" s="224"/>
      <c r="J226" s="225">
        <f>ROUND(I226*H226,2)</f>
        <v>0</v>
      </c>
      <c r="K226" s="221" t="s">
        <v>303</v>
      </c>
      <c r="L226" s="45"/>
      <c r="M226" s="226" t="s">
        <v>1</v>
      </c>
      <c r="N226" s="227" t="s">
        <v>47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146</v>
      </c>
      <c r="AT226" s="230" t="s">
        <v>141</v>
      </c>
      <c r="AU226" s="230" t="s">
        <v>92</v>
      </c>
      <c r="AY226" s="18" t="s">
        <v>139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90</v>
      </c>
      <c r="BK226" s="231">
        <f>ROUND(I226*H226,2)</f>
        <v>0</v>
      </c>
      <c r="BL226" s="18" t="s">
        <v>146</v>
      </c>
      <c r="BM226" s="230" t="s">
        <v>1119</v>
      </c>
    </row>
    <row r="227" s="2" customFormat="1">
      <c r="A227" s="39"/>
      <c r="B227" s="40"/>
      <c r="C227" s="41"/>
      <c r="D227" s="232" t="s">
        <v>148</v>
      </c>
      <c r="E227" s="41"/>
      <c r="F227" s="233" t="s">
        <v>310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92</v>
      </c>
    </row>
    <row r="228" s="2" customFormat="1">
      <c r="A228" s="39"/>
      <c r="B228" s="40"/>
      <c r="C228" s="41"/>
      <c r="D228" s="239" t="s">
        <v>177</v>
      </c>
      <c r="E228" s="41"/>
      <c r="F228" s="260" t="s">
        <v>311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177</v>
      </c>
      <c r="AU228" s="18" t="s">
        <v>92</v>
      </c>
    </row>
    <row r="229" s="2" customFormat="1" ht="16.5" customHeight="1">
      <c r="A229" s="39"/>
      <c r="B229" s="40"/>
      <c r="C229" s="271" t="s">
        <v>320</v>
      </c>
      <c r="D229" s="271" t="s">
        <v>313</v>
      </c>
      <c r="E229" s="272" t="s">
        <v>314</v>
      </c>
      <c r="F229" s="273" t="s">
        <v>315</v>
      </c>
      <c r="G229" s="274" t="s">
        <v>316</v>
      </c>
      <c r="H229" s="275">
        <v>8.5250000000000004</v>
      </c>
      <c r="I229" s="276"/>
      <c r="J229" s="277">
        <f>ROUND(I229*H229,2)</f>
        <v>0</v>
      </c>
      <c r="K229" s="273" t="s">
        <v>303</v>
      </c>
      <c r="L229" s="278"/>
      <c r="M229" s="279" t="s">
        <v>1</v>
      </c>
      <c r="N229" s="280" t="s">
        <v>47</v>
      </c>
      <c r="O229" s="92"/>
      <c r="P229" s="228">
        <f>O229*H229</f>
        <v>0</v>
      </c>
      <c r="Q229" s="228">
        <v>0.001</v>
      </c>
      <c r="R229" s="228">
        <f>Q229*H229</f>
        <v>0.0085250000000000013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210</v>
      </c>
      <c r="AT229" s="230" t="s">
        <v>313</v>
      </c>
      <c r="AU229" s="230" t="s">
        <v>92</v>
      </c>
      <c r="AY229" s="18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90</v>
      </c>
      <c r="BK229" s="231">
        <f>ROUND(I229*H229,2)</f>
        <v>0</v>
      </c>
      <c r="BL229" s="18" t="s">
        <v>146</v>
      </c>
      <c r="BM229" s="230" t="s">
        <v>1120</v>
      </c>
    </row>
    <row r="230" s="2" customFormat="1">
      <c r="A230" s="39"/>
      <c r="B230" s="40"/>
      <c r="C230" s="41"/>
      <c r="D230" s="239" t="s">
        <v>177</v>
      </c>
      <c r="E230" s="41"/>
      <c r="F230" s="260" t="s">
        <v>318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177</v>
      </c>
      <c r="AU230" s="18" t="s">
        <v>92</v>
      </c>
    </row>
    <row r="231" s="13" customFormat="1">
      <c r="A231" s="13"/>
      <c r="B231" s="237"/>
      <c r="C231" s="238"/>
      <c r="D231" s="239" t="s">
        <v>150</v>
      </c>
      <c r="E231" s="240" t="s">
        <v>1</v>
      </c>
      <c r="F231" s="241" t="s">
        <v>1121</v>
      </c>
      <c r="G231" s="238"/>
      <c r="H231" s="242">
        <v>8.5250000000000004</v>
      </c>
      <c r="I231" s="243"/>
      <c r="J231" s="238"/>
      <c r="K231" s="238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150</v>
      </c>
      <c r="AU231" s="248" t="s">
        <v>92</v>
      </c>
      <c r="AV231" s="13" t="s">
        <v>92</v>
      </c>
      <c r="AW231" s="13" t="s">
        <v>37</v>
      </c>
      <c r="AX231" s="13" t="s">
        <v>90</v>
      </c>
      <c r="AY231" s="248" t="s">
        <v>139</v>
      </c>
    </row>
    <row r="232" s="2" customFormat="1" ht="44.25" customHeight="1">
      <c r="A232" s="39"/>
      <c r="B232" s="40"/>
      <c r="C232" s="219" t="s">
        <v>342</v>
      </c>
      <c r="D232" s="219" t="s">
        <v>141</v>
      </c>
      <c r="E232" s="220" t="s">
        <v>363</v>
      </c>
      <c r="F232" s="221" t="s">
        <v>364</v>
      </c>
      <c r="G232" s="222" t="s">
        <v>144</v>
      </c>
      <c r="H232" s="223">
        <v>1</v>
      </c>
      <c r="I232" s="224"/>
      <c r="J232" s="225">
        <f>ROUND(I232*H232,2)</f>
        <v>0</v>
      </c>
      <c r="K232" s="221" t="s">
        <v>303</v>
      </c>
      <c r="L232" s="45"/>
      <c r="M232" s="226" t="s">
        <v>1</v>
      </c>
      <c r="N232" s="227" t="s">
        <v>47</v>
      </c>
      <c r="O232" s="92"/>
      <c r="P232" s="228">
        <f>O232*H232</f>
        <v>0</v>
      </c>
      <c r="Q232" s="228">
        <v>0.01281</v>
      </c>
      <c r="R232" s="228">
        <f>Q232*H232</f>
        <v>0.01281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146</v>
      </c>
      <c r="AT232" s="230" t="s">
        <v>141</v>
      </c>
      <c r="AU232" s="230" t="s">
        <v>92</v>
      </c>
      <c r="AY232" s="18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90</v>
      </c>
      <c r="BK232" s="231">
        <f>ROUND(I232*H232,2)</f>
        <v>0</v>
      </c>
      <c r="BL232" s="18" t="s">
        <v>146</v>
      </c>
      <c r="BM232" s="230" t="s">
        <v>1122</v>
      </c>
    </row>
    <row r="233" s="2" customFormat="1">
      <c r="A233" s="39"/>
      <c r="B233" s="40"/>
      <c r="C233" s="41"/>
      <c r="D233" s="232" t="s">
        <v>148</v>
      </c>
      <c r="E233" s="41"/>
      <c r="F233" s="233" t="s">
        <v>946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92</v>
      </c>
    </row>
    <row r="234" s="13" customFormat="1">
      <c r="A234" s="13"/>
      <c r="B234" s="237"/>
      <c r="C234" s="238"/>
      <c r="D234" s="239" t="s">
        <v>150</v>
      </c>
      <c r="E234" s="240" t="s">
        <v>1</v>
      </c>
      <c r="F234" s="241" t="s">
        <v>1123</v>
      </c>
      <c r="G234" s="238"/>
      <c r="H234" s="242">
        <v>1</v>
      </c>
      <c r="I234" s="243"/>
      <c r="J234" s="238"/>
      <c r="K234" s="238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150</v>
      </c>
      <c r="AU234" s="248" t="s">
        <v>92</v>
      </c>
      <c r="AV234" s="13" t="s">
        <v>92</v>
      </c>
      <c r="AW234" s="13" t="s">
        <v>37</v>
      </c>
      <c r="AX234" s="13" t="s">
        <v>90</v>
      </c>
      <c r="AY234" s="248" t="s">
        <v>139</v>
      </c>
    </row>
    <row r="235" s="2" customFormat="1" ht="44.25" customHeight="1">
      <c r="A235" s="39"/>
      <c r="B235" s="40"/>
      <c r="C235" s="219" t="s">
        <v>362</v>
      </c>
      <c r="D235" s="219" t="s">
        <v>141</v>
      </c>
      <c r="E235" s="220" t="s">
        <v>367</v>
      </c>
      <c r="F235" s="221" t="s">
        <v>368</v>
      </c>
      <c r="G235" s="222" t="s">
        <v>144</v>
      </c>
      <c r="H235" s="223">
        <v>8</v>
      </c>
      <c r="I235" s="224"/>
      <c r="J235" s="225">
        <f>ROUND(I235*H235,2)</f>
        <v>0</v>
      </c>
      <c r="K235" s="221" t="s">
        <v>303</v>
      </c>
      <c r="L235" s="45"/>
      <c r="M235" s="226" t="s">
        <v>1</v>
      </c>
      <c r="N235" s="227" t="s">
        <v>47</v>
      </c>
      <c r="O235" s="92"/>
      <c r="P235" s="228">
        <f>O235*H235</f>
        <v>0</v>
      </c>
      <c r="Q235" s="228">
        <v>0.021350000000000001</v>
      </c>
      <c r="R235" s="228">
        <f>Q235*H235</f>
        <v>0.17080000000000001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146</v>
      </c>
      <c r="AT235" s="230" t="s">
        <v>141</v>
      </c>
      <c r="AU235" s="230" t="s">
        <v>92</v>
      </c>
      <c r="AY235" s="18" t="s">
        <v>139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90</v>
      </c>
      <c r="BK235" s="231">
        <f>ROUND(I235*H235,2)</f>
        <v>0</v>
      </c>
      <c r="BL235" s="18" t="s">
        <v>146</v>
      </c>
      <c r="BM235" s="230" t="s">
        <v>1124</v>
      </c>
    </row>
    <row r="236" s="2" customFormat="1">
      <c r="A236" s="39"/>
      <c r="B236" s="40"/>
      <c r="C236" s="41"/>
      <c r="D236" s="232" t="s">
        <v>148</v>
      </c>
      <c r="E236" s="41"/>
      <c r="F236" s="233" t="s">
        <v>950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92</v>
      </c>
    </row>
    <row r="237" s="13" customFormat="1">
      <c r="A237" s="13"/>
      <c r="B237" s="237"/>
      <c r="C237" s="238"/>
      <c r="D237" s="239" t="s">
        <v>150</v>
      </c>
      <c r="E237" s="240" t="s">
        <v>1</v>
      </c>
      <c r="F237" s="241" t="s">
        <v>1125</v>
      </c>
      <c r="G237" s="238"/>
      <c r="H237" s="242">
        <v>7</v>
      </c>
      <c r="I237" s="243"/>
      <c r="J237" s="238"/>
      <c r="K237" s="238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150</v>
      </c>
      <c r="AU237" s="248" t="s">
        <v>92</v>
      </c>
      <c r="AV237" s="13" t="s">
        <v>92</v>
      </c>
      <c r="AW237" s="13" t="s">
        <v>37</v>
      </c>
      <c r="AX237" s="13" t="s">
        <v>82</v>
      </c>
      <c r="AY237" s="248" t="s">
        <v>139</v>
      </c>
    </row>
    <row r="238" s="13" customFormat="1">
      <c r="A238" s="13"/>
      <c r="B238" s="237"/>
      <c r="C238" s="238"/>
      <c r="D238" s="239" t="s">
        <v>150</v>
      </c>
      <c r="E238" s="240" t="s">
        <v>1</v>
      </c>
      <c r="F238" s="241" t="s">
        <v>1126</v>
      </c>
      <c r="G238" s="238"/>
      <c r="H238" s="242">
        <v>1</v>
      </c>
      <c r="I238" s="243"/>
      <c r="J238" s="238"/>
      <c r="K238" s="238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150</v>
      </c>
      <c r="AU238" s="248" t="s">
        <v>92</v>
      </c>
      <c r="AV238" s="13" t="s">
        <v>92</v>
      </c>
      <c r="AW238" s="13" t="s">
        <v>37</v>
      </c>
      <c r="AX238" s="13" t="s">
        <v>82</v>
      </c>
      <c r="AY238" s="248" t="s">
        <v>139</v>
      </c>
    </row>
    <row r="239" s="14" customFormat="1">
      <c r="A239" s="14"/>
      <c r="B239" s="249"/>
      <c r="C239" s="250"/>
      <c r="D239" s="239" t="s">
        <v>150</v>
      </c>
      <c r="E239" s="251" t="s">
        <v>1</v>
      </c>
      <c r="F239" s="252" t="s">
        <v>153</v>
      </c>
      <c r="G239" s="250"/>
      <c r="H239" s="253">
        <v>8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150</v>
      </c>
      <c r="AU239" s="259" t="s">
        <v>92</v>
      </c>
      <c r="AV239" s="14" t="s">
        <v>146</v>
      </c>
      <c r="AW239" s="14" t="s">
        <v>37</v>
      </c>
      <c r="AX239" s="14" t="s">
        <v>90</v>
      </c>
      <c r="AY239" s="259" t="s">
        <v>139</v>
      </c>
    </row>
    <row r="240" s="2" customFormat="1" ht="49.05" customHeight="1">
      <c r="A240" s="39"/>
      <c r="B240" s="40"/>
      <c r="C240" s="219" t="s">
        <v>7</v>
      </c>
      <c r="D240" s="219" t="s">
        <v>141</v>
      </c>
      <c r="E240" s="220" t="s">
        <v>399</v>
      </c>
      <c r="F240" s="221" t="s">
        <v>400</v>
      </c>
      <c r="G240" s="222" t="s">
        <v>395</v>
      </c>
      <c r="H240" s="223">
        <v>1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47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146</v>
      </c>
      <c r="AT240" s="230" t="s">
        <v>141</v>
      </c>
      <c r="AU240" s="230" t="s">
        <v>92</v>
      </c>
      <c r="AY240" s="18" t="s">
        <v>139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90</v>
      </c>
      <c r="BK240" s="231">
        <f>ROUND(I240*H240,2)</f>
        <v>0</v>
      </c>
      <c r="BL240" s="18" t="s">
        <v>146</v>
      </c>
      <c r="BM240" s="230" t="s">
        <v>1127</v>
      </c>
    </row>
    <row r="241" s="2" customFormat="1">
      <c r="A241" s="39"/>
      <c r="B241" s="40"/>
      <c r="C241" s="41"/>
      <c r="D241" s="239" t="s">
        <v>177</v>
      </c>
      <c r="E241" s="41"/>
      <c r="F241" s="260" t="s">
        <v>402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177</v>
      </c>
      <c r="AU241" s="18" t="s">
        <v>92</v>
      </c>
    </row>
    <row r="242" s="12" customFormat="1" ht="22.8" customHeight="1">
      <c r="A242" s="12"/>
      <c r="B242" s="203"/>
      <c r="C242" s="204"/>
      <c r="D242" s="205" t="s">
        <v>81</v>
      </c>
      <c r="E242" s="217" t="s">
        <v>146</v>
      </c>
      <c r="F242" s="217" t="s">
        <v>403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SUM(P243:P284)</f>
        <v>0</v>
      </c>
      <c r="Q242" s="211"/>
      <c r="R242" s="212">
        <f>SUM(R243:R284)</f>
        <v>62.148941499999999</v>
      </c>
      <c r="S242" s="211"/>
      <c r="T242" s="213">
        <f>SUM(T243:T284)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90</v>
      </c>
      <c r="AT242" s="215" t="s">
        <v>81</v>
      </c>
      <c r="AU242" s="215" t="s">
        <v>90</v>
      </c>
      <c r="AY242" s="214" t="s">
        <v>139</v>
      </c>
      <c r="BK242" s="216">
        <f>SUM(BK243:BK284)</f>
        <v>0</v>
      </c>
    </row>
    <row r="243" s="2" customFormat="1" ht="49.05" customHeight="1">
      <c r="A243" s="39"/>
      <c r="B243" s="40"/>
      <c r="C243" s="219" t="s">
        <v>373</v>
      </c>
      <c r="D243" s="219" t="s">
        <v>141</v>
      </c>
      <c r="E243" s="220" t="s">
        <v>1128</v>
      </c>
      <c r="F243" s="221" t="s">
        <v>1129</v>
      </c>
      <c r="G243" s="222" t="s">
        <v>260</v>
      </c>
      <c r="H243" s="223">
        <v>10.800000000000001</v>
      </c>
      <c r="I243" s="224"/>
      <c r="J243" s="225">
        <f>ROUND(I243*H243,2)</f>
        <v>0</v>
      </c>
      <c r="K243" s="221" t="s">
        <v>303</v>
      </c>
      <c r="L243" s="45"/>
      <c r="M243" s="226" t="s">
        <v>1</v>
      </c>
      <c r="N243" s="227" t="s">
        <v>47</v>
      </c>
      <c r="O243" s="92"/>
      <c r="P243" s="228">
        <f>O243*H243</f>
        <v>0</v>
      </c>
      <c r="Q243" s="228">
        <v>0.0023500000000000001</v>
      </c>
      <c r="R243" s="228">
        <f>Q243*H243</f>
        <v>0.025380000000000003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146</v>
      </c>
      <c r="AT243" s="230" t="s">
        <v>141</v>
      </c>
      <c r="AU243" s="230" t="s">
        <v>92</v>
      </c>
      <c r="AY243" s="18" t="s">
        <v>139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90</v>
      </c>
      <c r="BK243" s="231">
        <f>ROUND(I243*H243,2)</f>
        <v>0</v>
      </c>
      <c r="BL243" s="18" t="s">
        <v>146</v>
      </c>
      <c r="BM243" s="230" t="s">
        <v>1130</v>
      </c>
    </row>
    <row r="244" s="2" customFormat="1">
      <c r="A244" s="39"/>
      <c r="B244" s="40"/>
      <c r="C244" s="41"/>
      <c r="D244" s="232" t="s">
        <v>148</v>
      </c>
      <c r="E244" s="41"/>
      <c r="F244" s="233" t="s">
        <v>1131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148</v>
      </c>
      <c r="AU244" s="18" t="s">
        <v>92</v>
      </c>
    </row>
    <row r="245" s="15" customFormat="1">
      <c r="A245" s="15"/>
      <c r="B245" s="261"/>
      <c r="C245" s="262"/>
      <c r="D245" s="239" t="s">
        <v>150</v>
      </c>
      <c r="E245" s="263" t="s">
        <v>1</v>
      </c>
      <c r="F245" s="264" t="s">
        <v>1132</v>
      </c>
      <c r="G245" s="262"/>
      <c r="H245" s="263" t="s">
        <v>1</v>
      </c>
      <c r="I245" s="265"/>
      <c r="J245" s="262"/>
      <c r="K245" s="262"/>
      <c r="L245" s="266"/>
      <c r="M245" s="267"/>
      <c r="N245" s="268"/>
      <c r="O245" s="268"/>
      <c r="P245" s="268"/>
      <c r="Q245" s="268"/>
      <c r="R245" s="268"/>
      <c r="S245" s="268"/>
      <c r="T245" s="26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0" t="s">
        <v>150</v>
      </c>
      <c r="AU245" s="270" t="s">
        <v>92</v>
      </c>
      <c r="AV245" s="15" t="s">
        <v>90</v>
      </c>
      <c r="AW245" s="15" t="s">
        <v>37</v>
      </c>
      <c r="AX245" s="15" t="s">
        <v>82</v>
      </c>
      <c r="AY245" s="270" t="s">
        <v>139</v>
      </c>
    </row>
    <row r="246" s="13" customFormat="1">
      <c r="A246" s="13"/>
      <c r="B246" s="237"/>
      <c r="C246" s="238"/>
      <c r="D246" s="239" t="s">
        <v>150</v>
      </c>
      <c r="E246" s="240" t="s">
        <v>1</v>
      </c>
      <c r="F246" s="241" t="s">
        <v>1133</v>
      </c>
      <c r="G246" s="238"/>
      <c r="H246" s="242">
        <v>10.800000000000001</v>
      </c>
      <c r="I246" s="243"/>
      <c r="J246" s="238"/>
      <c r="K246" s="238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150</v>
      </c>
      <c r="AU246" s="248" t="s">
        <v>92</v>
      </c>
      <c r="AV246" s="13" t="s">
        <v>92</v>
      </c>
      <c r="AW246" s="13" t="s">
        <v>37</v>
      </c>
      <c r="AX246" s="13" t="s">
        <v>90</v>
      </c>
      <c r="AY246" s="248" t="s">
        <v>139</v>
      </c>
    </row>
    <row r="247" s="2" customFormat="1" ht="24.15" customHeight="1">
      <c r="A247" s="39"/>
      <c r="B247" s="40"/>
      <c r="C247" s="271" t="s">
        <v>380</v>
      </c>
      <c r="D247" s="271" t="s">
        <v>313</v>
      </c>
      <c r="E247" s="272" t="s">
        <v>1134</v>
      </c>
      <c r="F247" s="273" t="s">
        <v>1135</v>
      </c>
      <c r="G247" s="274" t="s">
        <v>260</v>
      </c>
      <c r="H247" s="275">
        <v>10.800000000000001</v>
      </c>
      <c r="I247" s="276"/>
      <c r="J247" s="277">
        <f>ROUND(I247*H247,2)</f>
        <v>0</v>
      </c>
      <c r="K247" s="273" t="s">
        <v>303</v>
      </c>
      <c r="L247" s="278"/>
      <c r="M247" s="279" t="s">
        <v>1</v>
      </c>
      <c r="N247" s="280" t="s">
        <v>47</v>
      </c>
      <c r="O247" s="92"/>
      <c r="P247" s="228">
        <f>O247*H247</f>
        <v>0</v>
      </c>
      <c r="Q247" s="228">
        <v>0.00025000000000000001</v>
      </c>
      <c r="R247" s="228">
        <f>Q247*H247</f>
        <v>0.0027000000000000001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210</v>
      </c>
      <c r="AT247" s="230" t="s">
        <v>313</v>
      </c>
      <c r="AU247" s="230" t="s">
        <v>92</v>
      </c>
      <c r="AY247" s="18" t="s">
        <v>139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90</v>
      </c>
      <c r="BK247" s="231">
        <f>ROUND(I247*H247,2)</f>
        <v>0</v>
      </c>
      <c r="BL247" s="18" t="s">
        <v>146</v>
      </c>
      <c r="BM247" s="230" t="s">
        <v>1136</v>
      </c>
    </row>
    <row r="248" s="2" customFormat="1" ht="33" customHeight="1">
      <c r="A248" s="39"/>
      <c r="B248" s="40"/>
      <c r="C248" s="219" t="s">
        <v>386</v>
      </c>
      <c r="D248" s="219" t="s">
        <v>141</v>
      </c>
      <c r="E248" s="220" t="s">
        <v>438</v>
      </c>
      <c r="F248" s="221" t="s">
        <v>439</v>
      </c>
      <c r="G248" s="222" t="s">
        <v>168</v>
      </c>
      <c r="H248" s="223">
        <v>1.837</v>
      </c>
      <c r="I248" s="224"/>
      <c r="J248" s="225">
        <f>ROUND(I248*H248,2)</f>
        <v>0</v>
      </c>
      <c r="K248" s="221" t="s">
        <v>303</v>
      </c>
      <c r="L248" s="45"/>
      <c r="M248" s="226" t="s">
        <v>1</v>
      </c>
      <c r="N248" s="227" t="s">
        <v>47</v>
      </c>
      <c r="O248" s="92"/>
      <c r="P248" s="228">
        <f>O248*H248</f>
        <v>0</v>
      </c>
      <c r="Q248" s="228">
        <v>1.7535000000000001</v>
      </c>
      <c r="R248" s="228">
        <f>Q248*H248</f>
        <v>3.2211794999999999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146</v>
      </c>
      <c r="AT248" s="230" t="s">
        <v>141</v>
      </c>
      <c r="AU248" s="230" t="s">
        <v>92</v>
      </c>
      <c r="AY248" s="18" t="s">
        <v>139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90</v>
      </c>
      <c r="BK248" s="231">
        <f>ROUND(I248*H248,2)</f>
        <v>0</v>
      </c>
      <c r="BL248" s="18" t="s">
        <v>146</v>
      </c>
      <c r="BM248" s="230" t="s">
        <v>1137</v>
      </c>
    </row>
    <row r="249" s="2" customFormat="1">
      <c r="A249" s="39"/>
      <c r="B249" s="40"/>
      <c r="C249" s="41"/>
      <c r="D249" s="232" t="s">
        <v>148</v>
      </c>
      <c r="E249" s="41"/>
      <c r="F249" s="233" t="s">
        <v>980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92</v>
      </c>
    </row>
    <row r="250" s="13" customFormat="1">
      <c r="A250" s="13"/>
      <c r="B250" s="237"/>
      <c r="C250" s="238"/>
      <c r="D250" s="239" t="s">
        <v>150</v>
      </c>
      <c r="E250" s="240" t="s">
        <v>1</v>
      </c>
      <c r="F250" s="241" t="s">
        <v>1138</v>
      </c>
      <c r="G250" s="238"/>
      <c r="H250" s="242">
        <v>1.0560000000000001</v>
      </c>
      <c r="I250" s="243"/>
      <c r="J250" s="238"/>
      <c r="K250" s="238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150</v>
      </c>
      <c r="AU250" s="248" t="s">
        <v>92</v>
      </c>
      <c r="AV250" s="13" t="s">
        <v>92</v>
      </c>
      <c r="AW250" s="13" t="s">
        <v>37</v>
      </c>
      <c r="AX250" s="13" t="s">
        <v>82</v>
      </c>
      <c r="AY250" s="248" t="s">
        <v>139</v>
      </c>
    </row>
    <row r="251" s="15" customFormat="1">
      <c r="A251" s="15"/>
      <c r="B251" s="261"/>
      <c r="C251" s="262"/>
      <c r="D251" s="239" t="s">
        <v>150</v>
      </c>
      <c r="E251" s="263" t="s">
        <v>1</v>
      </c>
      <c r="F251" s="264" t="s">
        <v>1139</v>
      </c>
      <c r="G251" s="262"/>
      <c r="H251" s="263" t="s">
        <v>1</v>
      </c>
      <c r="I251" s="265"/>
      <c r="J251" s="262"/>
      <c r="K251" s="262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150</v>
      </c>
      <c r="AU251" s="270" t="s">
        <v>92</v>
      </c>
      <c r="AV251" s="15" t="s">
        <v>90</v>
      </c>
      <c r="AW251" s="15" t="s">
        <v>37</v>
      </c>
      <c r="AX251" s="15" t="s">
        <v>82</v>
      </c>
      <c r="AY251" s="270" t="s">
        <v>139</v>
      </c>
    </row>
    <row r="252" s="13" customFormat="1">
      <c r="A252" s="13"/>
      <c r="B252" s="237"/>
      <c r="C252" s="238"/>
      <c r="D252" s="239" t="s">
        <v>150</v>
      </c>
      <c r="E252" s="240" t="s">
        <v>1</v>
      </c>
      <c r="F252" s="241" t="s">
        <v>1140</v>
      </c>
      <c r="G252" s="238"/>
      <c r="H252" s="242">
        <v>0.35199999999999998</v>
      </c>
      <c r="I252" s="243"/>
      <c r="J252" s="238"/>
      <c r="K252" s="238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92</v>
      </c>
      <c r="AV252" s="13" t="s">
        <v>92</v>
      </c>
      <c r="AW252" s="13" t="s">
        <v>37</v>
      </c>
      <c r="AX252" s="13" t="s">
        <v>82</v>
      </c>
      <c r="AY252" s="248" t="s">
        <v>139</v>
      </c>
    </row>
    <row r="253" s="13" customFormat="1">
      <c r="A253" s="13"/>
      <c r="B253" s="237"/>
      <c r="C253" s="238"/>
      <c r="D253" s="239" t="s">
        <v>150</v>
      </c>
      <c r="E253" s="240" t="s">
        <v>1</v>
      </c>
      <c r="F253" s="241" t="s">
        <v>1141</v>
      </c>
      <c r="G253" s="238"/>
      <c r="H253" s="242">
        <v>0.42899999999999999</v>
      </c>
      <c r="I253" s="243"/>
      <c r="J253" s="238"/>
      <c r="K253" s="238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150</v>
      </c>
      <c r="AU253" s="248" t="s">
        <v>92</v>
      </c>
      <c r="AV253" s="13" t="s">
        <v>92</v>
      </c>
      <c r="AW253" s="13" t="s">
        <v>37</v>
      </c>
      <c r="AX253" s="13" t="s">
        <v>82</v>
      </c>
      <c r="AY253" s="248" t="s">
        <v>139</v>
      </c>
    </row>
    <row r="254" s="14" customFormat="1">
      <c r="A254" s="14"/>
      <c r="B254" s="249"/>
      <c r="C254" s="250"/>
      <c r="D254" s="239" t="s">
        <v>150</v>
      </c>
      <c r="E254" s="251" t="s">
        <v>1</v>
      </c>
      <c r="F254" s="252" t="s">
        <v>153</v>
      </c>
      <c r="G254" s="250"/>
      <c r="H254" s="253">
        <v>1.837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150</v>
      </c>
      <c r="AU254" s="259" t="s">
        <v>92</v>
      </c>
      <c r="AV254" s="14" t="s">
        <v>146</v>
      </c>
      <c r="AW254" s="14" t="s">
        <v>37</v>
      </c>
      <c r="AX254" s="14" t="s">
        <v>90</v>
      </c>
      <c r="AY254" s="259" t="s">
        <v>139</v>
      </c>
    </row>
    <row r="255" s="2" customFormat="1" ht="49.05" customHeight="1">
      <c r="A255" s="39"/>
      <c r="B255" s="40"/>
      <c r="C255" s="219" t="s">
        <v>392</v>
      </c>
      <c r="D255" s="219" t="s">
        <v>141</v>
      </c>
      <c r="E255" s="220" t="s">
        <v>458</v>
      </c>
      <c r="F255" s="221" t="s">
        <v>459</v>
      </c>
      <c r="G255" s="222" t="s">
        <v>168</v>
      </c>
      <c r="H255" s="223">
        <v>1.073</v>
      </c>
      <c r="I255" s="224"/>
      <c r="J255" s="225">
        <f>ROUND(I255*H255,2)</f>
        <v>0</v>
      </c>
      <c r="K255" s="221" t="s">
        <v>303</v>
      </c>
      <c r="L255" s="45"/>
      <c r="M255" s="226" t="s">
        <v>1</v>
      </c>
      <c r="N255" s="227" t="s">
        <v>47</v>
      </c>
      <c r="O255" s="92"/>
      <c r="P255" s="228">
        <f>O255*H255</f>
        <v>0</v>
      </c>
      <c r="Q255" s="228">
        <v>1.8700000000000001</v>
      </c>
      <c r="R255" s="228">
        <f>Q255*H255</f>
        <v>2.00651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146</v>
      </c>
      <c r="AT255" s="230" t="s">
        <v>141</v>
      </c>
      <c r="AU255" s="230" t="s">
        <v>92</v>
      </c>
      <c r="AY255" s="18" t="s">
        <v>139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90</v>
      </c>
      <c r="BK255" s="231">
        <f>ROUND(I255*H255,2)</f>
        <v>0</v>
      </c>
      <c r="BL255" s="18" t="s">
        <v>146</v>
      </c>
      <c r="BM255" s="230" t="s">
        <v>1142</v>
      </c>
    </row>
    <row r="256" s="2" customFormat="1">
      <c r="A256" s="39"/>
      <c r="B256" s="40"/>
      <c r="C256" s="41"/>
      <c r="D256" s="232" t="s">
        <v>148</v>
      </c>
      <c r="E256" s="41"/>
      <c r="F256" s="233" t="s">
        <v>853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148</v>
      </c>
      <c r="AU256" s="18" t="s">
        <v>92</v>
      </c>
    </row>
    <row r="257" s="13" customFormat="1">
      <c r="A257" s="13"/>
      <c r="B257" s="237"/>
      <c r="C257" s="238"/>
      <c r="D257" s="239" t="s">
        <v>150</v>
      </c>
      <c r="E257" s="240" t="s">
        <v>1</v>
      </c>
      <c r="F257" s="241" t="s">
        <v>1143</v>
      </c>
      <c r="G257" s="238"/>
      <c r="H257" s="242">
        <v>1.073</v>
      </c>
      <c r="I257" s="243"/>
      <c r="J257" s="238"/>
      <c r="K257" s="238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150</v>
      </c>
      <c r="AU257" s="248" t="s">
        <v>92</v>
      </c>
      <c r="AV257" s="13" t="s">
        <v>92</v>
      </c>
      <c r="AW257" s="13" t="s">
        <v>37</v>
      </c>
      <c r="AX257" s="13" t="s">
        <v>90</v>
      </c>
      <c r="AY257" s="248" t="s">
        <v>139</v>
      </c>
    </row>
    <row r="258" s="2" customFormat="1" ht="37.8" customHeight="1">
      <c r="A258" s="39"/>
      <c r="B258" s="40"/>
      <c r="C258" s="219" t="s">
        <v>398</v>
      </c>
      <c r="D258" s="219" t="s">
        <v>141</v>
      </c>
      <c r="E258" s="220" t="s">
        <v>678</v>
      </c>
      <c r="F258" s="221" t="s">
        <v>679</v>
      </c>
      <c r="G258" s="222" t="s">
        <v>168</v>
      </c>
      <c r="H258" s="223">
        <v>6.6500000000000004</v>
      </c>
      <c r="I258" s="224"/>
      <c r="J258" s="225">
        <f>ROUND(I258*H258,2)</f>
        <v>0</v>
      </c>
      <c r="K258" s="221" t="s">
        <v>303</v>
      </c>
      <c r="L258" s="45"/>
      <c r="M258" s="226" t="s">
        <v>1</v>
      </c>
      <c r="N258" s="227" t="s">
        <v>47</v>
      </c>
      <c r="O258" s="92"/>
      <c r="P258" s="228">
        <f>O258*H258</f>
        <v>0</v>
      </c>
      <c r="Q258" s="228">
        <v>2.4340799999999998</v>
      </c>
      <c r="R258" s="228">
        <f>Q258*H258</f>
        <v>16.186631999999999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146</v>
      </c>
      <c r="AT258" s="230" t="s">
        <v>141</v>
      </c>
      <c r="AU258" s="230" t="s">
        <v>92</v>
      </c>
      <c r="AY258" s="18" t="s">
        <v>139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90</v>
      </c>
      <c r="BK258" s="231">
        <f>ROUND(I258*H258,2)</f>
        <v>0</v>
      </c>
      <c r="BL258" s="18" t="s">
        <v>146</v>
      </c>
      <c r="BM258" s="230" t="s">
        <v>1144</v>
      </c>
    </row>
    <row r="259" s="2" customFormat="1">
      <c r="A259" s="39"/>
      <c r="B259" s="40"/>
      <c r="C259" s="41"/>
      <c r="D259" s="232" t="s">
        <v>148</v>
      </c>
      <c r="E259" s="41"/>
      <c r="F259" s="233" t="s">
        <v>681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92</v>
      </c>
    </row>
    <row r="260" s="13" customFormat="1">
      <c r="A260" s="13"/>
      <c r="B260" s="237"/>
      <c r="C260" s="238"/>
      <c r="D260" s="239" t="s">
        <v>150</v>
      </c>
      <c r="E260" s="240" t="s">
        <v>1</v>
      </c>
      <c r="F260" s="241" t="s">
        <v>1145</v>
      </c>
      <c r="G260" s="238"/>
      <c r="H260" s="242">
        <v>6.6500000000000004</v>
      </c>
      <c r="I260" s="243"/>
      <c r="J260" s="238"/>
      <c r="K260" s="238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150</v>
      </c>
      <c r="AU260" s="248" t="s">
        <v>92</v>
      </c>
      <c r="AV260" s="13" t="s">
        <v>92</v>
      </c>
      <c r="AW260" s="13" t="s">
        <v>37</v>
      </c>
      <c r="AX260" s="13" t="s">
        <v>90</v>
      </c>
      <c r="AY260" s="248" t="s">
        <v>139</v>
      </c>
    </row>
    <row r="261" s="2" customFormat="1" ht="62.7" customHeight="1">
      <c r="A261" s="39"/>
      <c r="B261" s="40"/>
      <c r="C261" s="219" t="s">
        <v>404</v>
      </c>
      <c r="D261" s="219" t="s">
        <v>141</v>
      </c>
      <c r="E261" s="220" t="s">
        <v>689</v>
      </c>
      <c r="F261" s="221" t="s">
        <v>690</v>
      </c>
      <c r="G261" s="222" t="s">
        <v>168</v>
      </c>
      <c r="H261" s="223">
        <v>8.2200000000000006</v>
      </c>
      <c r="I261" s="224"/>
      <c r="J261" s="225">
        <f>ROUND(I261*H261,2)</f>
        <v>0</v>
      </c>
      <c r="K261" s="221" t="s">
        <v>303</v>
      </c>
      <c r="L261" s="45"/>
      <c r="M261" s="226" t="s">
        <v>1</v>
      </c>
      <c r="N261" s="227" t="s">
        <v>47</v>
      </c>
      <c r="O261" s="92"/>
      <c r="P261" s="228">
        <f>O261*H261</f>
        <v>0</v>
      </c>
      <c r="Q261" s="228">
        <v>1.8480000000000001</v>
      </c>
      <c r="R261" s="228">
        <f>Q261*H261</f>
        <v>15.190560000000001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146</v>
      </c>
      <c r="AT261" s="230" t="s">
        <v>141</v>
      </c>
      <c r="AU261" s="230" t="s">
        <v>92</v>
      </c>
      <c r="AY261" s="18" t="s">
        <v>139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90</v>
      </c>
      <c r="BK261" s="231">
        <f>ROUND(I261*H261,2)</f>
        <v>0</v>
      </c>
      <c r="BL261" s="18" t="s">
        <v>146</v>
      </c>
      <c r="BM261" s="230" t="s">
        <v>1146</v>
      </c>
    </row>
    <row r="262" s="2" customFormat="1">
      <c r="A262" s="39"/>
      <c r="B262" s="40"/>
      <c r="C262" s="41"/>
      <c r="D262" s="232" t="s">
        <v>148</v>
      </c>
      <c r="E262" s="41"/>
      <c r="F262" s="233" t="s">
        <v>692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92</v>
      </c>
    </row>
    <row r="263" s="13" customFormat="1">
      <c r="A263" s="13"/>
      <c r="B263" s="237"/>
      <c r="C263" s="238"/>
      <c r="D263" s="239" t="s">
        <v>150</v>
      </c>
      <c r="E263" s="240" t="s">
        <v>1</v>
      </c>
      <c r="F263" s="241" t="s">
        <v>1147</v>
      </c>
      <c r="G263" s="238"/>
      <c r="H263" s="242">
        <v>3.8399999999999999</v>
      </c>
      <c r="I263" s="243"/>
      <c r="J263" s="238"/>
      <c r="K263" s="238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150</v>
      </c>
      <c r="AU263" s="248" t="s">
        <v>92</v>
      </c>
      <c r="AV263" s="13" t="s">
        <v>92</v>
      </c>
      <c r="AW263" s="13" t="s">
        <v>37</v>
      </c>
      <c r="AX263" s="13" t="s">
        <v>82</v>
      </c>
      <c r="AY263" s="248" t="s">
        <v>139</v>
      </c>
    </row>
    <row r="264" s="13" customFormat="1">
      <c r="A264" s="13"/>
      <c r="B264" s="237"/>
      <c r="C264" s="238"/>
      <c r="D264" s="239" t="s">
        <v>150</v>
      </c>
      <c r="E264" s="240" t="s">
        <v>1</v>
      </c>
      <c r="F264" s="241" t="s">
        <v>1148</v>
      </c>
      <c r="G264" s="238"/>
      <c r="H264" s="242">
        <v>3.3599999999999999</v>
      </c>
      <c r="I264" s="243"/>
      <c r="J264" s="238"/>
      <c r="K264" s="238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150</v>
      </c>
      <c r="AU264" s="248" t="s">
        <v>92</v>
      </c>
      <c r="AV264" s="13" t="s">
        <v>92</v>
      </c>
      <c r="AW264" s="13" t="s">
        <v>37</v>
      </c>
      <c r="AX264" s="13" t="s">
        <v>82</v>
      </c>
      <c r="AY264" s="248" t="s">
        <v>139</v>
      </c>
    </row>
    <row r="265" s="13" customFormat="1">
      <c r="A265" s="13"/>
      <c r="B265" s="237"/>
      <c r="C265" s="238"/>
      <c r="D265" s="239" t="s">
        <v>150</v>
      </c>
      <c r="E265" s="240" t="s">
        <v>1</v>
      </c>
      <c r="F265" s="241" t="s">
        <v>1149</v>
      </c>
      <c r="G265" s="238"/>
      <c r="H265" s="242">
        <v>1.02</v>
      </c>
      <c r="I265" s="243"/>
      <c r="J265" s="238"/>
      <c r="K265" s="238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150</v>
      </c>
      <c r="AU265" s="248" t="s">
        <v>92</v>
      </c>
      <c r="AV265" s="13" t="s">
        <v>92</v>
      </c>
      <c r="AW265" s="13" t="s">
        <v>37</v>
      </c>
      <c r="AX265" s="13" t="s">
        <v>82</v>
      </c>
      <c r="AY265" s="248" t="s">
        <v>139</v>
      </c>
    </row>
    <row r="266" s="14" customFormat="1">
      <c r="A266" s="14"/>
      <c r="B266" s="249"/>
      <c r="C266" s="250"/>
      <c r="D266" s="239" t="s">
        <v>150</v>
      </c>
      <c r="E266" s="251" t="s">
        <v>1</v>
      </c>
      <c r="F266" s="252" t="s">
        <v>153</v>
      </c>
      <c r="G266" s="250"/>
      <c r="H266" s="253">
        <v>8.2200000000000006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150</v>
      </c>
      <c r="AU266" s="259" t="s">
        <v>92</v>
      </c>
      <c r="AV266" s="14" t="s">
        <v>146</v>
      </c>
      <c r="AW266" s="14" t="s">
        <v>37</v>
      </c>
      <c r="AX266" s="14" t="s">
        <v>90</v>
      </c>
      <c r="AY266" s="259" t="s">
        <v>139</v>
      </c>
    </row>
    <row r="267" s="2" customFormat="1" ht="62.7" customHeight="1">
      <c r="A267" s="39"/>
      <c r="B267" s="40"/>
      <c r="C267" s="219" t="s">
        <v>415</v>
      </c>
      <c r="D267" s="219" t="s">
        <v>141</v>
      </c>
      <c r="E267" s="220" t="s">
        <v>863</v>
      </c>
      <c r="F267" s="221" t="s">
        <v>864</v>
      </c>
      <c r="G267" s="222" t="s">
        <v>168</v>
      </c>
      <c r="H267" s="223">
        <v>4.6849999999999996</v>
      </c>
      <c r="I267" s="224"/>
      <c r="J267" s="225">
        <f>ROUND(I267*H267,2)</f>
        <v>0</v>
      </c>
      <c r="K267" s="221" t="s">
        <v>303</v>
      </c>
      <c r="L267" s="45"/>
      <c r="M267" s="226" t="s">
        <v>1</v>
      </c>
      <c r="N267" s="227" t="s">
        <v>47</v>
      </c>
      <c r="O267" s="92"/>
      <c r="P267" s="228">
        <f>O267*H267</f>
        <v>0</v>
      </c>
      <c r="Q267" s="228">
        <v>1.8480000000000001</v>
      </c>
      <c r="R267" s="228">
        <f>Q267*H267</f>
        <v>8.6578800000000005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146</v>
      </c>
      <c r="AT267" s="230" t="s">
        <v>141</v>
      </c>
      <c r="AU267" s="230" t="s">
        <v>92</v>
      </c>
      <c r="AY267" s="18" t="s">
        <v>139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90</v>
      </c>
      <c r="BK267" s="231">
        <f>ROUND(I267*H267,2)</f>
        <v>0</v>
      </c>
      <c r="BL267" s="18" t="s">
        <v>146</v>
      </c>
      <c r="BM267" s="230" t="s">
        <v>1150</v>
      </c>
    </row>
    <row r="268" s="2" customFormat="1">
      <c r="A268" s="39"/>
      <c r="B268" s="40"/>
      <c r="C268" s="41"/>
      <c r="D268" s="232" t="s">
        <v>148</v>
      </c>
      <c r="E268" s="41"/>
      <c r="F268" s="233" t="s">
        <v>866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92</v>
      </c>
    </row>
    <row r="269" s="15" customFormat="1">
      <c r="A269" s="15"/>
      <c r="B269" s="261"/>
      <c r="C269" s="262"/>
      <c r="D269" s="239" t="s">
        <v>150</v>
      </c>
      <c r="E269" s="263" t="s">
        <v>1</v>
      </c>
      <c r="F269" s="264" t="s">
        <v>1139</v>
      </c>
      <c r="G269" s="262"/>
      <c r="H269" s="263" t="s">
        <v>1</v>
      </c>
      <c r="I269" s="265"/>
      <c r="J269" s="262"/>
      <c r="K269" s="262"/>
      <c r="L269" s="266"/>
      <c r="M269" s="267"/>
      <c r="N269" s="268"/>
      <c r="O269" s="268"/>
      <c r="P269" s="268"/>
      <c r="Q269" s="268"/>
      <c r="R269" s="268"/>
      <c r="S269" s="268"/>
      <c r="T269" s="26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0" t="s">
        <v>150</v>
      </c>
      <c r="AU269" s="270" t="s">
        <v>92</v>
      </c>
      <c r="AV269" s="15" t="s">
        <v>90</v>
      </c>
      <c r="AW269" s="15" t="s">
        <v>37</v>
      </c>
      <c r="AX269" s="15" t="s">
        <v>82</v>
      </c>
      <c r="AY269" s="270" t="s">
        <v>139</v>
      </c>
    </row>
    <row r="270" s="13" customFormat="1">
      <c r="A270" s="13"/>
      <c r="B270" s="237"/>
      <c r="C270" s="238"/>
      <c r="D270" s="239" t="s">
        <v>150</v>
      </c>
      <c r="E270" s="240" t="s">
        <v>1</v>
      </c>
      <c r="F270" s="241" t="s">
        <v>1063</v>
      </c>
      <c r="G270" s="238"/>
      <c r="H270" s="242">
        <v>2.1120000000000001</v>
      </c>
      <c r="I270" s="243"/>
      <c r="J270" s="238"/>
      <c r="K270" s="238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150</v>
      </c>
      <c r="AU270" s="248" t="s">
        <v>92</v>
      </c>
      <c r="AV270" s="13" t="s">
        <v>92</v>
      </c>
      <c r="AW270" s="13" t="s">
        <v>37</v>
      </c>
      <c r="AX270" s="13" t="s">
        <v>82</v>
      </c>
      <c r="AY270" s="248" t="s">
        <v>139</v>
      </c>
    </row>
    <row r="271" s="13" customFormat="1">
      <c r="A271" s="13"/>
      <c r="B271" s="237"/>
      <c r="C271" s="238"/>
      <c r="D271" s="239" t="s">
        <v>150</v>
      </c>
      <c r="E271" s="240" t="s">
        <v>1</v>
      </c>
      <c r="F271" s="241" t="s">
        <v>1064</v>
      </c>
      <c r="G271" s="238"/>
      <c r="H271" s="242">
        <v>2.573</v>
      </c>
      <c r="I271" s="243"/>
      <c r="J271" s="238"/>
      <c r="K271" s="238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150</v>
      </c>
      <c r="AU271" s="248" t="s">
        <v>92</v>
      </c>
      <c r="AV271" s="13" t="s">
        <v>92</v>
      </c>
      <c r="AW271" s="13" t="s">
        <v>37</v>
      </c>
      <c r="AX271" s="13" t="s">
        <v>82</v>
      </c>
      <c r="AY271" s="248" t="s">
        <v>139</v>
      </c>
    </row>
    <row r="272" s="14" customFormat="1">
      <c r="A272" s="14"/>
      <c r="B272" s="249"/>
      <c r="C272" s="250"/>
      <c r="D272" s="239" t="s">
        <v>150</v>
      </c>
      <c r="E272" s="251" t="s">
        <v>1</v>
      </c>
      <c r="F272" s="252" t="s">
        <v>153</v>
      </c>
      <c r="G272" s="250"/>
      <c r="H272" s="253">
        <v>4.6849999999999996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150</v>
      </c>
      <c r="AU272" s="259" t="s">
        <v>92</v>
      </c>
      <c r="AV272" s="14" t="s">
        <v>146</v>
      </c>
      <c r="AW272" s="14" t="s">
        <v>37</v>
      </c>
      <c r="AX272" s="14" t="s">
        <v>90</v>
      </c>
      <c r="AY272" s="259" t="s">
        <v>139</v>
      </c>
    </row>
    <row r="273" s="2" customFormat="1" ht="33" customHeight="1">
      <c r="A273" s="39"/>
      <c r="B273" s="40"/>
      <c r="C273" s="219" t="s">
        <v>437</v>
      </c>
      <c r="D273" s="219" t="s">
        <v>141</v>
      </c>
      <c r="E273" s="220" t="s">
        <v>477</v>
      </c>
      <c r="F273" s="221" t="s">
        <v>478</v>
      </c>
      <c r="G273" s="222" t="s">
        <v>168</v>
      </c>
      <c r="H273" s="223">
        <v>7.3700000000000001</v>
      </c>
      <c r="I273" s="224"/>
      <c r="J273" s="225">
        <f>ROUND(I273*H273,2)</f>
        <v>0</v>
      </c>
      <c r="K273" s="221" t="s">
        <v>303</v>
      </c>
      <c r="L273" s="45"/>
      <c r="M273" s="226" t="s">
        <v>1</v>
      </c>
      <c r="N273" s="227" t="s">
        <v>47</v>
      </c>
      <c r="O273" s="92"/>
      <c r="P273" s="228">
        <f>O273*H273</f>
        <v>0</v>
      </c>
      <c r="Q273" s="228">
        <v>2.1600000000000001</v>
      </c>
      <c r="R273" s="228">
        <f>Q273*H273</f>
        <v>15.919200000000002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146</v>
      </c>
      <c r="AT273" s="230" t="s">
        <v>141</v>
      </c>
      <c r="AU273" s="230" t="s">
        <v>92</v>
      </c>
      <c r="AY273" s="18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90</v>
      </c>
      <c r="BK273" s="231">
        <f>ROUND(I273*H273,2)</f>
        <v>0</v>
      </c>
      <c r="BL273" s="18" t="s">
        <v>146</v>
      </c>
      <c r="BM273" s="230" t="s">
        <v>1151</v>
      </c>
    </row>
    <row r="274" s="2" customFormat="1">
      <c r="A274" s="39"/>
      <c r="B274" s="40"/>
      <c r="C274" s="41"/>
      <c r="D274" s="232" t="s">
        <v>148</v>
      </c>
      <c r="E274" s="41"/>
      <c r="F274" s="233" t="s">
        <v>873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92</v>
      </c>
    </row>
    <row r="275" s="13" customFormat="1">
      <c r="A275" s="13"/>
      <c r="B275" s="237"/>
      <c r="C275" s="238"/>
      <c r="D275" s="239" t="s">
        <v>150</v>
      </c>
      <c r="E275" s="240" t="s">
        <v>1</v>
      </c>
      <c r="F275" s="241" t="s">
        <v>1152</v>
      </c>
      <c r="G275" s="238"/>
      <c r="H275" s="242">
        <v>0.65000000000000002</v>
      </c>
      <c r="I275" s="243"/>
      <c r="J275" s="238"/>
      <c r="K275" s="238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150</v>
      </c>
      <c r="AU275" s="248" t="s">
        <v>92</v>
      </c>
      <c r="AV275" s="13" t="s">
        <v>92</v>
      </c>
      <c r="AW275" s="13" t="s">
        <v>37</v>
      </c>
      <c r="AX275" s="13" t="s">
        <v>82</v>
      </c>
      <c r="AY275" s="248" t="s">
        <v>139</v>
      </c>
    </row>
    <row r="276" s="13" customFormat="1">
      <c r="A276" s="13"/>
      <c r="B276" s="237"/>
      <c r="C276" s="238"/>
      <c r="D276" s="239" t="s">
        <v>150</v>
      </c>
      <c r="E276" s="240" t="s">
        <v>1</v>
      </c>
      <c r="F276" s="241" t="s">
        <v>1153</v>
      </c>
      <c r="G276" s="238"/>
      <c r="H276" s="242">
        <v>6.7199999999999998</v>
      </c>
      <c r="I276" s="243"/>
      <c r="J276" s="238"/>
      <c r="K276" s="238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150</v>
      </c>
      <c r="AU276" s="248" t="s">
        <v>92</v>
      </c>
      <c r="AV276" s="13" t="s">
        <v>92</v>
      </c>
      <c r="AW276" s="13" t="s">
        <v>37</v>
      </c>
      <c r="AX276" s="13" t="s">
        <v>82</v>
      </c>
      <c r="AY276" s="248" t="s">
        <v>139</v>
      </c>
    </row>
    <row r="277" s="14" customFormat="1">
      <c r="A277" s="14"/>
      <c r="B277" s="249"/>
      <c r="C277" s="250"/>
      <c r="D277" s="239" t="s">
        <v>150</v>
      </c>
      <c r="E277" s="251" t="s">
        <v>1</v>
      </c>
      <c r="F277" s="252" t="s">
        <v>153</v>
      </c>
      <c r="G277" s="250"/>
      <c r="H277" s="253">
        <v>7.3700000000000001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150</v>
      </c>
      <c r="AU277" s="259" t="s">
        <v>92</v>
      </c>
      <c r="AV277" s="14" t="s">
        <v>146</v>
      </c>
      <c r="AW277" s="14" t="s">
        <v>37</v>
      </c>
      <c r="AX277" s="14" t="s">
        <v>90</v>
      </c>
      <c r="AY277" s="259" t="s">
        <v>139</v>
      </c>
    </row>
    <row r="278" s="2" customFormat="1" ht="44.25" customHeight="1">
      <c r="A278" s="39"/>
      <c r="B278" s="40"/>
      <c r="C278" s="219" t="s">
        <v>447</v>
      </c>
      <c r="D278" s="219" t="s">
        <v>141</v>
      </c>
      <c r="E278" s="220" t="s">
        <v>1154</v>
      </c>
      <c r="F278" s="221" t="s">
        <v>1155</v>
      </c>
      <c r="G278" s="222" t="s">
        <v>260</v>
      </c>
      <c r="H278" s="223">
        <v>6</v>
      </c>
      <c r="I278" s="224"/>
      <c r="J278" s="225">
        <f>ROUND(I278*H278,2)</f>
        <v>0</v>
      </c>
      <c r="K278" s="221" t="s">
        <v>303</v>
      </c>
      <c r="L278" s="45"/>
      <c r="M278" s="226" t="s">
        <v>1</v>
      </c>
      <c r="N278" s="227" t="s">
        <v>47</v>
      </c>
      <c r="O278" s="92"/>
      <c r="P278" s="228">
        <f>O278*H278</f>
        <v>0</v>
      </c>
      <c r="Q278" s="228">
        <v>0.15215000000000001</v>
      </c>
      <c r="R278" s="228">
        <f>Q278*H278</f>
        <v>0.91290000000000004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146</v>
      </c>
      <c r="AT278" s="230" t="s">
        <v>141</v>
      </c>
      <c r="AU278" s="230" t="s">
        <v>92</v>
      </c>
      <c r="AY278" s="18" t="s">
        <v>139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90</v>
      </c>
      <c r="BK278" s="231">
        <f>ROUND(I278*H278,2)</f>
        <v>0</v>
      </c>
      <c r="BL278" s="18" t="s">
        <v>146</v>
      </c>
      <c r="BM278" s="230" t="s">
        <v>1156</v>
      </c>
    </row>
    <row r="279" s="2" customFormat="1">
      <c r="A279" s="39"/>
      <c r="B279" s="40"/>
      <c r="C279" s="41"/>
      <c r="D279" s="232" t="s">
        <v>148</v>
      </c>
      <c r="E279" s="41"/>
      <c r="F279" s="233" t="s">
        <v>1157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92</v>
      </c>
    </row>
    <row r="280" s="2" customFormat="1">
      <c r="A280" s="39"/>
      <c r="B280" s="40"/>
      <c r="C280" s="41"/>
      <c r="D280" s="239" t="s">
        <v>177</v>
      </c>
      <c r="E280" s="41"/>
      <c r="F280" s="260" t="s">
        <v>1158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177</v>
      </c>
      <c r="AU280" s="18" t="s">
        <v>92</v>
      </c>
    </row>
    <row r="281" s="13" customFormat="1">
      <c r="A281" s="13"/>
      <c r="B281" s="237"/>
      <c r="C281" s="238"/>
      <c r="D281" s="239" t="s">
        <v>150</v>
      </c>
      <c r="E281" s="240" t="s">
        <v>1</v>
      </c>
      <c r="F281" s="241" t="s">
        <v>1159</v>
      </c>
      <c r="G281" s="238"/>
      <c r="H281" s="242">
        <v>6</v>
      </c>
      <c r="I281" s="243"/>
      <c r="J281" s="238"/>
      <c r="K281" s="238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150</v>
      </c>
      <c r="AU281" s="248" t="s">
        <v>92</v>
      </c>
      <c r="AV281" s="13" t="s">
        <v>92</v>
      </c>
      <c r="AW281" s="13" t="s">
        <v>37</v>
      </c>
      <c r="AX281" s="13" t="s">
        <v>90</v>
      </c>
      <c r="AY281" s="248" t="s">
        <v>139</v>
      </c>
    </row>
    <row r="282" s="2" customFormat="1" ht="44.25" customHeight="1">
      <c r="A282" s="39"/>
      <c r="B282" s="40"/>
      <c r="C282" s="219" t="s">
        <v>453</v>
      </c>
      <c r="D282" s="219" t="s">
        <v>141</v>
      </c>
      <c r="E282" s="220" t="s">
        <v>1160</v>
      </c>
      <c r="F282" s="221" t="s">
        <v>1161</v>
      </c>
      <c r="G282" s="222" t="s">
        <v>144</v>
      </c>
      <c r="H282" s="223">
        <v>4</v>
      </c>
      <c r="I282" s="224"/>
      <c r="J282" s="225">
        <f>ROUND(I282*H282,2)</f>
        <v>0</v>
      </c>
      <c r="K282" s="221" t="s">
        <v>303</v>
      </c>
      <c r="L282" s="45"/>
      <c r="M282" s="226" t="s">
        <v>1</v>
      </c>
      <c r="N282" s="227" t="s">
        <v>47</v>
      </c>
      <c r="O282" s="92"/>
      <c r="P282" s="228">
        <f>O282*H282</f>
        <v>0</v>
      </c>
      <c r="Q282" s="228">
        <v>0.0064999999999999997</v>
      </c>
      <c r="R282" s="228">
        <f>Q282*H282</f>
        <v>0.025999999999999999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146</v>
      </c>
      <c r="AT282" s="230" t="s">
        <v>141</v>
      </c>
      <c r="AU282" s="230" t="s">
        <v>92</v>
      </c>
      <c r="AY282" s="18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90</v>
      </c>
      <c r="BK282" s="231">
        <f>ROUND(I282*H282,2)</f>
        <v>0</v>
      </c>
      <c r="BL282" s="18" t="s">
        <v>146</v>
      </c>
      <c r="BM282" s="230" t="s">
        <v>1162</v>
      </c>
    </row>
    <row r="283" s="2" customFormat="1">
      <c r="A283" s="39"/>
      <c r="B283" s="40"/>
      <c r="C283" s="41"/>
      <c r="D283" s="232" t="s">
        <v>148</v>
      </c>
      <c r="E283" s="41"/>
      <c r="F283" s="233" t="s">
        <v>1163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148</v>
      </c>
      <c r="AU283" s="18" t="s">
        <v>92</v>
      </c>
    </row>
    <row r="284" s="13" customFormat="1">
      <c r="A284" s="13"/>
      <c r="B284" s="237"/>
      <c r="C284" s="238"/>
      <c r="D284" s="239" t="s">
        <v>150</v>
      </c>
      <c r="E284" s="240" t="s">
        <v>1</v>
      </c>
      <c r="F284" s="241" t="s">
        <v>1164</v>
      </c>
      <c r="G284" s="238"/>
      <c r="H284" s="242">
        <v>4</v>
      </c>
      <c r="I284" s="243"/>
      <c r="J284" s="238"/>
      <c r="K284" s="238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150</v>
      </c>
      <c r="AU284" s="248" t="s">
        <v>92</v>
      </c>
      <c r="AV284" s="13" t="s">
        <v>92</v>
      </c>
      <c r="AW284" s="13" t="s">
        <v>37</v>
      </c>
      <c r="AX284" s="13" t="s">
        <v>90</v>
      </c>
      <c r="AY284" s="248" t="s">
        <v>139</v>
      </c>
    </row>
    <row r="285" s="12" customFormat="1" ht="22.8" customHeight="1">
      <c r="A285" s="12"/>
      <c r="B285" s="203"/>
      <c r="C285" s="204"/>
      <c r="D285" s="205" t="s">
        <v>81</v>
      </c>
      <c r="E285" s="217" t="s">
        <v>520</v>
      </c>
      <c r="F285" s="217" t="s">
        <v>521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SUM(P286:P287)</f>
        <v>0</v>
      </c>
      <c r="Q285" s="211"/>
      <c r="R285" s="212">
        <f>SUM(R286:R287)</f>
        <v>0</v>
      </c>
      <c r="S285" s="211"/>
      <c r="T285" s="213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90</v>
      </c>
      <c r="AT285" s="215" t="s">
        <v>81</v>
      </c>
      <c r="AU285" s="215" t="s">
        <v>90</v>
      </c>
      <c r="AY285" s="214" t="s">
        <v>139</v>
      </c>
      <c r="BK285" s="216">
        <f>SUM(BK286:BK287)</f>
        <v>0</v>
      </c>
    </row>
    <row r="286" s="2" customFormat="1" ht="33" customHeight="1">
      <c r="A286" s="39"/>
      <c r="B286" s="40"/>
      <c r="C286" s="219" t="s">
        <v>457</v>
      </c>
      <c r="D286" s="219" t="s">
        <v>141</v>
      </c>
      <c r="E286" s="220" t="s">
        <v>523</v>
      </c>
      <c r="F286" s="221" t="s">
        <v>524</v>
      </c>
      <c r="G286" s="222" t="s">
        <v>525</v>
      </c>
      <c r="H286" s="223">
        <v>62.341000000000001</v>
      </c>
      <c r="I286" s="224"/>
      <c r="J286" s="225">
        <f>ROUND(I286*H286,2)</f>
        <v>0</v>
      </c>
      <c r="K286" s="221" t="s">
        <v>303</v>
      </c>
      <c r="L286" s="45"/>
      <c r="M286" s="226" t="s">
        <v>1</v>
      </c>
      <c r="N286" s="227" t="s">
        <v>47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146</v>
      </c>
      <c r="AT286" s="230" t="s">
        <v>141</v>
      </c>
      <c r="AU286" s="230" t="s">
        <v>92</v>
      </c>
      <c r="AY286" s="18" t="s">
        <v>139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90</v>
      </c>
      <c r="BK286" s="231">
        <f>ROUND(I286*H286,2)</f>
        <v>0</v>
      </c>
      <c r="BL286" s="18" t="s">
        <v>146</v>
      </c>
      <c r="BM286" s="230" t="s">
        <v>1165</v>
      </c>
    </row>
    <row r="287" s="2" customFormat="1">
      <c r="A287" s="39"/>
      <c r="B287" s="40"/>
      <c r="C287" s="41"/>
      <c r="D287" s="232" t="s">
        <v>148</v>
      </c>
      <c r="E287" s="41"/>
      <c r="F287" s="233" t="s">
        <v>770</v>
      </c>
      <c r="G287" s="41"/>
      <c r="H287" s="41"/>
      <c r="I287" s="234"/>
      <c r="J287" s="41"/>
      <c r="K287" s="41"/>
      <c r="L287" s="45"/>
      <c r="M287" s="281"/>
      <c r="N287" s="282"/>
      <c r="O287" s="283"/>
      <c r="P287" s="283"/>
      <c r="Q287" s="283"/>
      <c r="R287" s="283"/>
      <c r="S287" s="283"/>
      <c r="T287" s="28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92</v>
      </c>
    </row>
    <row r="288" s="2" customFormat="1" ht="6.96" customHeight="1">
      <c r="A288" s="39"/>
      <c r="B288" s="67"/>
      <c r="C288" s="68"/>
      <c r="D288" s="68"/>
      <c r="E288" s="68"/>
      <c r="F288" s="68"/>
      <c r="G288" s="68"/>
      <c r="H288" s="68"/>
      <c r="I288" s="68"/>
      <c r="J288" s="68"/>
      <c r="K288" s="68"/>
      <c r="L288" s="45"/>
      <c r="M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</row>
  </sheetData>
  <sheetProtection sheet="1" autoFilter="0" formatColumns="0" formatRows="0" objects="1" scenarios="1" spinCount="100000" saltValue="lBW260/R3DOdj1NbzMsl9yJMCYxDjbqgkmO48l42VnUuEoeOKAZmPUn2bmuRp9G4Xlv5uPtvC1G7a3iREw/WGA==" hashValue="TW61BzePuf+pvsDghMUGTGDN+f+Dd3cGmWpUWqZSMiDg5xXT93/8/l7roR0FbcvyD26QVeH71Ix0StoeQGw2KQ==" algorithmName="SHA-512" password="CC35"/>
  <autoFilter ref="C119:K28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5_01/112251101"/>
    <hyperlink ref="F127" r:id="rId2" display="https://podminky.urs.cz/item/CS_URS_2025_01/112251102"/>
    <hyperlink ref="F133" r:id="rId3" display="https://podminky.urs.cz/item/CS_URS_2025_01/112251103"/>
    <hyperlink ref="F136" r:id="rId4" display="https://podminky.urs.cz/item/CS_URS_2025_01/122251406"/>
    <hyperlink ref="F147" r:id="rId5" display="https://podminky.urs.cz/item/CS_URS_2025_01/124253101"/>
    <hyperlink ref="F160" r:id="rId6" display="https://podminky.urs.cz/item/CS_URS_2025_01/132251101"/>
    <hyperlink ref="F167" r:id="rId7" display="https://podminky.urs.cz/item/CS_URS_2025_01/162351103"/>
    <hyperlink ref="F172" r:id="rId8" display="https://podminky.urs.cz/item/CS_URS_2025_01/166151101"/>
    <hyperlink ref="F176" r:id="rId9" display="https://podminky.urs.cz/item/CS_URS_2025_01/167151111"/>
    <hyperlink ref="F179" r:id="rId10" display="https://podminky.urs.cz/item/CS_URS_2025_01/171103201"/>
    <hyperlink ref="F190" r:id="rId11" display="https://podminky.urs.cz/item/CS_URS_2025_01/171151103"/>
    <hyperlink ref="F201" r:id="rId12" display="https://podminky.urs.cz/item/CS_URS_2025_01/171251201"/>
    <hyperlink ref="F205" r:id="rId13" display="https://podminky.urs.cz/item/CS_URS_2025_01/174151101"/>
    <hyperlink ref="F209" r:id="rId14" display="https://podminky.urs.cz/item/CS_URS_2025_01/181006111"/>
    <hyperlink ref="F214" r:id="rId15" display="https://podminky.urs.cz/item/CS_URS_2025_01/181006121"/>
    <hyperlink ref="F225" r:id="rId16" display="https://podminky.urs.cz/item/CS_URS_2025_01/181411121"/>
    <hyperlink ref="F227" r:id="rId17" display="https://podminky.urs.cz/item/CS_URS_2025_01/181411122"/>
    <hyperlink ref="F233" r:id="rId18" display="https://podminky.urs.cz/item/CS_URS_2025_01/184818231"/>
    <hyperlink ref="F236" r:id="rId19" display="https://podminky.urs.cz/item/CS_URS_2025_01/184818232"/>
    <hyperlink ref="F244" r:id="rId20" display="https://podminky.urs.cz/item/CS_URS_2025_01/451971111"/>
    <hyperlink ref="F249" r:id="rId21" display="https://podminky.urs.cz/item/CS_URS_2025_01/457571211"/>
    <hyperlink ref="F256" r:id="rId22" display="https://podminky.urs.cz/item/CS_URS_2025_01/462511161"/>
    <hyperlink ref="F259" r:id="rId23" display="https://podminky.urs.cz/item/CS_URS_2025_01/462512270"/>
    <hyperlink ref="F262" r:id="rId24" display="https://podminky.urs.cz/item/CS_URS_2025_01/463211152"/>
    <hyperlink ref="F268" r:id="rId25" display="https://podminky.urs.cz/item/CS_URS_2025_01/463211153"/>
    <hyperlink ref="F274" r:id="rId26" display="https://podminky.urs.cz/item/CS_URS_2025_01/464531112"/>
    <hyperlink ref="F279" r:id="rId27" display="https://podminky.urs.cz/item/CS_URS_2025_01/467953-R"/>
    <hyperlink ref="F283" r:id="rId28" display="https://podminky.urs.cz/item/CS_URS_2025_01/469951321"/>
    <hyperlink ref="F287" r:id="rId29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1166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27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30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">
        <v>34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29</v>
      </c>
      <c r="J21" s="144" t="s">
        <v>36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1167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ROUND((SUM(BE121:BE157)),  2)</f>
        <v>0</v>
      </c>
      <c r="G33" s="39"/>
      <c r="H33" s="39"/>
      <c r="I33" s="156">
        <v>0.20999999999999999</v>
      </c>
      <c r="J33" s="155">
        <f>ROUND(((SUM(BE121:BE157))*I33),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ROUND((SUM(BF121:BF157)),  2)</f>
        <v>0</v>
      </c>
      <c r="G34" s="39"/>
      <c r="H34" s="39"/>
      <c r="I34" s="156">
        <v>0.12</v>
      </c>
      <c r="J34" s="155">
        <f>ROUND(((SUM(BF121:BF157))*I34),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ROUND((SUM(BG121:BG157)),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ROUND((SUM(BH121:BH157)),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ROUND((SUM(BI121:BI157)),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6 - SO 6 – Chodníky a návštěvnické prvky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Karlovy Vary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1168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MVN Ovčí rybník – rekonstrukce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6 - SO 6 – Chodníky a návštěvnické prvky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Karlovy Vary</v>
      </c>
      <c r="G115" s="41"/>
      <c r="H115" s="41"/>
      <c r="I115" s="33" t="s">
        <v>23</v>
      </c>
      <c r="J115" s="80" t="str">
        <f>IF(J12="","",J12)</f>
        <v>28. 3. 2025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25</v>
      </c>
      <c r="D117" s="41"/>
      <c r="E117" s="41"/>
      <c r="F117" s="28" t="str">
        <f>E15</f>
        <v>Lázeňské lesy a parky Karlovy Vary, p. o.</v>
      </c>
      <c r="G117" s="41"/>
      <c r="H117" s="41"/>
      <c r="I117" s="33" t="s">
        <v>33</v>
      </c>
      <c r="J117" s="37" t="str">
        <f>E21</f>
        <v>AV ProENVI,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31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125</v>
      </c>
      <c r="D120" s="195" t="s">
        <v>67</v>
      </c>
      <c r="E120" s="195" t="s">
        <v>63</v>
      </c>
      <c r="F120" s="195" t="s">
        <v>64</v>
      </c>
      <c r="G120" s="195" t="s">
        <v>126</v>
      </c>
      <c r="H120" s="195" t="s">
        <v>127</v>
      </c>
      <c r="I120" s="195" t="s">
        <v>128</v>
      </c>
      <c r="J120" s="195" t="s">
        <v>116</v>
      </c>
      <c r="K120" s="196" t="s">
        <v>129</v>
      </c>
      <c r="L120" s="197"/>
      <c r="M120" s="101" t="s">
        <v>1</v>
      </c>
      <c r="N120" s="102" t="s">
        <v>46</v>
      </c>
      <c r="O120" s="102" t="s">
        <v>130</v>
      </c>
      <c r="P120" s="102" t="s">
        <v>131</v>
      </c>
      <c r="Q120" s="102" t="s">
        <v>132</v>
      </c>
      <c r="R120" s="102" t="s">
        <v>133</v>
      </c>
      <c r="S120" s="102" t="s">
        <v>134</v>
      </c>
      <c r="T120" s="103" t="s">
        <v>135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136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31.368820499999998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81</v>
      </c>
      <c r="AU121" s="18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81</v>
      </c>
      <c r="E122" s="206" t="s">
        <v>137</v>
      </c>
      <c r="F122" s="206" t="s">
        <v>138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P123+P128+P145+P155</f>
        <v>0</v>
      </c>
      <c r="Q122" s="211"/>
      <c r="R122" s="212">
        <f>R123+R128+R145+R155</f>
        <v>31.368820499999998</v>
      </c>
      <c r="S122" s="211"/>
      <c r="T122" s="213">
        <f>T123+T128+T145+T155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90</v>
      </c>
      <c r="AT122" s="215" t="s">
        <v>81</v>
      </c>
      <c r="AU122" s="215" t="s">
        <v>82</v>
      </c>
      <c r="AY122" s="214" t="s">
        <v>139</v>
      </c>
      <c r="BK122" s="216">
        <f>BK123+BK128+BK145+BK155</f>
        <v>0</v>
      </c>
    </row>
    <row r="123" s="12" customFormat="1" ht="22.8" customHeight="1">
      <c r="A123" s="12"/>
      <c r="B123" s="203"/>
      <c r="C123" s="204"/>
      <c r="D123" s="205" t="s">
        <v>81</v>
      </c>
      <c r="E123" s="217" t="s">
        <v>90</v>
      </c>
      <c r="F123" s="217" t="s">
        <v>140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SUM(P124:P127)</f>
        <v>0</v>
      </c>
      <c r="Q123" s="211"/>
      <c r="R123" s="212">
        <f>SUM(R124:R127)</f>
        <v>0</v>
      </c>
      <c r="S123" s="211"/>
      <c r="T123" s="213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90</v>
      </c>
      <c r="AY123" s="214" t="s">
        <v>139</v>
      </c>
      <c r="BK123" s="216">
        <f>SUM(BK124:BK127)</f>
        <v>0</v>
      </c>
    </row>
    <row r="124" s="2" customFormat="1" ht="33" customHeight="1">
      <c r="A124" s="39"/>
      <c r="B124" s="40"/>
      <c r="C124" s="219" t="s">
        <v>90</v>
      </c>
      <c r="D124" s="219" t="s">
        <v>141</v>
      </c>
      <c r="E124" s="220" t="s">
        <v>321</v>
      </c>
      <c r="F124" s="221" t="s">
        <v>322</v>
      </c>
      <c r="G124" s="222" t="s">
        <v>260</v>
      </c>
      <c r="H124" s="223">
        <v>304</v>
      </c>
      <c r="I124" s="224"/>
      <c r="J124" s="225">
        <f>ROUND(I124*H124,2)</f>
        <v>0</v>
      </c>
      <c r="K124" s="221" t="s">
        <v>303</v>
      </c>
      <c r="L124" s="45"/>
      <c r="M124" s="226" t="s">
        <v>1</v>
      </c>
      <c r="N124" s="227" t="s">
        <v>47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146</v>
      </c>
      <c r="AT124" s="230" t="s">
        <v>141</v>
      </c>
      <c r="AU124" s="230" t="s">
        <v>92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90</v>
      </c>
      <c r="BK124" s="231">
        <f>ROUND(I124*H124,2)</f>
        <v>0</v>
      </c>
      <c r="BL124" s="18" t="s">
        <v>146</v>
      </c>
      <c r="BM124" s="230" t="s">
        <v>1169</v>
      </c>
    </row>
    <row r="125" s="2" customFormat="1">
      <c r="A125" s="39"/>
      <c r="B125" s="40"/>
      <c r="C125" s="41"/>
      <c r="D125" s="232" t="s">
        <v>148</v>
      </c>
      <c r="E125" s="41"/>
      <c r="F125" s="233" t="s">
        <v>578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92</v>
      </c>
    </row>
    <row r="126" s="15" customFormat="1">
      <c r="A126" s="15"/>
      <c r="B126" s="261"/>
      <c r="C126" s="262"/>
      <c r="D126" s="239" t="s">
        <v>150</v>
      </c>
      <c r="E126" s="263" t="s">
        <v>1</v>
      </c>
      <c r="F126" s="264" t="s">
        <v>1170</v>
      </c>
      <c r="G126" s="262"/>
      <c r="H126" s="263" t="s">
        <v>1</v>
      </c>
      <c r="I126" s="265"/>
      <c r="J126" s="262"/>
      <c r="K126" s="262"/>
      <c r="L126" s="266"/>
      <c r="M126" s="267"/>
      <c r="N126" s="268"/>
      <c r="O126" s="268"/>
      <c r="P126" s="268"/>
      <c r="Q126" s="268"/>
      <c r="R126" s="268"/>
      <c r="S126" s="268"/>
      <c r="T126" s="26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0" t="s">
        <v>150</v>
      </c>
      <c r="AU126" s="270" t="s">
        <v>92</v>
      </c>
      <c r="AV126" s="15" t="s">
        <v>90</v>
      </c>
      <c r="AW126" s="15" t="s">
        <v>37</v>
      </c>
      <c r="AX126" s="15" t="s">
        <v>82</v>
      </c>
      <c r="AY126" s="270" t="s">
        <v>139</v>
      </c>
    </row>
    <row r="127" s="13" customFormat="1">
      <c r="A127" s="13"/>
      <c r="B127" s="237"/>
      <c r="C127" s="238"/>
      <c r="D127" s="239" t="s">
        <v>150</v>
      </c>
      <c r="E127" s="240" t="s">
        <v>1</v>
      </c>
      <c r="F127" s="241" t="s">
        <v>1171</v>
      </c>
      <c r="G127" s="238"/>
      <c r="H127" s="242">
        <v>304</v>
      </c>
      <c r="I127" s="243"/>
      <c r="J127" s="238"/>
      <c r="K127" s="238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150</v>
      </c>
      <c r="AU127" s="248" t="s">
        <v>92</v>
      </c>
      <c r="AV127" s="13" t="s">
        <v>92</v>
      </c>
      <c r="AW127" s="13" t="s">
        <v>37</v>
      </c>
      <c r="AX127" s="13" t="s">
        <v>90</v>
      </c>
      <c r="AY127" s="248" t="s">
        <v>139</v>
      </c>
    </row>
    <row r="128" s="12" customFormat="1" ht="22.8" customHeight="1">
      <c r="A128" s="12"/>
      <c r="B128" s="203"/>
      <c r="C128" s="204"/>
      <c r="D128" s="205" t="s">
        <v>81</v>
      </c>
      <c r="E128" s="217" t="s">
        <v>146</v>
      </c>
      <c r="F128" s="217" t="s">
        <v>403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SUM(P129:P144)</f>
        <v>0</v>
      </c>
      <c r="Q128" s="211"/>
      <c r="R128" s="212">
        <f>SUM(R129:R144)</f>
        <v>22.503220499999998</v>
      </c>
      <c r="S128" s="211"/>
      <c r="T128" s="213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90</v>
      </c>
      <c r="AT128" s="215" t="s">
        <v>81</v>
      </c>
      <c r="AU128" s="215" t="s">
        <v>90</v>
      </c>
      <c r="AY128" s="214" t="s">
        <v>139</v>
      </c>
      <c r="BK128" s="216">
        <f>SUM(BK129:BK144)</f>
        <v>0</v>
      </c>
    </row>
    <row r="129" s="2" customFormat="1" ht="24.15" customHeight="1">
      <c r="A129" s="39"/>
      <c r="B129" s="40"/>
      <c r="C129" s="219" t="s">
        <v>92</v>
      </c>
      <c r="D129" s="219" t="s">
        <v>141</v>
      </c>
      <c r="E129" s="220" t="s">
        <v>1172</v>
      </c>
      <c r="F129" s="221" t="s">
        <v>1173</v>
      </c>
      <c r="G129" s="222" t="s">
        <v>168</v>
      </c>
      <c r="H129" s="223">
        <v>22.274999999999999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47</v>
      </c>
      <c r="O129" s="92"/>
      <c r="P129" s="228">
        <f>O129*H129</f>
        <v>0</v>
      </c>
      <c r="Q129" s="228">
        <v>0.60709999999999997</v>
      </c>
      <c r="R129" s="228">
        <f>Q129*H129</f>
        <v>13.523152499999998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146</v>
      </c>
      <c r="AT129" s="230" t="s">
        <v>141</v>
      </c>
      <c r="AU129" s="230" t="s">
        <v>92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90</v>
      </c>
      <c r="BK129" s="231">
        <f>ROUND(I129*H129,2)</f>
        <v>0</v>
      </c>
      <c r="BL129" s="18" t="s">
        <v>146</v>
      </c>
      <c r="BM129" s="230" t="s">
        <v>1174</v>
      </c>
    </row>
    <row r="130" s="2" customFormat="1">
      <c r="A130" s="39"/>
      <c r="B130" s="40"/>
      <c r="C130" s="41"/>
      <c r="D130" s="239" t="s">
        <v>177</v>
      </c>
      <c r="E130" s="41"/>
      <c r="F130" s="260" t="s">
        <v>1175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177</v>
      </c>
      <c r="AU130" s="18" t="s">
        <v>92</v>
      </c>
    </row>
    <row r="131" s="13" customFormat="1">
      <c r="A131" s="13"/>
      <c r="B131" s="237"/>
      <c r="C131" s="238"/>
      <c r="D131" s="239" t="s">
        <v>150</v>
      </c>
      <c r="E131" s="240" t="s">
        <v>1</v>
      </c>
      <c r="F131" s="241" t="s">
        <v>1176</v>
      </c>
      <c r="G131" s="238"/>
      <c r="H131" s="242">
        <v>22.274999999999999</v>
      </c>
      <c r="I131" s="243"/>
      <c r="J131" s="238"/>
      <c r="K131" s="238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150</v>
      </c>
      <c r="AU131" s="248" t="s">
        <v>92</v>
      </c>
      <c r="AV131" s="13" t="s">
        <v>92</v>
      </c>
      <c r="AW131" s="13" t="s">
        <v>37</v>
      </c>
      <c r="AX131" s="13" t="s">
        <v>90</v>
      </c>
      <c r="AY131" s="248" t="s">
        <v>139</v>
      </c>
    </row>
    <row r="132" s="2" customFormat="1" ht="44.25" customHeight="1">
      <c r="A132" s="39"/>
      <c r="B132" s="40"/>
      <c r="C132" s="219" t="s">
        <v>160</v>
      </c>
      <c r="D132" s="219" t="s">
        <v>141</v>
      </c>
      <c r="E132" s="220" t="s">
        <v>1177</v>
      </c>
      <c r="F132" s="221" t="s">
        <v>1178</v>
      </c>
      <c r="G132" s="222" t="s">
        <v>260</v>
      </c>
      <c r="H132" s="223">
        <v>23.399999999999999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47</v>
      </c>
      <c r="O132" s="92"/>
      <c r="P132" s="228">
        <f>O132*H132</f>
        <v>0</v>
      </c>
      <c r="Q132" s="228">
        <v>0.25161</v>
      </c>
      <c r="R132" s="228">
        <f>Q132*H132</f>
        <v>5.8876739999999996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146</v>
      </c>
      <c r="AT132" s="230" t="s">
        <v>141</v>
      </c>
      <c r="AU132" s="230" t="s">
        <v>92</v>
      </c>
      <c r="AY132" s="18" t="s">
        <v>139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90</v>
      </c>
      <c r="BK132" s="231">
        <f>ROUND(I132*H132,2)</f>
        <v>0</v>
      </c>
      <c r="BL132" s="18" t="s">
        <v>146</v>
      </c>
      <c r="BM132" s="230" t="s">
        <v>1179</v>
      </c>
    </row>
    <row r="133" s="2" customFormat="1">
      <c r="A133" s="39"/>
      <c r="B133" s="40"/>
      <c r="C133" s="41"/>
      <c r="D133" s="239" t="s">
        <v>177</v>
      </c>
      <c r="E133" s="41"/>
      <c r="F133" s="260" t="s">
        <v>1180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177</v>
      </c>
      <c r="AU133" s="18" t="s">
        <v>92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1181</v>
      </c>
      <c r="G134" s="238"/>
      <c r="H134" s="242">
        <v>12</v>
      </c>
      <c r="I134" s="243"/>
      <c r="J134" s="238"/>
      <c r="K134" s="238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92</v>
      </c>
      <c r="AV134" s="13" t="s">
        <v>92</v>
      </c>
      <c r="AW134" s="13" t="s">
        <v>37</v>
      </c>
      <c r="AX134" s="13" t="s">
        <v>82</v>
      </c>
      <c r="AY134" s="248" t="s">
        <v>139</v>
      </c>
    </row>
    <row r="135" s="13" customFormat="1">
      <c r="A135" s="13"/>
      <c r="B135" s="237"/>
      <c r="C135" s="238"/>
      <c r="D135" s="239" t="s">
        <v>150</v>
      </c>
      <c r="E135" s="240" t="s">
        <v>1</v>
      </c>
      <c r="F135" s="241" t="s">
        <v>1182</v>
      </c>
      <c r="G135" s="238"/>
      <c r="H135" s="242">
        <v>3.8999999999999999</v>
      </c>
      <c r="I135" s="243"/>
      <c r="J135" s="238"/>
      <c r="K135" s="238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150</v>
      </c>
      <c r="AU135" s="248" t="s">
        <v>92</v>
      </c>
      <c r="AV135" s="13" t="s">
        <v>92</v>
      </c>
      <c r="AW135" s="13" t="s">
        <v>37</v>
      </c>
      <c r="AX135" s="13" t="s">
        <v>82</v>
      </c>
      <c r="AY135" s="248" t="s">
        <v>139</v>
      </c>
    </row>
    <row r="136" s="13" customFormat="1">
      <c r="A136" s="13"/>
      <c r="B136" s="237"/>
      <c r="C136" s="238"/>
      <c r="D136" s="239" t="s">
        <v>150</v>
      </c>
      <c r="E136" s="240" t="s">
        <v>1</v>
      </c>
      <c r="F136" s="241" t="s">
        <v>1183</v>
      </c>
      <c r="G136" s="238"/>
      <c r="H136" s="242">
        <v>7.5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150</v>
      </c>
      <c r="AU136" s="248" t="s">
        <v>92</v>
      </c>
      <c r="AV136" s="13" t="s">
        <v>92</v>
      </c>
      <c r="AW136" s="13" t="s">
        <v>37</v>
      </c>
      <c r="AX136" s="13" t="s">
        <v>82</v>
      </c>
      <c r="AY136" s="248" t="s">
        <v>139</v>
      </c>
    </row>
    <row r="137" s="14" customFormat="1">
      <c r="A137" s="14"/>
      <c r="B137" s="249"/>
      <c r="C137" s="250"/>
      <c r="D137" s="239" t="s">
        <v>150</v>
      </c>
      <c r="E137" s="251" t="s">
        <v>1</v>
      </c>
      <c r="F137" s="252" t="s">
        <v>153</v>
      </c>
      <c r="G137" s="250"/>
      <c r="H137" s="253">
        <v>23.399999999999999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150</v>
      </c>
      <c r="AU137" s="259" t="s">
        <v>92</v>
      </c>
      <c r="AV137" s="14" t="s">
        <v>146</v>
      </c>
      <c r="AW137" s="14" t="s">
        <v>37</v>
      </c>
      <c r="AX137" s="14" t="s">
        <v>90</v>
      </c>
      <c r="AY137" s="259" t="s">
        <v>139</v>
      </c>
    </row>
    <row r="138" s="2" customFormat="1" ht="33" customHeight="1">
      <c r="A138" s="39"/>
      <c r="B138" s="40"/>
      <c r="C138" s="219" t="s">
        <v>146</v>
      </c>
      <c r="D138" s="219" t="s">
        <v>141</v>
      </c>
      <c r="E138" s="220" t="s">
        <v>1184</v>
      </c>
      <c r="F138" s="221" t="s">
        <v>1185</v>
      </c>
      <c r="G138" s="222" t="s">
        <v>500</v>
      </c>
      <c r="H138" s="223">
        <v>53.399999999999999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47</v>
      </c>
      <c r="O138" s="92"/>
      <c r="P138" s="228">
        <f>O138*H138</f>
        <v>0</v>
      </c>
      <c r="Q138" s="228">
        <v>0.057910000000000003</v>
      </c>
      <c r="R138" s="228">
        <f>Q138*H138</f>
        <v>3.0923940000000001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146</v>
      </c>
      <c r="AT138" s="230" t="s">
        <v>141</v>
      </c>
      <c r="AU138" s="230" t="s">
        <v>92</v>
      </c>
      <c r="AY138" s="18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90</v>
      </c>
      <c r="BK138" s="231">
        <f>ROUND(I138*H138,2)</f>
        <v>0</v>
      </c>
      <c r="BL138" s="18" t="s">
        <v>146</v>
      </c>
      <c r="BM138" s="230" t="s">
        <v>1186</v>
      </c>
    </row>
    <row r="139" s="2" customFormat="1">
      <c r="A139" s="39"/>
      <c r="B139" s="40"/>
      <c r="C139" s="41"/>
      <c r="D139" s="239" t="s">
        <v>177</v>
      </c>
      <c r="E139" s="41"/>
      <c r="F139" s="260" t="s">
        <v>1187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177</v>
      </c>
      <c r="AU139" s="18" t="s">
        <v>92</v>
      </c>
    </row>
    <row r="140" s="15" customFormat="1">
      <c r="A140" s="15"/>
      <c r="B140" s="261"/>
      <c r="C140" s="262"/>
      <c r="D140" s="239" t="s">
        <v>150</v>
      </c>
      <c r="E140" s="263" t="s">
        <v>1</v>
      </c>
      <c r="F140" s="264" t="s">
        <v>1188</v>
      </c>
      <c r="G140" s="262"/>
      <c r="H140" s="263" t="s">
        <v>1</v>
      </c>
      <c r="I140" s="265"/>
      <c r="J140" s="262"/>
      <c r="K140" s="262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150</v>
      </c>
      <c r="AU140" s="270" t="s">
        <v>92</v>
      </c>
      <c r="AV140" s="15" t="s">
        <v>90</v>
      </c>
      <c r="AW140" s="15" t="s">
        <v>37</v>
      </c>
      <c r="AX140" s="15" t="s">
        <v>82</v>
      </c>
      <c r="AY140" s="270" t="s">
        <v>139</v>
      </c>
    </row>
    <row r="141" s="15" customFormat="1">
      <c r="A141" s="15"/>
      <c r="B141" s="261"/>
      <c r="C141" s="262"/>
      <c r="D141" s="239" t="s">
        <v>150</v>
      </c>
      <c r="E141" s="263" t="s">
        <v>1</v>
      </c>
      <c r="F141" s="264" t="s">
        <v>1189</v>
      </c>
      <c r="G141" s="262"/>
      <c r="H141" s="263" t="s">
        <v>1</v>
      </c>
      <c r="I141" s="265"/>
      <c r="J141" s="262"/>
      <c r="K141" s="262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150</v>
      </c>
      <c r="AU141" s="270" t="s">
        <v>92</v>
      </c>
      <c r="AV141" s="15" t="s">
        <v>90</v>
      </c>
      <c r="AW141" s="15" t="s">
        <v>37</v>
      </c>
      <c r="AX141" s="15" t="s">
        <v>82</v>
      </c>
      <c r="AY141" s="270" t="s">
        <v>139</v>
      </c>
    </row>
    <row r="142" s="13" customFormat="1">
      <c r="A142" s="13"/>
      <c r="B142" s="237"/>
      <c r="C142" s="238"/>
      <c r="D142" s="239" t="s">
        <v>150</v>
      </c>
      <c r="E142" s="240" t="s">
        <v>1</v>
      </c>
      <c r="F142" s="241" t="s">
        <v>1190</v>
      </c>
      <c r="G142" s="238"/>
      <c r="H142" s="242">
        <v>39</v>
      </c>
      <c r="I142" s="243"/>
      <c r="J142" s="238"/>
      <c r="K142" s="238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150</v>
      </c>
      <c r="AU142" s="248" t="s">
        <v>92</v>
      </c>
      <c r="AV142" s="13" t="s">
        <v>92</v>
      </c>
      <c r="AW142" s="13" t="s">
        <v>37</v>
      </c>
      <c r="AX142" s="13" t="s">
        <v>82</v>
      </c>
      <c r="AY142" s="248" t="s">
        <v>139</v>
      </c>
    </row>
    <row r="143" s="13" customFormat="1">
      <c r="A143" s="13"/>
      <c r="B143" s="237"/>
      <c r="C143" s="238"/>
      <c r="D143" s="239" t="s">
        <v>150</v>
      </c>
      <c r="E143" s="240" t="s">
        <v>1</v>
      </c>
      <c r="F143" s="241" t="s">
        <v>1191</v>
      </c>
      <c r="G143" s="238"/>
      <c r="H143" s="242">
        <v>14.4</v>
      </c>
      <c r="I143" s="243"/>
      <c r="J143" s="238"/>
      <c r="K143" s="238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150</v>
      </c>
      <c r="AU143" s="248" t="s">
        <v>92</v>
      </c>
      <c r="AV143" s="13" t="s">
        <v>92</v>
      </c>
      <c r="AW143" s="13" t="s">
        <v>37</v>
      </c>
      <c r="AX143" s="13" t="s">
        <v>82</v>
      </c>
      <c r="AY143" s="248" t="s">
        <v>139</v>
      </c>
    </row>
    <row r="144" s="14" customFormat="1">
      <c r="A144" s="14"/>
      <c r="B144" s="249"/>
      <c r="C144" s="250"/>
      <c r="D144" s="239" t="s">
        <v>150</v>
      </c>
      <c r="E144" s="251" t="s">
        <v>1</v>
      </c>
      <c r="F144" s="252" t="s">
        <v>153</v>
      </c>
      <c r="G144" s="250"/>
      <c r="H144" s="253">
        <v>53.399999999999999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150</v>
      </c>
      <c r="AU144" s="259" t="s">
        <v>92</v>
      </c>
      <c r="AV144" s="14" t="s">
        <v>146</v>
      </c>
      <c r="AW144" s="14" t="s">
        <v>37</v>
      </c>
      <c r="AX144" s="14" t="s">
        <v>90</v>
      </c>
      <c r="AY144" s="259" t="s">
        <v>139</v>
      </c>
    </row>
    <row r="145" s="12" customFormat="1" ht="22.8" customHeight="1">
      <c r="A145" s="12"/>
      <c r="B145" s="203"/>
      <c r="C145" s="204"/>
      <c r="D145" s="205" t="s">
        <v>81</v>
      </c>
      <c r="E145" s="217" t="s">
        <v>172</v>
      </c>
      <c r="F145" s="217" t="s">
        <v>1192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SUM(P146:P154)</f>
        <v>0</v>
      </c>
      <c r="Q145" s="211"/>
      <c r="R145" s="212">
        <f>SUM(R146:R154)</f>
        <v>8.8656000000000006</v>
      </c>
      <c r="S145" s="211"/>
      <c r="T145" s="213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90</v>
      </c>
      <c r="AT145" s="215" t="s">
        <v>81</v>
      </c>
      <c r="AU145" s="215" t="s">
        <v>90</v>
      </c>
      <c r="AY145" s="214" t="s">
        <v>139</v>
      </c>
      <c r="BK145" s="216">
        <f>SUM(BK146:BK154)</f>
        <v>0</v>
      </c>
    </row>
    <row r="146" s="2" customFormat="1" ht="24.15" customHeight="1">
      <c r="A146" s="39"/>
      <c r="B146" s="40"/>
      <c r="C146" s="219" t="s">
        <v>172</v>
      </c>
      <c r="D146" s="219" t="s">
        <v>141</v>
      </c>
      <c r="E146" s="220" t="s">
        <v>1193</v>
      </c>
      <c r="F146" s="221" t="s">
        <v>1194</v>
      </c>
      <c r="G146" s="222" t="s">
        <v>260</v>
      </c>
      <c r="H146" s="223">
        <v>270.39999999999998</v>
      </c>
      <c r="I146" s="224"/>
      <c r="J146" s="225">
        <f>ROUND(I146*H146,2)</f>
        <v>0</v>
      </c>
      <c r="K146" s="221" t="s">
        <v>303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146</v>
      </c>
      <c r="AT146" s="230" t="s">
        <v>141</v>
      </c>
      <c r="AU146" s="230" t="s">
        <v>92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146</v>
      </c>
      <c r="BM146" s="230" t="s">
        <v>1195</v>
      </c>
    </row>
    <row r="147" s="2" customFormat="1">
      <c r="A147" s="39"/>
      <c r="B147" s="40"/>
      <c r="C147" s="41"/>
      <c r="D147" s="232" t="s">
        <v>148</v>
      </c>
      <c r="E147" s="41"/>
      <c r="F147" s="233" t="s">
        <v>1196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92</v>
      </c>
    </row>
    <row r="148" s="2" customFormat="1">
      <c r="A148" s="39"/>
      <c r="B148" s="40"/>
      <c r="C148" s="41"/>
      <c r="D148" s="239" t="s">
        <v>177</v>
      </c>
      <c r="E148" s="41"/>
      <c r="F148" s="260" t="s">
        <v>1197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177</v>
      </c>
      <c r="AU148" s="18" t="s">
        <v>92</v>
      </c>
    </row>
    <row r="149" s="15" customFormat="1">
      <c r="A149" s="15"/>
      <c r="B149" s="261"/>
      <c r="C149" s="262"/>
      <c r="D149" s="239" t="s">
        <v>150</v>
      </c>
      <c r="E149" s="263" t="s">
        <v>1</v>
      </c>
      <c r="F149" s="264" t="s">
        <v>1198</v>
      </c>
      <c r="G149" s="262"/>
      <c r="H149" s="263" t="s">
        <v>1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150</v>
      </c>
      <c r="AU149" s="270" t="s">
        <v>92</v>
      </c>
      <c r="AV149" s="15" t="s">
        <v>90</v>
      </c>
      <c r="AW149" s="15" t="s">
        <v>37</v>
      </c>
      <c r="AX149" s="15" t="s">
        <v>82</v>
      </c>
      <c r="AY149" s="270" t="s">
        <v>139</v>
      </c>
    </row>
    <row r="150" s="13" customFormat="1">
      <c r="A150" s="13"/>
      <c r="B150" s="237"/>
      <c r="C150" s="238"/>
      <c r="D150" s="239" t="s">
        <v>150</v>
      </c>
      <c r="E150" s="240" t="s">
        <v>1</v>
      </c>
      <c r="F150" s="241" t="s">
        <v>1199</v>
      </c>
      <c r="G150" s="238"/>
      <c r="H150" s="242">
        <v>270.39999999999998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92</v>
      </c>
      <c r="AV150" s="13" t="s">
        <v>92</v>
      </c>
      <c r="AW150" s="13" t="s">
        <v>37</v>
      </c>
      <c r="AX150" s="13" t="s">
        <v>90</v>
      </c>
      <c r="AY150" s="248" t="s">
        <v>139</v>
      </c>
    </row>
    <row r="151" s="2" customFormat="1" ht="37.8" customHeight="1">
      <c r="A151" s="39"/>
      <c r="B151" s="40"/>
      <c r="C151" s="219" t="s">
        <v>194</v>
      </c>
      <c r="D151" s="219" t="s">
        <v>141</v>
      </c>
      <c r="E151" s="220" t="s">
        <v>1200</v>
      </c>
      <c r="F151" s="221" t="s">
        <v>1201</v>
      </c>
      <c r="G151" s="222" t="s">
        <v>260</v>
      </c>
      <c r="H151" s="223">
        <v>240</v>
      </c>
      <c r="I151" s="224"/>
      <c r="J151" s="225">
        <f>ROUND(I151*H151,2)</f>
        <v>0</v>
      </c>
      <c r="K151" s="221" t="s">
        <v>303</v>
      </c>
      <c r="L151" s="45"/>
      <c r="M151" s="226" t="s">
        <v>1</v>
      </c>
      <c r="N151" s="227" t="s">
        <v>47</v>
      </c>
      <c r="O151" s="92"/>
      <c r="P151" s="228">
        <f>O151*H151</f>
        <v>0</v>
      </c>
      <c r="Q151" s="228">
        <v>0.036940000000000001</v>
      </c>
      <c r="R151" s="228">
        <f>Q151*H151</f>
        <v>8.8656000000000006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146</v>
      </c>
      <c r="AT151" s="230" t="s">
        <v>141</v>
      </c>
      <c r="AU151" s="230" t="s">
        <v>92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90</v>
      </c>
      <c r="BK151" s="231">
        <f>ROUND(I151*H151,2)</f>
        <v>0</v>
      </c>
      <c r="BL151" s="18" t="s">
        <v>146</v>
      </c>
      <c r="BM151" s="230" t="s">
        <v>1202</v>
      </c>
    </row>
    <row r="152" s="2" customFormat="1">
      <c r="A152" s="39"/>
      <c r="B152" s="40"/>
      <c r="C152" s="41"/>
      <c r="D152" s="232" t="s">
        <v>148</v>
      </c>
      <c r="E152" s="41"/>
      <c r="F152" s="233" t="s">
        <v>1203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92</v>
      </c>
    </row>
    <row r="153" s="15" customFormat="1">
      <c r="A153" s="15"/>
      <c r="B153" s="261"/>
      <c r="C153" s="262"/>
      <c r="D153" s="239" t="s">
        <v>150</v>
      </c>
      <c r="E153" s="263" t="s">
        <v>1</v>
      </c>
      <c r="F153" s="264" t="s">
        <v>1204</v>
      </c>
      <c r="G153" s="262"/>
      <c r="H153" s="263" t="s">
        <v>1</v>
      </c>
      <c r="I153" s="265"/>
      <c r="J153" s="262"/>
      <c r="K153" s="262"/>
      <c r="L153" s="266"/>
      <c r="M153" s="267"/>
      <c r="N153" s="268"/>
      <c r="O153" s="268"/>
      <c r="P153" s="268"/>
      <c r="Q153" s="268"/>
      <c r="R153" s="268"/>
      <c r="S153" s="268"/>
      <c r="T153" s="26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0" t="s">
        <v>150</v>
      </c>
      <c r="AU153" s="270" t="s">
        <v>92</v>
      </c>
      <c r="AV153" s="15" t="s">
        <v>90</v>
      </c>
      <c r="AW153" s="15" t="s">
        <v>37</v>
      </c>
      <c r="AX153" s="15" t="s">
        <v>82</v>
      </c>
      <c r="AY153" s="270" t="s">
        <v>139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1205</v>
      </c>
      <c r="G154" s="238"/>
      <c r="H154" s="242">
        <v>240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92</v>
      </c>
      <c r="AV154" s="13" t="s">
        <v>92</v>
      </c>
      <c r="AW154" s="13" t="s">
        <v>37</v>
      </c>
      <c r="AX154" s="13" t="s">
        <v>90</v>
      </c>
      <c r="AY154" s="248" t="s">
        <v>139</v>
      </c>
    </row>
    <row r="155" s="12" customFormat="1" ht="22.8" customHeight="1">
      <c r="A155" s="12"/>
      <c r="B155" s="203"/>
      <c r="C155" s="204"/>
      <c r="D155" s="205" t="s">
        <v>81</v>
      </c>
      <c r="E155" s="217" t="s">
        <v>520</v>
      </c>
      <c r="F155" s="217" t="s">
        <v>521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SUM(P156:P157)</f>
        <v>0</v>
      </c>
      <c r="Q155" s="211"/>
      <c r="R155" s="212">
        <f>SUM(R156:R157)</f>
        <v>0</v>
      </c>
      <c r="S155" s="211"/>
      <c r="T155" s="213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90</v>
      </c>
      <c r="AT155" s="215" t="s">
        <v>81</v>
      </c>
      <c r="AU155" s="215" t="s">
        <v>90</v>
      </c>
      <c r="AY155" s="214" t="s">
        <v>139</v>
      </c>
      <c r="BK155" s="216">
        <f>SUM(BK156:BK157)</f>
        <v>0</v>
      </c>
    </row>
    <row r="156" s="2" customFormat="1" ht="33" customHeight="1">
      <c r="A156" s="39"/>
      <c r="B156" s="40"/>
      <c r="C156" s="219" t="s">
        <v>201</v>
      </c>
      <c r="D156" s="219" t="s">
        <v>141</v>
      </c>
      <c r="E156" s="220" t="s">
        <v>523</v>
      </c>
      <c r="F156" s="221" t="s">
        <v>524</v>
      </c>
      <c r="G156" s="222" t="s">
        <v>525</v>
      </c>
      <c r="H156" s="223">
        <v>31.369</v>
      </c>
      <c r="I156" s="224"/>
      <c r="J156" s="225">
        <f>ROUND(I156*H156,2)</f>
        <v>0</v>
      </c>
      <c r="K156" s="221" t="s">
        <v>303</v>
      </c>
      <c r="L156" s="45"/>
      <c r="M156" s="226" t="s">
        <v>1</v>
      </c>
      <c r="N156" s="227" t="s">
        <v>47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146</v>
      </c>
      <c r="AT156" s="230" t="s">
        <v>141</v>
      </c>
      <c r="AU156" s="230" t="s">
        <v>92</v>
      </c>
      <c r="AY156" s="18" t="s">
        <v>139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90</v>
      </c>
      <c r="BK156" s="231">
        <f>ROUND(I156*H156,2)</f>
        <v>0</v>
      </c>
      <c r="BL156" s="18" t="s">
        <v>146</v>
      </c>
      <c r="BM156" s="230" t="s">
        <v>1206</v>
      </c>
    </row>
    <row r="157" s="2" customFormat="1">
      <c r="A157" s="39"/>
      <c r="B157" s="40"/>
      <c r="C157" s="41"/>
      <c r="D157" s="232" t="s">
        <v>148</v>
      </c>
      <c r="E157" s="41"/>
      <c r="F157" s="233" t="s">
        <v>770</v>
      </c>
      <c r="G157" s="41"/>
      <c r="H157" s="41"/>
      <c r="I157" s="234"/>
      <c r="J157" s="41"/>
      <c r="K157" s="41"/>
      <c r="L157" s="45"/>
      <c r="M157" s="281"/>
      <c r="N157" s="282"/>
      <c r="O157" s="283"/>
      <c r="P157" s="283"/>
      <c r="Q157" s="283"/>
      <c r="R157" s="283"/>
      <c r="S157" s="283"/>
      <c r="T157" s="28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92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ZlUUYEjCvaRrtJbMTHz8KjBbUXYdOWqzuhLp18X3hrHSu752RY6aN/xGP8BUjXQV0X/jrsd3QfBGCXEKTb3E0Q==" hashValue="JssUwrjWhEpV3oywhN9drTfQaolQhnYhZvNLKbHQz43av0O+e2NKVuuktKtmq11unKGu1S0j6bz4pntgnCH4wA==" algorithmName="SHA-512" password="CC35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181951112"/>
    <hyperlink ref="F147" r:id="rId2" display="https://podminky.urs.cz/item/CS_URS_2025_01/564851111"/>
    <hyperlink ref="F152" r:id="rId3" display="https://podminky.urs.cz/item/CS_URS_2025_01/571907111"/>
    <hyperlink ref="F157" r:id="rId4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MVN Ovčí rybník –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17</v>
      </c>
      <c r="G12" s="39"/>
      <c r="H12" s="39"/>
      <c r="I12" s="141" t="s">
        <v>23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tr">
        <f>IF('Rekapitulace stavby'!AN10="","",'Rekapitulace stavby'!AN10)</f>
        <v>00074811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Lázeňské lesy a parky Karlovy Vary, p. o.</v>
      </c>
      <c r="F15" s="39"/>
      <c r="G15" s="39"/>
      <c r="H15" s="39"/>
      <c r="I15" s="141" t="s">
        <v>29</v>
      </c>
      <c r="J15" s="144" t="str">
        <f>IF('Rekapitulace stavby'!AN11="","",'Rekapitulace stavby'!AN11)</f>
        <v>CZ00074811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31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33</v>
      </c>
      <c r="E20" s="39"/>
      <c r="F20" s="39"/>
      <c r="G20" s="39"/>
      <c r="H20" s="39"/>
      <c r="I20" s="141" t="s">
        <v>26</v>
      </c>
      <c r="J20" s="144" t="str">
        <f>IF('Rekapitulace stavby'!AN16="","",'Rekapitulace stavby'!AN16)</f>
        <v>28364643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AV ProENVI, s.r.o.</v>
      </c>
      <c r="F21" s="39"/>
      <c r="G21" s="39"/>
      <c r="H21" s="39"/>
      <c r="I21" s="141" t="s">
        <v>29</v>
      </c>
      <c r="J21" s="144" t="str">
        <f>IF('Rekapitulace stavby'!AN17="","",'Rekapitulace stavby'!AN17)</f>
        <v>CZ28364643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38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ROUND((SUM(BE117:BE134)),  2)</f>
        <v>0</v>
      </c>
      <c r="G33" s="39"/>
      <c r="H33" s="39"/>
      <c r="I33" s="156">
        <v>0.20999999999999999</v>
      </c>
      <c r="J33" s="155">
        <f>ROUND(((SUM(BE117:BE134))*I33),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ROUND((SUM(BF117:BF134)),  2)</f>
        <v>0</v>
      </c>
      <c r="G34" s="39"/>
      <c r="H34" s="39"/>
      <c r="I34" s="156">
        <v>0.12</v>
      </c>
      <c r="J34" s="155">
        <f>ROUND(((SUM(BF117:BF134))*I34),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ROUND((SUM(BG117:BG134)),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ROUND((SUM(BH117:BH134)),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ROUND((SUM(BI117:BI134)),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MVN Ovčí rybník –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VON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MVN Ovčí rybník – rekonstrukce</v>
      </c>
      <c r="G89" s="41"/>
      <c r="H89" s="41"/>
      <c r="I89" s="33" t="s">
        <v>23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Lázeňské lesy a parky Karlovy Vary, p. o.</v>
      </c>
      <c r="G91" s="41"/>
      <c r="H91" s="41"/>
      <c r="I91" s="33" t="s">
        <v>33</v>
      </c>
      <c r="J91" s="37" t="str">
        <f>E21</f>
        <v>AV ProENVI,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1208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MVN Ovčí rybník –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VON - VON STAVBY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21</v>
      </c>
      <c r="D111" s="41"/>
      <c r="E111" s="41"/>
      <c r="F111" s="28" t="str">
        <f>F12</f>
        <v>MVN Ovčí rybník – rekonstrukce</v>
      </c>
      <c r="G111" s="41"/>
      <c r="H111" s="41"/>
      <c r="I111" s="33" t="s">
        <v>23</v>
      </c>
      <c r="J111" s="80" t="str">
        <f>IF(J12="","",J12)</f>
        <v>28. 3. 2025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25</v>
      </c>
      <c r="D113" s="41"/>
      <c r="E113" s="41"/>
      <c r="F113" s="28" t="str">
        <f>E15</f>
        <v>Lázeňské lesy a parky Karlovy Vary, p. o.</v>
      </c>
      <c r="G113" s="41"/>
      <c r="H113" s="41"/>
      <c r="I113" s="33" t="s">
        <v>33</v>
      </c>
      <c r="J113" s="37" t="str">
        <f>E21</f>
        <v>AV ProENVI,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31</v>
      </c>
      <c r="D114" s="41"/>
      <c r="E114" s="41"/>
      <c r="F114" s="28" t="str">
        <f>IF(E18="","",E18)</f>
        <v>Vyplň údaj</v>
      </c>
      <c r="G114" s="41"/>
      <c r="H114" s="41"/>
      <c r="I114" s="33" t="s">
        <v>38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125</v>
      </c>
      <c r="D116" s="195" t="s">
        <v>67</v>
      </c>
      <c r="E116" s="195" t="s">
        <v>63</v>
      </c>
      <c r="F116" s="195" t="s">
        <v>64</v>
      </c>
      <c r="G116" s="195" t="s">
        <v>126</v>
      </c>
      <c r="H116" s="195" t="s">
        <v>127</v>
      </c>
      <c r="I116" s="195" t="s">
        <v>128</v>
      </c>
      <c r="J116" s="195" t="s">
        <v>116</v>
      </c>
      <c r="K116" s="196" t="s">
        <v>129</v>
      </c>
      <c r="L116" s="197"/>
      <c r="M116" s="101" t="s">
        <v>1</v>
      </c>
      <c r="N116" s="102" t="s">
        <v>46</v>
      </c>
      <c r="O116" s="102" t="s">
        <v>130</v>
      </c>
      <c r="P116" s="102" t="s">
        <v>131</v>
      </c>
      <c r="Q116" s="102" t="s">
        <v>132</v>
      </c>
      <c r="R116" s="102" t="s">
        <v>133</v>
      </c>
      <c r="S116" s="102" t="s">
        <v>134</v>
      </c>
      <c r="T116" s="103" t="s">
        <v>135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136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81</v>
      </c>
      <c r="AU117" s="18" t="s">
        <v>118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81</v>
      </c>
      <c r="E118" s="206" t="s">
        <v>1209</v>
      </c>
      <c r="F118" s="206" t="s">
        <v>1210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SUM(P119:P134)</f>
        <v>0</v>
      </c>
      <c r="Q118" s="211"/>
      <c r="R118" s="212">
        <f>SUM(R119:R134)</f>
        <v>0</v>
      </c>
      <c r="S118" s="211"/>
      <c r="T118" s="213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172</v>
      </c>
      <c r="AT118" s="215" t="s">
        <v>81</v>
      </c>
      <c r="AU118" s="215" t="s">
        <v>82</v>
      </c>
      <c r="AY118" s="214" t="s">
        <v>139</v>
      </c>
      <c r="BK118" s="216">
        <f>SUM(BK119:BK134)</f>
        <v>0</v>
      </c>
    </row>
    <row r="119" s="2" customFormat="1" ht="66.75" customHeight="1">
      <c r="A119" s="39"/>
      <c r="B119" s="40"/>
      <c r="C119" s="219" t="s">
        <v>90</v>
      </c>
      <c r="D119" s="219" t="s">
        <v>141</v>
      </c>
      <c r="E119" s="220" t="s">
        <v>1211</v>
      </c>
      <c r="F119" s="221" t="s">
        <v>1212</v>
      </c>
      <c r="G119" s="222" t="s">
        <v>395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47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146</v>
      </c>
      <c r="AT119" s="230" t="s">
        <v>141</v>
      </c>
      <c r="AU119" s="230" t="s">
        <v>90</v>
      </c>
      <c r="AY119" s="18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90</v>
      </c>
      <c r="BK119" s="231">
        <f>ROUND(I119*H119,2)</f>
        <v>0</v>
      </c>
      <c r="BL119" s="18" t="s">
        <v>146</v>
      </c>
      <c r="BM119" s="230" t="s">
        <v>92</v>
      </c>
    </row>
    <row r="120" s="2" customFormat="1" ht="49.05" customHeight="1">
      <c r="A120" s="39"/>
      <c r="B120" s="40"/>
      <c r="C120" s="219" t="s">
        <v>92</v>
      </c>
      <c r="D120" s="219" t="s">
        <v>141</v>
      </c>
      <c r="E120" s="220" t="s">
        <v>1213</v>
      </c>
      <c r="F120" s="221" t="s">
        <v>1214</v>
      </c>
      <c r="G120" s="222" t="s">
        <v>395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47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146</v>
      </c>
      <c r="AT120" s="230" t="s">
        <v>141</v>
      </c>
      <c r="AU120" s="230" t="s">
        <v>90</v>
      </c>
      <c r="AY120" s="18" t="s">
        <v>139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90</v>
      </c>
      <c r="BK120" s="231">
        <f>ROUND(I120*H120,2)</f>
        <v>0</v>
      </c>
      <c r="BL120" s="18" t="s">
        <v>146</v>
      </c>
      <c r="BM120" s="230" t="s">
        <v>146</v>
      </c>
    </row>
    <row r="121" s="2" customFormat="1">
      <c r="A121" s="39"/>
      <c r="B121" s="40"/>
      <c r="C121" s="41"/>
      <c r="D121" s="239" t="s">
        <v>177</v>
      </c>
      <c r="E121" s="41"/>
      <c r="F121" s="260" t="s">
        <v>1215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177</v>
      </c>
      <c r="AU121" s="18" t="s">
        <v>90</v>
      </c>
    </row>
    <row r="122" s="2" customFormat="1" ht="44.25" customHeight="1">
      <c r="A122" s="39"/>
      <c r="B122" s="40"/>
      <c r="C122" s="219" t="s">
        <v>160</v>
      </c>
      <c r="D122" s="219" t="s">
        <v>141</v>
      </c>
      <c r="E122" s="220" t="s">
        <v>1216</v>
      </c>
      <c r="F122" s="221" t="s">
        <v>1217</v>
      </c>
      <c r="G122" s="222" t="s">
        <v>395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47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146</v>
      </c>
      <c r="AT122" s="230" t="s">
        <v>141</v>
      </c>
      <c r="AU122" s="230" t="s">
        <v>90</v>
      </c>
      <c r="AY122" s="18" t="s">
        <v>139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90</v>
      </c>
      <c r="BK122" s="231">
        <f>ROUND(I122*H122,2)</f>
        <v>0</v>
      </c>
      <c r="BL122" s="18" t="s">
        <v>146</v>
      </c>
      <c r="BM122" s="230" t="s">
        <v>194</v>
      </c>
    </row>
    <row r="123" s="2" customFormat="1" ht="62.7" customHeight="1">
      <c r="A123" s="39"/>
      <c r="B123" s="40"/>
      <c r="C123" s="219" t="s">
        <v>146</v>
      </c>
      <c r="D123" s="219" t="s">
        <v>141</v>
      </c>
      <c r="E123" s="220" t="s">
        <v>1218</v>
      </c>
      <c r="F123" s="221" t="s">
        <v>1219</v>
      </c>
      <c r="G123" s="222" t="s">
        <v>395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47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146</v>
      </c>
      <c r="AT123" s="230" t="s">
        <v>141</v>
      </c>
      <c r="AU123" s="230" t="s">
        <v>90</v>
      </c>
      <c r="AY123" s="18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90</v>
      </c>
      <c r="BK123" s="231">
        <f>ROUND(I123*H123,2)</f>
        <v>0</v>
      </c>
      <c r="BL123" s="18" t="s">
        <v>146</v>
      </c>
      <c r="BM123" s="230" t="s">
        <v>210</v>
      </c>
    </row>
    <row r="124" s="2" customFormat="1" ht="37.8" customHeight="1">
      <c r="A124" s="39"/>
      <c r="B124" s="40"/>
      <c r="C124" s="219" t="s">
        <v>172</v>
      </c>
      <c r="D124" s="219" t="s">
        <v>141</v>
      </c>
      <c r="E124" s="220" t="s">
        <v>1220</v>
      </c>
      <c r="F124" s="221" t="s">
        <v>1221</v>
      </c>
      <c r="G124" s="222" t="s">
        <v>144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47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146</v>
      </c>
      <c r="AT124" s="230" t="s">
        <v>141</v>
      </c>
      <c r="AU124" s="230" t="s">
        <v>90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90</v>
      </c>
      <c r="BK124" s="231">
        <f>ROUND(I124*H124,2)</f>
        <v>0</v>
      </c>
      <c r="BL124" s="18" t="s">
        <v>146</v>
      </c>
      <c r="BM124" s="230" t="s">
        <v>8</v>
      </c>
    </row>
    <row r="125" s="2" customFormat="1" ht="24.15" customHeight="1">
      <c r="A125" s="39"/>
      <c r="B125" s="40"/>
      <c r="C125" s="219" t="s">
        <v>194</v>
      </c>
      <c r="D125" s="219" t="s">
        <v>141</v>
      </c>
      <c r="E125" s="220" t="s">
        <v>1222</v>
      </c>
      <c r="F125" s="221" t="s">
        <v>1223</v>
      </c>
      <c r="G125" s="222" t="s">
        <v>144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47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146</v>
      </c>
      <c r="AT125" s="230" t="s">
        <v>141</v>
      </c>
      <c r="AU125" s="230" t="s">
        <v>90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90</v>
      </c>
      <c r="BK125" s="231">
        <f>ROUND(I125*H125,2)</f>
        <v>0</v>
      </c>
      <c r="BL125" s="18" t="s">
        <v>146</v>
      </c>
      <c r="BM125" s="230" t="s">
        <v>279</v>
      </c>
    </row>
    <row r="126" s="2" customFormat="1" ht="37.8" customHeight="1">
      <c r="A126" s="39"/>
      <c r="B126" s="40"/>
      <c r="C126" s="219" t="s">
        <v>201</v>
      </c>
      <c r="D126" s="219" t="s">
        <v>141</v>
      </c>
      <c r="E126" s="220" t="s">
        <v>1224</v>
      </c>
      <c r="F126" s="221" t="s">
        <v>1225</v>
      </c>
      <c r="G126" s="222" t="s">
        <v>395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47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146</v>
      </c>
      <c r="AT126" s="230" t="s">
        <v>141</v>
      </c>
      <c r="AU126" s="230" t="s">
        <v>90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90</v>
      </c>
      <c r="BK126" s="231">
        <f>ROUND(I126*H126,2)</f>
        <v>0</v>
      </c>
      <c r="BL126" s="18" t="s">
        <v>146</v>
      </c>
      <c r="BM126" s="230" t="s">
        <v>306</v>
      </c>
    </row>
    <row r="127" s="2" customFormat="1">
      <c r="A127" s="39"/>
      <c r="B127" s="40"/>
      <c r="C127" s="41"/>
      <c r="D127" s="239" t="s">
        <v>177</v>
      </c>
      <c r="E127" s="41"/>
      <c r="F127" s="260" t="s">
        <v>1226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177</v>
      </c>
      <c r="AU127" s="18" t="s">
        <v>90</v>
      </c>
    </row>
    <row r="128" s="2" customFormat="1" ht="44.25" customHeight="1">
      <c r="A128" s="39"/>
      <c r="B128" s="40"/>
      <c r="C128" s="219" t="s">
        <v>210</v>
      </c>
      <c r="D128" s="219" t="s">
        <v>141</v>
      </c>
      <c r="E128" s="220" t="s">
        <v>1227</v>
      </c>
      <c r="F128" s="221" t="s">
        <v>1228</v>
      </c>
      <c r="G128" s="222" t="s">
        <v>395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47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146</v>
      </c>
      <c r="AT128" s="230" t="s">
        <v>141</v>
      </c>
      <c r="AU128" s="230" t="s">
        <v>90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90</v>
      </c>
      <c r="BK128" s="231">
        <f>ROUND(I128*H128,2)</f>
        <v>0</v>
      </c>
      <c r="BL128" s="18" t="s">
        <v>146</v>
      </c>
      <c r="BM128" s="230" t="s">
        <v>415</v>
      </c>
    </row>
    <row r="129" s="2" customFormat="1">
      <c r="A129" s="39"/>
      <c r="B129" s="40"/>
      <c r="C129" s="41"/>
      <c r="D129" s="239" t="s">
        <v>177</v>
      </c>
      <c r="E129" s="41"/>
      <c r="F129" s="260" t="s">
        <v>1229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177</v>
      </c>
      <c r="AU129" s="18" t="s">
        <v>90</v>
      </c>
    </row>
    <row r="130" s="2" customFormat="1" ht="24.15" customHeight="1">
      <c r="A130" s="39"/>
      <c r="B130" s="40"/>
      <c r="C130" s="219" t="s">
        <v>216</v>
      </c>
      <c r="D130" s="219" t="s">
        <v>141</v>
      </c>
      <c r="E130" s="220" t="s">
        <v>1230</v>
      </c>
      <c r="F130" s="221" t="s">
        <v>1231</v>
      </c>
      <c r="G130" s="222" t="s">
        <v>395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47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146</v>
      </c>
      <c r="AT130" s="230" t="s">
        <v>141</v>
      </c>
      <c r="AU130" s="230" t="s">
        <v>90</v>
      </c>
      <c r="AY130" s="18" t="s">
        <v>139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90</v>
      </c>
      <c r="BK130" s="231">
        <f>ROUND(I130*H130,2)</f>
        <v>0</v>
      </c>
      <c r="BL130" s="18" t="s">
        <v>146</v>
      </c>
      <c r="BM130" s="230" t="s">
        <v>457</v>
      </c>
    </row>
    <row r="131" s="2" customFormat="1" ht="90" customHeight="1">
      <c r="A131" s="39"/>
      <c r="B131" s="40"/>
      <c r="C131" s="219" t="s">
        <v>223</v>
      </c>
      <c r="D131" s="219" t="s">
        <v>141</v>
      </c>
      <c r="E131" s="220" t="s">
        <v>1232</v>
      </c>
      <c r="F131" s="221" t="s">
        <v>1233</v>
      </c>
      <c r="G131" s="222" t="s">
        <v>395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47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146</v>
      </c>
      <c r="AT131" s="230" t="s">
        <v>141</v>
      </c>
      <c r="AU131" s="230" t="s">
        <v>90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90</v>
      </c>
      <c r="BK131" s="231">
        <f>ROUND(I131*H131,2)</f>
        <v>0</v>
      </c>
      <c r="BL131" s="18" t="s">
        <v>146</v>
      </c>
      <c r="BM131" s="230" t="s">
        <v>509</v>
      </c>
    </row>
    <row r="132" s="2" customFormat="1">
      <c r="A132" s="39"/>
      <c r="B132" s="40"/>
      <c r="C132" s="41"/>
      <c r="D132" s="239" t="s">
        <v>177</v>
      </c>
      <c r="E132" s="41"/>
      <c r="F132" s="260" t="s">
        <v>1234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177</v>
      </c>
      <c r="AU132" s="18" t="s">
        <v>90</v>
      </c>
    </row>
    <row r="133" s="2" customFormat="1" ht="55.5" customHeight="1">
      <c r="A133" s="39"/>
      <c r="B133" s="40"/>
      <c r="C133" s="219" t="s">
        <v>244</v>
      </c>
      <c r="D133" s="219" t="s">
        <v>141</v>
      </c>
      <c r="E133" s="220" t="s">
        <v>1235</v>
      </c>
      <c r="F133" s="221" t="s">
        <v>1236</v>
      </c>
      <c r="G133" s="222" t="s">
        <v>646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146</v>
      </c>
      <c r="AT133" s="230" t="s">
        <v>141</v>
      </c>
      <c r="AU133" s="230" t="s">
        <v>90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90</v>
      </c>
      <c r="BK133" s="231">
        <f>ROUND(I133*H133,2)</f>
        <v>0</v>
      </c>
      <c r="BL133" s="18" t="s">
        <v>146</v>
      </c>
      <c r="BM133" s="230" t="s">
        <v>522</v>
      </c>
    </row>
    <row r="134" s="2" customFormat="1">
      <c r="A134" s="39"/>
      <c r="B134" s="40"/>
      <c r="C134" s="41"/>
      <c r="D134" s="239" t="s">
        <v>177</v>
      </c>
      <c r="E134" s="41"/>
      <c r="F134" s="260" t="s">
        <v>1237</v>
      </c>
      <c r="G134" s="41"/>
      <c r="H134" s="41"/>
      <c r="I134" s="234"/>
      <c r="J134" s="41"/>
      <c r="K134" s="41"/>
      <c r="L134" s="45"/>
      <c r="M134" s="281"/>
      <c r="N134" s="282"/>
      <c r="O134" s="283"/>
      <c r="P134" s="283"/>
      <c r="Q134" s="283"/>
      <c r="R134" s="283"/>
      <c r="S134" s="283"/>
      <c r="T134" s="28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177</v>
      </c>
      <c r="AU134" s="18" t="s">
        <v>90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O/Yn8f18yzFuRFFF3SW09Ke+Xz3DK6QqrUfxtzTJmqtMMfGR3AzdlhfRmpLs+2oijagoXEmPCeBnGpRKTiYaMA==" hashValue="6EE65TsK0tU3US58CmeWAwd3Qx3Pipy2iNVZcu4C3ACsBQZjBPEZlsWsUK/tF4QwMYuLI3Luz1VttHCwfFUiHg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DESKTOP-J2VLK5P\User</dc:creator>
  <cp:lastModifiedBy>DESKTOP-J2VLK5P\User</cp:lastModifiedBy>
  <dcterms:created xsi:type="dcterms:W3CDTF">2025-03-27T23:41:34Z</dcterms:created>
  <dcterms:modified xsi:type="dcterms:W3CDTF">2025-03-27T23:41:39Z</dcterms:modified>
</cp:coreProperties>
</file>