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5960" yWindow="-20" windowWidth="6000" windowHeight="6990"/>
  </bookViews>
  <sheets>
    <sheet name="Položkový rozpočet" sheetId="8" r:id="rId1"/>
    <sheet name="Rekapitulace" sheetId="9" r:id="rId2"/>
    <sheet name="Krycí list" sheetId="10" r:id="rId3"/>
  </sheets>
  <definedNames>
    <definedName name="CenaK">'Krycí list'!$C$18</definedName>
    <definedName name="Datum">Rekapitulace!$D$1</definedName>
    <definedName name="NazevObjektu">'Položkový rozpočet'!$D$2</definedName>
    <definedName name="NazevObjektuR">Rekapitulace!$B$5</definedName>
    <definedName name="NazevStavby">'Položkový rozpočet'!$D$1</definedName>
    <definedName name="NazevStavbyR">Rekapitulace!$B$4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24519" fullCalcOnLoad="1"/>
</workbook>
</file>

<file path=xl/calcChain.xml><?xml version="1.0" encoding="utf-8"?>
<calcChain xmlns="http://schemas.openxmlformats.org/spreadsheetml/2006/main">
  <c r="C22" i="10"/>
  <c r="D24" i="9"/>
  <c r="I252" i="8"/>
  <c r="D18" i="9"/>
  <c r="I246" i="8"/>
  <c r="H244"/>
  <c r="H246" s="1"/>
  <c r="C18" i="9" s="1"/>
  <c r="H242" i="8"/>
  <c r="A18" i="9"/>
  <c r="B18"/>
  <c r="D17"/>
  <c r="I238" i="8"/>
  <c r="H238"/>
  <c r="C17" i="9" s="1"/>
  <c r="H237" i="8"/>
  <c r="H235"/>
  <c r="H232"/>
  <c r="H229"/>
  <c r="A17" i="9"/>
  <c r="B17"/>
  <c r="D16"/>
  <c r="I225" i="8"/>
  <c r="C16" i="9"/>
  <c r="H225" i="8"/>
  <c r="H223"/>
  <c r="A16" i="9"/>
  <c r="B16"/>
  <c r="D15"/>
  <c r="I219" i="8"/>
  <c r="H218"/>
  <c r="H216"/>
  <c r="H214"/>
  <c r="H212"/>
  <c r="H210"/>
  <c r="H208"/>
  <c r="H206"/>
  <c r="H204"/>
  <c r="H201"/>
  <c r="H199"/>
  <c r="H197"/>
  <c r="H195"/>
  <c r="H193"/>
  <c r="H191"/>
  <c r="H188"/>
  <c r="H186"/>
  <c r="H184"/>
  <c r="H182"/>
  <c r="H180"/>
  <c r="H177"/>
  <c r="H174"/>
  <c r="H172"/>
  <c r="H170"/>
  <c r="H168"/>
  <c r="A15" i="9"/>
  <c r="B15"/>
  <c r="D14"/>
  <c r="I164" i="8"/>
  <c r="H163"/>
  <c r="H161"/>
  <c r="H159"/>
  <c r="H156"/>
  <c r="H154"/>
  <c r="H152"/>
  <c r="H150"/>
  <c r="A14" i="9"/>
  <c r="B14"/>
  <c r="D13"/>
  <c r="I146" i="8"/>
  <c r="H145"/>
  <c r="H143"/>
  <c r="H141"/>
  <c r="H139"/>
  <c r="H137"/>
  <c r="H134"/>
  <c r="H132"/>
  <c r="H130"/>
  <c r="H128"/>
  <c r="H125"/>
  <c r="H122"/>
  <c r="H120"/>
  <c r="H118"/>
  <c r="H115"/>
  <c r="A13" i="9"/>
  <c r="B13"/>
  <c r="D12"/>
  <c r="I111" i="8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1"/>
  <c r="H69"/>
  <c r="H67"/>
  <c r="H64"/>
  <c r="H62"/>
  <c r="H60"/>
  <c r="A12" i="9"/>
  <c r="B12"/>
  <c r="D11"/>
  <c r="I56" i="8"/>
  <c r="H55"/>
  <c r="H52"/>
  <c r="H50"/>
  <c r="H48"/>
  <c r="H45"/>
  <c r="H43"/>
  <c r="H41"/>
  <c r="H39"/>
  <c r="H56" s="1"/>
  <c r="C11" i="9" s="1"/>
  <c r="A11"/>
  <c r="B11"/>
  <c r="D10"/>
  <c r="I35" i="8"/>
  <c r="H34"/>
  <c r="H32"/>
  <c r="H29"/>
  <c r="H27"/>
  <c r="H35" s="1"/>
  <c r="C10" i="9" s="1"/>
  <c r="H25" i="8"/>
  <c r="A10" i="9"/>
  <c r="B10"/>
  <c r="D9"/>
  <c r="I21" i="8"/>
  <c r="H20"/>
  <c r="H18"/>
  <c r="H16"/>
  <c r="H14"/>
  <c r="H12"/>
  <c r="H10"/>
  <c r="H8"/>
  <c r="H21" s="1"/>
  <c r="A9" i="9"/>
  <c r="B9"/>
  <c r="B5"/>
  <c r="B4"/>
  <c r="A5" i="10"/>
  <c r="C10"/>
  <c r="C11"/>
  <c r="H219" i="8" l="1"/>
  <c r="C15" i="9" s="1"/>
  <c r="H164" i="8"/>
  <c r="C14" i="9" s="1"/>
  <c r="H146" i="8"/>
  <c r="C13" i="9" s="1"/>
  <c r="H111" i="8"/>
  <c r="C12" i="9" s="1"/>
  <c r="H249" i="8"/>
  <c r="F249" s="1"/>
  <c r="F250" s="1"/>
  <c r="C22" i="9" s="1"/>
  <c r="C9"/>
  <c r="C21" i="10" l="1"/>
  <c r="C19"/>
  <c r="C18" s="1"/>
  <c r="F252" i="8"/>
  <c r="H250"/>
  <c r="H252" s="1"/>
  <c r="C21" i="9"/>
  <c r="C24" s="1"/>
</calcChain>
</file>

<file path=xl/sharedStrings.xml><?xml version="1.0" encoding="utf-8"?>
<sst xmlns="http://schemas.openxmlformats.org/spreadsheetml/2006/main" count="399" uniqueCount="257">
  <si>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</si>
  <si>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</si>
  <si>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</si>
  <si>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</si>
  <si>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</si>
  <si>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</si>
  <si>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</si>
  <si>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</si>
  <si>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</si>
  <si>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</si>
  <si>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</si>
  <si>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</si>
  <si>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</si>
  <si>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</si>
  <si>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</si>
  <si>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</si>
  <si>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</si>
  <si>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</si>
  <si>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</si>
  <si>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</si>
  <si>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</si>
  <si>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Stavba:</t>
  </si>
  <si>
    <t>Objekt: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</si>
  <si>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</si>
  <si>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</si>
  <si>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</si>
  <si>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</si>
  <si>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</si>
  <si>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</si>
  <si>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</si>
  <si>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10260010 - Ústřední vytápění                                 </t>
  </si>
  <si>
    <t xml:space="preserve">                                                  </t>
  </si>
  <si>
    <t xml:space="preserve">IZOLACE TEPELNE                                   </t>
  </si>
  <si>
    <t>C71346-2133/99</t>
  </si>
  <si>
    <t xml:space="preserve">Izol potrubí skruž PE lePEne DN 25                </t>
  </si>
  <si>
    <t xml:space="preserve">m   </t>
  </si>
  <si>
    <t xml:space="preserve">63196255      </t>
  </si>
  <si>
    <t xml:space="preserve">Pouzd.izol.miner.vlny+Al folie 28/20              </t>
  </si>
  <si>
    <t>C71346-2135/99</t>
  </si>
  <si>
    <t xml:space="preserve">Izol potrubí skruž PE lePEne DN 40                </t>
  </si>
  <si>
    <t xml:space="preserve">63196257      </t>
  </si>
  <si>
    <t xml:space="preserve">Pouzd.izol.miner.vlny+Al folie 42/40              </t>
  </si>
  <si>
    <t>C71346-2136/99</t>
  </si>
  <si>
    <t xml:space="preserve">Izol potrubí skruž PE lePEne DN 50                </t>
  </si>
  <si>
    <t xml:space="preserve">63196317      </t>
  </si>
  <si>
    <t xml:space="preserve">Pouzd.izol.miner.vlny+Al folie 54/60              </t>
  </si>
  <si>
    <t xml:space="preserve">C99871-3101   </t>
  </si>
  <si>
    <t xml:space="preserve">Přesun hm izol.tepel.výška  6m  *                 </t>
  </si>
  <si>
    <t xml:space="preserve">t   </t>
  </si>
  <si>
    <t>Oddíl celkem</t>
  </si>
  <si>
    <t xml:space="preserve">VNITRNI KANALIZACE                                </t>
  </si>
  <si>
    <t xml:space="preserve">R72122-1202   </t>
  </si>
  <si>
    <t xml:space="preserve">Mtž sifonu                                        </t>
  </si>
  <si>
    <t xml:space="preserve">ks  </t>
  </si>
  <si>
    <t xml:space="preserve">28701330      </t>
  </si>
  <si>
    <t xml:space="preserve">Sifon odvod.kondezátu DN 40                       </t>
  </si>
  <si>
    <t>C72117-4042/98</t>
  </si>
  <si>
    <t xml:space="preserve">Potrubí z PP HT Systém                            </t>
  </si>
  <si>
    <t xml:space="preserve">připojovací hrdlové DN 40                         </t>
  </si>
  <si>
    <t xml:space="preserve">C72129-0111   </t>
  </si>
  <si>
    <t xml:space="preserve">Zkouška těs kanal vodou -DN 125                   </t>
  </si>
  <si>
    <t xml:space="preserve">C99872-1101   </t>
  </si>
  <si>
    <t xml:space="preserve">Přesun hm kanalizace výška  6m  *                 </t>
  </si>
  <si>
    <t xml:space="preserve">VNITRNI PLYNOVOD                                  </t>
  </si>
  <si>
    <t xml:space="preserve">C72319-0901   </t>
  </si>
  <si>
    <t xml:space="preserve">Uzavř nebo otevření plyn potr                     </t>
  </si>
  <si>
    <t xml:space="preserve">kus </t>
  </si>
  <si>
    <t xml:space="preserve">C72319-0907   </t>
  </si>
  <si>
    <t xml:space="preserve">Odvzdušnění a napuštění plyn potr                 </t>
  </si>
  <si>
    <t xml:space="preserve">C72319-0909   </t>
  </si>
  <si>
    <t xml:space="preserve">Tlak zkouš plyn potr                              </t>
  </si>
  <si>
    <t xml:space="preserve">C0-HZS        </t>
  </si>
  <si>
    <t xml:space="preserve">Hodinové zúčtovací sazby                          </t>
  </si>
  <si>
    <t xml:space="preserve">hod </t>
  </si>
  <si>
    <t xml:space="preserve">Úpravy NTL plynovodu pro připoj.kotlů             </t>
  </si>
  <si>
    <t xml:space="preserve">C72312-0205   </t>
  </si>
  <si>
    <t xml:space="preserve">Potrubí ocelzáv čern svař DN 32                   </t>
  </si>
  <si>
    <t xml:space="preserve">C72323-9103   </t>
  </si>
  <si>
    <t xml:space="preserve">Mtž plyn armatur 2 závit G 1                      </t>
  </si>
  <si>
    <t xml:space="preserve">55139020      </t>
  </si>
  <si>
    <t xml:space="preserve">Kohout plynový G 1"                               </t>
  </si>
  <si>
    <t xml:space="preserve">provedení páčka                                   </t>
  </si>
  <si>
    <t xml:space="preserve">C99872-3101   </t>
  </si>
  <si>
    <t xml:space="preserve">Plynovod přesun hmot výška -6m                    </t>
  </si>
  <si>
    <t xml:space="preserve">KOTELNY                                           </t>
  </si>
  <si>
    <t xml:space="preserve">C73110-0818   </t>
  </si>
  <si>
    <t xml:space="preserve">Dtž kotel litinových stac.                        </t>
  </si>
  <si>
    <t xml:space="preserve">C73120-2820   </t>
  </si>
  <si>
    <t xml:space="preserve">Rozřez kotel ocel do 1000kg                       </t>
  </si>
  <si>
    <t xml:space="preserve">demontáž spalinových cest                         </t>
  </si>
  <si>
    <t xml:space="preserve">C73124-9126   </t>
  </si>
  <si>
    <t xml:space="preserve">Mtž oc ktl kap plv -52kW                          </t>
  </si>
  <si>
    <t>soub</t>
  </si>
  <si>
    <t xml:space="preserve">48500084      </t>
  </si>
  <si>
    <t xml:space="preserve">Sestava 2 x kotel kondenz.2x5-49,9kW              </t>
  </si>
  <si>
    <t xml:space="preserve">kpl </t>
  </si>
  <si>
    <t xml:space="preserve">Uvedení kotlů do provozu                          </t>
  </si>
  <si>
    <t xml:space="preserve">48500627      </t>
  </si>
  <si>
    <t xml:space="preserve">D+M Wifi modulu pro vzdálenou správu              </t>
  </si>
  <si>
    <t xml:space="preserve">48498132      </t>
  </si>
  <si>
    <t xml:space="preserve">Ekvitermní regulace                               </t>
  </si>
  <si>
    <t xml:space="preserve">48499846      </t>
  </si>
  <si>
    <t xml:space="preserve">Ekvitermní venkovní čidlo                         </t>
  </si>
  <si>
    <t xml:space="preserve">48498407      </t>
  </si>
  <si>
    <t xml:space="preserve">Čidlo teploty zásobníku TV do jímky               </t>
  </si>
  <si>
    <t xml:space="preserve">48498330      </t>
  </si>
  <si>
    <t xml:space="preserve">Příložné čidlo teploty                            </t>
  </si>
  <si>
    <t xml:space="preserve">C0921         </t>
  </si>
  <si>
    <t xml:space="preserve">Montáž ekviterm.regulace vč.čidel                 </t>
  </si>
  <si>
    <t xml:space="preserve">48500628      </t>
  </si>
  <si>
    <t xml:space="preserve">Hlavice dělená 2x80mm                             </t>
  </si>
  <si>
    <t xml:space="preserve">48500629      </t>
  </si>
  <si>
    <t xml:space="preserve">Trubka s hrdlem D 80mm dl.250mm                   </t>
  </si>
  <si>
    <t xml:space="preserve">48500489      </t>
  </si>
  <si>
    <t xml:space="preserve">Odkouření-koleno D 80 45st                        </t>
  </si>
  <si>
    <t xml:space="preserve">48500630      </t>
  </si>
  <si>
    <t xml:space="preserve">Revizní T kus s odtokem D 80mm                    </t>
  </si>
  <si>
    <t xml:space="preserve">48500491      </t>
  </si>
  <si>
    <t xml:space="preserve">Odkouření-trubka D 80, dl.1m                      </t>
  </si>
  <si>
    <t xml:space="preserve">48500631      </t>
  </si>
  <si>
    <t xml:space="preserve">Odkouření-koleno D 80 90st                        </t>
  </si>
  <si>
    <t xml:space="preserve">48500490      </t>
  </si>
  <si>
    <t xml:space="preserve">Odkouření-trubka D 80, dl.0,5m                    </t>
  </si>
  <si>
    <t xml:space="preserve">48500632      </t>
  </si>
  <si>
    <t xml:space="preserve">Odkouření-patkové koleno D80+kotvení              </t>
  </si>
  <si>
    <t xml:space="preserve">48500633      </t>
  </si>
  <si>
    <t xml:space="preserve">Trubka s hrdlem D 80mm dl.2000mm                  </t>
  </si>
  <si>
    <t xml:space="preserve">48500634      </t>
  </si>
  <si>
    <t xml:space="preserve">Odkouření-komínová hlavice D 80                   </t>
  </si>
  <si>
    <t xml:space="preserve">48500635      </t>
  </si>
  <si>
    <t xml:space="preserve">Distanční objímka flex D 80mm                     </t>
  </si>
  <si>
    <t xml:space="preserve">Montáž systému odkouření vč.revize                </t>
  </si>
  <si>
    <t xml:space="preserve">C99873-1101   </t>
  </si>
  <si>
    <t xml:space="preserve">Kotelny presun hmot vyska -6m                     </t>
  </si>
  <si>
    <t xml:space="preserve">STROJOVNY                                         </t>
  </si>
  <si>
    <t xml:space="preserve">R73233-1515   </t>
  </si>
  <si>
    <t xml:space="preserve">Mtž nád expanzní tlak  50l                        </t>
  </si>
  <si>
    <t xml:space="preserve">stávající                                         </t>
  </si>
  <si>
    <t xml:space="preserve">C73420-9114   </t>
  </si>
  <si>
    <t xml:space="preserve">Mtž 2závit armatury G 3/4                         </t>
  </si>
  <si>
    <t xml:space="preserve">48496622      </t>
  </si>
  <si>
    <t xml:space="preserve">Kul.kohout Reflex MK 3/4"pro exp.nád              </t>
  </si>
  <si>
    <t xml:space="preserve">C73221-9315   </t>
  </si>
  <si>
    <t xml:space="preserve">Mtž OVS PN 0,6-0,6mpa do 1000l   *                </t>
  </si>
  <si>
    <t xml:space="preserve">48500636      </t>
  </si>
  <si>
    <t xml:space="preserve">Kombi.rozděl+sběrač MU103 G2"-4x6/4"              </t>
  </si>
  <si>
    <t xml:space="preserve">přívod z levé strany                              </t>
  </si>
  <si>
    <t xml:space="preserve">48500606      </t>
  </si>
  <si>
    <t xml:space="preserve">Izolační pouzdro rozdělov+sběrač                  </t>
  </si>
  <si>
    <t xml:space="preserve">48497054      </t>
  </si>
  <si>
    <t xml:space="preserve">Stav.stojan SS 80/150 v.420-670                   </t>
  </si>
  <si>
    <t xml:space="preserve">Montáž rozdělovače a sběrače                      </t>
  </si>
  <si>
    <t xml:space="preserve">48500467      </t>
  </si>
  <si>
    <t xml:space="preserve">Hydr.vyrov.tlaků HVDT II 8m3/h                    </t>
  </si>
  <si>
    <t xml:space="preserve">včetně izolace                                    </t>
  </si>
  <si>
    <t xml:space="preserve">C73242-9111   </t>
  </si>
  <si>
    <t xml:space="preserve">Mtž čerp oběh  DN25                               </t>
  </si>
  <si>
    <t xml:space="preserve">42697450      </t>
  </si>
  <si>
    <t xml:space="preserve">Čerpadlo 25-80                                    </t>
  </si>
  <si>
    <t xml:space="preserve">42697451      </t>
  </si>
  <si>
    <t xml:space="preserve">Čerpadlo 25-60                                    </t>
  </si>
  <si>
    <t xml:space="preserve">C99873-2101   </t>
  </si>
  <si>
    <t xml:space="preserve">Strojovny přesun hmot výška -6m                   </t>
  </si>
  <si>
    <t xml:space="preserve">ROZVOD POTRUBI                                    </t>
  </si>
  <si>
    <t xml:space="preserve">C73311-1215   </t>
  </si>
  <si>
    <t xml:space="preserve">Potr záv zes kotelny,stroj DN 25                  </t>
  </si>
  <si>
    <t xml:space="preserve">C73311-1217   </t>
  </si>
  <si>
    <t xml:space="preserve">Potr záv zes kotelny,stroj DN 40                  </t>
  </si>
  <si>
    <t xml:space="preserve">C73311-1218   </t>
  </si>
  <si>
    <t xml:space="preserve">Potr záv zes kotelny,stroj DN 50                  </t>
  </si>
  <si>
    <t xml:space="preserve">C73319-0107   </t>
  </si>
  <si>
    <t xml:space="preserve">Tlak zkouška potr závit DN 40                     </t>
  </si>
  <si>
    <t xml:space="preserve">              </t>
  </si>
  <si>
    <t>+</t>
  </si>
  <si>
    <t xml:space="preserve">10+34                                             </t>
  </si>
  <si>
    <t xml:space="preserve">C73319-0108   </t>
  </si>
  <si>
    <t xml:space="preserve">Tlak zkouška potr závit DN 50                     </t>
  </si>
  <si>
    <t xml:space="preserve">C73319-1917   </t>
  </si>
  <si>
    <t xml:space="preserve">Potr závit zaslepení zavař DN 40                  </t>
  </si>
  <si>
    <t xml:space="preserve">C99873-3101   </t>
  </si>
  <si>
    <t xml:space="preserve">Potrubí přesun hmot výška -6m                     </t>
  </si>
  <si>
    <t xml:space="preserve">ARMATURY                                          </t>
  </si>
  <si>
    <t xml:space="preserve">C73420-9117   </t>
  </si>
  <si>
    <t xml:space="preserve">Mtž 2závit armatury G 6/4                         </t>
  </si>
  <si>
    <t xml:space="preserve">48500637      </t>
  </si>
  <si>
    <t xml:space="preserve">Magnet.odlučovač nečist+kalu G6/4"                </t>
  </si>
  <si>
    <t xml:space="preserve">C73420-9125   </t>
  </si>
  <si>
    <t xml:space="preserve">Mtž 3závit armatury G 1"                          </t>
  </si>
  <si>
    <t xml:space="preserve">48496807      </t>
  </si>
  <si>
    <t xml:space="preserve">Ventil trojc.směš.3MG 25 G 1"+servop              </t>
  </si>
  <si>
    <t xml:space="preserve">kvs=10m3/h                                        </t>
  </si>
  <si>
    <t xml:space="preserve">C73420-9103   </t>
  </si>
  <si>
    <t xml:space="preserve">Mtž 1závit armatury G 1/2                         </t>
  </si>
  <si>
    <t xml:space="preserve">8+6                                               </t>
  </si>
  <si>
    <t xml:space="preserve">55196174      </t>
  </si>
  <si>
    <t xml:space="preserve">Kohout vypouštěcí G 1/2"                          </t>
  </si>
  <si>
    <t xml:space="preserve">48496062      </t>
  </si>
  <si>
    <t xml:space="preserve">Ventil automat.odvzdušňovací G 1/2"               </t>
  </si>
  <si>
    <t xml:space="preserve">55196755      </t>
  </si>
  <si>
    <t xml:space="preserve">Ventil vyvažovací DN 20mm bez vypouš              </t>
  </si>
  <si>
    <t xml:space="preserve">C73420-9115   </t>
  </si>
  <si>
    <t xml:space="preserve">Mtž 2závit armatury G 1                           </t>
  </si>
  <si>
    <t xml:space="preserve">3+1+1                                             </t>
  </si>
  <si>
    <t xml:space="preserve">55121193      </t>
  </si>
  <si>
    <t xml:space="preserve">Kulový kohout  páčka G 1"                         </t>
  </si>
  <si>
    <t xml:space="preserve">42296033      </t>
  </si>
  <si>
    <t xml:space="preserve">Filtr závit.mosaz G 1"                            </t>
  </si>
  <si>
    <t xml:space="preserve">42296115      </t>
  </si>
  <si>
    <t xml:space="preserve">Klapka zpětná G 1"                                </t>
  </si>
  <si>
    <t xml:space="preserve">C73420-9116   </t>
  </si>
  <si>
    <t xml:space="preserve">Mtž 2závit armatury G 5/4                         </t>
  </si>
  <si>
    <t xml:space="preserve">55121208      </t>
  </si>
  <si>
    <t xml:space="preserve">Ventil vyvažovací DN 32mm bez vypouš              </t>
  </si>
  <si>
    <t xml:space="preserve">10+2+3                                            </t>
  </si>
  <si>
    <t xml:space="preserve">55121195      </t>
  </si>
  <si>
    <t xml:space="preserve">Kulovy kohout páčka G 6/4"                        </t>
  </si>
  <si>
    <t xml:space="preserve">42297093      </t>
  </si>
  <si>
    <t xml:space="preserve">Filtr závit.mosaz G 6/4"                          </t>
  </si>
  <si>
    <t xml:space="preserve">42296116      </t>
  </si>
  <si>
    <t xml:space="preserve">Klapka zpětná G 6/4"                              </t>
  </si>
  <si>
    <t xml:space="preserve">C73420-9118   </t>
  </si>
  <si>
    <t xml:space="preserve">Mtž 2závit armatury G 2                           </t>
  </si>
  <si>
    <t xml:space="preserve">55121196      </t>
  </si>
  <si>
    <t xml:space="preserve">Kulovy kohout páčka G 2"                          </t>
  </si>
  <si>
    <t xml:space="preserve">C73441-9111   </t>
  </si>
  <si>
    <t xml:space="preserve">Mtž teploměru š pouzdr nebo 2kov                  </t>
  </si>
  <si>
    <t xml:space="preserve">40596008      </t>
  </si>
  <si>
    <t xml:space="preserve">Teploměr ston.TU 100 0-120 st C                   </t>
  </si>
  <si>
    <t xml:space="preserve">C99873-4101   </t>
  </si>
  <si>
    <t xml:space="preserve">Armatury přesun hmot výška -6m                    </t>
  </si>
  <si>
    <t xml:space="preserve">NATERY                                            </t>
  </si>
  <si>
    <t>C78342-5411/98</t>
  </si>
  <si>
    <t xml:space="preserve">Nát.kov.potr.DN50,snt.,dr.b.,lesk.p.              </t>
  </si>
  <si>
    <t xml:space="preserve">1x antikorozní, 1x základní a 1x email            </t>
  </si>
  <si>
    <t xml:space="preserve">RŮZNÉ                                             </t>
  </si>
  <si>
    <t xml:space="preserve">demontáž stávaj.rozvodů, rozděl.+sběrače          </t>
  </si>
  <si>
    <t xml:space="preserve">mont.regul.prvků MaR+dopoj.stáv.rozvodů           </t>
  </si>
  <si>
    <t xml:space="preserve">Revize plynu včetně revizní zprávy                </t>
  </si>
  <si>
    <t xml:space="preserve">Kotvící prvky (objímky a závěsy)                  </t>
  </si>
  <si>
    <t xml:space="preserve">DOPOČTY PRIRAZEK                                  </t>
  </si>
  <si>
    <t xml:space="preserve">C0941/01      </t>
  </si>
  <si>
    <t xml:space="preserve">Vrn HSV - zednické výpomoce                       </t>
  </si>
  <si>
    <t xml:space="preserve">C0942         </t>
  </si>
  <si>
    <t xml:space="preserve">VRN HSV - zařízení staveniště  2,3%               </t>
  </si>
  <si>
    <t xml:space="preserve">TKč </t>
  </si>
  <si>
    <t xml:space="preserve">/zadá se absol.částka základny/                   </t>
  </si>
  <si>
    <t>REKAPITULACE:</t>
  </si>
  <si>
    <t>Celkem</t>
  </si>
  <si>
    <t>Daň z přidané hodnoty:</t>
  </si>
  <si>
    <t>Cena včetně DPH:</t>
  </si>
  <si>
    <t xml:space="preserve">            </t>
  </si>
  <si>
    <t xml:space="preserve">Hlaváčková          </t>
  </si>
  <si>
    <t xml:space="preserve">1026 - Jídelna a kuchyň pro seniory a těles.postižené Zlatá Kotva, K.Vary                   </t>
  </si>
  <si>
    <t>Ing.Daniel Kadlec</t>
  </si>
  <si>
    <t>DPH 21%:</t>
  </si>
  <si>
    <t>21% daň z PH :</t>
  </si>
  <si>
    <t>VÝKAZ  VÝMĚR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</si>
</sst>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#,##0.000"/>
  </numFmts>
  <fonts count="8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1" fillId="0" borderId="0" xfId="0" applyNumberFormat="1" applyFont="1"/>
    <xf numFmtId="0" fontId="1" fillId="0" borderId="0" xfId="0" applyNumberFormat="1" applyFont="1"/>
    <xf numFmtId="164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0" xfId="0" applyNumberFormat="1"/>
    <xf numFmtId="0" fontId="3" fillId="0" borderId="0" xfId="0" applyNumberFormat="1" applyFont="1"/>
    <xf numFmtId="0" fontId="2" fillId="0" borderId="1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0" fillId="0" borderId="0" xfId="0" applyNumberForma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1" fillId="0" borderId="4" xfId="0" applyNumberFormat="1" applyFont="1" applyBorder="1"/>
    <xf numFmtId="0" fontId="1" fillId="0" borderId="4" xfId="0" applyFont="1" applyBorder="1"/>
    <xf numFmtId="164" fontId="6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1" fillId="0" borderId="4" xfId="0" applyNumberFormat="1" applyFont="1" applyBorder="1"/>
    <xf numFmtId="4" fontId="6" fillId="0" borderId="4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53"/>
  <sheetViews>
    <sheetView tabSelected="1" workbookViewId="0">
      <selection activeCell="B1" sqref="B1"/>
    </sheetView>
  </sheetViews>
  <sheetFormatPr defaultColWidth="9.1796875" defaultRowHeight="10"/>
  <cols>
    <col min="1" max="1" width="3.7265625" style="1" customWidth="1"/>
    <col min="2" max="2" width="12.1796875" style="13" customWidth="1"/>
    <col min="3" max="3" width="1.26953125" style="1" customWidth="1"/>
    <col min="4" max="4" width="29" style="13" customWidth="1"/>
    <col min="5" max="5" width="3.54296875" style="1" customWidth="1"/>
    <col min="6" max="6" width="9.7265625" style="31" customWidth="1"/>
    <col min="7" max="7" width="8.54296875" style="31" customWidth="1"/>
    <col min="8" max="8" width="10.26953125" style="31" customWidth="1"/>
    <col min="9" max="9" width="8.54296875" style="4" customWidth="1"/>
    <col min="10" max="16384" width="9.1796875" style="1"/>
  </cols>
  <sheetData>
    <row r="1" spans="1:9">
      <c r="A1" s="1" t="s">
        <v>0</v>
      </c>
      <c r="D1" s="13" t="s">
        <v>252</v>
      </c>
    </row>
    <row r="2" spans="1:9">
      <c r="A2" s="1" t="s">
        <v>1</v>
      </c>
      <c r="D2" s="13" t="s">
        <v>30</v>
      </c>
    </row>
    <row r="4" spans="1:9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9" ht="10.5">
      <c r="A5" s="2"/>
      <c r="B5" s="33" t="s">
        <v>31</v>
      </c>
      <c r="C5" s="3"/>
      <c r="D5" s="15"/>
      <c r="E5" s="2"/>
      <c r="F5" s="57"/>
      <c r="G5" s="57"/>
      <c r="H5" s="67"/>
    </row>
    <row r="6" spans="1:9" ht="10.5">
      <c r="A6" s="35">
        <v>713</v>
      </c>
      <c r="B6" s="34" t="s">
        <v>32</v>
      </c>
      <c r="F6" s="68"/>
    </row>
    <row r="8" spans="1:9">
      <c r="A8" s="1">
        <v>1</v>
      </c>
      <c r="B8" s="13" t="s">
        <v>33</v>
      </c>
      <c r="D8" s="13" t="s">
        <v>34</v>
      </c>
      <c r="E8" s="1" t="s">
        <v>35</v>
      </c>
      <c r="F8" s="31">
        <v>10</v>
      </c>
      <c r="H8" s="31">
        <f>F8*G8</f>
        <v>0</v>
      </c>
      <c r="I8" s="4">
        <v>1E-3</v>
      </c>
    </row>
    <row r="10" spans="1:9">
      <c r="A10" s="1">
        <v>2</v>
      </c>
      <c r="B10" s="13" t="s">
        <v>36</v>
      </c>
      <c r="D10" s="13" t="s">
        <v>37</v>
      </c>
      <c r="E10" s="1" t="s">
        <v>35</v>
      </c>
      <c r="F10" s="31">
        <v>10</v>
      </c>
      <c r="H10" s="31">
        <f>F10*G10</f>
        <v>0</v>
      </c>
      <c r="I10" s="4">
        <v>0</v>
      </c>
    </row>
    <row r="12" spans="1:9">
      <c r="A12" s="1">
        <v>3</v>
      </c>
      <c r="B12" s="13" t="s">
        <v>38</v>
      </c>
      <c r="D12" s="13" t="s">
        <v>39</v>
      </c>
      <c r="E12" s="1" t="s">
        <v>35</v>
      </c>
      <c r="F12" s="31">
        <v>34</v>
      </c>
      <c r="H12" s="31">
        <f>F12*G12</f>
        <v>0</v>
      </c>
      <c r="I12" s="4">
        <v>5.4400000000000004E-3</v>
      </c>
    </row>
    <row r="14" spans="1:9">
      <c r="A14" s="1">
        <v>4</v>
      </c>
      <c r="B14" s="13" t="s">
        <v>40</v>
      </c>
      <c r="D14" s="13" t="s">
        <v>41</v>
      </c>
      <c r="E14" s="1" t="s">
        <v>35</v>
      </c>
      <c r="F14" s="31">
        <v>34</v>
      </c>
      <c r="H14" s="31">
        <f>F14*G14</f>
        <v>0</v>
      </c>
      <c r="I14" s="4">
        <v>3.4000000000000002E-2</v>
      </c>
    </row>
    <row r="16" spans="1:9">
      <c r="A16" s="1">
        <v>5</v>
      </c>
      <c r="B16" s="13" t="s">
        <v>42</v>
      </c>
      <c r="D16" s="13" t="s">
        <v>43</v>
      </c>
      <c r="E16" s="1" t="s">
        <v>35</v>
      </c>
      <c r="F16" s="31">
        <v>24</v>
      </c>
      <c r="H16" s="31">
        <f>F16*G16</f>
        <v>0</v>
      </c>
      <c r="I16" s="4">
        <v>4.7999999999999996E-3</v>
      </c>
    </row>
    <row r="18" spans="1:9">
      <c r="A18" s="1">
        <v>6</v>
      </c>
      <c r="B18" s="13" t="s">
        <v>44</v>
      </c>
      <c r="D18" s="13" t="s">
        <v>45</v>
      </c>
      <c r="E18" s="1" t="s">
        <v>35</v>
      </c>
      <c r="F18" s="31">
        <v>24</v>
      </c>
      <c r="H18" s="31">
        <f>F18*G18</f>
        <v>0</v>
      </c>
      <c r="I18" s="4">
        <v>0</v>
      </c>
    </row>
    <row r="20" spans="1:9">
      <c r="A20" s="1">
        <v>7</v>
      </c>
      <c r="B20" s="13" t="s">
        <v>46</v>
      </c>
      <c r="D20" s="13" t="s">
        <v>47</v>
      </c>
      <c r="E20" s="1" t="s">
        <v>48</v>
      </c>
      <c r="F20" s="31">
        <v>4.4999999999999998E-2</v>
      </c>
      <c r="H20" s="31">
        <f>F20*G20</f>
        <v>0</v>
      </c>
      <c r="I20" s="4">
        <v>0</v>
      </c>
    </row>
    <row r="21" spans="1:9" ht="10.5">
      <c r="A21" s="38" t="s">
        <v>49</v>
      </c>
      <c r="B21" s="39"/>
      <c r="C21" s="40"/>
      <c r="D21" s="39"/>
      <c r="E21" s="40"/>
      <c r="F21" s="69"/>
      <c r="G21" s="69"/>
      <c r="H21" s="70">
        <f>SUM(H7:H20)</f>
        <v>0</v>
      </c>
      <c r="I21" s="41">
        <f>SUM(I7:I20)</f>
        <v>4.5240000000000002E-2</v>
      </c>
    </row>
    <row r="22" spans="1:9" ht="10.5">
      <c r="B22" s="34" t="s">
        <v>31</v>
      </c>
    </row>
    <row r="23" spans="1:9" ht="10.5">
      <c r="A23" s="35">
        <v>721</v>
      </c>
      <c r="B23" s="34" t="s">
        <v>50</v>
      </c>
    </row>
    <row r="25" spans="1:9">
      <c r="A25" s="1">
        <v>8</v>
      </c>
      <c r="B25" s="13" t="s">
        <v>51</v>
      </c>
      <c r="D25" s="13" t="s">
        <v>52</v>
      </c>
      <c r="E25" s="1" t="s">
        <v>53</v>
      </c>
      <c r="F25" s="31">
        <v>4</v>
      </c>
      <c r="H25" s="31">
        <f>F25*G25</f>
        <v>0</v>
      </c>
      <c r="I25" s="4">
        <v>2.2919999999999999E-2</v>
      </c>
    </row>
    <row r="27" spans="1:9">
      <c r="A27" s="1">
        <v>9</v>
      </c>
      <c r="B27" s="13" t="s">
        <v>54</v>
      </c>
      <c r="D27" s="13" t="s">
        <v>55</v>
      </c>
      <c r="E27" s="1" t="s">
        <v>53</v>
      </c>
      <c r="F27" s="31">
        <v>4</v>
      </c>
      <c r="H27" s="31">
        <f>F27*G27</f>
        <v>0</v>
      </c>
      <c r="I27" s="4">
        <v>0</v>
      </c>
    </row>
    <row r="29" spans="1:9">
      <c r="A29" s="1">
        <v>10</v>
      </c>
      <c r="B29" s="13" t="s">
        <v>56</v>
      </c>
      <c r="D29" s="13" t="s">
        <v>57</v>
      </c>
      <c r="E29" s="1" t="s">
        <v>35</v>
      </c>
      <c r="F29" s="31">
        <v>12</v>
      </c>
      <c r="H29" s="31">
        <f>F29*G29</f>
        <v>0</v>
      </c>
      <c r="I29" s="4">
        <v>9.9600000000000001E-3</v>
      </c>
    </row>
    <row r="30" spans="1:9">
      <c r="D30" s="13" t="s">
        <v>58</v>
      </c>
    </row>
    <row r="32" spans="1:9">
      <c r="A32" s="1">
        <v>11</v>
      </c>
      <c r="B32" s="13" t="s">
        <v>59</v>
      </c>
      <c r="D32" s="13" t="s">
        <v>60</v>
      </c>
      <c r="E32" s="1" t="s">
        <v>35</v>
      </c>
      <c r="F32" s="31">
        <v>12</v>
      </c>
      <c r="H32" s="31">
        <f>F32*G32</f>
        <v>0</v>
      </c>
      <c r="I32" s="4">
        <v>0</v>
      </c>
    </row>
    <row r="34" spans="1:9">
      <c r="A34" s="1">
        <v>12</v>
      </c>
      <c r="B34" s="13" t="s">
        <v>61</v>
      </c>
      <c r="D34" s="13" t="s">
        <v>62</v>
      </c>
      <c r="E34" s="1" t="s">
        <v>48</v>
      </c>
      <c r="F34" s="31">
        <v>3.3000000000000002E-2</v>
      </c>
      <c r="H34" s="31">
        <f>F34*G34</f>
        <v>0</v>
      </c>
      <c r="I34" s="4">
        <v>0</v>
      </c>
    </row>
    <row r="35" spans="1:9" ht="10.5">
      <c r="A35" s="38" t="s">
        <v>49</v>
      </c>
      <c r="B35" s="39"/>
      <c r="C35" s="40"/>
      <c r="D35" s="39"/>
      <c r="E35" s="40"/>
      <c r="F35" s="69"/>
      <c r="G35" s="69"/>
      <c r="H35" s="70">
        <f>SUM(H24:H34)</f>
        <v>0</v>
      </c>
      <c r="I35" s="41">
        <f>SUM(I24:I34)</f>
        <v>3.288E-2</v>
      </c>
    </row>
    <row r="36" spans="1:9" ht="10.5">
      <c r="B36" s="34" t="s">
        <v>31</v>
      </c>
    </row>
    <row r="37" spans="1:9" ht="10.5">
      <c r="A37" s="35">
        <v>723</v>
      </c>
      <c r="B37" s="34" t="s">
        <v>63</v>
      </c>
    </row>
    <row r="39" spans="1:9">
      <c r="A39" s="1">
        <v>13</v>
      </c>
      <c r="B39" s="13" t="s">
        <v>64</v>
      </c>
      <c r="D39" s="13" t="s">
        <v>65</v>
      </c>
      <c r="E39" s="1" t="s">
        <v>66</v>
      </c>
      <c r="F39" s="31">
        <v>2</v>
      </c>
      <c r="H39" s="31">
        <f>F39*G39</f>
        <v>0</v>
      </c>
      <c r="I39" s="4">
        <v>0</v>
      </c>
    </row>
    <row r="41" spans="1:9">
      <c r="A41" s="1">
        <v>14</v>
      </c>
      <c r="B41" s="13" t="s">
        <v>67</v>
      </c>
      <c r="D41" s="13" t="s">
        <v>68</v>
      </c>
      <c r="E41" s="1" t="s">
        <v>35</v>
      </c>
      <c r="F41" s="31">
        <v>8</v>
      </c>
      <c r="H41" s="31">
        <f>F41*G41</f>
        <v>0</v>
      </c>
      <c r="I41" s="4">
        <v>0</v>
      </c>
    </row>
    <row r="43" spans="1:9">
      <c r="A43" s="1">
        <v>15</v>
      </c>
      <c r="B43" s="13" t="s">
        <v>69</v>
      </c>
      <c r="D43" s="13" t="s">
        <v>70</v>
      </c>
      <c r="E43" s="1" t="s">
        <v>66</v>
      </c>
      <c r="F43" s="31">
        <v>1</v>
      </c>
      <c r="H43" s="31">
        <f>F43*G43</f>
        <v>0</v>
      </c>
      <c r="I43" s="4">
        <v>0</v>
      </c>
    </row>
    <row r="45" spans="1:9">
      <c r="A45" s="1">
        <v>16</v>
      </c>
      <c r="B45" s="13" t="s">
        <v>71</v>
      </c>
      <c r="D45" s="13" t="s">
        <v>72</v>
      </c>
      <c r="E45" s="1" t="s">
        <v>73</v>
      </c>
      <c r="F45" s="31">
        <v>12</v>
      </c>
      <c r="H45" s="31">
        <f>F45*G45</f>
        <v>0</v>
      </c>
      <c r="I45" s="4">
        <v>0</v>
      </c>
    </row>
    <row r="46" spans="1:9">
      <c r="D46" s="13" t="s">
        <v>74</v>
      </c>
    </row>
    <row r="48" spans="1:9">
      <c r="A48" s="1">
        <v>17</v>
      </c>
      <c r="B48" s="13" t="s">
        <v>75</v>
      </c>
      <c r="D48" s="13" t="s">
        <v>76</v>
      </c>
      <c r="E48" s="1" t="s">
        <v>35</v>
      </c>
      <c r="F48" s="31">
        <v>8</v>
      </c>
      <c r="H48" s="31">
        <f>F48*G48</f>
        <v>0</v>
      </c>
      <c r="I48" s="4">
        <v>0.1176</v>
      </c>
    </row>
    <row r="50" spans="1:9">
      <c r="A50" s="1">
        <v>18</v>
      </c>
      <c r="B50" s="13" t="s">
        <v>77</v>
      </c>
      <c r="D50" s="13" t="s">
        <v>78</v>
      </c>
      <c r="E50" s="1" t="s">
        <v>66</v>
      </c>
      <c r="F50" s="31">
        <v>1</v>
      </c>
      <c r="H50" s="31">
        <f>F50*G50</f>
        <v>0</v>
      </c>
      <c r="I50" s="4">
        <v>3.0000000000000001E-5</v>
      </c>
    </row>
    <row r="52" spans="1:9">
      <c r="A52" s="1">
        <v>19</v>
      </c>
      <c r="B52" s="13" t="s">
        <v>79</v>
      </c>
      <c r="D52" s="13" t="s">
        <v>80</v>
      </c>
      <c r="E52" s="1" t="s">
        <v>53</v>
      </c>
      <c r="F52" s="31">
        <v>1</v>
      </c>
      <c r="H52" s="31">
        <f>F52*G52</f>
        <v>0</v>
      </c>
      <c r="I52" s="4">
        <v>5.9999999999999995E-4</v>
      </c>
    </row>
    <row r="53" spans="1:9">
      <c r="D53" s="13" t="s">
        <v>81</v>
      </c>
    </row>
    <row r="55" spans="1:9">
      <c r="A55" s="1">
        <v>20</v>
      </c>
      <c r="B55" s="13" t="s">
        <v>82</v>
      </c>
      <c r="D55" s="13" t="s">
        <v>83</v>
      </c>
      <c r="E55" s="1" t="s">
        <v>48</v>
      </c>
      <c r="F55" s="31">
        <v>0.11799999999999999</v>
      </c>
      <c r="H55" s="31">
        <f>F55*G55</f>
        <v>0</v>
      </c>
      <c r="I55" s="4">
        <v>0</v>
      </c>
    </row>
    <row r="56" spans="1:9" ht="10.5">
      <c r="A56" s="38" t="s">
        <v>49</v>
      </c>
      <c r="B56" s="39"/>
      <c r="C56" s="40"/>
      <c r="D56" s="39"/>
      <c r="E56" s="40"/>
      <c r="F56" s="69"/>
      <c r="G56" s="69"/>
      <c r="H56" s="70">
        <f>SUM(H38:H55)</f>
        <v>0</v>
      </c>
      <c r="I56" s="41">
        <f>SUM(I38:I55)</f>
        <v>0.11823</v>
      </c>
    </row>
    <row r="57" spans="1:9" ht="10.5">
      <c r="B57" s="34" t="s">
        <v>31</v>
      </c>
    </row>
    <row r="58" spans="1:9" ht="10.5">
      <c r="A58" s="35">
        <v>731</v>
      </c>
      <c r="B58" s="34" t="s">
        <v>84</v>
      </c>
    </row>
    <row r="60" spans="1:9">
      <c r="A60" s="1">
        <v>21</v>
      </c>
      <c r="B60" s="13" t="s">
        <v>85</v>
      </c>
      <c r="D60" s="13" t="s">
        <v>86</v>
      </c>
      <c r="E60" s="1" t="s">
        <v>53</v>
      </c>
      <c r="F60" s="31">
        <v>2</v>
      </c>
      <c r="H60" s="31">
        <f>F60*G60</f>
        <v>0</v>
      </c>
      <c r="I60" s="4">
        <v>1.16E-3</v>
      </c>
    </row>
    <row r="62" spans="1:9">
      <c r="A62" s="1">
        <v>22</v>
      </c>
      <c r="B62" s="13" t="s">
        <v>87</v>
      </c>
      <c r="D62" s="13" t="s">
        <v>88</v>
      </c>
      <c r="E62" s="1" t="s">
        <v>53</v>
      </c>
      <c r="F62" s="31">
        <v>2</v>
      </c>
      <c r="H62" s="31">
        <f>F62*G62</f>
        <v>0</v>
      </c>
      <c r="I62" s="4">
        <v>1.84E-2</v>
      </c>
    </row>
    <row r="64" spans="1:9">
      <c r="A64" s="1">
        <v>23</v>
      </c>
      <c r="B64" s="13" t="s">
        <v>71</v>
      </c>
      <c r="D64" s="13" t="s">
        <v>72</v>
      </c>
      <c r="E64" s="1" t="s">
        <v>73</v>
      </c>
      <c r="F64" s="31">
        <v>12</v>
      </c>
      <c r="H64" s="31">
        <f>F64*G64</f>
        <v>0</v>
      </c>
      <c r="I64" s="4">
        <v>0</v>
      </c>
    </row>
    <row r="65" spans="1:9">
      <c r="D65" s="13" t="s">
        <v>89</v>
      </c>
    </row>
    <row r="67" spans="1:9">
      <c r="A67" s="1">
        <v>24</v>
      </c>
      <c r="B67" s="13" t="s">
        <v>90</v>
      </c>
      <c r="D67" s="13" t="s">
        <v>91</v>
      </c>
      <c r="E67" s="1" t="s">
        <v>92</v>
      </c>
      <c r="F67" s="31">
        <v>2</v>
      </c>
      <c r="H67" s="31">
        <f>F67*G67</f>
        <v>0</v>
      </c>
      <c r="I67" s="4">
        <v>1E-3</v>
      </c>
    </row>
    <row r="69" spans="1:9">
      <c r="A69" s="1">
        <v>25</v>
      </c>
      <c r="B69" s="13" t="s">
        <v>93</v>
      </c>
      <c r="D69" s="13" t="s">
        <v>94</v>
      </c>
      <c r="E69" s="1" t="s">
        <v>95</v>
      </c>
      <c r="F69" s="31">
        <v>1</v>
      </c>
      <c r="H69" s="31">
        <f>F69*G69</f>
        <v>0</v>
      </c>
      <c r="I69" s="4">
        <v>0.22</v>
      </c>
    </row>
    <row r="71" spans="1:9">
      <c r="A71" s="1">
        <v>26</v>
      </c>
      <c r="B71" s="13" t="s">
        <v>71</v>
      </c>
      <c r="D71" s="13" t="s">
        <v>72</v>
      </c>
      <c r="E71" s="1" t="s">
        <v>73</v>
      </c>
      <c r="F71" s="31">
        <v>16</v>
      </c>
      <c r="H71" s="31">
        <f>F71*G71</f>
        <v>0</v>
      </c>
      <c r="I71" s="4">
        <v>0</v>
      </c>
    </row>
    <row r="72" spans="1:9">
      <c r="D72" s="13" t="s">
        <v>96</v>
      </c>
    </row>
    <row r="74" spans="1:9">
      <c r="A74" s="1">
        <v>27</v>
      </c>
      <c r="B74" s="13" t="s">
        <v>97</v>
      </c>
      <c r="D74" s="13" t="s">
        <v>98</v>
      </c>
      <c r="E74" s="1" t="s">
        <v>53</v>
      </c>
      <c r="F74" s="31">
        <v>1</v>
      </c>
      <c r="H74" s="31">
        <f>F74*G74</f>
        <v>0</v>
      </c>
      <c r="I74" s="4">
        <v>0</v>
      </c>
    </row>
    <row r="76" spans="1:9">
      <c r="A76" s="1">
        <v>28</v>
      </c>
      <c r="B76" s="13" t="s">
        <v>99</v>
      </c>
      <c r="D76" s="13" t="s">
        <v>100</v>
      </c>
      <c r="E76" s="1" t="s">
        <v>53</v>
      </c>
      <c r="F76" s="31">
        <v>1</v>
      </c>
      <c r="H76" s="31">
        <f>F76*G76</f>
        <v>0</v>
      </c>
      <c r="I76" s="4">
        <v>0</v>
      </c>
    </row>
    <row r="78" spans="1:9">
      <c r="A78" s="1">
        <v>29</v>
      </c>
      <c r="B78" s="13" t="s">
        <v>101</v>
      </c>
      <c r="D78" s="13" t="s">
        <v>102</v>
      </c>
      <c r="E78" s="1" t="s">
        <v>53</v>
      </c>
      <c r="F78" s="31">
        <v>1</v>
      </c>
      <c r="H78" s="31">
        <f>F78*G78</f>
        <v>0</v>
      </c>
      <c r="I78" s="4">
        <v>1E-3</v>
      </c>
    </row>
    <row r="80" spans="1:9">
      <c r="A80" s="1">
        <v>30</v>
      </c>
      <c r="B80" s="13" t="s">
        <v>103</v>
      </c>
      <c r="D80" s="13" t="s">
        <v>104</v>
      </c>
      <c r="E80" s="1" t="s">
        <v>53</v>
      </c>
      <c r="F80" s="31">
        <v>1</v>
      </c>
      <c r="H80" s="31">
        <f>F80*G80</f>
        <v>0</v>
      </c>
      <c r="I80" s="4">
        <v>5.6499999999999996E-3</v>
      </c>
    </row>
    <row r="82" spans="1:9">
      <c r="A82" s="1">
        <v>31</v>
      </c>
      <c r="B82" s="13" t="s">
        <v>105</v>
      </c>
      <c r="D82" s="13" t="s">
        <v>106</v>
      </c>
      <c r="E82" s="1" t="s">
        <v>53</v>
      </c>
      <c r="F82" s="31">
        <v>4</v>
      </c>
      <c r="H82" s="31">
        <f>F82*G82</f>
        <v>0</v>
      </c>
      <c r="I82" s="4">
        <v>0.23200000000000001</v>
      </c>
    </row>
    <row r="84" spans="1:9">
      <c r="A84" s="1">
        <v>32</v>
      </c>
      <c r="B84" s="13" t="s">
        <v>107</v>
      </c>
      <c r="D84" s="13" t="s">
        <v>108</v>
      </c>
      <c r="E84" s="1" t="s">
        <v>95</v>
      </c>
      <c r="F84" s="31">
        <v>1</v>
      </c>
      <c r="H84" s="31">
        <f>F84*G84</f>
        <v>0</v>
      </c>
      <c r="I84" s="4">
        <v>0</v>
      </c>
    </row>
    <row r="86" spans="1:9">
      <c r="A86" s="1">
        <v>33</v>
      </c>
      <c r="B86" s="13" t="s">
        <v>109</v>
      </c>
      <c r="D86" s="13" t="s">
        <v>110</v>
      </c>
      <c r="E86" s="1" t="s">
        <v>53</v>
      </c>
      <c r="F86" s="31">
        <v>2</v>
      </c>
      <c r="H86" s="31">
        <f>F86*G86</f>
        <v>0</v>
      </c>
      <c r="I86" s="4">
        <v>0</v>
      </c>
    </row>
    <row r="88" spans="1:9">
      <c r="A88" s="1">
        <v>34</v>
      </c>
      <c r="B88" s="13" t="s">
        <v>111</v>
      </c>
      <c r="D88" s="13" t="s">
        <v>112</v>
      </c>
      <c r="E88" s="1" t="s">
        <v>53</v>
      </c>
      <c r="F88" s="31">
        <v>2</v>
      </c>
      <c r="H88" s="31">
        <f>F88*G88</f>
        <v>0</v>
      </c>
      <c r="I88" s="4">
        <v>0</v>
      </c>
    </row>
    <row r="90" spans="1:9">
      <c r="A90" s="1">
        <v>35</v>
      </c>
      <c r="B90" s="13" t="s">
        <v>113</v>
      </c>
      <c r="D90" s="13" t="s">
        <v>114</v>
      </c>
      <c r="E90" s="1" t="s">
        <v>53</v>
      </c>
      <c r="F90" s="31">
        <v>2</v>
      </c>
      <c r="H90" s="31">
        <f>F90*G90</f>
        <v>0</v>
      </c>
      <c r="I90" s="4">
        <v>2E-3</v>
      </c>
    </row>
    <row r="92" spans="1:9">
      <c r="A92" s="1">
        <v>36</v>
      </c>
      <c r="B92" s="13" t="s">
        <v>115</v>
      </c>
      <c r="D92" s="13" t="s">
        <v>116</v>
      </c>
      <c r="E92" s="1" t="s">
        <v>53</v>
      </c>
      <c r="F92" s="31">
        <v>2</v>
      </c>
      <c r="H92" s="31">
        <f>F92*G92</f>
        <v>0</v>
      </c>
      <c r="I92" s="4">
        <v>0</v>
      </c>
    </row>
    <row r="94" spans="1:9">
      <c r="A94" s="1">
        <v>37</v>
      </c>
      <c r="B94" s="13" t="s">
        <v>117</v>
      </c>
      <c r="D94" s="13" t="s">
        <v>118</v>
      </c>
      <c r="E94" s="1" t="s">
        <v>53</v>
      </c>
      <c r="F94" s="31">
        <v>2</v>
      </c>
      <c r="H94" s="31">
        <f>F94*G94</f>
        <v>0</v>
      </c>
      <c r="I94" s="4">
        <v>2E-3</v>
      </c>
    </row>
    <row r="96" spans="1:9">
      <c r="A96" s="1">
        <v>38</v>
      </c>
      <c r="B96" s="13" t="s">
        <v>119</v>
      </c>
      <c r="D96" s="13" t="s">
        <v>120</v>
      </c>
      <c r="E96" s="1" t="s">
        <v>53</v>
      </c>
      <c r="F96" s="31">
        <v>4</v>
      </c>
      <c r="H96" s="31">
        <f>F96*G96</f>
        <v>0</v>
      </c>
      <c r="I96" s="4">
        <v>4.0000000000000001E-3</v>
      </c>
    </row>
    <row r="98" spans="1:9">
      <c r="A98" s="1">
        <v>39</v>
      </c>
      <c r="B98" s="13" t="s">
        <v>121</v>
      </c>
      <c r="D98" s="13" t="s">
        <v>122</v>
      </c>
      <c r="E98" s="1" t="s">
        <v>53</v>
      </c>
      <c r="F98" s="31">
        <v>4</v>
      </c>
      <c r="H98" s="31">
        <f>F98*G98</f>
        <v>0</v>
      </c>
      <c r="I98" s="4">
        <v>4.0000000000000001E-3</v>
      </c>
    </row>
    <row r="100" spans="1:9">
      <c r="A100" s="1">
        <v>40</v>
      </c>
      <c r="B100" s="13" t="s">
        <v>123</v>
      </c>
      <c r="D100" s="13" t="s">
        <v>124</v>
      </c>
      <c r="E100" s="1" t="s">
        <v>53</v>
      </c>
      <c r="F100" s="31">
        <v>2</v>
      </c>
      <c r="H100" s="31">
        <f>F100*G100</f>
        <v>0</v>
      </c>
      <c r="I100" s="4">
        <v>2E-3</v>
      </c>
    </row>
    <row r="102" spans="1:9">
      <c r="A102" s="1">
        <v>41</v>
      </c>
      <c r="B102" s="13" t="s">
        <v>125</v>
      </c>
      <c r="D102" s="13" t="s">
        <v>126</v>
      </c>
      <c r="E102" s="1" t="s">
        <v>53</v>
      </c>
      <c r="F102" s="31">
        <v>8</v>
      </c>
      <c r="H102" s="31">
        <f>F102*G102</f>
        <v>0</v>
      </c>
      <c r="I102" s="4">
        <v>0</v>
      </c>
    </row>
    <row r="104" spans="1:9">
      <c r="A104" s="1">
        <v>42</v>
      </c>
      <c r="B104" s="13" t="s">
        <v>127</v>
      </c>
      <c r="D104" s="13" t="s">
        <v>128</v>
      </c>
      <c r="E104" s="1" t="s">
        <v>53</v>
      </c>
      <c r="F104" s="31">
        <v>2</v>
      </c>
      <c r="H104" s="31">
        <f>F104*G104</f>
        <v>0</v>
      </c>
      <c r="I104" s="4">
        <v>2E-3</v>
      </c>
    </row>
    <row r="106" spans="1:9">
      <c r="A106" s="1">
        <v>43</v>
      </c>
      <c r="B106" s="13" t="s">
        <v>129</v>
      </c>
      <c r="D106" s="13" t="s">
        <v>130</v>
      </c>
      <c r="E106" s="1" t="s">
        <v>53</v>
      </c>
      <c r="F106" s="31">
        <v>8</v>
      </c>
      <c r="H106" s="31">
        <f>F106*G106</f>
        <v>0</v>
      </c>
      <c r="I106" s="4">
        <v>0.04</v>
      </c>
    </row>
    <row r="108" spans="1:9">
      <c r="A108" s="1">
        <v>44</v>
      </c>
      <c r="B108" s="13" t="s">
        <v>107</v>
      </c>
      <c r="D108" s="13" t="s">
        <v>131</v>
      </c>
      <c r="E108" s="1" t="s">
        <v>95</v>
      </c>
      <c r="F108" s="31">
        <v>1</v>
      </c>
      <c r="H108" s="31">
        <f>F108*G108</f>
        <v>0</v>
      </c>
      <c r="I108" s="4">
        <v>0</v>
      </c>
    </row>
    <row r="110" spans="1:9">
      <c r="A110" s="1">
        <v>45</v>
      </c>
      <c r="B110" s="13" t="s">
        <v>132</v>
      </c>
      <c r="D110" s="13" t="s">
        <v>133</v>
      </c>
      <c r="E110" s="1" t="s">
        <v>48</v>
      </c>
      <c r="F110" s="31">
        <v>0.53500000000000003</v>
      </c>
      <c r="H110" s="31">
        <f>F110*G110</f>
        <v>0</v>
      </c>
      <c r="I110" s="4">
        <v>0</v>
      </c>
    </row>
    <row r="111" spans="1:9" ht="10.5">
      <c r="A111" s="38" t="s">
        <v>49</v>
      </c>
      <c r="B111" s="39"/>
      <c r="C111" s="40"/>
      <c r="D111" s="39"/>
      <c r="E111" s="40"/>
      <c r="F111" s="69"/>
      <c r="G111" s="69"/>
      <c r="H111" s="70">
        <f>SUM(H59:H110)</f>
        <v>0</v>
      </c>
      <c r="I111" s="41">
        <f>SUM(I59:I110)</f>
        <v>0.53521000000000007</v>
      </c>
    </row>
    <row r="112" spans="1:9" ht="10.5">
      <c r="B112" s="34" t="s">
        <v>31</v>
      </c>
    </row>
    <row r="113" spans="1:9" ht="10.5">
      <c r="A113" s="35">
        <v>732</v>
      </c>
      <c r="B113" s="34" t="s">
        <v>134</v>
      </c>
    </row>
    <row r="115" spans="1:9">
      <c r="A115" s="1">
        <v>46</v>
      </c>
      <c r="B115" s="13" t="s">
        <v>135</v>
      </c>
      <c r="D115" s="13" t="s">
        <v>136</v>
      </c>
      <c r="E115" s="1" t="s">
        <v>92</v>
      </c>
      <c r="F115" s="31">
        <v>3</v>
      </c>
      <c r="H115" s="31">
        <f>F115*G115</f>
        <v>0</v>
      </c>
      <c r="I115" s="4">
        <v>5.5440000000000003E-2</v>
      </c>
    </row>
    <row r="116" spans="1:9">
      <c r="D116" s="13" t="s">
        <v>137</v>
      </c>
    </row>
    <row r="118" spans="1:9">
      <c r="A118" s="1">
        <v>47</v>
      </c>
      <c r="B118" s="13" t="s">
        <v>138</v>
      </c>
      <c r="D118" s="13" t="s">
        <v>139</v>
      </c>
      <c r="E118" s="1" t="s">
        <v>66</v>
      </c>
      <c r="F118" s="31">
        <v>3</v>
      </c>
      <c r="H118" s="31">
        <f>F118*G118</f>
        <v>0</v>
      </c>
      <c r="I118" s="4">
        <v>9.0000000000000006E-5</v>
      </c>
    </row>
    <row r="120" spans="1:9">
      <c r="A120" s="1">
        <v>48</v>
      </c>
      <c r="B120" s="13" t="s">
        <v>140</v>
      </c>
      <c r="D120" s="13" t="s">
        <v>141</v>
      </c>
      <c r="E120" s="1" t="s">
        <v>53</v>
      </c>
      <c r="F120" s="31">
        <v>3</v>
      </c>
      <c r="H120" s="31">
        <f>F120*G120</f>
        <v>0</v>
      </c>
      <c r="I120" s="4">
        <v>3.0000000000000001E-3</v>
      </c>
    </row>
    <row r="122" spans="1:9">
      <c r="A122" s="1">
        <v>49</v>
      </c>
      <c r="B122" s="13" t="s">
        <v>142</v>
      </c>
      <c r="D122" s="13" t="s">
        <v>143</v>
      </c>
      <c r="E122" s="1" t="s">
        <v>92</v>
      </c>
      <c r="F122" s="31">
        <v>2</v>
      </c>
      <c r="H122" s="31">
        <f>F122*G122</f>
        <v>0</v>
      </c>
      <c r="I122" s="4">
        <v>1.9800000000000002E-2</v>
      </c>
    </row>
    <row r="123" spans="1:9">
      <c r="D123" s="13" t="s">
        <v>137</v>
      </c>
    </row>
    <row r="125" spans="1:9">
      <c r="A125" s="1">
        <v>50</v>
      </c>
      <c r="B125" s="13" t="s">
        <v>144</v>
      </c>
      <c r="D125" s="13" t="s">
        <v>145</v>
      </c>
      <c r="E125" s="1" t="s">
        <v>53</v>
      </c>
      <c r="F125" s="31">
        <v>1</v>
      </c>
      <c r="H125" s="31">
        <f>F125*G125</f>
        <v>0</v>
      </c>
      <c r="I125" s="4">
        <v>3.2000000000000001E-2</v>
      </c>
    </row>
    <row r="126" spans="1:9">
      <c r="D126" s="13" t="s">
        <v>146</v>
      </c>
    </row>
    <row r="128" spans="1:9">
      <c r="A128" s="1">
        <v>51</v>
      </c>
      <c r="B128" s="13" t="s">
        <v>147</v>
      </c>
      <c r="D128" s="13" t="s">
        <v>148</v>
      </c>
      <c r="E128" s="1" t="s">
        <v>53</v>
      </c>
      <c r="F128" s="31">
        <v>1</v>
      </c>
      <c r="H128" s="31">
        <f>F128*G128</f>
        <v>0</v>
      </c>
      <c r="I128" s="4">
        <v>0.01</v>
      </c>
    </row>
    <row r="130" spans="1:9">
      <c r="A130" s="1">
        <v>52</v>
      </c>
      <c r="B130" s="13" t="s">
        <v>149</v>
      </c>
      <c r="D130" s="13" t="s">
        <v>150</v>
      </c>
      <c r="E130" s="1" t="s">
        <v>53</v>
      </c>
      <c r="F130" s="31">
        <v>3</v>
      </c>
      <c r="H130" s="31">
        <f>F130*G130</f>
        <v>0</v>
      </c>
      <c r="I130" s="4">
        <v>1.4999999999999999E-2</v>
      </c>
    </row>
    <row r="132" spans="1:9">
      <c r="A132" s="1">
        <v>53</v>
      </c>
      <c r="B132" s="13" t="s">
        <v>107</v>
      </c>
      <c r="D132" s="13" t="s">
        <v>151</v>
      </c>
      <c r="E132" s="1" t="s">
        <v>95</v>
      </c>
      <c r="F132" s="31">
        <v>1</v>
      </c>
      <c r="H132" s="31">
        <f>F132*G132</f>
        <v>0</v>
      </c>
      <c r="I132" s="4">
        <v>0</v>
      </c>
    </row>
    <row r="134" spans="1:9">
      <c r="A134" s="1">
        <v>54</v>
      </c>
      <c r="B134" s="13" t="s">
        <v>152</v>
      </c>
      <c r="D134" s="13" t="s">
        <v>153</v>
      </c>
      <c r="E134" s="1" t="s">
        <v>53</v>
      </c>
      <c r="F134" s="31">
        <v>1</v>
      </c>
      <c r="H134" s="31">
        <f>F134*G134</f>
        <v>0</v>
      </c>
      <c r="I134" s="4">
        <v>0.06</v>
      </c>
    </row>
    <row r="135" spans="1:9">
      <c r="D135" s="13" t="s">
        <v>154</v>
      </c>
    </row>
    <row r="137" spans="1:9">
      <c r="A137" s="1">
        <v>55</v>
      </c>
      <c r="B137" s="13" t="s">
        <v>107</v>
      </c>
      <c r="D137" s="13" t="s">
        <v>151</v>
      </c>
      <c r="E137" s="1" t="s">
        <v>95</v>
      </c>
      <c r="F137" s="31">
        <v>1</v>
      </c>
      <c r="H137" s="31">
        <f>F137*G137</f>
        <v>0</v>
      </c>
      <c r="I137" s="4">
        <v>0</v>
      </c>
    </row>
    <row r="139" spans="1:9">
      <c r="A139" s="1">
        <v>56</v>
      </c>
      <c r="B139" s="13" t="s">
        <v>155</v>
      </c>
      <c r="D139" s="13" t="s">
        <v>156</v>
      </c>
      <c r="E139" s="1" t="s">
        <v>92</v>
      </c>
      <c r="F139" s="31">
        <v>3</v>
      </c>
      <c r="H139" s="31">
        <f>F139*G139</f>
        <v>0</v>
      </c>
      <c r="I139" s="4">
        <v>1.2E-4</v>
      </c>
    </row>
    <row r="141" spans="1:9">
      <c r="A141" s="1">
        <v>57</v>
      </c>
      <c r="B141" s="13" t="s">
        <v>157</v>
      </c>
      <c r="D141" s="13" t="s">
        <v>158</v>
      </c>
      <c r="E141" s="1" t="s">
        <v>53</v>
      </c>
      <c r="F141" s="31">
        <v>1</v>
      </c>
      <c r="H141" s="31">
        <f>F141*G141</f>
        <v>0</v>
      </c>
      <c r="I141" s="4">
        <v>1.4E-2</v>
      </c>
    </row>
    <row r="143" spans="1:9">
      <c r="A143" s="1">
        <v>58</v>
      </c>
      <c r="B143" s="13" t="s">
        <v>159</v>
      </c>
      <c r="D143" s="13" t="s">
        <v>160</v>
      </c>
      <c r="E143" s="1" t="s">
        <v>53</v>
      </c>
      <c r="F143" s="31">
        <v>2</v>
      </c>
      <c r="H143" s="31">
        <f>F143*G143</f>
        <v>0</v>
      </c>
      <c r="I143" s="4">
        <v>2.8000000000000001E-2</v>
      </c>
    </row>
    <row r="145" spans="1:9">
      <c r="A145" s="1">
        <v>59</v>
      </c>
      <c r="B145" s="13" t="s">
        <v>161</v>
      </c>
      <c r="D145" s="13" t="s">
        <v>162</v>
      </c>
      <c r="E145" s="1" t="s">
        <v>48</v>
      </c>
      <c r="F145" s="31">
        <v>0.23699999999999999</v>
      </c>
      <c r="H145" s="31">
        <f>F145*G145</f>
        <v>0</v>
      </c>
      <c r="I145" s="4">
        <v>0</v>
      </c>
    </row>
    <row r="146" spans="1:9" ht="10.5">
      <c r="A146" s="38" t="s">
        <v>49</v>
      </c>
      <c r="B146" s="39"/>
      <c r="C146" s="40"/>
      <c r="D146" s="39"/>
      <c r="E146" s="40"/>
      <c r="F146" s="69"/>
      <c r="G146" s="69"/>
      <c r="H146" s="70">
        <f>SUM(H114:H145)</f>
        <v>0</v>
      </c>
      <c r="I146" s="41">
        <f>SUM(I114:I145)</f>
        <v>0.23745000000000002</v>
      </c>
    </row>
    <row r="147" spans="1:9" ht="10.5">
      <c r="B147" s="34" t="s">
        <v>31</v>
      </c>
    </row>
    <row r="148" spans="1:9" ht="10.5">
      <c r="A148" s="35">
        <v>733</v>
      </c>
      <c r="B148" s="34" t="s">
        <v>163</v>
      </c>
    </row>
    <row r="150" spans="1:9">
      <c r="A150" s="1">
        <v>60</v>
      </c>
      <c r="B150" s="13" t="s">
        <v>164</v>
      </c>
      <c r="D150" s="13" t="s">
        <v>165</v>
      </c>
      <c r="E150" s="1" t="s">
        <v>35</v>
      </c>
      <c r="F150" s="31">
        <v>10</v>
      </c>
      <c r="H150" s="31">
        <f>F150*G150</f>
        <v>0</v>
      </c>
      <c r="I150" s="4">
        <v>7.6100000000000001E-2</v>
      </c>
    </row>
    <row r="152" spans="1:9">
      <c r="A152" s="1">
        <v>61</v>
      </c>
      <c r="B152" s="13" t="s">
        <v>166</v>
      </c>
      <c r="D152" s="13" t="s">
        <v>167</v>
      </c>
      <c r="E152" s="1" t="s">
        <v>35</v>
      </c>
      <c r="F152" s="31">
        <v>34</v>
      </c>
      <c r="H152" s="31">
        <f>F152*G152</f>
        <v>0</v>
      </c>
      <c r="I152" s="4">
        <v>0.31688</v>
      </c>
    </row>
    <row r="154" spans="1:9">
      <c r="A154" s="1">
        <v>62</v>
      </c>
      <c r="B154" s="13" t="s">
        <v>168</v>
      </c>
      <c r="D154" s="13" t="s">
        <v>169</v>
      </c>
      <c r="E154" s="1" t="s">
        <v>35</v>
      </c>
      <c r="F154" s="31">
        <v>24</v>
      </c>
      <c r="H154" s="31">
        <f>F154*G154</f>
        <v>0</v>
      </c>
      <c r="I154" s="4">
        <v>0.27576000000000001</v>
      </c>
    </row>
    <row r="156" spans="1:9">
      <c r="A156" s="1">
        <v>63</v>
      </c>
      <c r="B156" s="13" t="s">
        <v>170</v>
      </c>
      <c r="D156" s="13" t="s">
        <v>171</v>
      </c>
      <c r="E156" s="1" t="s">
        <v>35</v>
      </c>
      <c r="F156" s="31">
        <v>44</v>
      </c>
      <c r="H156" s="31">
        <f>F156*G156</f>
        <v>0</v>
      </c>
      <c r="I156" s="4">
        <v>0</v>
      </c>
    </row>
    <row r="157" spans="1:9">
      <c r="B157" s="13" t="s">
        <v>172</v>
      </c>
      <c r="C157" s="1" t="s">
        <v>173</v>
      </c>
      <c r="D157" s="13" t="s">
        <v>174</v>
      </c>
      <c r="G157" s="31">
        <v>44</v>
      </c>
    </row>
    <row r="159" spans="1:9">
      <c r="A159" s="1">
        <v>64</v>
      </c>
      <c r="B159" s="13" t="s">
        <v>175</v>
      </c>
      <c r="D159" s="13" t="s">
        <v>176</v>
      </c>
      <c r="E159" s="1" t="s">
        <v>35</v>
      </c>
      <c r="F159" s="31">
        <v>24</v>
      </c>
      <c r="H159" s="31">
        <f>F159*G159</f>
        <v>0</v>
      </c>
      <c r="I159" s="4">
        <v>0</v>
      </c>
    </row>
    <row r="161" spans="1:9">
      <c r="A161" s="1">
        <v>65</v>
      </c>
      <c r="B161" s="13" t="s">
        <v>177</v>
      </c>
      <c r="D161" s="13" t="s">
        <v>178</v>
      </c>
      <c r="E161" s="1" t="s">
        <v>53</v>
      </c>
      <c r="F161" s="31">
        <v>2</v>
      </c>
      <c r="H161" s="31">
        <f>F161*G161</f>
        <v>0</v>
      </c>
      <c r="I161" s="4">
        <v>9.3999999999999997E-4</v>
      </c>
    </row>
    <row r="163" spans="1:9">
      <c r="A163" s="1">
        <v>66</v>
      </c>
      <c r="B163" s="13" t="s">
        <v>179</v>
      </c>
      <c r="D163" s="13" t="s">
        <v>180</v>
      </c>
      <c r="E163" s="1" t="s">
        <v>48</v>
      </c>
      <c r="F163" s="31">
        <v>0.67</v>
      </c>
      <c r="H163" s="31">
        <f>F163*G163</f>
        <v>0</v>
      </c>
      <c r="I163" s="4">
        <v>0</v>
      </c>
    </row>
    <row r="164" spans="1:9" ht="10.5">
      <c r="A164" s="38" t="s">
        <v>49</v>
      </c>
      <c r="B164" s="39"/>
      <c r="C164" s="40"/>
      <c r="D164" s="39"/>
      <c r="E164" s="40"/>
      <c r="F164" s="69"/>
      <c r="G164" s="69"/>
      <c r="H164" s="70">
        <f>SUM(H149:H163)</f>
        <v>0</v>
      </c>
      <c r="I164" s="41">
        <f>SUM(I149:I163)</f>
        <v>0.66968000000000005</v>
      </c>
    </row>
    <row r="165" spans="1:9" ht="10.5">
      <c r="B165" s="34" t="s">
        <v>31</v>
      </c>
    </row>
    <row r="166" spans="1:9" ht="10.5">
      <c r="A166" s="35">
        <v>734</v>
      </c>
      <c r="B166" s="34" t="s">
        <v>181</v>
      </c>
    </row>
    <row r="168" spans="1:9">
      <c r="A168" s="1">
        <v>67</v>
      </c>
      <c r="B168" s="13" t="s">
        <v>182</v>
      </c>
      <c r="D168" s="13" t="s">
        <v>183</v>
      </c>
      <c r="E168" s="1" t="s">
        <v>66</v>
      </c>
      <c r="F168" s="31">
        <v>1</v>
      </c>
      <c r="H168" s="31">
        <f>F168*G168</f>
        <v>0</v>
      </c>
      <c r="I168" s="4">
        <v>4.0000000000000003E-5</v>
      </c>
    </row>
    <row r="170" spans="1:9">
      <c r="A170" s="1">
        <v>68</v>
      </c>
      <c r="B170" s="13" t="s">
        <v>184</v>
      </c>
      <c r="D170" s="13" t="s">
        <v>185</v>
      </c>
      <c r="E170" s="1" t="s">
        <v>53</v>
      </c>
      <c r="F170" s="31">
        <v>1</v>
      </c>
      <c r="H170" s="31">
        <f>F170*G170</f>
        <v>0</v>
      </c>
      <c r="I170" s="4">
        <v>1E-3</v>
      </c>
    </row>
    <row r="172" spans="1:9">
      <c r="A172" s="1">
        <v>69</v>
      </c>
      <c r="B172" s="13" t="s">
        <v>186</v>
      </c>
      <c r="D172" s="13" t="s">
        <v>187</v>
      </c>
      <c r="E172" s="1" t="s">
        <v>66</v>
      </c>
      <c r="F172" s="31">
        <v>1</v>
      </c>
      <c r="H172" s="31">
        <f>F172*G172</f>
        <v>0</v>
      </c>
      <c r="I172" s="4">
        <v>5.0000000000000002E-5</v>
      </c>
    </row>
    <row r="174" spans="1:9">
      <c r="A174" s="1">
        <v>70</v>
      </c>
      <c r="B174" s="13" t="s">
        <v>188</v>
      </c>
      <c r="D174" s="13" t="s">
        <v>189</v>
      </c>
      <c r="E174" s="1" t="s">
        <v>53</v>
      </c>
      <c r="F174" s="31">
        <v>1</v>
      </c>
      <c r="H174" s="31">
        <f>F174*G174</f>
        <v>0</v>
      </c>
      <c r="I174" s="4">
        <v>5.0000000000000001E-3</v>
      </c>
    </row>
    <row r="175" spans="1:9">
      <c r="D175" s="13" t="s">
        <v>190</v>
      </c>
    </row>
    <row r="177" spans="1:9">
      <c r="A177" s="1">
        <v>71</v>
      </c>
      <c r="B177" s="13" t="s">
        <v>191</v>
      </c>
      <c r="D177" s="13" t="s">
        <v>192</v>
      </c>
      <c r="E177" s="1" t="s">
        <v>66</v>
      </c>
      <c r="F177" s="31">
        <v>14</v>
      </c>
      <c r="H177" s="31">
        <f>F177*G177</f>
        <v>0</v>
      </c>
      <c r="I177" s="4">
        <v>4.2000000000000002E-4</v>
      </c>
    </row>
    <row r="178" spans="1:9">
      <c r="B178" s="13" t="s">
        <v>172</v>
      </c>
      <c r="C178" s="1" t="s">
        <v>173</v>
      </c>
      <c r="D178" s="13" t="s">
        <v>193</v>
      </c>
      <c r="G178" s="31">
        <v>14</v>
      </c>
    </row>
    <row r="180" spans="1:9">
      <c r="A180" s="1">
        <v>72</v>
      </c>
      <c r="B180" s="13" t="s">
        <v>194</v>
      </c>
      <c r="D180" s="13" t="s">
        <v>195</v>
      </c>
      <c r="E180" s="1" t="s">
        <v>53</v>
      </c>
      <c r="F180" s="31">
        <v>8</v>
      </c>
      <c r="H180" s="31">
        <f>F180*G180</f>
        <v>0</v>
      </c>
      <c r="I180" s="4">
        <v>0</v>
      </c>
    </row>
    <row r="182" spans="1:9">
      <c r="A182" s="1">
        <v>73</v>
      </c>
      <c r="B182" s="13" t="s">
        <v>196</v>
      </c>
      <c r="D182" s="13" t="s">
        <v>197</v>
      </c>
      <c r="E182" s="1" t="s">
        <v>53</v>
      </c>
      <c r="F182" s="31">
        <v>6</v>
      </c>
      <c r="H182" s="31">
        <f>F182*G182</f>
        <v>0</v>
      </c>
      <c r="I182" s="4">
        <v>4.7999999999999996E-3</v>
      </c>
    </row>
    <row r="184" spans="1:9">
      <c r="A184" s="1">
        <v>74</v>
      </c>
      <c r="B184" s="13" t="s">
        <v>138</v>
      </c>
      <c r="D184" s="13" t="s">
        <v>139</v>
      </c>
      <c r="E184" s="1" t="s">
        <v>66</v>
      </c>
      <c r="F184" s="31">
        <v>1</v>
      </c>
      <c r="H184" s="31">
        <f>F184*G184</f>
        <v>0</v>
      </c>
      <c r="I184" s="4">
        <v>3.0000000000000001E-5</v>
      </c>
    </row>
    <row r="186" spans="1:9">
      <c r="A186" s="1">
        <v>75</v>
      </c>
      <c r="B186" s="13" t="s">
        <v>198</v>
      </c>
      <c r="D186" s="13" t="s">
        <v>199</v>
      </c>
      <c r="E186" s="1" t="s">
        <v>53</v>
      </c>
      <c r="F186" s="31">
        <v>1</v>
      </c>
      <c r="H186" s="31">
        <f>F186*G186</f>
        <v>0</v>
      </c>
      <c r="I186" s="4">
        <v>2E-3</v>
      </c>
    </row>
    <row r="188" spans="1:9">
      <c r="A188" s="1">
        <v>76</v>
      </c>
      <c r="B188" s="13" t="s">
        <v>200</v>
      </c>
      <c r="D188" s="13" t="s">
        <v>201</v>
      </c>
      <c r="E188" s="1" t="s">
        <v>66</v>
      </c>
      <c r="F188" s="31">
        <v>5</v>
      </c>
      <c r="H188" s="31">
        <f>F188*G188</f>
        <v>0</v>
      </c>
      <c r="I188" s="4">
        <v>1.4999999999999999E-4</v>
      </c>
    </row>
    <row r="189" spans="1:9">
      <c r="B189" s="13" t="s">
        <v>172</v>
      </c>
      <c r="C189" s="1" t="s">
        <v>173</v>
      </c>
      <c r="D189" s="13" t="s">
        <v>202</v>
      </c>
      <c r="G189" s="31">
        <v>5</v>
      </c>
    </row>
    <row r="191" spans="1:9">
      <c r="A191" s="1">
        <v>77</v>
      </c>
      <c r="B191" s="13" t="s">
        <v>203</v>
      </c>
      <c r="D191" s="13" t="s">
        <v>204</v>
      </c>
      <c r="E191" s="1" t="s">
        <v>53</v>
      </c>
      <c r="F191" s="31">
        <v>3</v>
      </c>
      <c r="H191" s="31">
        <f>F191*G191</f>
        <v>0</v>
      </c>
      <c r="I191" s="4">
        <v>1.5E-3</v>
      </c>
    </row>
    <row r="193" spans="1:9">
      <c r="A193" s="1">
        <v>78</v>
      </c>
      <c r="B193" s="13" t="s">
        <v>205</v>
      </c>
      <c r="D193" s="13" t="s">
        <v>206</v>
      </c>
      <c r="E193" s="1" t="s">
        <v>53</v>
      </c>
      <c r="F193" s="31">
        <v>1</v>
      </c>
      <c r="H193" s="31">
        <f>F193*G193</f>
        <v>0</v>
      </c>
      <c r="I193" s="4">
        <v>1E-3</v>
      </c>
    </row>
    <row r="195" spans="1:9">
      <c r="A195" s="1">
        <v>79</v>
      </c>
      <c r="B195" s="13" t="s">
        <v>207</v>
      </c>
      <c r="D195" s="13" t="s">
        <v>208</v>
      </c>
      <c r="E195" s="1" t="s">
        <v>53</v>
      </c>
      <c r="F195" s="31">
        <v>1</v>
      </c>
      <c r="H195" s="31">
        <f>F195*G195</f>
        <v>0</v>
      </c>
      <c r="I195" s="4">
        <v>2E-3</v>
      </c>
    </row>
    <row r="197" spans="1:9">
      <c r="A197" s="1">
        <v>80</v>
      </c>
      <c r="B197" s="13" t="s">
        <v>209</v>
      </c>
      <c r="D197" s="13" t="s">
        <v>210</v>
      </c>
      <c r="E197" s="1" t="s">
        <v>66</v>
      </c>
      <c r="F197" s="31">
        <v>1</v>
      </c>
      <c r="H197" s="31">
        <f>F197*G197</f>
        <v>0</v>
      </c>
      <c r="I197" s="4">
        <v>4.0000000000000003E-5</v>
      </c>
    </row>
    <row r="199" spans="1:9">
      <c r="A199" s="1">
        <v>81</v>
      </c>
      <c r="B199" s="13" t="s">
        <v>211</v>
      </c>
      <c r="D199" s="13" t="s">
        <v>212</v>
      </c>
      <c r="E199" s="1" t="s">
        <v>53</v>
      </c>
      <c r="F199" s="31">
        <v>1</v>
      </c>
      <c r="H199" s="31">
        <f>F199*G199</f>
        <v>0</v>
      </c>
      <c r="I199" s="4">
        <v>3.5000000000000001E-3</v>
      </c>
    </row>
    <row r="201" spans="1:9">
      <c r="A201" s="1">
        <v>82</v>
      </c>
      <c r="B201" s="13" t="s">
        <v>182</v>
      </c>
      <c r="D201" s="13" t="s">
        <v>183</v>
      </c>
      <c r="E201" s="1" t="s">
        <v>66</v>
      </c>
      <c r="F201" s="31">
        <v>15</v>
      </c>
      <c r="H201" s="31">
        <f>F201*G201</f>
        <v>0</v>
      </c>
      <c r="I201" s="4">
        <v>5.9999999999999995E-4</v>
      </c>
    </row>
    <row r="202" spans="1:9">
      <c r="B202" s="13" t="s">
        <v>172</v>
      </c>
      <c r="C202" s="1" t="s">
        <v>173</v>
      </c>
      <c r="D202" s="13" t="s">
        <v>213</v>
      </c>
      <c r="G202" s="31">
        <v>15</v>
      </c>
    </row>
    <row r="204" spans="1:9">
      <c r="A204" s="1">
        <v>83</v>
      </c>
      <c r="B204" s="13" t="s">
        <v>214</v>
      </c>
      <c r="D204" s="13" t="s">
        <v>215</v>
      </c>
      <c r="E204" s="1" t="s">
        <v>53</v>
      </c>
      <c r="F204" s="31">
        <v>10</v>
      </c>
      <c r="H204" s="31">
        <f>F204*G204</f>
        <v>0</v>
      </c>
      <c r="I204" s="4">
        <v>7.0000000000000001E-3</v>
      </c>
    </row>
    <row r="206" spans="1:9">
      <c r="A206" s="1">
        <v>84</v>
      </c>
      <c r="B206" s="13" t="s">
        <v>216</v>
      </c>
      <c r="D206" s="13" t="s">
        <v>217</v>
      </c>
      <c r="E206" s="1" t="s">
        <v>53</v>
      </c>
      <c r="F206" s="31">
        <v>2</v>
      </c>
      <c r="H206" s="31">
        <f>F206*G206</f>
        <v>0</v>
      </c>
      <c r="I206" s="4">
        <v>1.0999999999999999E-2</v>
      </c>
    </row>
    <row r="208" spans="1:9">
      <c r="A208" s="1">
        <v>85</v>
      </c>
      <c r="B208" s="13" t="s">
        <v>218</v>
      </c>
      <c r="D208" s="13" t="s">
        <v>219</v>
      </c>
      <c r="E208" s="1" t="s">
        <v>53</v>
      </c>
      <c r="F208" s="31">
        <v>3</v>
      </c>
      <c r="H208" s="31">
        <f>F208*G208</f>
        <v>0</v>
      </c>
      <c r="I208" s="4">
        <v>6.0000000000000001E-3</v>
      </c>
    </row>
    <row r="210" spans="1:9">
      <c r="A210" s="1">
        <v>86</v>
      </c>
      <c r="B210" s="13" t="s">
        <v>220</v>
      </c>
      <c r="D210" s="13" t="s">
        <v>221</v>
      </c>
      <c r="E210" s="1" t="s">
        <v>66</v>
      </c>
      <c r="F210" s="31">
        <v>2</v>
      </c>
      <c r="H210" s="31">
        <f>F210*G210</f>
        <v>0</v>
      </c>
      <c r="I210" s="4">
        <v>8.0000000000000007E-5</v>
      </c>
    </row>
    <row r="212" spans="1:9">
      <c r="A212" s="1">
        <v>87</v>
      </c>
      <c r="B212" s="13" t="s">
        <v>222</v>
      </c>
      <c r="D212" s="13" t="s">
        <v>223</v>
      </c>
      <c r="E212" s="1" t="s">
        <v>53</v>
      </c>
      <c r="F212" s="31">
        <v>2</v>
      </c>
      <c r="H212" s="31">
        <f>F212*G212</f>
        <v>0</v>
      </c>
      <c r="I212" s="4">
        <v>1.6000000000000001E-3</v>
      </c>
    </row>
    <row r="214" spans="1:9">
      <c r="A214" s="1">
        <v>88</v>
      </c>
      <c r="B214" s="13" t="s">
        <v>224</v>
      </c>
      <c r="D214" s="13" t="s">
        <v>225</v>
      </c>
      <c r="E214" s="1" t="s">
        <v>53</v>
      </c>
      <c r="F214" s="31">
        <v>8</v>
      </c>
      <c r="H214" s="31">
        <f>F214*G214</f>
        <v>0</v>
      </c>
      <c r="I214" s="4">
        <v>2.16E-3</v>
      </c>
    </row>
    <row r="216" spans="1:9">
      <c r="A216" s="1">
        <v>89</v>
      </c>
      <c r="B216" s="13" t="s">
        <v>226</v>
      </c>
      <c r="D216" s="13" t="s">
        <v>227</v>
      </c>
      <c r="E216" s="1" t="s">
        <v>53</v>
      </c>
      <c r="F216" s="31">
        <v>8</v>
      </c>
      <c r="H216" s="31">
        <f>F216*G216</f>
        <v>0</v>
      </c>
      <c r="I216" s="4">
        <v>0</v>
      </c>
    </row>
    <row r="218" spans="1:9">
      <c r="A218" s="1">
        <v>90</v>
      </c>
      <c r="B218" s="13" t="s">
        <v>228</v>
      </c>
      <c r="D218" s="13" t="s">
        <v>229</v>
      </c>
      <c r="E218" s="1" t="s">
        <v>48</v>
      </c>
      <c r="F218" s="31">
        <v>0.05</v>
      </c>
      <c r="H218" s="31">
        <f>F218*G218</f>
        <v>0</v>
      </c>
      <c r="I218" s="4">
        <v>0</v>
      </c>
    </row>
    <row r="219" spans="1:9" ht="10.5">
      <c r="A219" s="38" t="s">
        <v>49</v>
      </c>
      <c r="B219" s="39"/>
      <c r="C219" s="40"/>
      <c r="D219" s="39"/>
      <c r="E219" s="40"/>
      <c r="F219" s="69"/>
      <c r="G219" s="69"/>
      <c r="H219" s="70">
        <f>SUM(H167:H218)</f>
        <v>0</v>
      </c>
      <c r="I219" s="41">
        <f>SUM(I167:I218)</f>
        <v>4.9969999999999994E-2</v>
      </c>
    </row>
    <row r="220" spans="1:9" ht="10.5">
      <c r="B220" s="34" t="s">
        <v>31</v>
      </c>
    </row>
    <row r="221" spans="1:9" ht="10.5">
      <c r="A221" s="35">
        <v>783</v>
      </c>
      <c r="B221" s="34" t="s">
        <v>230</v>
      </c>
    </row>
    <row r="223" spans="1:9">
      <c r="A223" s="1">
        <v>91</v>
      </c>
      <c r="B223" s="13" t="s">
        <v>231</v>
      </c>
      <c r="D223" s="13" t="s">
        <v>232</v>
      </c>
      <c r="E223" s="1" t="s">
        <v>35</v>
      </c>
      <c r="F223" s="31">
        <v>8</v>
      </c>
      <c r="H223" s="31">
        <f>F223*G223</f>
        <v>0</v>
      </c>
      <c r="I223" s="4">
        <v>6.4000000000000005E-4</v>
      </c>
    </row>
    <row r="224" spans="1:9">
      <c r="D224" s="13" t="s">
        <v>233</v>
      </c>
    </row>
    <row r="225" spans="1:9" ht="10.5">
      <c r="A225" s="38" t="s">
        <v>49</v>
      </c>
      <c r="B225" s="39"/>
      <c r="C225" s="40"/>
      <c r="D225" s="39"/>
      <c r="E225" s="40"/>
      <c r="F225" s="69"/>
      <c r="G225" s="69"/>
      <c r="H225" s="70">
        <f>SUM(H222:H224)</f>
        <v>0</v>
      </c>
      <c r="I225" s="41">
        <f>SUM(I222:I224)</f>
        <v>6.4000000000000005E-4</v>
      </c>
    </row>
    <row r="226" spans="1:9" ht="10.5">
      <c r="B226" s="34" t="s">
        <v>31</v>
      </c>
    </row>
    <row r="227" spans="1:9" ht="10.5">
      <c r="A227" s="35">
        <v>900</v>
      </c>
      <c r="B227" s="34" t="s">
        <v>234</v>
      </c>
    </row>
    <row r="229" spans="1:9">
      <c r="A229" s="1">
        <v>92</v>
      </c>
      <c r="B229" s="13" t="s">
        <v>71</v>
      </c>
      <c r="D229" s="13" t="s">
        <v>72</v>
      </c>
      <c r="E229" s="1" t="s">
        <v>73</v>
      </c>
      <c r="F229" s="31">
        <v>51</v>
      </c>
      <c r="H229" s="31">
        <f>F229*G229</f>
        <v>0</v>
      </c>
      <c r="I229" s="4">
        <v>0</v>
      </c>
    </row>
    <row r="230" spans="1:9">
      <c r="D230" s="13" t="s">
        <v>235</v>
      </c>
    </row>
    <row r="232" spans="1:9">
      <c r="A232" s="1">
        <v>93</v>
      </c>
      <c r="B232" s="13" t="s">
        <v>71</v>
      </c>
      <c r="D232" s="13" t="s">
        <v>72</v>
      </c>
      <c r="E232" s="1" t="s">
        <v>73</v>
      </c>
      <c r="F232" s="31">
        <v>32</v>
      </c>
      <c r="H232" s="31">
        <f>F232*G232</f>
        <v>0</v>
      </c>
      <c r="I232" s="4">
        <v>0</v>
      </c>
    </row>
    <row r="233" spans="1:9">
      <c r="D233" s="13" t="s">
        <v>236</v>
      </c>
    </row>
    <row r="235" spans="1:9">
      <c r="A235" s="1">
        <v>94</v>
      </c>
      <c r="B235" s="13" t="s">
        <v>107</v>
      </c>
      <c r="D235" s="13" t="s">
        <v>237</v>
      </c>
      <c r="E235" s="1" t="s">
        <v>95</v>
      </c>
      <c r="F235" s="31">
        <v>1</v>
      </c>
      <c r="H235" s="31">
        <f>F235*G235</f>
        <v>0</v>
      </c>
      <c r="I235" s="4">
        <v>0</v>
      </c>
    </row>
    <row r="237" spans="1:9">
      <c r="A237" s="1">
        <v>95</v>
      </c>
      <c r="B237" s="13" t="s">
        <v>107</v>
      </c>
      <c r="D237" s="13" t="s">
        <v>238</v>
      </c>
      <c r="E237" s="1" t="s">
        <v>95</v>
      </c>
      <c r="F237" s="31">
        <v>1</v>
      </c>
      <c r="H237" s="31">
        <f>F237*G237</f>
        <v>0</v>
      </c>
      <c r="I237" s="4">
        <v>0</v>
      </c>
    </row>
    <row r="238" spans="1:9" ht="10.5">
      <c r="A238" s="38" t="s">
        <v>49</v>
      </c>
      <c r="B238" s="39"/>
      <c r="C238" s="40"/>
      <c r="D238" s="39"/>
      <c r="E238" s="40"/>
      <c r="F238" s="69"/>
      <c r="G238" s="69"/>
      <c r="H238" s="70">
        <f>SUM(H228:H237)</f>
        <v>0</v>
      </c>
      <c r="I238" s="41">
        <f>SUM(I228:I237)</f>
        <v>0</v>
      </c>
    </row>
    <row r="239" spans="1:9" ht="10.5">
      <c r="B239" s="34" t="s">
        <v>31</v>
      </c>
    </row>
    <row r="240" spans="1:9" ht="10.5">
      <c r="A240" s="35">
        <v>998</v>
      </c>
      <c r="B240" s="34" t="s">
        <v>239</v>
      </c>
    </row>
    <row r="242" spans="1:9">
      <c r="A242" s="1">
        <v>96</v>
      </c>
      <c r="B242" s="13" t="s">
        <v>240</v>
      </c>
      <c r="D242" s="13" t="s">
        <v>241</v>
      </c>
      <c r="E242" s="1" t="s">
        <v>95</v>
      </c>
      <c r="F242" s="31">
        <v>1</v>
      </c>
      <c r="H242" s="31">
        <f>F242*G242</f>
        <v>0</v>
      </c>
      <c r="I242" s="4">
        <v>0</v>
      </c>
    </row>
    <row r="244" spans="1:9">
      <c r="A244" s="1">
        <v>97</v>
      </c>
      <c r="B244" s="13" t="s">
        <v>242</v>
      </c>
      <c r="D244" s="13" t="s">
        <v>243</v>
      </c>
      <c r="E244" s="1" t="s">
        <v>244</v>
      </c>
      <c r="G244" s="31">
        <v>23</v>
      </c>
      <c r="H244" s="31">
        <f>F244*G244</f>
        <v>0</v>
      </c>
      <c r="I244" s="4">
        <v>0</v>
      </c>
    </row>
    <row r="245" spans="1:9">
      <c r="D245" s="13" t="s">
        <v>245</v>
      </c>
    </row>
    <row r="246" spans="1:9" ht="10.5">
      <c r="A246" s="38" t="s">
        <v>49</v>
      </c>
      <c r="B246" s="39"/>
      <c r="C246" s="40"/>
      <c r="D246" s="39"/>
      <c r="E246" s="40"/>
      <c r="F246" s="69"/>
      <c r="G246" s="69"/>
      <c r="H246" s="70">
        <f>SUM(H241:H245)</f>
        <v>0</v>
      </c>
      <c r="I246" s="41">
        <f>SUM(I241:I245)</f>
        <v>0</v>
      </c>
    </row>
    <row r="248" spans="1:9" ht="10.5">
      <c r="A248" s="38" t="s">
        <v>246</v>
      </c>
      <c r="B248" s="49"/>
      <c r="C248" s="50"/>
      <c r="D248" s="49"/>
      <c r="E248" s="51"/>
      <c r="F248" s="71">
        <v>0.21</v>
      </c>
      <c r="G248" s="63"/>
      <c r="H248" s="63" t="s">
        <v>247</v>
      </c>
      <c r="I248" s="52" t="s">
        <v>16</v>
      </c>
    </row>
    <row r="249" spans="1:9" ht="10.5">
      <c r="A249" s="36"/>
      <c r="B249" s="42" t="s">
        <v>25</v>
      </c>
      <c r="C249" s="43"/>
      <c r="D249" s="42"/>
      <c r="E249" s="53"/>
      <c r="F249" s="65">
        <f>H249-G249</f>
        <v>0</v>
      </c>
      <c r="G249" s="65"/>
      <c r="H249" s="65">
        <f>SUMIF(A:A,"Oddíl celkem",H:H)</f>
        <v>0</v>
      </c>
      <c r="I249" s="54"/>
    </row>
    <row r="250" spans="1:9" ht="10.5">
      <c r="A250" s="44"/>
      <c r="B250" s="45" t="s">
        <v>248</v>
      </c>
      <c r="C250" s="46"/>
      <c r="D250" s="45"/>
      <c r="E250" s="55"/>
      <c r="F250" s="66">
        <f>F249*0.21</f>
        <v>0</v>
      </c>
      <c r="G250" s="66"/>
      <c r="H250" s="66">
        <f>F250+G250</f>
        <v>0</v>
      </c>
      <c r="I250" s="56"/>
    </row>
    <row r="251" spans="1:9" ht="10.5">
      <c r="A251" s="36"/>
      <c r="B251" s="42"/>
      <c r="C251" s="43"/>
      <c r="D251" s="42"/>
      <c r="E251" s="37"/>
      <c r="F251" s="59"/>
      <c r="G251" s="59"/>
      <c r="H251" s="59"/>
      <c r="I251" s="47"/>
    </row>
    <row r="252" spans="1:9" ht="10.5">
      <c r="A252" s="36"/>
      <c r="B252" s="42" t="s">
        <v>249</v>
      </c>
      <c r="C252" s="43"/>
      <c r="D252" s="42"/>
      <c r="E252" s="37"/>
      <c r="F252" s="59">
        <f>F250+F249</f>
        <v>0</v>
      </c>
      <c r="G252" s="59"/>
      <c r="H252" s="59">
        <f>H250+H249</f>
        <v>0</v>
      </c>
      <c r="I252" s="47">
        <f>SUMIF(A:A,"Oddíl celkem",I:I)</f>
        <v>1.6893000000000002</v>
      </c>
    </row>
    <row r="253" spans="1:9" ht="10.5">
      <c r="A253" s="44"/>
      <c r="B253" s="45"/>
      <c r="C253" s="46"/>
      <c r="D253" s="45"/>
      <c r="E253" s="46"/>
      <c r="F253" s="61"/>
      <c r="G253" s="61"/>
      <c r="H253" s="61"/>
      <c r="I253" s="48"/>
    </row>
  </sheetData>
  <sheetCalcPr fullCalcOnLoad="1"/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&amp;LIng.Daniel Kadlec&amp;CNABÍDKOVÝ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workbookViewId="0">
      <selection activeCell="A2" sqref="A2"/>
    </sheetView>
  </sheetViews>
  <sheetFormatPr defaultRowHeight="12.5"/>
  <cols>
    <col min="1" max="1" width="13.54296875" customWidth="1"/>
    <col min="2" max="2" width="44.453125" style="17" customWidth="1"/>
    <col min="3" max="3" width="14.453125" style="30" customWidth="1"/>
    <col min="4" max="4" width="13.26953125" style="12" customWidth="1"/>
  </cols>
  <sheetData>
    <row r="1" spans="1:7">
      <c r="A1" s="1" t="s">
        <v>253</v>
      </c>
      <c r="D1" s="10">
        <v>45230</v>
      </c>
      <c r="E1" s="1"/>
      <c r="F1" s="1"/>
      <c r="G1" s="1"/>
    </row>
    <row r="2" spans="1:7">
      <c r="B2" s="18" t="s">
        <v>9</v>
      </c>
      <c r="C2" s="31"/>
      <c r="D2" s="4"/>
      <c r="E2" s="1"/>
      <c r="F2" s="1"/>
      <c r="G2" s="1"/>
    </row>
    <row r="3" spans="1:7">
      <c r="A3" s="1"/>
      <c r="B3" s="18" t="s">
        <v>15</v>
      </c>
      <c r="C3" s="31"/>
      <c r="D3" s="4"/>
      <c r="E3" s="1"/>
      <c r="F3" s="1"/>
      <c r="G3" s="1"/>
    </row>
    <row r="4" spans="1:7">
      <c r="A4" s="1" t="s">
        <v>10</v>
      </c>
      <c r="B4" s="13" t="str">
        <f>'Položkový rozpočet'!D1</f>
        <v xml:space="preserve">1026 - Jídelna a kuchyň pro seniory a těles.postižené Zlatá Kotva, K.Vary                   </v>
      </c>
      <c r="C4" s="31"/>
      <c r="D4" s="4"/>
      <c r="E4" s="1"/>
      <c r="F4" s="1"/>
      <c r="G4" s="1"/>
    </row>
    <row r="5" spans="1:7">
      <c r="A5" s="1" t="s">
        <v>11</v>
      </c>
      <c r="B5" s="13" t="str">
        <f>'Položkový rozpočet'!D2</f>
        <v xml:space="preserve">10260010 - Ústřední vytápění                                 </v>
      </c>
      <c r="C5" s="31"/>
      <c r="D5" s="4"/>
      <c r="E5" s="1"/>
      <c r="F5" s="1"/>
      <c r="G5" s="1"/>
    </row>
    <row r="6" spans="1:7">
      <c r="A6" s="1"/>
      <c r="B6" s="11"/>
      <c r="C6" s="31"/>
      <c r="D6" s="4"/>
      <c r="E6" s="1"/>
      <c r="F6" s="1"/>
      <c r="G6" s="1"/>
    </row>
    <row r="7" spans="1:7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1:7">
      <c r="B8" s="11"/>
      <c r="C8" s="31"/>
      <c r="D8" s="4"/>
      <c r="E8" s="1"/>
      <c r="F8" s="1"/>
      <c r="G8" s="1"/>
    </row>
    <row r="9" spans="1:7">
      <c r="A9" s="11">
        <f>'Položkový rozpočet'!A6</f>
        <v>713</v>
      </c>
      <c r="B9" s="13" t="str">
        <f>'Položkový rozpočet'!B6</f>
        <v xml:space="preserve">IZOLACE TEPELNE                                   </v>
      </c>
      <c r="C9" s="31">
        <f>'Položkový rozpočet'!H21</f>
        <v>0</v>
      </c>
      <c r="D9" s="4">
        <f>'Položkový rozpočet'!I21</f>
        <v>4.5240000000000002E-2</v>
      </c>
      <c r="E9" s="1"/>
      <c r="F9" s="1"/>
      <c r="G9" s="1"/>
    </row>
    <row r="10" spans="1:7" s="1" customFormat="1" ht="10">
      <c r="A10" s="1">
        <f>'Položkový rozpočet'!A23</f>
        <v>721</v>
      </c>
      <c r="B10" s="13" t="str">
        <f>'Položkový rozpočet'!B23</f>
        <v xml:space="preserve">VNITRNI KANALIZACE                                </v>
      </c>
      <c r="C10" s="31">
        <f>'Položkový rozpočet'!H35</f>
        <v>0</v>
      </c>
      <c r="D10" s="4">
        <f>'Položkový rozpočet'!I35</f>
        <v>3.288E-2</v>
      </c>
    </row>
    <row r="11" spans="1:7" s="1" customFormat="1" ht="10">
      <c r="A11" s="1">
        <f>'Položkový rozpočet'!A37</f>
        <v>723</v>
      </c>
      <c r="B11" s="13" t="str">
        <f>'Položkový rozpočet'!B37</f>
        <v xml:space="preserve">VNITRNI PLYNOVOD                                  </v>
      </c>
      <c r="C11" s="31">
        <f>'Položkový rozpočet'!H56</f>
        <v>0</v>
      </c>
      <c r="D11" s="4">
        <f>'Položkový rozpočet'!I56</f>
        <v>0.11823</v>
      </c>
    </row>
    <row r="12" spans="1:7" s="1" customFormat="1" ht="10">
      <c r="A12" s="1">
        <f>'Položkový rozpočet'!A58</f>
        <v>731</v>
      </c>
      <c r="B12" s="13" t="str">
        <f>'Položkový rozpočet'!B58</f>
        <v xml:space="preserve">KOTELNY                                           </v>
      </c>
      <c r="C12" s="31">
        <f>'Položkový rozpočet'!H111</f>
        <v>0</v>
      </c>
      <c r="D12" s="4">
        <f>'Položkový rozpočet'!I111</f>
        <v>0.53521000000000007</v>
      </c>
    </row>
    <row r="13" spans="1:7" s="1" customFormat="1" ht="10">
      <c r="A13" s="1">
        <f>'Položkový rozpočet'!A113</f>
        <v>732</v>
      </c>
      <c r="B13" s="13" t="str">
        <f>'Položkový rozpočet'!B113</f>
        <v xml:space="preserve">STROJOVNY                                         </v>
      </c>
      <c r="C13" s="31">
        <f>'Položkový rozpočet'!H146</f>
        <v>0</v>
      </c>
      <c r="D13" s="4">
        <f>'Položkový rozpočet'!I146</f>
        <v>0.23745000000000002</v>
      </c>
    </row>
    <row r="14" spans="1:7" s="1" customFormat="1" ht="10">
      <c r="A14" s="1">
        <f>'Položkový rozpočet'!A148</f>
        <v>733</v>
      </c>
      <c r="B14" s="13" t="str">
        <f>'Položkový rozpočet'!B148</f>
        <v xml:space="preserve">ROZVOD POTRUBI                                    </v>
      </c>
      <c r="C14" s="31">
        <f>'Položkový rozpočet'!H164</f>
        <v>0</v>
      </c>
      <c r="D14" s="4">
        <f>'Položkový rozpočet'!I164</f>
        <v>0.66968000000000005</v>
      </c>
    </row>
    <row r="15" spans="1:7" s="1" customFormat="1" ht="10">
      <c r="A15" s="1">
        <f>'Položkový rozpočet'!A166</f>
        <v>734</v>
      </c>
      <c r="B15" s="13" t="str">
        <f>'Položkový rozpočet'!B166</f>
        <v xml:space="preserve">ARMATURY                                          </v>
      </c>
      <c r="C15" s="31">
        <f>'Položkový rozpočet'!H219</f>
        <v>0</v>
      </c>
      <c r="D15" s="4">
        <f>'Položkový rozpočet'!I219</f>
        <v>4.9969999999999994E-2</v>
      </c>
    </row>
    <row r="16" spans="1:7" s="1" customFormat="1" ht="10">
      <c r="A16" s="1">
        <f>'Položkový rozpočet'!A221</f>
        <v>783</v>
      </c>
      <c r="B16" s="13" t="str">
        <f>'Položkový rozpočet'!B221</f>
        <v xml:space="preserve">NATERY                                            </v>
      </c>
      <c r="C16" s="31">
        <f>'Položkový rozpočet'!H225</f>
        <v>0</v>
      </c>
      <c r="D16" s="4">
        <f>'Položkový rozpočet'!I225</f>
        <v>6.4000000000000005E-4</v>
      </c>
    </row>
    <row r="17" spans="1:4" s="1" customFormat="1" ht="10">
      <c r="A17" s="1">
        <f>'Položkový rozpočet'!A227</f>
        <v>900</v>
      </c>
      <c r="B17" s="13" t="str">
        <f>'Položkový rozpočet'!B227</f>
        <v xml:space="preserve">RŮZNÉ                                             </v>
      </c>
      <c r="C17" s="31">
        <f>'Položkový rozpočet'!H238</f>
        <v>0</v>
      </c>
      <c r="D17" s="4">
        <f>'Položkový rozpočet'!I238</f>
        <v>0</v>
      </c>
    </row>
    <row r="18" spans="1:4" s="1" customFormat="1" ht="10">
      <c r="A18" s="1">
        <f>'Položkový rozpočet'!A240</f>
        <v>998</v>
      </c>
      <c r="B18" s="13" t="str">
        <f>'Položkový rozpočet'!B240</f>
        <v xml:space="preserve">DOPOČTY PRIRAZEK                                  </v>
      </c>
      <c r="C18" s="31">
        <f>'Položkový rozpočet'!H246</f>
        <v>0</v>
      </c>
      <c r="D18" s="4">
        <f>'Položkový rozpočet'!I246</f>
        <v>0</v>
      </c>
    </row>
    <row r="19" spans="1:4" s="1" customFormat="1" ht="10">
      <c r="B19" s="11"/>
      <c r="C19" s="31"/>
      <c r="D19" s="4"/>
    </row>
    <row r="20" spans="1:4" s="1" customFormat="1" ht="10.5">
      <c r="A20" s="38" t="s">
        <v>246</v>
      </c>
      <c r="B20" s="62"/>
      <c r="C20" s="63" t="s">
        <v>8</v>
      </c>
      <c r="D20" s="64" t="s">
        <v>16</v>
      </c>
    </row>
    <row r="21" spans="1:4" s="1" customFormat="1" ht="10.5">
      <c r="A21" s="36"/>
      <c r="B21" s="58" t="s">
        <v>25</v>
      </c>
      <c r="C21" s="65">
        <f>'Položkový rozpočet'!H249</f>
        <v>0</v>
      </c>
      <c r="D21" s="54"/>
    </row>
    <row r="22" spans="1:4" s="1" customFormat="1" ht="10.5">
      <c r="A22" s="36"/>
      <c r="B22" s="58" t="s">
        <v>254</v>
      </c>
      <c r="C22" s="65">
        <f>'Položkový rozpočet'!F250</f>
        <v>0</v>
      </c>
      <c r="D22" s="54"/>
    </row>
    <row r="23" spans="1:4" s="1" customFormat="1" ht="10.5">
      <c r="A23" s="44"/>
      <c r="B23" s="60"/>
      <c r="C23" s="66"/>
      <c r="D23" s="56"/>
    </row>
    <row r="24" spans="1:4" s="1" customFormat="1" ht="10.5">
      <c r="A24" s="44"/>
      <c r="B24" s="60" t="s">
        <v>249</v>
      </c>
      <c r="C24" s="61">
        <f>C23+C22+C21</f>
        <v>0</v>
      </c>
      <c r="D24" s="48">
        <f>'Položkový rozpočet'!I252</f>
        <v>1.6893000000000002</v>
      </c>
    </row>
    <row r="25" spans="1:4" s="1" customFormat="1" ht="10">
      <c r="B25" s="11"/>
      <c r="C25" s="31"/>
      <c r="D25" s="4"/>
    </row>
    <row r="26" spans="1:4" s="1" customFormat="1" ht="10">
      <c r="B26" s="11"/>
      <c r="C26" s="31"/>
      <c r="D26" s="4"/>
    </row>
    <row r="27" spans="1:4" s="1" customFormat="1" ht="10">
      <c r="B27" s="11"/>
      <c r="C27" s="31"/>
      <c r="D27" s="4"/>
    </row>
    <row r="28" spans="1:4" s="1" customFormat="1" ht="10">
      <c r="B28" s="11"/>
      <c r="C28" s="31"/>
      <c r="D28" s="4"/>
    </row>
    <row r="29" spans="1:4" s="1" customFormat="1" ht="10">
      <c r="B29" s="11"/>
      <c r="C29" s="31"/>
      <c r="D29" s="4"/>
    </row>
    <row r="30" spans="1:4" s="1" customFormat="1" ht="10">
      <c r="B30" s="11"/>
      <c r="C30" s="31"/>
      <c r="D30" s="4"/>
    </row>
    <row r="31" spans="1:4" s="1" customFormat="1" ht="10">
      <c r="B31" s="11"/>
      <c r="C31" s="31"/>
      <c r="D31" s="4"/>
    </row>
    <row r="32" spans="1:4" s="1" customFormat="1" ht="10">
      <c r="B32" s="11"/>
      <c r="C32" s="31"/>
      <c r="D32" s="4"/>
    </row>
    <row r="33" spans="2:4" s="1" customFormat="1" ht="10">
      <c r="B33" s="11"/>
      <c r="C33" s="31"/>
      <c r="D33" s="4"/>
    </row>
    <row r="34" spans="2:4" s="1" customFormat="1" ht="10">
      <c r="B34" s="11"/>
      <c r="C34" s="31"/>
      <c r="D34" s="4"/>
    </row>
    <row r="35" spans="2:4" s="1" customFormat="1" ht="10">
      <c r="B35" s="11"/>
      <c r="C35" s="31"/>
      <c r="D35" s="4"/>
    </row>
    <row r="36" spans="2:4" s="1" customFormat="1" ht="10">
      <c r="B36" s="11"/>
      <c r="C36" s="31"/>
      <c r="D36" s="4"/>
    </row>
    <row r="37" spans="2:4" s="1" customFormat="1" ht="10">
      <c r="B37" s="11"/>
      <c r="C37" s="31"/>
      <c r="D37" s="4"/>
    </row>
    <row r="38" spans="2:4" s="1" customFormat="1" ht="10">
      <c r="B38" s="11"/>
      <c r="C38" s="31"/>
      <c r="D38" s="4"/>
    </row>
    <row r="39" spans="2:4" s="1" customFormat="1" ht="10">
      <c r="B39" s="11"/>
      <c r="C39" s="31"/>
      <c r="D39" s="4"/>
    </row>
    <row r="40" spans="2:4" s="1" customFormat="1" ht="10">
      <c r="B40" s="11"/>
      <c r="C40" s="31"/>
      <c r="D40" s="4"/>
    </row>
    <row r="41" spans="2:4" s="1" customFormat="1" ht="10">
      <c r="B41" s="11"/>
      <c r="C41" s="31"/>
      <c r="D41" s="4"/>
    </row>
    <row r="42" spans="2:4" s="1" customFormat="1" ht="10">
      <c r="B42" s="11"/>
      <c r="C42" s="31"/>
      <c r="D42" s="4"/>
    </row>
    <row r="43" spans="2:4" s="1" customFormat="1" ht="10">
      <c r="B43" s="11"/>
      <c r="C43" s="31"/>
      <c r="D43" s="4"/>
    </row>
    <row r="44" spans="2:4" s="1" customFormat="1" ht="10">
      <c r="B44" s="11"/>
      <c r="C44" s="31"/>
      <c r="D44" s="4"/>
    </row>
    <row r="45" spans="2:4" s="1" customFormat="1" ht="10">
      <c r="B45" s="11"/>
      <c r="C45" s="31"/>
      <c r="D45" s="4"/>
    </row>
    <row r="46" spans="2:4" s="1" customFormat="1" ht="10">
      <c r="B46" s="11"/>
      <c r="C46" s="31"/>
      <c r="D46" s="4"/>
    </row>
    <row r="47" spans="2:4" s="1" customFormat="1" ht="10">
      <c r="B47" s="11"/>
      <c r="C47" s="31"/>
      <c r="D47" s="4"/>
    </row>
    <row r="48" spans="2:4" s="1" customFormat="1" ht="10">
      <c r="B48" s="11"/>
      <c r="C48" s="31"/>
      <c r="D48" s="4"/>
    </row>
    <row r="49" spans="2:4" s="1" customFormat="1" ht="10">
      <c r="B49" s="11"/>
      <c r="C49" s="31"/>
      <c r="D49" s="4"/>
    </row>
    <row r="50" spans="2:4" s="1" customFormat="1" ht="10">
      <c r="B50" s="11"/>
      <c r="C50" s="31"/>
      <c r="D50" s="4"/>
    </row>
    <row r="51" spans="2:4" s="1" customFormat="1" ht="10">
      <c r="B51" s="11"/>
      <c r="C51" s="31"/>
      <c r="D51" s="4"/>
    </row>
    <row r="52" spans="2:4" s="1" customFormat="1" ht="10">
      <c r="B52" s="11"/>
      <c r="C52" s="31"/>
      <c r="D52" s="4"/>
    </row>
    <row r="53" spans="2:4" s="1" customFormat="1" ht="10">
      <c r="B53" s="11"/>
      <c r="C53" s="31"/>
      <c r="D53" s="4"/>
    </row>
    <row r="54" spans="2:4" s="1" customFormat="1" ht="10">
      <c r="B54" s="11"/>
      <c r="C54" s="31"/>
      <c r="D54" s="4"/>
    </row>
    <row r="55" spans="2:4" s="1" customFormat="1" ht="10">
      <c r="B55" s="11"/>
      <c r="C55" s="31"/>
      <c r="D55" s="4"/>
    </row>
    <row r="56" spans="2:4" s="1" customFormat="1" ht="10">
      <c r="B56" s="11"/>
      <c r="C56" s="31"/>
      <c r="D56" s="4"/>
    </row>
    <row r="57" spans="2:4" s="1" customFormat="1" ht="10">
      <c r="B57" s="11"/>
      <c r="C57" s="31"/>
      <c r="D57" s="4"/>
    </row>
    <row r="58" spans="2:4" s="1" customFormat="1" ht="10">
      <c r="B58" s="11"/>
      <c r="C58" s="31"/>
      <c r="D58" s="4"/>
    </row>
    <row r="59" spans="2:4" s="1" customFormat="1" ht="10">
      <c r="B59" s="11"/>
      <c r="C59" s="31"/>
      <c r="D59" s="4"/>
    </row>
    <row r="60" spans="2:4" s="1" customFormat="1" ht="10">
      <c r="B60" s="11"/>
      <c r="C60" s="31"/>
      <c r="D60" s="4"/>
    </row>
    <row r="61" spans="2:4" s="1" customFormat="1" ht="10">
      <c r="B61" s="11"/>
      <c r="C61" s="31"/>
      <c r="D61" s="4"/>
    </row>
    <row r="62" spans="2:4" s="1" customFormat="1" ht="10">
      <c r="B62" s="11"/>
      <c r="C62" s="31"/>
      <c r="D62" s="4"/>
    </row>
    <row r="63" spans="2:4" s="1" customFormat="1" ht="10">
      <c r="B63" s="11"/>
      <c r="C63" s="31"/>
      <c r="D63" s="4"/>
    </row>
    <row r="64" spans="2:4" s="1" customFormat="1" ht="10">
      <c r="B64" s="11"/>
      <c r="C64" s="31"/>
      <c r="D64" s="4"/>
    </row>
    <row r="65" spans="2:4" s="1" customFormat="1" ht="10">
      <c r="B65" s="11"/>
      <c r="C65" s="31"/>
      <c r="D65" s="4"/>
    </row>
    <row r="66" spans="2:4" s="1" customFormat="1" ht="10">
      <c r="B66" s="11"/>
      <c r="C66" s="31"/>
      <c r="D66" s="4"/>
    </row>
    <row r="67" spans="2:4" s="1" customFormat="1" ht="10">
      <c r="B67" s="11"/>
      <c r="C67" s="31"/>
      <c r="D67" s="4"/>
    </row>
    <row r="68" spans="2:4" s="1" customFormat="1" ht="10">
      <c r="B68" s="11"/>
      <c r="C68" s="31"/>
      <c r="D68" s="4"/>
    </row>
    <row r="69" spans="2:4" s="1" customFormat="1" ht="10">
      <c r="B69" s="11"/>
      <c r="C69" s="31"/>
      <c r="D69" s="4"/>
    </row>
    <row r="70" spans="2:4" s="1" customFormat="1" ht="10">
      <c r="B70" s="11"/>
      <c r="C70" s="31"/>
      <c r="D70" s="4"/>
    </row>
    <row r="71" spans="2:4" s="1" customFormat="1" ht="10">
      <c r="B71" s="11"/>
      <c r="C71" s="31"/>
      <c r="D71" s="4"/>
    </row>
    <row r="72" spans="2:4" s="1" customFormat="1" ht="10">
      <c r="B72" s="11"/>
      <c r="C72" s="31"/>
      <c r="D72" s="4"/>
    </row>
    <row r="73" spans="2:4" s="1" customFormat="1" ht="10">
      <c r="B73" s="11"/>
      <c r="C73" s="31"/>
      <c r="D73" s="4"/>
    </row>
    <row r="74" spans="2:4" s="1" customFormat="1" ht="10">
      <c r="B74" s="11"/>
      <c r="C74" s="31"/>
      <c r="D74" s="4"/>
    </row>
    <row r="75" spans="2:4" s="1" customFormat="1" ht="10">
      <c r="B75" s="11"/>
      <c r="C75" s="31"/>
      <c r="D75" s="4"/>
    </row>
    <row r="76" spans="2:4" s="1" customFormat="1" ht="10">
      <c r="B76" s="11"/>
      <c r="C76" s="31"/>
      <c r="D76" s="4"/>
    </row>
    <row r="77" spans="2:4" s="1" customFormat="1" ht="10">
      <c r="B77" s="11"/>
      <c r="C77" s="31"/>
      <c r="D77" s="4"/>
    </row>
    <row r="78" spans="2:4" s="1" customFormat="1" ht="10">
      <c r="B78" s="11"/>
      <c r="C78" s="31"/>
      <c r="D78" s="4"/>
    </row>
    <row r="79" spans="2:4" s="1" customFormat="1" ht="10">
      <c r="B79" s="11"/>
      <c r="C79" s="31"/>
      <c r="D79" s="4"/>
    </row>
    <row r="80" spans="2:4" s="1" customFormat="1" ht="10">
      <c r="B80" s="11"/>
      <c r="C80" s="31"/>
      <c r="D80" s="4"/>
    </row>
    <row r="81" spans="2:4" s="1" customFormat="1" ht="10">
      <c r="B81" s="11"/>
      <c r="C81" s="31"/>
      <c r="D81" s="4"/>
    </row>
    <row r="82" spans="2:4" s="1" customFormat="1" ht="10">
      <c r="B82" s="11"/>
      <c r="C82" s="31"/>
      <c r="D82" s="4"/>
    </row>
    <row r="83" spans="2:4" s="1" customFormat="1" ht="10">
      <c r="B83" s="11"/>
      <c r="C83" s="31"/>
      <c r="D83" s="4"/>
    </row>
    <row r="84" spans="2:4" s="1" customFormat="1" ht="10">
      <c r="B84" s="11"/>
      <c r="C84" s="31"/>
      <c r="D84" s="4"/>
    </row>
    <row r="85" spans="2:4" s="1" customFormat="1" ht="10">
      <c r="B85" s="11"/>
      <c r="C85" s="31"/>
      <c r="D85" s="4"/>
    </row>
    <row r="86" spans="2:4" s="1" customFormat="1" ht="10">
      <c r="B86" s="11"/>
      <c r="C86" s="31"/>
      <c r="D86" s="4"/>
    </row>
    <row r="87" spans="2:4" s="1" customFormat="1" ht="10">
      <c r="B87" s="11"/>
      <c r="C87" s="31"/>
      <c r="D87" s="4"/>
    </row>
    <row r="88" spans="2:4" s="1" customFormat="1" ht="10">
      <c r="B88" s="11"/>
      <c r="C88" s="31"/>
      <c r="D88" s="4"/>
    </row>
    <row r="89" spans="2:4" s="1" customFormat="1" ht="10">
      <c r="B89" s="11"/>
      <c r="C89" s="31"/>
      <c r="D89" s="4"/>
    </row>
    <row r="90" spans="2:4" s="1" customFormat="1" ht="10">
      <c r="B90" s="11"/>
      <c r="C90" s="31"/>
      <c r="D90" s="4"/>
    </row>
    <row r="91" spans="2:4" s="1" customFormat="1" ht="10">
      <c r="B91" s="11"/>
      <c r="C91" s="31"/>
      <c r="D91" s="4"/>
    </row>
    <row r="92" spans="2:4" s="1" customFormat="1" ht="10">
      <c r="B92" s="11"/>
      <c r="C92" s="31"/>
      <c r="D92" s="4"/>
    </row>
    <row r="93" spans="2:4" s="1" customFormat="1" ht="10">
      <c r="B93" s="11"/>
      <c r="C93" s="31"/>
      <c r="D93" s="4"/>
    </row>
    <row r="94" spans="2:4" s="1" customFormat="1" ht="10">
      <c r="B94" s="11"/>
      <c r="C94" s="31"/>
      <c r="D94" s="4"/>
    </row>
    <row r="95" spans="2:4" s="1" customFormat="1" ht="10">
      <c r="B95" s="11"/>
      <c r="C95" s="31"/>
      <c r="D95" s="4"/>
    </row>
    <row r="96" spans="2:4" s="1" customFormat="1" ht="10">
      <c r="B96" s="11"/>
      <c r="C96" s="31"/>
      <c r="D96" s="4"/>
    </row>
    <row r="97" spans="2:4" s="1" customFormat="1" ht="10">
      <c r="B97" s="11"/>
      <c r="C97" s="31"/>
      <c r="D97" s="4"/>
    </row>
    <row r="98" spans="2:4" s="1" customFormat="1" ht="10">
      <c r="B98" s="11"/>
      <c r="C98" s="31"/>
      <c r="D98" s="4"/>
    </row>
    <row r="99" spans="2:4" s="1" customFormat="1" ht="10">
      <c r="B99" s="11"/>
      <c r="C99" s="31"/>
      <c r="D99" s="4"/>
    </row>
    <row r="100" spans="2:4" s="1" customFormat="1" ht="10">
      <c r="B100" s="11"/>
      <c r="C100" s="31"/>
      <c r="D100" s="4"/>
    </row>
    <row r="101" spans="2:4" s="1" customFormat="1" ht="10">
      <c r="B101" s="11"/>
      <c r="C101" s="31"/>
      <c r="D101" s="4"/>
    </row>
    <row r="102" spans="2:4" s="1" customFormat="1" ht="10">
      <c r="B102" s="11"/>
      <c r="C102" s="31"/>
      <c r="D102" s="4"/>
    </row>
    <row r="103" spans="2:4" s="1" customFormat="1" ht="10">
      <c r="B103" s="11"/>
      <c r="C103" s="31"/>
      <c r="D103" s="4"/>
    </row>
    <row r="104" spans="2:4" s="1" customFormat="1" ht="10">
      <c r="B104" s="11"/>
      <c r="C104" s="31"/>
      <c r="D104" s="4"/>
    </row>
    <row r="105" spans="2:4" s="1" customFormat="1" ht="10">
      <c r="B105" s="11"/>
      <c r="C105" s="31"/>
      <c r="D105" s="4"/>
    </row>
    <row r="106" spans="2:4" s="1" customFormat="1" ht="10">
      <c r="B106" s="11"/>
      <c r="C106" s="31"/>
      <c r="D106" s="4"/>
    </row>
    <row r="107" spans="2:4" s="1" customFormat="1" ht="10">
      <c r="B107" s="11"/>
      <c r="C107" s="31"/>
      <c r="D107" s="4"/>
    </row>
    <row r="108" spans="2:4" s="1" customFormat="1" ht="10">
      <c r="B108" s="11"/>
      <c r="C108" s="31"/>
      <c r="D108" s="4"/>
    </row>
    <row r="109" spans="2:4" s="1" customFormat="1" ht="10">
      <c r="B109" s="11"/>
      <c r="C109" s="31"/>
      <c r="D109" s="4"/>
    </row>
    <row r="110" spans="2:4" s="1" customFormat="1" ht="10">
      <c r="B110" s="11"/>
      <c r="C110" s="31"/>
      <c r="D110" s="4"/>
    </row>
    <row r="111" spans="2:4" s="1" customFormat="1" ht="10">
      <c r="B111" s="11"/>
      <c r="C111" s="31"/>
      <c r="D111" s="4"/>
    </row>
    <row r="112" spans="2:4" s="1" customFormat="1" ht="10">
      <c r="B112" s="11"/>
      <c r="C112" s="31"/>
      <c r="D112" s="4"/>
    </row>
    <row r="113" spans="2:4" s="1" customFormat="1" ht="10">
      <c r="B113" s="11"/>
      <c r="C113" s="31"/>
      <c r="D113" s="4"/>
    </row>
    <row r="114" spans="2:4" s="1" customFormat="1" ht="10">
      <c r="B114" s="11"/>
      <c r="C114" s="31"/>
      <c r="D114" s="4"/>
    </row>
    <row r="115" spans="2:4" s="1" customFormat="1" ht="10">
      <c r="B115" s="11"/>
      <c r="C115" s="31"/>
      <c r="D115" s="4"/>
    </row>
    <row r="116" spans="2:4" s="1" customFormat="1" ht="10">
      <c r="B116" s="11"/>
      <c r="C116" s="31"/>
      <c r="D116" s="4"/>
    </row>
    <row r="117" spans="2:4" s="1" customFormat="1" ht="10">
      <c r="B117" s="11"/>
      <c r="C117" s="31"/>
      <c r="D117" s="4"/>
    </row>
    <row r="118" spans="2:4" s="1" customFormat="1" ht="10">
      <c r="B118" s="11"/>
      <c r="C118" s="31"/>
      <c r="D118" s="4"/>
    </row>
    <row r="119" spans="2:4" s="1" customFormat="1" ht="10">
      <c r="B119" s="11"/>
      <c r="C119" s="31"/>
      <c r="D119" s="4"/>
    </row>
    <row r="120" spans="2:4" s="1" customFormat="1" ht="10">
      <c r="B120" s="11"/>
      <c r="C120" s="31"/>
      <c r="D120" s="4"/>
    </row>
    <row r="121" spans="2:4" s="1" customFormat="1" ht="10">
      <c r="B121" s="11"/>
      <c r="C121" s="31"/>
      <c r="D121" s="4"/>
    </row>
    <row r="122" spans="2:4" s="1" customFormat="1" ht="10">
      <c r="B122" s="11"/>
      <c r="C122" s="31"/>
      <c r="D122" s="4"/>
    </row>
    <row r="123" spans="2:4" s="1" customFormat="1" ht="10">
      <c r="B123" s="11"/>
      <c r="C123" s="31"/>
      <c r="D123" s="4"/>
    </row>
    <row r="124" spans="2:4" s="1" customFormat="1" ht="10">
      <c r="B124" s="11"/>
      <c r="C124" s="31"/>
      <c r="D124" s="4"/>
    </row>
    <row r="125" spans="2:4" s="1" customFormat="1" ht="10">
      <c r="B125" s="11"/>
      <c r="C125" s="31"/>
      <c r="D125" s="4"/>
    </row>
    <row r="126" spans="2:4" s="1" customFormat="1" ht="10">
      <c r="B126" s="11"/>
      <c r="C126" s="31"/>
      <c r="D126" s="4"/>
    </row>
    <row r="127" spans="2:4" s="1" customFormat="1" ht="10">
      <c r="B127" s="11"/>
      <c r="C127" s="31"/>
      <c r="D127" s="4"/>
    </row>
    <row r="128" spans="2:4" s="1" customFormat="1" ht="10">
      <c r="B128" s="11"/>
      <c r="C128" s="31"/>
      <c r="D128" s="4"/>
    </row>
    <row r="129" spans="2:4" s="1" customFormat="1" ht="10">
      <c r="B129" s="11"/>
      <c r="C129" s="31"/>
      <c r="D129" s="4"/>
    </row>
    <row r="130" spans="2:4" s="1" customFormat="1" ht="10">
      <c r="B130" s="11"/>
      <c r="C130" s="31"/>
      <c r="D130" s="4"/>
    </row>
    <row r="131" spans="2:4" s="1" customFormat="1" ht="10">
      <c r="B131" s="11"/>
      <c r="C131" s="31"/>
      <c r="D131" s="4"/>
    </row>
    <row r="132" spans="2:4" s="1" customFormat="1" ht="10">
      <c r="B132" s="11"/>
      <c r="C132" s="31"/>
      <c r="D132" s="4"/>
    </row>
    <row r="133" spans="2:4" s="1" customFormat="1" ht="10">
      <c r="B133" s="11"/>
      <c r="C133" s="31"/>
      <c r="D133" s="4"/>
    </row>
    <row r="134" spans="2:4" s="1" customFormat="1" ht="10">
      <c r="B134" s="11"/>
      <c r="C134" s="31"/>
      <c r="D134" s="4"/>
    </row>
    <row r="135" spans="2:4" s="1" customFormat="1" ht="10">
      <c r="B135" s="11"/>
      <c r="C135" s="31"/>
      <c r="D135" s="4"/>
    </row>
    <row r="136" spans="2:4" s="1" customFormat="1" ht="10">
      <c r="B136" s="11"/>
      <c r="C136" s="31"/>
      <c r="D136" s="4"/>
    </row>
    <row r="137" spans="2:4" s="1" customFormat="1" ht="10">
      <c r="B137" s="11"/>
      <c r="C137" s="31"/>
      <c r="D137" s="4"/>
    </row>
    <row r="138" spans="2:4" s="1" customFormat="1" ht="10">
      <c r="B138" s="11"/>
      <c r="C138" s="31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topLeftCell="A10" workbookViewId="0">
      <selection activeCell="B9" sqref="B9"/>
    </sheetView>
  </sheetViews>
  <sheetFormatPr defaultRowHeight="12.5"/>
  <cols>
    <col min="1" max="1" width="17.26953125" customWidth="1"/>
    <col min="2" max="2" width="21.26953125" customWidth="1"/>
    <col min="3" max="3" width="17.7265625" customWidth="1"/>
    <col min="4" max="4" width="2.26953125" customWidth="1"/>
    <col min="5" max="5" width="12.26953125" customWidth="1"/>
    <col min="6" max="6" width="14.7265625" customWidth="1"/>
  </cols>
  <sheetData>
    <row r="2" spans="1:6">
      <c r="A2" t="s">
        <v>17</v>
      </c>
      <c r="F2" s="20" t="s">
        <v>18</v>
      </c>
    </row>
    <row r="3" spans="1:6">
      <c r="A3" t="s">
        <v>19</v>
      </c>
      <c r="F3" s="20" t="s">
        <v>20</v>
      </c>
    </row>
    <row r="5" spans="1:6">
      <c r="A5" t="str">
        <f>Rekapitulace!$A$1</f>
        <v>Ing.Daniel Kadlec</v>
      </c>
    </row>
    <row r="8" spans="1:6" ht="126" customHeight="1"/>
    <row r="9" spans="1:6" ht="22.5" customHeight="1">
      <c r="B9" s="21" t="s">
        <v>256</v>
      </c>
    </row>
    <row r="10" spans="1:6" ht="36.75" customHeight="1">
      <c r="B10" t="s">
        <v>21</v>
      </c>
      <c r="C10" s="22" t="str">
        <f>'Položkový rozpočet'!$D$1</f>
        <v xml:space="preserve">1026 - Jídelna a kuchyň pro seniory a těles.postižené Zlatá Kotva, K.Vary                   </v>
      </c>
    </row>
    <row r="11" spans="1:6" ht="26.25" customHeight="1">
      <c r="B11" t="s">
        <v>22</v>
      </c>
      <c r="C11" s="22" t="str">
        <f>'Položkový rozpočet'!$D$2</f>
        <v xml:space="preserve">10260010 - Ústřední vytápění                                 </v>
      </c>
    </row>
    <row r="12" spans="1:6" ht="24.75" customHeight="1"/>
    <row r="13" spans="1:6" ht="24.75" customHeight="1">
      <c r="C13" s="24" t="s">
        <v>250</v>
      </c>
    </row>
    <row r="18" spans="1:6" ht="21.75" customHeight="1">
      <c r="A18" s="23"/>
      <c r="B18" s="28" t="s">
        <v>23</v>
      </c>
      <c r="C18" s="29">
        <f>SUM(C19:C21)</f>
        <v>0</v>
      </c>
      <c r="D18" s="28" t="s">
        <v>24</v>
      </c>
    </row>
    <row r="19" spans="1:6" ht="24.75" customHeight="1">
      <c r="B19" t="s">
        <v>25</v>
      </c>
      <c r="C19" s="26">
        <f>'Položkový rozpočet'!H249</f>
        <v>0</v>
      </c>
      <c r="D19" t="s">
        <v>24</v>
      </c>
    </row>
    <row r="20" spans="1:6" ht="24.75" customHeight="1">
      <c r="C20" s="26"/>
    </row>
    <row r="21" spans="1:6">
      <c r="B21" t="s">
        <v>255</v>
      </c>
      <c r="C21" s="26">
        <f>'Položkový rozpočet'!F250</f>
        <v>0</v>
      </c>
      <c r="D21" t="s">
        <v>24</v>
      </c>
    </row>
    <row r="22" spans="1:6" ht="26.25" customHeight="1">
      <c r="B22" t="s">
        <v>26</v>
      </c>
      <c r="C22" s="27">
        <f>'Položkový rozpočet'!I252</f>
        <v>1.6893000000000002</v>
      </c>
      <c r="D22" t="s">
        <v>27</v>
      </c>
    </row>
    <row r="31" spans="1:6">
      <c r="E31" t="s">
        <v>28</v>
      </c>
      <c r="F31" t="s">
        <v>251</v>
      </c>
    </row>
    <row r="32" spans="1:6">
      <c r="E32" t="s">
        <v>29</v>
      </c>
      <c r="F32" s="25">
        <v>45230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Položkový rozpočet</vt:lpstr>
      <vt:lpstr>Rekapitulace</vt:lpstr>
      <vt:lpstr>Krycí list</vt:lpstr>
      <vt:lpstr>CenaK</vt:lpstr>
      <vt:lpstr>Datum</vt:lpstr>
      <vt:lpstr>NazevObjektu</vt:lpstr>
      <vt:lpstr>NazevObjektuR</vt:lpstr>
      <vt:lpstr>NazevStavby</vt:lpstr>
      <vt:lpstr>NazevStavbyR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asd</cp:lastModifiedBy>
  <cp:lastPrinted>2004-04-17T21:26:00Z</cp:lastPrinted>
  <dcterms:created xsi:type="dcterms:W3CDTF">1999-10-27T12:59:00Z</dcterms:created>
  <dcterms:modified xsi:type="dcterms:W3CDTF">2023-10-31T09:18:55Z</dcterms:modified>
</cp:coreProperties>
</file>