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Kotelna DD\Projekt DD kotelna\"/>
    </mc:Choice>
  </mc:AlternateContent>
  <bookViews>
    <workbookView xWindow="0" yWindow="0" windowWidth="16380" windowHeight="8196" tabRatio="500"/>
  </bookViews>
  <sheets>
    <sheet name="Položkový rozpočet" sheetId="1" r:id="rId1"/>
    <sheet name="Rekapitulace" sheetId="2" r:id="rId2"/>
    <sheet name="Krycí list" sheetId="3" r:id="rId3"/>
  </sheets>
  <definedNames>
    <definedName name="CenaK">'Krycí list'!$C$18</definedName>
    <definedName name="Datum">Rekapitulace!$D$1</definedName>
    <definedName name="NazevObjektu">'Položkový rozpočet'!$D$2</definedName>
    <definedName name="NazevObjektuR">Rekapitulace!$B$5</definedName>
    <definedName name="NazevStavby">'Položkový rozpočet'!$D$1</definedName>
    <definedName name="NazevStavbyR">Rekapitulace!$B$4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Print_Titles_0" localSheetId="0">'Položkový rozpočet'!$1:$5</definedName>
    <definedName name="StrediskoK">'Krycí list'!$C$12</definedName>
    <definedName name="ZpracovalK">'Krycí list'!$F$31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3" l="1"/>
  <c r="C10" i="3"/>
  <c r="A5" i="3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5" i="2"/>
  <c r="B4" i="2"/>
  <c r="I283" i="1"/>
  <c r="C22" i="3" s="1"/>
  <c r="I277" i="1"/>
  <c r="D19" i="2" s="1"/>
  <c r="H275" i="1"/>
  <c r="H277" i="1" s="1"/>
  <c r="C19" i="2" s="1"/>
  <c r="H273" i="1"/>
  <c r="I269" i="1"/>
  <c r="D18" i="2" s="1"/>
  <c r="H268" i="1"/>
  <c r="H265" i="1"/>
  <c r="H262" i="1"/>
  <c r="H260" i="1"/>
  <c r="H269" i="1" s="1"/>
  <c r="C18" i="2" s="1"/>
  <c r="I256" i="1"/>
  <c r="D17" i="2" s="1"/>
  <c r="H255" i="1"/>
  <c r="H253" i="1"/>
  <c r="H251" i="1"/>
  <c r="H249" i="1"/>
  <c r="H247" i="1"/>
  <c r="H245" i="1"/>
  <c r="H243" i="1"/>
  <c r="H241" i="1"/>
  <c r="H239" i="1"/>
  <c r="H236" i="1"/>
  <c r="H234" i="1"/>
  <c r="H232" i="1"/>
  <c r="H229" i="1"/>
  <c r="H227" i="1"/>
  <c r="H224" i="1"/>
  <c r="H222" i="1"/>
  <c r="H220" i="1"/>
  <c r="H218" i="1"/>
  <c r="H216" i="1"/>
  <c r="H214" i="1"/>
  <c r="H211" i="1"/>
  <c r="H208" i="1"/>
  <c r="H205" i="1"/>
  <c r="H202" i="1"/>
  <c r="H200" i="1"/>
  <c r="H197" i="1"/>
  <c r="H195" i="1"/>
  <c r="H256" i="1" s="1"/>
  <c r="C17" i="2" s="1"/>
  <c r="I191" i="1"/>
  <c r="D16" i="2" s="1"/>
  <c r="H190" i="1"/>
  <c r="H186" i="1"/>
  <c r="H183" i="1"/>
  <c r="H180" i="1"/>
  <c r="H177" i="1"/>
  <c r="H175" i="1"/>
  <c r="H173" i="1"/>
  <c r="H171" i="1"/>
  <c r="H169" i="1"/>
  <c r="H191" i="1" s="1"/>
  <c r="C16" i="2" s="1"/>
  <c r="I165" i="1"/>
  <c r="D15" i="2" s="1"/>
  <c r="H164" i="1"/>
  <c r="H162" i="1"/>
  <c r="H160" i="1"/>
  <c r="H158" i="1"/>
  <c r="H156" i="1"/>
  <c r="H154" i="1"/>
  <c r="H152" i="1"/>
  <c r="H150" i="1"/>
  <c r="H148" i="1"/>
  <c r="H145" i="1"/>
  <c r="H143" i="1"/>
  <c r="H140" i="1"/>
  <c r="H138" i="1"/>
  <c r="H135" i="1"/>
  <c r="H133" i="1"/>
  <c r="H131" i="1"/>
  <c r="H128" i="1"/>
  <c r="H126" i="1"/>
  <c r="H123" i="1"/>
  <c r="H121" i="1"/>
  <c r="H119" i="1"/>
  <c r="H117" i="1"/>
  <c r="H115" i="1"/>
  <c r="H113" i="1"/>
  <c r="H165" i="1" s="1"/>
  <c r="C15" i="2" s="1"/>
  <c r="I109" i="1"/>
  <c r="D14" i="2" s="1"/>
  <c r="H108" i="1"/>
  <c r="H106" i="1"/>
  <c r="H104" i="1"/>
  <c r="H102" i="1"/>
  <c r="H99" i="1"/>
  <c r="H97" i="1"/>
  <c r="H95" i="1"/>
  <c r="H93" i="1"/>
  <c r="H91" i="1"/>
  <c r="H88" i="1"/>
  <c r="H85" i="1"/>
  <c r="H83" i="1"/>
  <c r="H109" i="1" s="1"/>
  <c r="C14" i="2" s="1"/>
  <c r="I79" i="1"/>
  <c r="D13" i="2" s="1"/>
  <c r="H78" i="1"/>
  <c r="H76" i="1"/>
  <c r="H74" i="1"/>
  <c r="H72" i="1"/>
  <c r="H70" i="1"/>
  <c r="H68" i="1"/>
  <c r="H66" i="1"/>
  <c r="H64" i="1"/>
  <c r="H62" i="1"/>
  <c r="H79" i="1" s="1"/>
  <c r="C13" i="2" s="1"/>
  <c r="I58" i="1"/>
  <c r="D12" i="2" s="1"/>
  <c r="H57" i="1"/>
  <c r="H55" i="1"/>
  <c r="H52" i="1"/>
  <c r="H50" i="1"/>
  <c r="H58" i="1" s="1"/>
  <c r="C12" i="2" s="1"/>
  <c r="H48" i="1"/>
  <c r="H46" i="1"/>
  <c r="H44" i="1"/>
  <c r="I40" i="1"/>
  <c r="D11" i="2" s="1"/>
  <c r="H39" i="1"/>
  <c r="H37" i="1"/>
  <c r="H35" i="1"/>
  <c r="H33" i="1"/>
  <c r="H30" i="1"/>
  <c r="H40" i="1" s="1"/>
  <c r="C11" i="2" s="1"/>
  <c r="I26" i="1"/>
  <c r="D10" i="2" s="1"/>
  <c r="H25" i="1"/>
  <c r="H23" i="1"/>
  <c r="H21" i="1"/>
  <c r="H19" i="1"/>
  <c r="H26" i="1" s="1"/>
  <c r="C10" i="2" s="1"/>
  <c r="H17" i="1"/>
  <c r="I13" i="1"/>
  <c r="D9" i="2" s="1"/>
  <c r="H11" i="1"/>
  <c r="H13" i="1" s="1"/>
  <c r="H8" i="1"/>
  <c r="C9" i="2" l="1"/>
  <c r="H280" i="1"/>
  <c r="D25" i="2"/>
  <c r="C19" i="3" l="1"/>
  <c r="C22" i="2"/>
  <c r="F280" i="1"/>
  <c r="F281" i="1" s="1"/>
  <c r="H281" i="1" l="1"/>
  <c r="H283" i="1" s="1"/>
  <c r="C21" i="3"/>
  <c r="C18" i="3" s="1"/>
  <c r="C23" i="2"/>
  <c r="C25" i="2" s="1"/>
  <c r="F283" i="1"/>
</calcChain>
</file>

<file path=xl/sharedStrings.xml><?xml version="1.0" encoding="utf-8"?>
<sst xmlns="http://schemas.openxmlformats.org/spreadsheetml/2006/main" count="445" uniqueCount="287">
  <si>
    <t>Stavba  :</t>
  </si>
  <si>
    <t xml:space="preserve">999 - K.Vary, Stará Role-domov pro seniory                    </t>
  </si>
  <si>
    <t>Objekt   :</t>
  </si>
  <si>
    <t xml:space="preserve">9990010 - Vytápění a plyn                                         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</si>
  <si>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</si>
  <si>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</si>
  <si>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</si>
  <si>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</si>
  <si>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</si>
  <si>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</si>
  <si>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</si>
  <si>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>Hmotnost</t>
  </si>
  <si>
    <t xml:space="preserve">                                                  </t>
  </si>
  <si>
    <t xml:space="preserve">22-M ELEKTROMONTAZE-SLABOPROUD MaR                    </t>
  </si>
  <si>
    <t xml:space="preserve">C0921         </t>
  </si>
  <si>
    <t xml:space="preserve">Dodávka regulačních prvků MaR                     </t>
  </si>
  <si>
    <t xml:space="preserve">kpl </t>
  </si>
  <si>
    <t xml:space="preserve">                          </t>
  </si>
  <si>
    <t xml:space="preserve">Montážní práce MaR, revize, oživení               </t>
  </si>
  <si>
    <t xml:space="preserve">a zaškolení                                       </t>
  </si>
  <si>
    <t>Oddíl celkem</t>
  </si>
  <si>
    <t xml:space="preserve">IZOLACE TEPELNE                                   </t>
  </si>
  <si>
    <t>C71346-2112/99</t>
  </si>
  <si>
    <t xml:space="preserve">Izol potrubí skruž PE spona DN 20                 </t>
  </si>
  <si>
    <t xml:space="preserve">m   </t>
  </si>
  <si>
    <t xml:space="preserve">28770194      </t>
  </si>
  <si>
    <t xml:space="preserve">Izolace návleková tl. 22/20                </t>
  </si>
  <si>
    <t>C71346-2114/99</t>
  </si>
  <si>
    <t xml:space="preserve">Izol potrubí skruž PE spona DN 32                 </t>
  </si>
  <si>
    <t xml:space="preserve">28702205      </t>
  </si>
  <si>
    <t xml:space="preserve">Izolace návleková tl. 35/20                </t>
  </si>
  <si>
    <t xml:space="preserve">C99871-3101   </t>
  </si>
  <si>
    <t xml:space="preserve">Přesun hm izol.tepel.výška  6m  *                 </t>
  </si>
  <si>
    <t xml:space="preserve">t   </t>
  </si>
  <si>
    <t xml:space="preserve">VNITRNI KANALIZACE                                </t>
  </si>
  <si>
    <t>C72117-4041/98</t>
  </si>
  <si>
    <t xml:space="preserve">Potrubí z PP                      </t>
  </si>
  <si>
    <t xml:space="preserve">připojovací hrdlové DN 32                         </t>
  </si>
  <si>
    <t xml:space="preserve">R72122-1202   </t>
  </si>
  <si>
    <t xml:space="preserve">Mtž sifonu                       </t>
  </si>
  <si>
    <t xml:space="preserve">ks  </t>
  </si>
  <si>
    <t xml:space="preserve">28701164      </t>
  </si>
  <si>
    <t xml:space="preserve">Sifon odkapáv.+sifon DN 32          </t>
  </si>
  <si>
    <t xml:space="preserve">C72129-0111   </t>
  </si>
  <si>
    <t xml:space="preserve">Zkouška těs kanal vodou -DN 125                   </t>
  </si>
  <si>
    <t xml:space="preserve">C99872-1101   </t>
  </si>
  <si>
    <t xml:space="preserve">Přesun hm kanalizace výška  6m  *                 </t>
  </si>
  <si>
    <t xml:space="preserve">VNITRNI VODOVOD                                   </t>
  </si>
  <si>
    <t>R72217-1221/02</t>
  </si>
  <si>
    <t xml:space="preserve">Potrubí PPR D 20/2,8 PN 16                        </t>
  </si>
  <si>
    <t>R72217-1223/01</t>
  </si>
  <si>
    <t xml:space="preserve">Potrubí PPR D 32/4,5 PN 16                        </t>
  </si>
  <si>
    <t xml:space="preserve">R72226-3414   </t>
  </si>
  <si>
    <t xml:space="preserve">Mtž vodoměr 100c závit G 1/2 jhm 10               </t>
  </si>
  <si>
    <t xml:space="preserve">kus </t>
  </si>
  <si>
    <t xml:space="preserve">38821770      </t>
  </si>
  <si>
    <t xml:space="preserve">Vodoměr podruž.1,5-SV 110 DN 15                   </t>
  </si>
  <si>
    <t xml:space="preserve">C72229-0226   </t>
  </si>
  <si>
    <t xml:space="preserve">Zkouška tlak potr -DN 50                          </t>
  </si>
  <si>
    <t xml:space="preserve">              </t>
  </si>
  <si>
    <t>+</t>
  </si>
  <si>
    <t xml:space="preserve">8+16                                              </t>
  </si>
  <si>
    <t xml:space="preserve">C72229-0234   </t>
  </si>
  <si>
    <t xml:space="preserve">Proplach a dezinfekce -DN 80                      </t>
  </si>
  <si>
    <t xml:space="preserve">C99872-2101   </t>
  </si>
  <si>
    <t xml:space="preserve">Přesun hm vodovod výška  6m   *                   </t>
  </si>
  <si>
    <t xml:space="preserve">VNITRNI PLYNOVOD                                  </t>
  </si>
  <si>
    <t xml:space="preserve">R72316-0224   </t>
  </si>
  <si>
    <t xml:space="preserve">Potrubí měděné D 22x1mm                           </t>
  </si>
  <si>
    <t xml:space="preserve">R72316-0228   </t>
  </si>
  <si>
    <t xml:space="preserve">Potrubí měděné D 35x1,5mm                         </t>
  </si>
  <si>
    <t xml:space="preserve">C72319-0252   </t>
  </si>
  <si>
    <t xml:space="preserve">Plyn vyved upev výpust DN 20                      </t>
  </si>
  <si>
    <t xml:space="preserve">C72323-9102   </t>
  </si>
  <si>
    <t xml:space="preserve">Mtž plyn armatur 2 závit G 3/4                    </t>
  </si>
  <si>
    <t xml:space="preserve">55139031      </t>
  </si>
  <si>
    <t xml:space="preserve">Kohout plynový G 3/4"              </t>
  </si>
  <si>
    <t xml:space="preserve">C72319-0901   </t>
  </si>
  <si>
    <t xml:space="preserve">Uzavř nebo otevření plyn potr                     </t>
  </si>
  <si>
    <t xml:space="preserve">C72319-0907   </t>
  </si>
  <si>
    <t xml:space="preserve">Odvzdušnění a napuštění plyn potr                 </t>
  </si>
  <si>
    <t xml:space="preserve">C72319-0909   </t>
  </si>
  <si>
    <t xml:space="preserve">Tlak zkouš plyn potr                              </t>
  </si>
  <si>
    <t xml:space="preserve">C99872-3101   </t>
  </si>
  <si>
    <t xml:space="preserve">Plynovod přesun hmot výška -6m                    </t>
  </si>
  <si>
    <t xml:space="preserve">KOTELNY                                           </t>
  </si>
  <si>
    <t xml:space="preserve">C73124-9126   </t>
  </si>
  <si>
    <t xml:space="preserve">Mtž oc ktl kap plv -52kW                          </t>
  </si>
  <si>
    <t>soub</t>
  </si>
  <si>
    <t xml:space="preserve">48500463      </t>
  </si>
  <si>
    <t xml:space="preserve">Kotel nástěnný kondenzační           </t>
  </si>
  <si>
    <t xml:space="preserve">5-46kW                                            </t>
  </si>
  <si>
    <t xml:space="preserve">C0-HZS        </t>
  </si>
  <si>
    <t xml:space="preserve">Hodinové zúčtovací sazby                          </t>
  </si>
  <si>
    <t xml:space="preserve">hod </t>
  </si>
  <si>
    <t xml:space="preserve">Uvedení kotlů do provozu                          </t>
  </si>
  <si>
    <t xml:space="preserve">R73443-1111   </t>
  </si>
  <si>
    <t xml:space="preserve">Montáž regulace                                   </t>
  </si>
  <si>
    <t xml:space="preserve">48499846      </t>
  </si>
  <si>
    <t xml:space="preserve">Ekvitermní venkovní čidlo                         </t>
  </si>
  <si>
    <t xml:space="preserve">48498407      </t>
  </si>
  <si>
    <t xml:space="preserve">Čidlo teploty zásobníku TV do jímky               </t>
  </si>
  <si>
    <t xml:space="preserve">48498330      </t>
  </si>
  <si>
    <t xml:space="preserve">Příložné čidlo teploty                            </t>
  </si>
  <si>
    <t xml:space="preserve">48496293      </t>
  </si>
  <si>
    <t xml:space="preserve">Sada odkouření pro 2 kotle v kaskádě              </t>
  </si>
  <si>
    <t xml:space="preserve">D 80/125                                          </t>
  </si>
  <si>
    <t xml:space="preserve">48498581      </t>
  </si>
  <si>
    <t xml:space="preserve">Plastové odkouření D 125                          </t>
  </si>
  <si>
    <t xml:space="preserve">48497399      </t>
  </si>
  <si>
    <t xml:space="preserve">Komínová hlavice D 125                            </t>
  </si>
  <si>
    <t xml:space="preserve">Montáž spalinových cest vč.revize                 </t>
  </si>
  <si>
    <t xml:space="preserve">C99873-1101   </t>
  </si>
  <si>
    <t xml:space="preserve">Kotelny presun hmot výška -6m                     </t>
  </si>
  <si>
    <t xml:space="preserve">STROJOVNY                                         </t>
  </si>
  <si>
    <t xml:space="preserve">R73232-2118   </t>
  </si>
  <si>
    <t xml:space="preserve">Mtž nádoba expnz  200l                            </t>
  </si>
  <si>
    <t xml:space="preserve">48496954      </t>
  </si>
  <si>
    <t xml:space="preserve">Tlaková expanzní nádoba 200l/6bar                </t>
  </si>
  <si>
    <t xml:space="preserve">C73420-9115   </t>
  </si>
  <si>
    <t xml:space="preserve">Mtž 2závit armatury G 1                           </t>
  </si>
  <si>
    <t xml:space="preserve">48496523      </t>
  </si>
  <si>
    <t xml:space="preserve">R73234-3211   </t>
  </si>
  <si>
    <t xml:space="preserve">Mtž zásob.nádrže TUV  500l                        </t>
  </si>
  <si>
    <t xml:space="preserve">48496161      </t>
  </si>
  <si>
    <t xml:space="preserve">Zásob.ohřívač užitkové vody 500 litrů               </t>
  </si>
  <si>
    <t xml:space="preserve">stacionární vč.izolace                          </t>
  </si>
  <si>
    <t xml:space="preserve">R73233-1513   </t>
  </si>
  <si>
    <t xml:space="preserve">Mtž nád exp tlak 18l                              </t>
  </si>
  <si>
    <t xml:space="preserve">48498460      </t>
  </si>
  <si>
    <t xml:space="preserve">Tlaková expanz.nádoba 18l 10bar                </t>
  </si>
  <si>
    <t xml:space="preserve">vč.konzoly                                        </t>
  </si>
  <si>
    <t xml:space="preserve">C73420-9114   </t>
  </si>
  <si>
    <t xml:space="preserve">Mtž 2závit armatury G 3/4                         </t>
  </si>
  <si>
    <t xml:space="preserve">48496977      </t>
  </si>
  <si>
    <t xml:space="preserve">Příslušenství k expanzní nádobě arm.G 3/4"                   </t>
  </si>
  <si>
    <t xml:space="preserve">48500464      </t>
  </si>
  <si>
    <t xml:space="preserve">Kombi.rozděl+sběrač G2"-3x6/4"              </t>
  </si>
  <si>
    <t xml:space="preserve">přívod z levé strany                              </t>
  </si>
  <si>
    <t xml:space="preserve">48500465      </t>
  </si>
  <si>
    <t xml:space="preserve">Izolační pouzdro pro rozdělov+sběrač              </t>
  </si>
  <si>
    <t xml:space="preserve">48500466      </t>
  </si>
  <si>
    <t xml:space="preserve">Nástěnná konzola pro modul              </t>
  </si>
  <si>
    <t xml:space="preserve">80-120                                            </t>
  </si>
  <si>
    <t xml:space="preserve">Montáž rozděl.+sběrače vč.izolace                 </t>
  </si>
  <si>
    <t xml:space="preserve">48500467      </t>
  </si>
  <si>
    <t xml:space="preserve">Hydr.vyrov.tlaků HVDT 8m3/h                    </t>
  </si>
  <si>
    <t xml:space="preserve">včetně izolace                                    </t>
  </si>
  <si>
    <t xml:space="preserve">Montáž hydraul.vyrov.dynam.tlaků                  </t>
  </si>
  <si>
    <t xml:space="preserve">48500609      </t>
  </si>
  <si>
    <t xml:space="preserve">Magnet.odlučovač nečist+kalu G1"                  </t>
  </si>
  <si>
    <t xml:space="preserve">C73242-9111   </t>
  </si>
  <si>
    <t xml:space="preserve">Mtž čerp oběh  DN25                               </t>
  </si>
  <si>
    <t xml:space="preserve">42697450      </t>
  </si>
  <si>
    <t xml:space="preserve">Oběhové čerpadlo 25-80                    </t>
  </si>
  <si>
    <t xml:space="preserve">42697451      </t>
  </si>
  <si>
    <t xml:space="preserve">Oběhové čerpadlo 25-60                    </t>
  </si>
  <si>
    <t xml:space="preserve">42697452      </t>
  </si>
  <si>
    <t xml:space="preserve">Oběhové čerpadlo 25-40                   </t>
  </si>
  <si>
    <t xml:space="preserve">42697260      </t>
  </si>
  <si>
    <t xml:space="preserve">Cirkulační čerpadlo 25-6 230V                    </t>
  </si>
  <si>
    <t xml:space="preserve">C99873-2101   </t>
  </si>
  <si>
    <t xml:space="preserve">Strojovny přesun hmot výška -6m                   </t>
  </si>
  <si>
    <t xml:space="preserve">ROZVOD POTRUBI                                    </t>
  </si>
  <si>
    <t xml:space="preserve">C73311-1215   </t>
  </si>
  <si>
    <t xml:space="preserve">Potr záv zes kotelny,stroj DN 25                  </t>
  </si>
  <si>
    <t xml:space="preserve">C73311-1218   </t>
  </si>
  <si>
    <t xml:space="preserve">Potr záv zes kotelny,stroj DN 50                  </t>
  </si>
  <si>
    <t xml:space="preserve">C73319-0107   </t>
  </si>
  <si>
    <t xml:space="preserve">Tlak zkouška potr závit DN 40                     </t>
  </si>
  <si>
    <t xml:space="preserve">C73319-0108   </t>
  </si>
  <si>
    <t xml:space="preserve">Tlak zkouška potr závit DN 50                     </t>
  </si>
  <si>
    <t>C73322-3204/98</t>
  </si>
  <si>
    <t xml:space="preserve">Potrubí z trubek měděných tvrdých                 </t>
  </si>
  <si>
    <t xml:space="preserve">tvrdým pájením pr. 22/1                           </t>
  </si>
  <si>
    <t>C73322-3205/98</t>
  </si>
  <si>
    <t xml:space="preserve">tvrdým pájením pr. 28/1,5                         </t>
  </si>
  <si>
    <t>C73322-3206/98</t>
  </si>
  <si>
    <t xml:space="preserve">tvrdým pájením pr. 35/1,5                         </t>
  </si>
  <si>
    <t>C73339-1101/98</t>
  </si>
  <si>
    <t xml:space="preserve">Tlakové zkoušky potrubí                           </t>
  </si>
  <si>
    <t xml:space="preserve">z trubek plastových pr. do 32/2,9                 </t>
  </si>
  <si>
    <t xml:space="preserve">2+28+8                                            </t>
  </si>
  <si>
    <t xml:space="preserve">C99873-3101   </t>
  </si>
  <si>
    <t xml:space="preserve">Potrubí přesun hmot výška -6m                     </t>
  </si>
  <si>
    <t xml:space="preserve">ARMATURY                                          </t>
  </si>
  <si>
    <t xml:space="preserve">C73420-9125   </t>
  </si>
  <si>
    <t xml:space="preserve">Mtž 3závit armatury G 1"                          </t>
  </si>
  <si>
    <t xml:space="preserve">48499483      </t>
  </si>
  <si>
    <t xml:space="preserve">Ventil trojcest.směš. G1"         </t>
  </si>
  <si>
    <t xml:space="preserve">Kvs 10 m3/h                                            </t>
  </si>
  <si>
    <t xml:space="preserve">C73420-9124   </t>
  </si>
  <si>
    <t xml:space="preserve">Mtž 3závit armatury G 3/4"                        </t>
  </si>
  <si>
    <t xml:space="preserve">48500345      </t>
  </si>
  <si>
    <t xml:space="preserve">Ventil trojc.směš. G3/4"               </t>
  </si>
  <si>
    <t xml:space="preserve">Kvs 2,5 m3/h                                      </t>
  </si>
  <si>
    <t xml:space="preserve">55199633      </t>
  </si>
  <si>
    <t xml:space="preserve">Servopohon                            </t>
  </si>
  <si>
    <t xml:space="preserve">3 bodový                                          </t>
  </si>
  <si>
    <t xml:space="preserve">C73420-9103   </t>
  </si>
  <si>
    <t xml:space="preserve">Mtž 1závit armatury G 1/2                         </t>
  </si>
  <si>
    <t xml:space="preserve">8+6+9                                             </t>
  </si>
  <si>
    <t xml:space="preserve">55196174      </t>
  </si>
  <si>
    <t xml:space="preserve">Kohout vypouš. D 1/2"              </t>
  </si>
  <si>
    <t xml:space="preserve">8+9                                               </t>
  </si>
  <si>
    <t xml:space="preserve">48496062      </t>
  </si>
  <si>
    <t xml:space="preserve">Vent.aut.odvzd. 1/2"              </t>
  </si>
  <si>
    <t xml:space="preserve">C73420-9113   </t>
  </si>
  <si>
    <t xml:space="preserve">Mtž 2závit armatury G 1/2                         </t>
  </si>
  <si>
    <t xml:space="preserve">55121192      </t>
  </si>
  <si>
    <t xml:space="preserve">Kulový kohout G1/2"              </t>
  </si>
  <si>
    <t xml:space="preserve">55196755      </t>
  </si>
  <si>
    <t xml:space="preserve">Ventil vyvažovací DN 20mm bez vyp.               </t>
  </si>
  <si>
    <t xml:space="preserve">1+16+3+11+3+7                                     </t>
  </si>
  <si>
    <t xml:space="preserve">55196347      </t>
  </si>
  <si>
    <t xml:space="preserve">Ventil pojišťovací 3/4" x 1" 8,0 bar              </t>
  </si>
  <si>
    <t xml:space="preserve">55121193      </t>
  </si>
  <si>
    <t xml:space="preserve">Kulový kohout G1"                </t>
  </si>
  <si>
    <t xml:space="preserve">16+11                                             </t>
  </si>
  <si>
    <t xml:space="preserve">42296033      </t>
  </si>
  <si>
    <t xml:space="preserve">Filtr G 1"                    </t>
  </si>
  <si>
    <t xml:space="preserve">42296115      </t>
  </si>
  <si>
    <t xml:space="preserve">Klapka zpětná G 1"                  </t>
  </si>
  <si>
    <t xml:space="preserve">C73420-9116   </t>
  </si>
  <si>
    <t xml:space="preserve">Mtž 2závit armatury G 5/4                         </t>
  </si>
  <si>
    <t xml:space="preserve">1+3+1+1+1                                         </t>
  </si>
  <si>
    <t xml:space="preserve">55196382      </t>
  </si>
  <si>
    <t xml:space="preserve">Ventil pojišťovací G 1"x5/4" 8,0 bar              </t>
  </si>
  <si>
    <t xml:space="preserve">55121194      </t>
  </si>
  <si>
    <t xml:space="preserve">Kulový kohout G5/4"              </t>
  </si>
  <si>
    <t xml:space="preserve">42297092      </t>
  </si>
  <si>
    <t xml:space="preserve">Filtr závitovýG 5/4"                 </t>
  </si>
  <si>
    <t xml:space="preserve">42296121      </t>
  </si>
  <si>
    <t xml:space="preserve">Klapka zpětná G 5/4"                </t>
  </si>
  <si>
    <t xml:space="preserve">55121208      </t>
  </si>
  <si>
    <t xml:space="preserve">Ventil vyvažovacíDN 32mm bez vypou              </t>
  </si>
  <si>
    <t xml:space="preserve">C73420-9118   </t>
  </si>
  <si>
    <t xml:space="preserve">Mtž 2závit armatury G 2                           </t>
  </si>
  <si>
    <t xml:space="preserve">55121196      </t>
  </si>
  <si>
    <t xml:space="preserve">Kulovy kohout G2"                </t>
  </si>
  <si>
    <t xml:space="preserve">C73441-9111   </t>
  </si>
  <si>
    <t xml:space="preserve">Mtž teploměru š pouzdr nebo 2kov                  </t>
  </si>
  <si>
    <t xml:space="preserve">40596008      </t>
  </si>
  <si>
    <t xml:space="preserve">Teploměr 0-120 st C                        </t>
  </si>
  <si>
    <t xml:space="preserve">RŮZNÉ                                             </t>
  </si>
  <si>
    <t xml:space="preserve">Úprava NTL plynovodu pro připojení kotlů               </t>
  </si>
  <si>
    <t xml:space="preserve">Revize plynu včetně revizní zprávy                </t>
  </si>
  <si>
    <t xml:space="preserve">Hodinové zúčtovací sazby-dmtž stávaj.zařízení                         </t>
  </si>
  <si>
    <t xml:space="preserve">(kotle,zásobníku TV+technolog) vč.likvidace         </t>
  </si>
  <si>
    <t xml:space="preserve">D+M pomoc.ocel závěsů a objímek                   </t>
  </si>
  <si>
    <t xml:space="preserve">DOPOČTY PRIRAZEK                                  </t>
  </si>
  <si>
    <t xml:space="preserve">C0941/01      </t>
  </si>
  <si>
    <t xml:space="preserve">Vrn HSV - zednické výpomoce                       </t>
  </si>
  <si>
    <t xml:space="preserve">C0942         </t>
  </si>
  <si>
    <t xml:space="preserve">VRN HSV - zařízení staveniště  2,3%               </t>
  </si>
  <si>
    <t xml:space="preserve">TKč </t>
  </si>
  <si>
    <t xml:space="preserve">/zadá se absol.částka základny/                   </t>
  </si>
  <si>
    <t>REKAPITULACE:</t>
  </si>
  <si>
    <t>Celkem</t>
  </si>
  <si>
    <t>Cena bez DPH:</t>
  </si>
  <si>
    <t>Daň z přidané hodnoty:</t>
  </si>
  <si>
    <t>Cena včetně DPH:</t>
  </si>
  <si>
    <t>Ing.Daniel Kadlec</t>
  </si>
  <si>
    <t xml:space="preserve">                                          R E K A P I T U L A C E</t>
  </si>
  <si>
    <t xml:space="preserve">                    NABÍDKOVÉHO ROZPOČTU VČ. VÝKAZU VÝMĚR</t>
  </si>
  <si>
    <t>Stavba :</t>
  </si>
  <si>
    <t>Objekt :</t>
  </si>
  <si>
    <t>Číslo</t>
  </si>
  <si>
    <t>Název stavebního oddílu</t>
  </si>
  <si>
    <t>Nabídková cena</t>
  </si>
  <si>
    <t>DPH 21%:</t>
  </si>
  <si>
    <t>NORMEX MANAGER</t>
  </si>
  <si>
    <t>(C) NORMEX Praha</t>
  </si>
  <si>
    <t>Rozpočet a NZ</t>
  </si>
  <si>
    <t>software &amp; normy</t>
  </si>
  <si>
    <t xml:space="preserve">VÝKAZ  VÝMĚR  </t>
  </si>
  <si>
    <t>Stavba:</t>
  </si>
  <si>
    <t>Objekt:</t>
  </si>
  <si>
    <t xml:space="preserve">            </t>
  </si>
  <si>
    <t>Cena včetně DPH :</t>
  </si>
  <si>
    <t>Kč</t>
  </si>
  <si>
    <t>21% daň z PH :</t>
  </si>
  <si>
    <t>Hmotnost :</t>
  </si>
  <si>
    <t>T</t>
  </si>
  <si>
    <t>Zpracoval:</t>
  </si>
  <si>
    <t xml:space="preserve">Hlaváčková          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</si>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</sst>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\ %"/>
    <numFmt numFmtId="166" formatCode="[$-405]d/m/yyyy"/>
    <numFmt numFmtId="167" formatCode="#,##0.000"/>
  </numFmts>
  <fonts count="8" x14ac:knownFonts="1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Border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9" fontId="1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4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66" fontId="1" fillId="0" borderId="0" xfId="0" applyNumberFormat="1" applyFont="1"/>
    <xf numFmtId="0" fontId="5" fillId="0" borderId="0" xfId="0" applyFont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6" fillId="0" borderId="0" xfId="0" applyFont="1"/>
    <xf numFmtId="49" fontId="0" fillId="0" borderId="0" xfId="0" applyNumberFormat="1"/>
    <xf numFmtId="0" fontId="0" fillId="0" borderId="0" xfId="0" applyFont="1" applyAlignment="1">
      <alignment horizontal="left"/>
    </xf>
    <xf numFmtId="0" fontId="7" fillId="0" borderId="0" xfId="0" applyFont="1"/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0" fillId="0" borderId="0" xfId="0" applyNumberFormat="1"/>
    <xf numFmtId="167" fontId="0" fillId="0" borderId="0" xfId="0" applyNumberFormat="1"/>
    <xf numFmtId="166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4"/>
  <sheetViews>
    <sheetView tabSelected="1" zoomScaleNormal="100" workbookViewId="0">
      <selection activeCell="D9" sqref="D9"/>
    </sheetView>
  </sheetViews>
  <sheetFormatPr defaultRowHeight="13.2" x14ac:dyDescent="0.25"/>
  <cols>
    <col min="1" max="1" width="3.6640625" style="1" customWidth="1"/>
    <col min="2" max="2" width="12.21875" style="2" customWidth="1"/>
    <col min="3" max="3" width="1.21875" style="1" customWidth="1"/>
    <col min="4" max="4" width="29" style="2" customWidth="1"/>
    <col min="5" max="5" width="3.5546875" style="1" customWidth="1"/>
    <col min="6" max="6" width="9.77734375" style="3" customWidth="1"/>
    <col min="7" max="7" width="8.5546875" style="3" customWidth="1"/>
    <col min="8" max="8" width="10.21875" style="3" customWidth="1"/>
    <col min="9" max="9" width="8.5546875" style="4" customWidth="1"/>
    <col min="10" max="1025" width="9.21875" style="1" customWidth="1"/>
  </cols>
  <sheetData>
    <row r="1" spans="1:9" x14ac:dyDescent="0.25">
      <c r="A1" s="1" t="s">
        <v>0</v>
      </c>
      <c r="D1" s="2" t="s">
        <v>1</v>
      </c>
    </row>
    <row r="2" spans="1:9" x14ac:dyDescent="0.25">
      <c r="A2" s="1" t="s">
        <v>2</v>
      </c>
      <c r="D2" s="2" t="s">
        <v>3</v>
      </c>
    </row>
    <row r="4" spans="1:9" x14ac:dyDescent="0.25">
      <c r="A4" s="5" t="s">
        <v>4</v>
      </c>
      <c r="B4" s="6" t="s">
        <v>5</v>
      </c>
      <c r="C4" s="7"/>
      <c r="D4" s="8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x14ac:dyDescent="0.25">
      <c r="A5" s="12"/>
      <c r="B5" s="13" t="s">
        <v>12</v>
      </c>
      <c r="C5" s="14"/>
      <c r="D5" s="15"/>
      <c r="E5" s="12"/>
      <c r="F5" s="16"/>
      <c r="G5" s="16"/>
      <c r="H5" s="17"/>
    </row>
    <row r="6" spans="1:9" x14ac:dyDescent="0.25">
      <c r="A6" s="18">
        <v>622</v>
      </c>
      <c r="B6" s="19" t="s">
        <v>13</v>
      </c>
      <c r="F6" s="20"/>
    </row>
    <row r="8" spans="1:9" x14ac:dyDescent="0.25">
      <c r="A8" s="1">
        <v>1</v>
      </c>
      <c r="B8" s="2" t="s">
        <v>14</v>
      </c>
      <c r="D8" s="2" t="s">
        <v>15</v>
      </c>
      <c r="E8" s="1" t="s">
        <v>16</v>
      </c>
      <c r="F8" s="3">
        <v>1</v>
      </c>
      <c r="H8" s="3">
        <f>F8*G8</f>
        <v>0</v>
      </c>
      <c r="I8" s="4">
        <v>0</v>
      </c>
    </row>
    <row r="9" spans="1:9" x14ac:dyDescent="0.25">
      <c r="D9" s="2" t="s">
        <v>17</v>
      </c>
    </row>
    <row r="11" spans="1:9" x14ac:dyDescent="0.25">
      <c r="A11" s="1">
        <v>2</v>
      </c>
      <c r="B11" s="2" t="s">
        <v>14</v>
      </c>
      <c r="D11" s="2" t="s">
        <v>18</v>
      </c>
      <c r="E11" s="1" t="s">
        <v>16</v>
      </c>
      <c r="F11" s="3">
        <v>1</v>
      </c>
      <c r="H11" s="3">
        <f>F11*G11</f>
        <v>0</v>
      </c>
      <c r="I11" s="4">
        <v>0</v>
      </c>
    </row>
    <row r="12" spans="1:9" x14ac:dyDescent="0.25">
      <c r="D12" s="2" t="s">
        <v>19</v>
      </c>
    </row>
    <row r="13" spans="1:9" x14ac:dyDescent="0.25">
      <c r="A13" s="21" t="s">
        <v>20</v>
      </c>
      <c r="B13" s="22"/>
      <c r="C13" s="23"/>
      <c r="D13" s="22"/>
      <c r="E13" s="23"/>
      <c r="F13" s="24"/>
      <c r="G13" s="24"/>
      <c r="H13" s="25">
        <f>SUM(H7:H12)</f>
        <v>0</v>
      </c>
      <c r="I13" s="26">
        <f>SUM(I7:I12)</f>
        <v>0</v>
      </c>
    </row>
    <row r="14" spans="1:9" x14ac:dyDescent="0.25">
      <c r="B14" s="19" t="s">
        <v>12</v>
      </c>
    </row>
    <row r="15" spans="1:9" x14ac:dyDescent="0.25">
      <c r="A15" s="18">
        <v>713</v>
      </c>
      <c r="B15" s="19" t="s">
        <v>21</v>
      </c>
    </row>
    <row r="17" spans="1:9" x14ac:dyDescent="0.25">
      <c r="A17" s="1">
        <v>3</v>
      </c>
      <c r="B17" s="2" t="s">
        <v>22</v>
      </c>
      <c r="D17" s="2" t="s">
        <v>23</v>
      </c>
      <c r="E17" s="1" t="s">
        <v>24</v>
      </c>
      <c r="F17" s="3">
        <v>8</v>
      </c>
      <c r="H17" s="3">
        <f>F17*G17</f>
        <v>0</v>
      </c>
      <c r="I17" s="4">
        <v>2.4000000000000001E-4</v>
      </c>
    </row>
    <row r="19" spans="1:9" x14ac:dyDescent="0.25">
      <c r="A19" s="1">
        <v>4</v>
      </c>
      <c r="B19" s="2" t="s">
        <v>25</v>
      </c>
      <c r="D19" s="2" t="s">
        <v>26</v>
      </c>
      <c r="E19" s="1" t="s">
        <v>24</v>
      </c>
      <c r="F19" s="3">
        <v>8</v>
      </c>
      <c r="H19" s="3">
        <f>F19*G19</f>
        <v>0</v>
      </c>
      <c r="I19" s="4">
        <v>0</v>
      </c>
    </row>
    <row r="21" spans="1:9" x14ac:dyDescent="0.25">
      <c r="A21" s="1">
        <v>5</v>
      </c>
      <c r="B21" s="2" t="s">
        <v>27</v>
      </c>
      <c r="D21" s="2" t="s">
        <v>28</v>
      </c>
      <c r="E21" s="1" t="s">
        <v>24</v>
      </c>
      <c r="F21" s="3">
        <v>16</v>
      </c>
      <c r="H21" s="3">
        <f>F21*G21</f>
        <v>0</v>
      </c>
      <c r="I21" s="4">
        <v>4.8000000000000001E-4</v>
      </c>
    </row>
    <row r="23" spans="1:9" x14ac:dyDescent="0.25">
      <c r="A23" s="1">
        <v>6</v>
      </c>
      <c r="B23" s="2" t="s">
        <v>29</v>
      </c>
      <c r="D23" s="2" t="s">
        <v>30</v>
      </c>
      <c r="E23" s="1" t="s">
        <v>24</v>
      </c>
      <c r="F23" s="3">
        <v>16</v>
      </c>
      <c r="H23" s="3">
        <f>F23*G23</f>
        <v>0</v>
      </c>
      <c r="I23" s="4">
        <v>0</v>
      </c>
    </row>
    <row r="25" spans="1:9" x14ac:dyDescent="0.25">
      <c r="A25" s="1">
        <v>7</v>
      </c>
      <c r="B25" s="2" t="s">
        <v>31</v>
      </c>
      <c r="D25" s="2" t="s">
        <v>32</v>
      </c>
      <c r="E25" s="1" t="s">
        <v>33</v>
      </c>
      <c r="F25" s="3">
        <v>1E-3</v>
      </c>
      <c r="H25" s="3">
        <f>F25*G25</f>
        <v>0</v>
      </c>
      <c r="I25" s="4">
        <v>0</v>
      </c>
    </row>
    <row r="26" spans="1:9" x14ac:dyDescent="0.25">
      <c r="A26" s="21" t="s">
        <v>20</v>
      </c>
      <c r="B26" s="22"/>
      <c r="C26" s="23"/>
      <c r="D26" s="22"/>
      <c r="E26" s="23"/>
      <c r="F26" s="24"/>
      <c r="G26" s="24"/>
      <c r="H26" s="25">
        <f>SUM(H16:H25)</f>
        <v>0</v>
      </c>
      <c r="I26" s="26">
        <f>SUM(I16:I25)</f>
        <v>7.2000000000000005E-4</v>
      </c>
    </row>
    <row r="27" spans="1:9" x14ac:dyDescent="0.25">
      <c r="B27" s="19" t="s">
        <v>12</v>
      </c>
    </row>
    <row r="28" spans="1:9" x14ac:dyDescent="0.25">
      <c r="A28" s="18">
        <v>721</v>
      </c>
      <c r="B28" s="19" t="s">
        <v>34</v>
      </c>
    </row>
    <row r="30" spans="1:9" x14ac:dyDescent="0.25">
      <c r="A30" s="1">
        <v>8</v>
      </c>
      <c r="B30" s="2" t="s">
        <v>35</v>
      </c>
      <c r="D30" s="2" t="s">
        <v>36</v>
      </c>
      <c r="E30" s="1" t="s">
        <v>24</v>
      </c>
      <c r="F30" s="3">
        <v>4</v>
      </c>
      <c r="H30" s="3">
        <f>F30*G30</f>
        <v>0</v>
      </c>
      <c r="I30" s="4">
        <v>2.6800000000000001E-3</v>
      </c>
    </row>
    <row r="31" spans="1:9" x14ac:dyDescent="0.25">
      <c r="D31" s="2" t="s">
        <v>37</v>
      </c>
    </row>
    <row r="33" spans="1:9" x14ac:dyDescent="0.25">
      <c r="A33" s="1">
        <v>9</v>
      </c>
      <c r="B33" s="2" t="s">
        <v>38</v>
      </c>
      <c r="D33" s="2" t="s">
        <v>39</v>
      </c>
      <c r="E33" s="1" t="s">
        <v>40</v>
      </c>
      <c r="F33" s="3">
        <v>1</v>
      </c>
      <c r="H33" s="3">
        <f>F33*G33</f>
        <v>0</v>
      </c>
      <c r="I33" s="4">
        <v>5.7299999999999999E-3</v>
      </c>
    </row>
    <row r="35" spans="1:9" x14ac:dyDescent="0.25">
      <c r="A35" s="1">
        <v>10</v>
      </c>
      <c r="B35" s="2" t="s">
        <v>41</v>
      </c>
      <c r="D35" s="2" t="s">
        <v>42</v>
      </c>
      <c r="E35" s="1" t="s">
        <v>40</v>
      </c>
      <c r="F35" s="3">
        <v>1</v>
      </c>
      <c r="H35" s="3">
        <f>F35*G35</f>
        <v>0</v>
      </c>
      <c r="I35" s="4">
        <v>5.0000000000000001E-3</v>
      </c>
    </row>
    <row r="37" spans="1:9" x14ac:dyDescent="0.25">
      <c r="A37" s="1">
        <v>11</v>
      </c>
      <c r="B37" s="2" t="s">
        <v>43</v>
      </c>
      <c r="D37" s="2" t="s">
        <v>44</v>
      </c>
      <c r="E37" s="1" t="s">
        <v>24</v>
      </c>
      <c r="F37" s="3">
        <v>4</v>
      </c>
      <c r="H37" s="3">
        <f>F37*G37</f>
        <v>0</v>
      </c>
      <c r="I37" s="4">
        <v>0</v>
      </c>
    </row>
    <row r="39" spans="1:9" x14ac:dyDescent="0.25">
      <c r="A39" s="1">
        <v>12</v>
      </c>
      <c r="B39" s="2" t="s">
        <v>45</v>
      </c>
      <c r="D39" s="2" t="s">
        <v>46</v>
      </c>
      <c r="E39" s="1" t="s">
        <v>33</v>
      </c>
      <c r="F39" s="3">
        <v>1.2999999999999999E-2</v>
      </c>
      <c r="H39" s="3">
        <f>F39*G39</f>
        <v>0</v>
      </c>
      <c r="I39" s="4">
        <v>0</v>
      </c>
    </row>
    <row r="40" spans="1:9" x14ac:dyDescent="0.25">
      <c r="A40" s="21" t="s">
        <v>20</v>
      </c>
      <c r="B40" s="22"/>
      <c r="C40" s="23"/>
      <c r="D40" s="22"/>
      <c r="E40" s="23"/>
      <c r="F40" s="24"/>
      <c r="G40" s="24"/>
      <c r="H40" s="25">
        <f>SUM(H29:H39)</f>
        <v>0</v>
      </c>
      <c r="I40" s="26">
        <f>SUM(I29:I39)</f>
        <v>1.3410000000000002E-2</v>
      </c>
    </row>
    <row r="41" spans="1:9" x14ac:dyDescent="0.25">
      <c r="B41" s="19" t="s">
        <v>12</v>
      </c>
    </row>
    <row r="42" spans="1:9" x14ac:dyDescent="0.25">
      <c r="A42" s="18">
        <v>722</v>
      </c>
      <c r="B42" s="19" t="s">
        <v>47</v>
      </c>
    </row>
    <row r="44" spans="1:9" x14ac:dyDescent="0.25">
      <c r="A44" s="1">
        <v>13</v>
      </c>
      <c r="B44" s="2" t="s">
        <v>48</v>
      </c>
      <c r="D44" s="2" t="s">
        <v>49</v>
      </c>
      <c r="E44" s="1" t="s">
        <v>24</v>
      </c>
      <c r="F44" s="3">
        <v>8</v>
      </c>
      <c r="H44" s="3">
        <f>F44*G44</f>
        <v>0</v>
      </c>
      <c r="I44" s="4">
        <v>2.16E-3</v>
      </c>
    </row>
    <row r="46" spans="1:9" x14ac:dyDescent="0.25">
      <c r="A46" s="1">
        <v>14</v>
      </c>
      <c r="B46" s="2" t="s">
        <v>50</v>
      </c>
      <c r="D46" s="2" t="s">
        <v>51</v>
      </c>
      <c r="E46" s="1" t="s">
        <v>24</v>
      </c>
      <c r="F46" s="3">
        <v>16</v>
      </c>
      <c r="H46" s="3">
        <f>F46*G46</f>
        <v>0</v>
      </c>
      <c r="I46" s="4">
        <v>1.072E-2</v>
      </c>
    </row>
    <row r="48" spans="1:9" x14ac:dyDescent="0.25">
      <c r="A48" s="1">
        <v>15</v>
      </c>
      <c r="B48" s="2" t="s">
        <v>52</v>
      </c>
      <c r="D48" s="2" t="s">
        <v>53</v>
      </c>
      <c r="E48" s="1" t="s">
        <v>54</v>
      </c>
      <c r="F48" s="3">
        <v>1</v>
      </c>
      <c r="H48" s="3">
        <f>F48*G48</f>
        <v>0</v>
      </c>
      <c r="I48" s="4">
        <v>4.64E-3</v>
      </c>
    </row>
    <row r="50" spans="1:9" x14ac:dyDescent="0.25">
      <c r="A50" s="1">
        <v>16</v>
      </c>
      <c r="B50" s="2" t="s">
        <v>55</v>
      </c>
      <c r="D50" s="2" t="s">
        <v>56</v>
      </c>
      <c r="E50" s="1" t="s">
        <v>40</v>
      </c>
      <c r="F50" s="3">
        <v>1</v>
      </c>
      <c r="H50" s="3">
        <f>F50*G50</f>
        <v>0</v>
      </c>
      <c r="I50" s="4">
        <v>8.0000000000000004E-4</v>
      </c>
    </row>
    <row r="52" spans="1:9" x14ac:dyDescent="0.25">
      <c r="A52" s="1">
        <v>17</v>
      </c>
      <c r="B52" s="2" t="s">
        <v>57</v>
      </c>
      <c r="D52" s="2" t="s">
        <v>58</v>
      </c>
      <c r="E52" s="1" t="s">
        <v>24</v>
      </c>
      <c r="F52" s="3">
        <v>24</v>
      </c>
      <c r="H52" s="3">
        <f>F52*G52</f>
        <v>0</v>
      </c>
      <c r="I52" s="4">
        <v>4.3200000000000001E-3</v>
      </c>
    </row>
    <row r="53" spans="1:9" x14ac:dyDescent="0.25">
      <c r="B53" s="2" t="s">
        <v>59</v>
      </c>
      <c r="C53" s="1" t="s">
        <v>60</v>
      </c>
      <c r="D53" s="2" t="s">
        <v>61</v>
      </c>
      <c r="G53" s="3">
        <v>24</v>
      </c>
    </row>
    <row r="55" spans="1:9" x14ac:dyDescent="0.25">
      <c r="A55" s="1">
        <v>18</v>
      </c>
      <c r="B55" s="2" t="s">
        <v>62</v>
      </c>
      <c r="D55" s="2" t="s">
        <v>63</v>
      </c>
      <c r="E55" s="1" t="s">
        <v>24</v>
      </c>
      <c r="F55" s="3">
        <v>24</v>
      </c>
      <c r="H55" s="3">
        <f>F55*G55</f>
        <v>0</v>
      </c>
      <c r="I55" s="4">
        <v>2.4000000000000001E-4</v>
      </c>
    </row>
    <row r="57" spans="1:9" x14ac:dyDescent="0.25">
      <c r="A57" s="1">
        <v>19</v>
      </c>
      <c r="B57" s="2" t="s">
        <v>64</v>
      </c>
      <c r="D57" s="2" t="s">
        <v>65</v>
      </c>
      <c r="E57" s="1" t="s">
        <v>33</v>
      </c>
      <c r="F57" s="3">
        <v>2.3E-2</v>
      </c>
      <c r="H57" s="3">
        <f>F57*G57</f>
        <v>0</v>
      </c>
      <c r="I57" s="4">
        <v>0</v>
      </c>
    </row>
    <row r="58" spans="1:9" x14ac:dyDescent="0.25">
      <c r="A58" s="21" t="s">
        <v>20</v>
      </c>
      <c r="B58" s="22"/>
      <c r="C58" s="23"/>
      <c r="D58" s="22"/>
      <c r="E58" s="23"/>
      <c r="F58" s="24"/>
      <c r="G58" s="24"/>
      <c r="H58" s="25">
        <f>SUM(H43:H57)</f>
        <v>0</v>
      </c>
      <c r="I58" s="26">
        <f>SUM(I43:I57)</f>
        <v>2.2880000000000001E-2</v>
      </c>
    </row>
    <row r="59" spans="1:9" x14ac:dyDescent="0.25">
      <c r="B59" s="19" t="s">
        <v>12</v>
      </c>
    </row>
    <row r="60" spans="1:9" x14ac:dyDescent="0.25">
      <c r="A60" s="18">
        <v>723</v>
      </c>
      <c r="B60" s="19" t="s">
        <v>66</v>
      </c>
    </row>
    <row r="62" spans="1:9" x14ac:dyDescent="0.25">
      <c r="A62" s="1">
        <v>20</v>
      </c>
      <c r="B62" s="2" t="s">
        <v>67</v>
      </c>
      <c r="D62" s="2" t="s">
        <v>68</v>
      </c>
      <c r="E62" s="1" t="s">
        <v>24</v>
      </c>
      <c r="F62" s="3">
        <v>2</v>
      </c>
      <c r="H62" s="3">
        <f>F62*G62</f>
        <v>0</v>
      </c>
      <c r="I62" s="4">
        <v>4.8599999999999997E-3</v>
      </c>
    </row>
    <row r="64" spans="1:9" x14ac:dyDescent="0.25">
      <c r="A64" s="1">
        <v>21</v>
      </c>
      <c r="B64" s="2" t="s">
        <v>69</v>
      </c>
      <c r="D64" s="2" t="s">
        <v>70</v>
      </c>
      <c r="E64" s="1" t="s">
        <v>24</v>
      </c>
      <c r="F64" s="3">
        <v>2</v>
      </c>
      <c r="H64" s="3">
        <f>F64*G64</f>
        <v>0</v>
      </c>
      <c r="I64" s="4">
        <v>2.6020000000000001E-2</v>
      </c>
    </row>
    <row r="66" spans="1:9" x14ac:dyDescent="0.25">
      <c r="A66" s="1">
        <v>22</v>
      </c>
      <c r="B66" s="2" t="s">
        <v>71</v>
      </c>
      <c r="D66" s="2" t="s">
        <v>72</v>
      </c>
      <c r="E66" s="1" t="s">
        <v>54</v>
      </c>
      <c r="F66" s="3">
        <v>2</v>
      </c>
      <c r="H66" s="3">
        <f>F66*G66</f>
        <v>0</v>
      </c>
      <c r="I66" s="4">
        <v>2.7000000000000001E-3</v>
      </c>
    </row>
    <row r="68" spans="1:9" x14ac:dyDescent="0.25">
      <c r="A68" s="1">
        <v>23</v>
      </c>
      <c r="B68" s="2" t="s">
        <v>73</v>
      </c>
      <c r="D68" s="2" t="s">
        <v>74</v>
      </c>
      <c r="E68" s="1" t="s">
        <v>54</v>
      </c>
      <c r="F68" s="3">
        <v>2</v>
      </c>
      <c r="H68" s="3">
        <f>F68*G68</f>
        <v>0</v>
      </c>
      <c r="I68" s="4">
        <v>6.0000000000000002E-5</v>
      </c>
    </row>
    <row r="70" spans="1:9" x14ac:dyDescent="0.25">
      <c r="A70" s="1">
        <v>24</v>
      </c>
      <c r="B70" s="2" t="s">
        <v>75</v>
      </c>
      <c r="D70" s="2" t="s">
        <v>76</v>
      </c>
      <c r="E70" s="1" t="s">
        <v>40</v>
      </c>
      <c r="F70" s="3">
        <v>2</v>
      </c>
      <c r="H70" s="3">
        <f>F70*G70</f>
        <v>0</v>
      </c>
      <c r="I70" s="4">
        <v>1.1999999999999999E-3</v>
      </c>
    </row>
    <row r="72" spans="1:9" x14ac:dyDescent="0.25">
      <c r="A72" s="1">
        <v>25</v>
      </c>
      <c r="B72" s="2" t="s">
        <v>77</v>
      </c>
      <c r="D72" s="2" t="s">
        <v>78</v>
      </c>
      <c r="E72" s="1" t="s">
        <v>54</v>
      </c>
      <c r="F72" s="3">
        <v>2</v>
      </c>
      <c r="H72" s="3">
        <f>F72*G72</f>
        <v>0</v>
      </c>
      <c r="I72" s="4">
        <v>0</v>
      </c>
    </row>
    <row r="74" spans="1:9" x14ac:dyDescent="0.25">
      <c r="A74" s="1">
        <v>26</v>
      </c>
      <c r="B74" s="2" t="s">
        <v>79</v>
      </c>
      <c r="D74" s="2" t="s">
        <v>80</v>
      </c>
      <c r="E74" s="1" t="s">
        <v>24</v>
      </c>
      <c r="F74" s="3">
        <v>10</v>
      </c>
      <c r="H74" s="3">
        <f>F74*G74</f>
        <v>0</v>
      </c>
      <c r="I74" s="4">
        <v>0</v>
      </c>
    </row>
    <row r="76" spans="1:9" x14ac:dyDescent="0.25">
      <c r="A76" s="1">
        <v>27</v>
      </c>
      <c r="B76" s="2" t="s">
        <v>81</v>
      </c>
      <c r="D76" s="2" t="s">
        <v>82</v>
      </c>
      <c r="E76" s="1" t="s">
        <v>54</v>
      </c>
      <c r="F76" s="3">
        <v>2</v>
      </c>
      <c r="H76" s="3">
        <f>F76*G76</f>
        <v>0</v>
      </c>
      <c r="I76" s="4">
        <v>0</v>
      </c>
    </row>
    <row r="78" spans="1:9" x14ac:dyDescent="0.25">
      <c r="A78" s="1">
        <v>28</v>
      </c>
      <c r="B78" s="2" t="s">
        <v>83</v>
      </c>
      <c r="D78" s="2" t="s">
        <v>84</v>
      </c>
      <c r="E78" s="1" t="s">
        <v>33</v>
      </c>
      <c r="F78" s="3">
        <v>3.5000000000000003E-2</v>
      </c>
      <c r="H78" s="3">
        <f>F78*G78</f>
        <v>0</v>
      </c>
      <c r="I78" s="4">
        <v>0</v>
      </c>
    </row>
    <row r="79" spans="1:9" x14ac:dyDescent="0.25">
      <c r="A79" s="21" t="s">
        <v>20</v>
      </c>
      <c r="B79" s="22"/>
      <c r="C79" s="23"/>
      <c r="D79" s="22"/>
      <c r="E79" s="23"/>
      <c r="F79" s="24"/>
      <c r="G79" s="24"/>
      <c r="H79" s="25">
        <f>SUM(H61:H78)</f>
        <v>0</v>
      </c>
      <c r="I79" s="26">
        <f>SUM(I61:I78)</f>
        <v>3.4839999999999996E-2</v>
      </c>
    </row>
    <row r="80" spans="1:9" x14ac:dyDescent="0.25">
      <c r="B80" s="19" t="s">
        <v>12</v>
      </c>
    </row>
    <row r="81" spans="1:9" x14ac:dyDescent="0.25">
      <c r="A81" s="18">
        <v>731</v>
      </c>
      <c r="B81" s="19" t="s">
        <v>85</v>
      </c>
    </row>
    <row r="83" spans="1:9" x14ac:dyDescent="0.25">
      <c r="A83" s="1">
        <v>29</v>
      </c>
      <c r="B83" s="2" t="s">
        <v>86</v>
      </c>
      <c r="D83" s="2" t="s">
        <v>87</v>
      </c>
      <c r="E83" s="1" t="s">
        <v>88</v>
      </c>
      <c r="F83" s="3">
        <v>2</v>
      </c>
      <c r="H83" s="3">
        <f>F83*G83</f>
        <v>0</v>
      </c>
      <c r="I83" s="4">
        <v>1E-3</v>
      </c>
    </row>
    <row r="85" spans="1:9" x14ac:dyDescent="0.25">
      <c r="A85" s="1">
        <v>30</v>
      </c>
      <c r="B85" s="2" t="s">
        <v>89</v>
      </c>
      <c r="D85" s="2" t="s">
        <v>90</v>
      </c>
      <c r="E85" s="1" t="s">
        <v>16</v>
      </c>
      <c r="F85" s="3">
        <v>2</v>
      </c>
      <c r="H85" s="3">
        <f>F85*G85</f>
        <v>0</v>
      </c>
      <c r="I85" s="4">
        <v>0.06</v>
      </c>
    </row>
    <row r="86" spans="1:9" x14ac:dyDescent="0.25">
      <c r="D86" s="2" t="s">
        <v>91</v>
      </c>
    </row>
    <row r="88" spans="1:9" x14ac:dyDescent="0.25">
      <c r="A88" s="1">
        <v>31</v>
      </c>
      <c r="B88" s="2" t="s">
        <v>92</v>
      </c>
      <c r="D88" s="2" t="s">
        <v>93</v>
      </c>
      <c r="E88" s="1" t="s">
        <v>94</v>
      </c>
      <c r="F88" s="3">
        <v>12</v>
      </c>
      <c r="H88" s="3">
        <f>F88*G88</f>
        <v>0</v>
      </c>
      <c r="I88" s="4">
        <v>0</v>
      </c>
    </row>
    <row r="89" spans="1:9" x14ac:dyDescent="0.25">
      <c r="D89" s="2" t="s">
        <v>95</v>
      </c>
    </row>
    <row r="91" spans="1:9" x14ac:dyDescent="0.25">
      <c r="A91" s="1">
        <v>32</v>
      </c>
      <c r="B91" s="2" t="s">
        <v>96</v>
      </c>
      <c r="D91" s="2" t="s">
        <v>97</v>
      </c>
      <c r="E91" s="1" t="s">
        <v>54</v>
      </c>
      <c r="F91" s="3">
        <v>1</v>
      </c>
      <c r="H91" s="3">
        <f>F91*G91</f>
        <v>0</v>
      </c>
      <c r="I91" s="4">
        <v>7.6000000000000004E-4</v>
      </c>
    </row>
    <row r="93" spans="1:9" x14ac:dyDescent="0.25">
      <c r="A93" s="1">
        <v>33</v>
      </c>
      <c r="B93" s="2" t="s">
        <v>98</v>
      </c>
      <c r="D93" s="2" t="s">
        <v>99</v>
      </c>
      <c r="E93" s="1" t="s">
        <v>40</v>
      </c>
      <c r="F93" s="3">
        <v>1</v>
      </c>
      <c r="H93" s="3">
        <f>F93*G93</f>
        <v>0</v>
      </c>
      <c r="I93" s="4">
        <v>1E-3</v>
      </c>
    </row>
    <row r="95" spans="1:9" x14ac:dyDescent="0.25">
      <c r="A95" s="1">
        <v>34</v>
      </c>
      <c r="B95" s="2" t="s">
        <v>100</v>
      </c>
      <c r="D95" s="2" t="s">
        <v>101</v>
      </c>
      <c r="E95" s="1" t="s">
        <v>40</v>
      </c>
      <c r="F95" s="3">
        <v>1</v>
      </c>
      <c r="H95" s="3">
        <f>F95*G95</f>
        <v>0</v>
      </c>
      <c r="I95" s="4">
        <v>5.6499999999999996E-3</v>
      </c>
    </row>
    <row r="97" spans="1:9" x14ac:dyDescent="0.25">
      <c r="A97" s="1">
        <v>35</v>
      </c>
      <c r="B97" s="2" t="s">
        <v>102</v>
      </c>
      <c r="D97" s="2" t="s">
        <v>103</v>
      </c>
      <c r="E97" s="1" t="s">
        <v>40</v>
      </c>
      <c r="F97" s="3">
        <v>6</v>
      </c>
      <c r="H97" s="3">
        <f>F97*G97</f>
        <v>0</v>
      </c>
      <c r="I97" s="4">
        <v>0.34799999999999998</v>
      </c>
    </row>
    <row r="99" spans="1:9" x14ac:dyDescent="0.25">
      <c r="A99" s="1">
        <v>36</v>
      </c>
      <c r="B99" s="2" t="s">
        <v>104</v>
      </c>
      <c r="D99" s="2" t="s">
        <v>105</v>
      </c>
      <c r="E99" s="1" t="s">
        <v>16</v>
      </c>
      <c r="F99" s="3">
        <v>1</v>
      </c>
      <c r="H99" s="3">
        <f>F99*G99</f>
        <v>0</v>
      </c>
      <c r="I99" s="4">
        <v>0</v>
      </c>
    </row>
    <row r="100" spans="1:9" x14ac:dyDescent="0.25">
      <c r="D100" s="2" t="s">
        <v>106</v>
      </c>
    </row>
    <row r="102" spans="1:9" x14ac:dyDescent="0.25">
      <c r="A102" s="1">
        <v>37</v>
      </c>
      <c r="B102" s="2" t="s">
        <v>107</v>
      </c>
      <c r="D102" s="2" t="s">
        <v>108</v>
      </c>
      <c r="E102" s="1" t="s">
        <v>24</v>
      </c>
      <c r="F102" s="3">
        <v>10</v>
      </c>
      <c r="H102" s="3">
        <f>F102*G102</f>
        <v>0</v>
      </c>
      <c r="I102" s="4">
        <v>0.105</v>
      </c>
    </row>
    <row r="104" spans="1:9" x14ac:dyDescent="0.25">
      <c r="A104" s="1">
        <v>38</v>
      </c>
      <c r="B104" s="2" t="s">
        <v>109</v>
      </c>
      <c r="D104" s="2" t="s">
        <v>110</v>
      </c>
      <c r="E104" s="1" t="s">
        <v>16</v>
      </c>
      <c r="F104" s="3">
        <v>1</v>
      </c>
      <c r="H104" s="3">
        <f>F104*G104</f>
        <v>0</v>
      </c>
      <c r="I104" s="4">
        <v>1.0200000000000001E-3</v>
      </c>
    </row>
    <row r="106" spans="1:9" x14ac:dyDescent="0.25">
      <c r="A106" s="1">
        <v>39</v>
      </c>
      <c r="B106" s="2" t="s">
        <v>14</v>
      </c>
      <c r="D106" s="2" t="s">
        <v>111</v>
      </c>
      <c r="E106" s="1" t="s">
        <v>16</v>
      </c>
      <c r="F106" s="3">
        <v>1</v>
      </c>
      <c r="H106" s="3">
        <f>F106*G106</f>
        <v>0</v>
      </c>
      <c r="I106" s="4">
        <v>0</v>
      </c>
    </row>
    <row r="108" spans="1:9" x14ac:dyDescent="0.25">
      <c r="A108" s="1">
        <v>40</v>
      </c>
      <c r="B108" s="2" t="s">
        <v>112</v>
      </c>
      <c r="D108" s="2" t="s">
        <v>113</v>
      </c>
      <c r="E108" s="1" t="s">
        <v>33</v>
      </c>
      <c r="F108" s="3">
        <v>0.52200000000000002</v>
      </c>
      <c r="H108" s="3">
        <f>F108*G108</f>
        <v>0</v>
      </c>
      <c r="I108" s="4">
        <v>0</v>
      </c>
    </row>
    <row r="109" spans="1:9" x14ac:dyDescent="0.25">
      <c r="A109" s="21" t="s">
        <v>20</v>
      </c>
      <c r="B109" s="22"/>
      <c r="C109" s="23"/>
      <c r="D109" s="22"/>
      <c r="E109" s="23"/>
      <c r="F109" s="24"/>
      <c r="G109" s="24"/>
      <c r="H109" s="25">
        <f>SUM(H82:H108)</f>
        <v>0</v>
      </c>
      <c r="I109" s="26">
        <f>SUM(I82:I108)</f>
        <v>0.52242999999999995</v>
      </c>
    </row>
    <row r="110" spans="1:9" x14ac:dyDescent="0.25">
      <c r="B110" s="19" t="s">
        <v>12</v>
      </c>
    </row>
    <row r="111" spans="1:9" x14ac:dyDescent="0.25">
      <c r="A111" s="18">
        <v>732</v>
      </c>
      <c r="B111" s="19" t="s">
        <v>114</v>
      </c>
    </row>
    <row r="113" spans="1:9" x14ac:dyDescent="0.25">
      <c r="A113" s="1">
        <v>41</v>
      </c>
      <c r="B113" s="2" t="s">
        <v>115</v>
      </c>
      <c r="D113" s="2" t="s">
        <v>116</v>
      </c>
      <c r="E113" s="1" t="s">
        <v>88</v>
      </c>
      <c r="F113" s="3">
        <v>1</v>
      </c>
      <c r="H113" s="3">
        <f>F113*G113</f>
        <v>0</v>
      </c>
      <c r="I113" s="4">
        <v>9.5269999999999994E-2</v>
      </c>
    </row>
    <row r="115" spans="1:9" x14ac:dyDescent="0.25">
      <c r="A115" s="1">
        <v>42</v>
      </c>
      <c r="B115" s="2" t="s">
        <v>117</v>
      </c>
      <c r="D115" s="2" t="s">
        <v>118</v>
      </c>
      <c r="E115" s="1" t="s">
        <v>40</v>
      </c>
      <c r="F115" s="3">
        <v>1</v>
      </c>
      <c r="H115" s="3">
        <f>F115*G115</f>
        <v>0</v>
      </c>
      <c r="I115" s="4">
        <v>0.08</v>
      </c>
    </row>
    <row r="117" spans="1:9" x14ac:dyDescent="0.25">
      <c r="A117" s="1">
        <v>43</v>
      </c>
      <c r="B117" s="2" t="s">
        <v>119</v>
      </c>
      <c r="D117" s="2" t="s">
        <v>120</v>
      </c>
      <c r="E117" s="1" t="s">
        <v>54</v>
      </c>
      <c r="F117" s="3">
        <v>1</v>
      </c>
      <c r="H117" s="3">
        <f>F117*G117</f>
        <v>0</v>
      </c>
      <c r="I117" s="4">
        <v>3.0000000000000001E-5</v>
      </c>
    </row>
    <row r="119" spans="1:9" x14ac:dyDescent="0.25">
      <c r="A119" s="1">
        <v>44</v>
      </c>
      <c r="B119" s="2" t="s">
        <v>121</v>
      </c>
      <c r="D119" s="2" t="s">
        <v>116</v>
      </c>
      <c r="E119" s="1" t="s">
        <v>40</v>
      </c>
      <c r="F119" s="3">
        <v>1</v>
      </c>
      <c r="H119" s="3">
        <f>F119*G119</f>
        <v>0</v>
      </c>
      <c r="I119" s="4">
        <v>1E-3</v>
      </c>
    </row>
    <row r="121" spans="1:9" x14ac:dyDescent="0.25">
      <c r="A121" s="1">
        <v>45</v>
      </c>
      <c r="B121" s="2" t="s">
        <v>122</v>
      </c>
      <c r="D121" s="2" t="s">
        <v>123</v>
      </c>
      <c r="E121" s="1" t="s">
        <v>88</v>
      </c>
      <c r="F121" s="3">
        <v>1</v>
      </c>
      <c r="H121" s="3">
        <f>F121*G121</f>
        <v>0</v>
      </c>
      <c r="I121" s="4">
        <v>0.18978999999999999</v>
      </c>
    </row>
    <row r="123" spans="1:9" x14ac:dyDescent="0.25">
      <c r="A123" s="1">
        <v>46</v>
      </c>
      <c r="B123" s="2" t="s">
        <v>124</v>
      </c>
      <c r="D123" s="2" t="s">
        <v>125</v>
      </c>
      <c r="E123" s="1" t="s">
        <v>40</v>
      </c>
      <c r="F123" s="3">
        <v>1</v>
      </c>
      <c r="H123" s="3">
        <f>F123*G123</f>
        <v>0</v>
      </c>
      <c r="I123" s="4">
        <v>0.06</v>
      </c>
    </row>
    <row r="124" spans="1:9" x14ac:dyDescent="0.25">
      <c r="D124" s="2" t="s">
        <v>126</v>
      </c>
    </row>
    <row r="126" spans="1:9" x14ac:dyDescent="0.25">
      <c r="A126" s="1">
        <v>47</v>
      </c>
      <c r="B126" s="2" t="s">
        <v>127</v>
      </c>
      <c r="D126" s="2" t="s">
        <v>128</v>
      </c>
      <c r="E126" s="1" t="s">
        <v>88</v>
      </c>
      <c r="F126" s="3">
        <v>1</v>
      </c>
      <c r="H126" s="3">
        <f>F126*G126</f>
        <v>0</v>
      </c>
      <c r="I126" s="4">
        <v>9.2499999999999995E-3</v>
      </c>
    </row>
    <row r="128" spans="1:9" x14ac:dyDescent="0.25">
      <c r="A128" s="1">
        <v>48</v>
      </c>
      <c r="B128" s="2" t="s">
        <v>129</v>
      </c>
      <c r="D128" s="2" t="s">
        <v>130</v>
      </c>
      <c r="E128" s="1" t="s">
        <v>40</v>
      </c>
      <c r="F128" s="3">
        <v>1</v>
      </c>
      <c r="H128" s="3">
        <f>F128*G128</f>
        <v>0</v>
      </c>
      <c r="I128" s="4">
        <v>7.4999999999999997E-3</v>
      </c>
    </row>
    <row r="129" spans="1:9" x14ac:dyDescent="0.25">
      <c r="D129" s="2" t="s">
        <v>131</v>
      </c>
    </row>
    <row r="131" spans="1:9" x14ac:dyDescent="0.25">
      <c r="A131" s="1">
        <v>49</v>
      </c>
      <c r="B131" s="2" t="s">
        <v>132</v>
      </c>
      <c r="D131" s="2" t="s">
        <v>133</v>
      </c>
      <c r="E131" s="1" t="s">
        <v>54</v>
      </c>
      <c r="F131" s="3">
        <v>1</v>
      </c>
      <c r="H131" s="3">
        <f>F131*G131</f>
        <v>0</v>
      </c>
      <c r="I131" s="4">
        <v>3.0000000000000001E-5</v>
      </c>
    </row>
    <row r="133" spans="1:9" x14ac:dyDescent="0.25">
      <c r="A133" s="1">
        <v>50</v>
      </c>
      <c r="B133" s="2" t="s">
        <v>134</v>
      </c>
      <c r="D133" s="2" t="s">
        <v>135</v>
      </c>
      <c r="E133" s="1" t="s">
        <v>40</v>
      </c>
      <c r="F133" s="3">
        <v>1</v>
      </c>
      <c r="H133" s="3">
        <f>F133*G133</f>
        <v>0</v>
      </c>
      <c r="I133" s="4">
        <v>1.4999999999999999E-2</v>
      </c>
    </row>
    <row r="135" spans="1:9" x14ac:dyDescent="0.25">
      <c r="A135" s="1">
        <v>51</v>
      </c>
      <c r="B135" s="2" t="s">
        <v>136</v>
      </c>
      <c r="D135" s="2" t="s">
        <v>137</v>
      </c>
      <c r="E135" s="1" t="s">
        <v>40</v>
      </c>
      <c r="F135" s="3">
        <v>1</v>
      </c>
      <c r="H135" s="3">
        <f>F135*G135</f>
        <v>0</v>
      </c>
      <c r="I135" s="4">
        <v>3.2000000000000001E-2</v>
      </c>
    </row>
    <row r="136" spans="1:9" x14ac:dyDescent="0.25">
      <c r="D136" s="2" t="s">
        <v>138</v>
      </c>
    </row>
    <row r="138" spans="1:9" x14ac:dyDescent="0.25">
      <c r="A138" s="1">
        <v>52</v>
      </c>
      <c r="B138" s="2" t="s">
        <v>139</v>
      </c>
      <c r="D138" s="2" t="s">
        <v>140</v>
      </c>
      <c r="E138" s="1" t="s">
        <v>40</v>
      </c>
      <c r="F138" s="3">
        <v>1</v>
      </c>
      <c r="H138" s="3">
        <f>F138*G138</f>
        <v>0</v>
      </c>
      <c r="I138" s="4">
        <v>3.2000000000000001E-2</v>
      </c>
    </row>
    <row r="140" spans="1:9" x14ac:dyDescent="0.25">
      <c r="A140" s="1">
        <v>53</v>
      </c>
      <c r="B140" s="2" t="s">
        <v>141</v>
      </c>
      <c r="D140" s="2" t="s">
        <v>142</v>
      </c>
      <c r="E140" s="1" t="s">
        <v>40</v>
      </c>
      <c r="F140" s="3">
        <v>3</v>
      </c>
      <c r="H140" s="3">
        <f>F140*G140</f>
        <v>0</v>
      </c>
      <c r="I140" s="4">
        <v>9.6000000000000002E-2</v>
      </c>
    </row>
    <row r="141" spans="1:9" x14ac:dyDescent="0.25">
      <c r="D141" s="2" t="s">
        <v>143</v>
      </c>
    </row>
    <row r="143" spans="1:9" x14ac:dyDescent="0.25">
      <c r="A143" s="1">
        <v>54</v>
      </c>
      <c r="B143" s="2" t="s">
        <v>14</v>
      </c>
      <c r="D143" s="2" t="s">
        <v>144</v>
      </c>
      <c r="E143" s="1" t="s">
        <v>16</v>
      </c>
      <c r="F143" s="3">
        <v>1</v>
      </c>
      <c r="H143" s="3">
        <f>F143*G143</f>
        <v>0</v>
      </c>
      <c r="I143" s="4">
        <v>0</v>
      </c>
    </row>
    <row r="145" spans="1:9" x14ac:dyDescent="0.25">
      <c r="A145" s="1">
        <v>55</v>
      </c>
      <c r="B145" s="2" t="s">
        <v>145</v>
      </c>
      <c r="D145" s="2" t="s">
        <v>146</v>
      </c>
      <c r="E145" s="1" t="s">
        <v>40</v>
      </c>
      <c r="F145" s="3">
        <v>1</v>
      </c>
      <c r="H145" s="3">
        <f>F145*G145</f>
        <v>0</v>
      </c>
      <c r="I145" s="4">
        <v>0.06</v>
      </c>
    </row>
    <row r="146" spans="1:9" x14ac:dyDescent="0.25">
      <c r="D146" s="2" t="s">
        <v>147</v>
      </c>
    </row>
    <row r="148" spans="1:9" x14ac:dyDescent="0.25">
      <c r="A148" s="1">
        <v>56</v>
      </c>
      <c r="B148" s="2" t="s">
        <v>14</v>
      </c>
      <c r="D148" s="2" t="s">
        <v>148</v>
      </c>
      <c r="E148" s="1" t="s">
        <v>16</v>
      </c>
      <c r="F148" s="3">
        <v>1</v>
      </c>
      <c r="H148" s="3">
        <f>F148*G148</f>
        <v>0</v>
      </c>
      <c r="I148" s="4">
        <v>0</v>
      </c>
    </row>
    <row r="150" spans="1:9" x14ac:dyDescent="0.25">
      <c r="A150" s="1">
        <v>57</v>
      </c>
      <c r="B150" s="2" t="s">
        <v>119</v>
      </c>
      <c r="D150" s="2" t="s">
        <v>120</v>
      </c>
      <c r="E150" s="1" t="s">
        <v>54</v>
      </c>
      <c r="F150" s="3">
        <v>2</v>
      </c>
      <c r="H150" s="3">
        <f>F150*G150</f>
        <v>0</v>
      </c>
      <c r="I150" s="4">
        <v>6.0000000000000002E-5</v>
      </c>
    </row>
    <row r="152" spans="1:9" x14ac:dyDescent="0.25">
      <c r="A152" s="1">
        <v>58</v>
      </c>
      <c r="B152" s="2" t="s">
        <v>149</v>
      </c>
      <c r="D152" s="2" t="s">
        <v>150</v>
      </c>
      <c r="E152" s="1" t="s">
        <v>40</v>
      </c>
      <c r="F152" s="3">
        <v>2</v>
      </c>
      <c r="H152" s="3">
        <f>F152*G152</f>
        <v>0</v>
      </c>
      <c r="I152" s="4">
        <v>2E-3</v>
      </c>
    </row>
    <row r="154" spans="1:9" x14ac:dyDescent="0.25">
      <c r="A154" s="1">
        <v>59</v>
      </c>
      <c r="B154" s="2" t="s">
        <v>151</v>
      </c>
      <c r="D154" s="2" t="s">
        <v>152</v>
      </c>
      <c r="E154" s="1" t="s">
        <v>88</v>
      </c>
      <c r="F154" s="3">
        <v>4</v>
      </c>
      <c r="H154" s="3">
        <f>F154*G154</f>
        <v>0</v>
      </c>
      <c r="I154" s="4">
        <v>1.6000000000000001E-4</v>
      </c>
    </row>
    <row r="156" spans="1:9" x14ac:dyDescent="0.25">
      <c r="A156" s="1">
        <v>60</v>
      </c>
      <c r="B156" s="2" t="s">
        <v>153</v>
      </c>
      <c r="D156" s="2" t="s">
        <v>154</v>
      </c>
      <c r="E156" s="1" t="s">
        <v>40</v>
      </c>
      <c r="F156" s="3">
        <v>1</v>
      </c>
      <c r="H156" s="3">
        <f>F156*G156</f>
        <v>0</v>
      </c>
      <c r="I156" s="4">
        <v>1.4E-2</v>
      </c>
    </row>
    <row r="158" spans="1:9" x14ac:dyDescent="0.25">
      <c r="A158" s="1">
        <v>61</v>
      </c>
      <c r="B158" s="2" t="s">
        <v>155</v>
      </c>
      <c r="D158" s="2" t="s">
        <v>156</v>
      </c>
      <c r="E158" s="1" t="s">
        <v>40</v>
      </c>
      <c r="F158" s="3">
        <v>1</v>
      </c>
      <c r="H158" s="3">
        <f>F158*G158</f>
        <v>0</v>
      </c>
      <c r="I158" s="4">
        <v>1.4E-2</v>
      </c>
    </row>
    <row r="160" spans="1:9" x14ac:dyDescent="0.25">
      <c r="A160" s="1">
        <v>62</v>
      </c>
      <c r="B160" s="2" t="s">
        <v>157</v>
      </c>
      <c r="D160" s="2" t="s">
        <v>158</v>
      </c>
      <c r="E160" s="1" t="s">
        <v>40</v>
      </c>
      <c r="F160" s="3">
        <v>1</v>
      </c>
      <c r="H160" s="3">
        <f>F160*G160</f>
        <v>0</v>
      </c>
      <c r="I160" s="4">
        <v>8.0000000000000002E-3</v>
      </c>
    </row>
    <row r="162" spans="1:9" x14ac:dyDescent="0.25">
      <c r="A162" s="1">
        <v>63</v>
      </c>
      <c r="B162" s="2" t="s">
        <v>159</v>
      </c>
      <c r="D162" s="2" t="s">
        <v>160</v>
      </c>
      <c r="E162" s="1" t="s">
        <v>40</v>
      </c>
      <c r="F162" s="3">
        <v>1</v>
      </c>
      <c r="H162" s="3">
        <f>F162*G162</f>
        <v>0</v>
      </c>
      <c r="I162" s="4">
        <v>3.5000000000000001E-3</v>
      </c>
    </row>
    <row r="164" spans="1:9" x14ac:dyDescent="0.25">
      <c r="A164" s="1">
        <v>64</v>
      </c>
      <c r="B164" s="2" t="s">
        <v>161</v>
      </c>
      <c r="D164" s="2" t="s">
        <v>162</v>
      </c>
      <c r="E164" s="1" t="s">
        <v>33</v>
      </c>
      <c r="F164" s="3">
        <v>0.72</v>
      </c>
      <c r="H164" s="3">
        <f>F164*G164</f>
        <v>0</v>
      </c>
      <c r="I164" s="4">
        <v>0</v>
      </c>
    </row>
    <row r="165" spans="1:9" x14ac:dyDescent="0.25">
      <c r="A165" s="21" t="s">
        <v>20</v>
      </c>
      <c r="B165" s="22"/>
      <c r="C165" s="23"/>
      <c r="D165" s="22"/>
      <c r="E165" s="23"/>
      <c r="F165" s="24"/>
      <c r="G165" s="24"/>
      <c r="H165" s="25">
        <f>SUM(H112:H164)</f>
        <v>0</v>
      </c>
      <c r="I165" s="26">
        <f>SUM(I112:I164)</f>
        <v>0.71958999999999995</v>
      </c>
    </row>
    <row r="166" spans="1:9" x14ac:dyDescent="0.25">
      <c r="B166" s="19" t="s">
        <v>12</v>
      </c>
    </row>
    <row r="167" spans="1:9" x14ac:dyDescent="0.25">
      <c r="A167" s="18">
        <v>733</v>
      </c>
      <c r="B167" s="19" t="s">
        <v>163</v>
      </c>
    </row>
    <row r="169" spans="1:9" x14ac:dyDescent="0.25">
      <c r="A169" s="1">
        <v>65</v>
      </c>
      <c r="B169" s="2" t="s">
        <v>164</v>
      </c>
      <c r="D169" s="2" t="s">
        <v>165</v>
      </c>
      <c r="E169" s="1" t="s">
        <v>24</v>
      </c>
      <c r="F169" s="3">
        <v>6</v>
      </c>
      <c r="H169" s="3">
        <f>F169*G169</f>
        <v>0</v>
      </c>
      <c r="I169" s="4">
        <v>4.5659999999999999E-2</v>
      </c>
    </row>
    <row r="171" spans="1:9" x14ac:dyDescent="0.25">
      <c r="A171" s="1">
        <v>66</v>
      </c>
      <c r="B171" s="2" t="s">
        <v>166</v>
      </c>
      <c r="D171" s="2" t="s">
        <v>167</v>
      </c>
      <c r="E171" s="1" t="s">
        <v>24</v>
      </c>
      <c r="F171" s="3">
        <v>8</v>
      </c>
      <c r="H171" s="3">
        <f>F171*G171</f>
        <v>0</v>
      </c>
      <c r="I171" s="4">
        <v>9.1920000000000002E-2</v>
      </c>
    </row>
    <row r="173" spans="1:9" x14ac:dyDescent="0.25">
      <c r="A173" s="1">
        <v>67</v>
      </c>
      <c r="B173" s="2" t="s">
        <v>168</v>
      </c>
      <c r="D173" s="2" t="s">
        <v>169</v>
      </c>
      <c r="E173" s="1" t="s">
        <v>24</v>
      </c>
      <c r="F173" s="3">
        <v>6</v>
      </c>
      <c r="H173" s="3">
        <f>F173*G173</f>
        <v>0</v>
      </c>
      <c r="I173" s="4">
        <v>0</v>
      </c>
    </row>
    <row r="175" spans="1:9" x14ac:dyDescent="0.25">
      <c r="A175" s="1">
        <v>68</v>
      </c>
      <c r="B175" s="2" t="s">
        <v>170</v>
      </c>
      <c r="D175" s="2" t="s">
        <v>171</v>
      </c>
      <c r="E175" s="1" t="s">
        <v>24</v>
      </c>
      <c r="F175" s="3">
        <v>8</v>
      </c>
      <c r="H175" s="3">
        <f>F175*G175</f>
        <v>0</v>
      </c>
      <c r="I175" s="4">
        <v>0</v>
      </c>
    </row>
    <row r="177" spans="1:9" x14ac:dyDescent="0.25">
      <c r="A177" s="1">
        <v>69</v>
      </c>
      <c r="B177" s="2" t="s">
        <v>172</v>
      </c>
      <c r="D177" s="2" t="s">
        <v>173</v>
      </c>
      <c r="E177" s="1" t="s">
        <v>24</v>
      </c>
      <c r="F177" s="3">
        <v>2</v>
      </c>
      <c r="H177" s="3">
        <f>F177*G177</f>
        <v>0</v>
      </c>
      <c r="I177" s="4">
        <v>1.8799999999999999E-3</v>
      </c>
    </row>
    <row r="178" spans="1:9" x14ac:dyDescent="0.25">
      <c r="D178" s="2" t="s">
        <v>174</v>
      </c>
    </row>
    <row r="180" spans="1:9" x14ac:dyDescent="0.25">
      <c r="A180" s="1">
        <v>70</v>
      </c>
      <c r="B180" s="2" t="s">
        <v>175</v>
      </c>
      <c r="D180" s="2" t="s">
        <v>173</v>
      </c>
      <c r="E180" s="1" t="s">
        <v>24</v>
      </c>
      <c r="F180" s="3">
        <v>28</v>
      </c>
      <c r="H180" s="3">
        <f>F180*G180</f>
        <v>0</v>
      </c>
      <c r="I180" s="4">
        <v>4.2000000000000003E-2</v>
      </c>
    </row>
    <row r="181" spans="1:9" x14ac:dyDescent="0.25">
      <c r="D181" s="2" t="s">
        <v>176</v>
      </c>
    </row>
    <row r="183" spans="1:9" x14ac:dyDescent="0.25">
      <c r="A183" s="1">
        <v>71</v>
      </c>
      <c r="B183" s="2" t="s">
        <v>177</v>
      </c>
      <c r="D183" s="2" t="s">
        <v>173</v>
      </c>
      <c r="E183" s="1" t="s">
        <v>24</v>
      </c>
      <c r="F183" s="3">
        <v>8</v>
      </c>
      <c r="H183" s="3">
        <f>F183*G183</f>
        <v>0</v>
      </c>
      <c r="I183" s="4">
        <v>1.4319999999999999E-2</v>
      </c>
    </row>
    <row r="184" spans="1:9" x14ac:dyDescent="0.25">
      <c r="D184" s="2" t="s">
        <v>178</v>
      </c>
    </row>
    <row r="186" spans="1:9" x14ac:dyDescent="0.25">
      <c r="A186" s="1">
        <v>72</v>
      </c>
      <c r="B186" s="2" t="s">
        <v>179</v>
      </c>
      <c r="D186" s="2" t="s">
        <v>180</v>
      </c>
      <c r="E186" s="1" t="s">
        <v>24</v>
      </c>
      <c r="F186" s="3">
        <v>38</v>
      </c>
      <c r="H186" s="3">
        <f>F186*G186</f>
        <v>0</v>
      </c>
      <c r="I186" s="4">
        <v>7.0300000000000001E-2</v>
      </c>
    </row>
    <row r="187" spans="1:9" x14ac:dyDescent="0.25">
      <c r="D187" s="2" t="s">
        <v>181</v>
      </c>
    </row>
    <row r="188" spans="1:9" x14ac:dyDescent="0.25">
      <c r="B188" s="2" t="s">
        <v>59</v>
      </c>
      <c r="C188" s="1" t="s">
        <v>60</v>
      </c>
      <c r="D188" s="2" t="s">
        <v>182</v>
      </c>
      <c r="G188" s="3">
        <v>38</v>
      </c>
    </row>
    <row r="190" spans="1:9" x14ac:dyDescent="0.25">
      <c r="A190" s="1">
        <v>73</v>
      </c>
      <c r="B190" s="2" t="s">
        <v>183</v>
      </c>
      <c r="D190" s="2" t="s">
        <v>184</v>
      </c>
      <c r="E190" s="1" t="s">
        <v>33</v>
      </c>
      <c r="F190" s="3">
        <v>0.26600000000000001</v>
      </c>
      <c r="H190" s="3">
        <f>F190*G190</f>
        <v>0</v>
      </c>
      <c r="I190" s="4">
        <v>0</v>
      </c>
    </row>
    <row r="191" spans="1:9" x14ac:dyDescent="0.25">
      <c r="A191" s="21" t="s">
        <v>20</v>
      </c>
      <c r="B191" s="22"/>
      <c r="C191" s="23"/>
      <c r="D191" s="22"/>
      <c r="E191" s="23"/>
      <c r="F191" s="24"/>
      <c r="G191" s="24"/>
      <c r="H191" s="25">
        <f>SUM(H168:H190)</f>
        <v>0</v>
      </c>
      <c r="I191" s="26">
        <f>SUM(I168:I190)</f>
        <v>0.26607999999999998</v>
      </c>
    </row>
    <row r="192" spans="1:9" x14ac:dyDescent="0.25">
      <c r="B192" s="19" t="s">
        <v>12</v>
      </c>
    </row>
    <row r="193" spans="1:9" x14ac:dyDescent="0.25">
      <c r="A193" s="18">
        <v>734</v>
      </c>
      <c r="B193" s="19" t="s">
        <v>185</v>
      </c>
    </row>
    <row r="195" spans="1:9" x14ac:dyDescent="0.25">
      <c r="A195" s="1">
        <v>74</v>
      </c>
      <c r="B195" s="2" t="s">
        <v>186</v>
      </c>
      <c r="D195" s="2" t="s">
        <v>187</v>
      </c>
      <c r="E195" s="1" t="s">
        <v>54</v>
      </c>
      <c r="F195" s="3">
        <v>1</v>
      </c>
      <c r="H195" s="3">
        <f>F195*G195</f>
        <v>0</v>
      </c>
      <c r="I195" s="4">
        <v>5.0000000000000002E-5</v>
      </c>
    </row>
    <row r="197" spans="1:9" x14ac:dyDescent="0.25">
      <c r="A197" s="1">
        <v>75</v>
      </c>
      <c r="B197" s="2" t="s">
        <v>188</v>
      </c>
      <c r="D197" s="2" t="s">
        <v>189</v>
      </c>
      <c r="E197" s="1" t="s">
        <v>40</v>
      </c>
      <c r="F197" s="3">
        <v>1</v>
      </c>
      <c r="H197" s="3">
        <f>F197*G197</f>
        <v>0</v>
      </c>
      <c r="I197" s="4">
        <v>0.02</v>
      </c>
    </row>
    <row r="198" spans="1:9" x14ac:dyDescent="0.25">
      <c r="D198" s="2" t="s">
        <v>190</v>
      </c>
    </row>
    <row r="200" spans="1:9" x14ac:dyDescent="0.25">
      <c r="A200" s="1">
        <v>76</v>
      </c>
      <c r="B200" s="2" t="s">
        <v>191</v>
      </c>
      <c r="D200" s="2" t="s">
        <v>192</v>
      </c>
      <c r="E200" s="1" t="s">
        <v>54</v>
      </c>
      <c r="F200" s="3">
        <v>1</v>
      </c>
      <c r="H200" s="3">
        <f>F200*G200</f>
        <v>0</v>
      </c>
      <c r="I200" s="4">
        <v>5.0000000000000002E-5</v>
      </c>
    </row>
    <row r="202" spans="1:9" x14ac:dyDescent="0.25">
      <c r="A202" s="1">
        <v>77</v>
      </c>
      <c r="B202" s="2" t="s">
        <v>193</v>
      </c>
      <c r="D202" s="2" t="s">
        <v>194</v>
      </c>
      <c r="E202" s="1" t="s">
        <v>40</v>
      </c>
      <c r="F202" s="3">
        <v>1</v>
      </c>
      <c r="H202" s="3">
        <f>F202*G202</f>
        <v>0</v>
      </c>
      <c r="I202" s="4">
        <v>0.02</v>
      </c>
    </row>
    <row r="203" spans="1:9" x14ac:dyDescent="0.25">
      <c r="D203" s="2" t="s">
        <v>195</v>
      </c>
    </row>
    <row r="205" spans="1:9" x14ac:dyDescent="0.25">
      <c r="A205" s="1">
        <v>78</v>
      </c>
      <c r="B205" s="2" t="s">
        <v>196</v>
      </c>
      <c r="D205" s="2" t="s">
        <v>197</v>
      </c>
      <c r="E205" s="1" t="s">
        <v>40</v>
      </c>
      <c r="F205" s="3">
        <v>2</v>
      </c>
      <c r="H205" s="3">
        <f>F205*G205</f>
        <v>0</v>
      </c>
      <c r="I205" s="4">
        <v>4.4000000000000003E-3</v>
      </c>
    </row>
    <row r="206" spans="1:9" x14ac:dyDescent="0.25">
      <c r="D206" s="2" t="s">
        <v>198</v>
      </c>
    </row>
    <row r="208" spans="1:9" x14ac:dyDescent="0.25">
      <c r="A208" s="1">
        <v>79</v>
      </c>
      <c r="B208" s="2" t="s">
        <v>199</v>
      </c>
      <c r="D208" s="2" t="s">
        <v>200</v>
      </c>
      <c r="E208" s="1" t="s">
        <v>54</v>
      </c>
      <c r="F208" s="3">
        <v>23</v>
      </c>
      <c r="H208" s="3">
        <f>F208*G208</f>
        <v>0</v>
      </c>
      <c r="I208" s="4">
        <v>6.8999999999999997E-4</v>
      </c>
    </row>
    <row r="209" spans="1:9" x14ac:dyDescent="0.25">
      <c r="B209" s="2" t="s">
        <v>59</v>
      </c>
      <c r="C209" s="1" t="s">
        <v>60</v>
      </c>
      <c r="D209" s="2" t="s">
        <v>201</v>
      </c>
      <c r="G209" s="3">
        <v>23</v>
      </c>
    </row>
    <row r="211" spans="1:9" x14ac:dyDescent="0.25">
      <c r="A211" s="1">
        <v>80</v>
      </c>
      <c r="B211" s="2" t="s">
        <v>202</v>
      </c>
      <c r="D211" s="2" t="s">
        <v>203</v>
      </c>
      <c r="E211" s="1" t="s">
        <v>40</v>
      </c>
      <c r="F211" s="3">
        <v>17</v>
      </c>
      <c r="H211" s="3">
        <f>F211*G211</f>
        <v>0</v>
      </c>
      <c r="I211" s="4">
        <v>0</v>
      </c>
    </row>
    <row r="212" spans="1:9" x14ac:dyDescent="0.25">
      <c r="B212" s="2" t="s">
        <v>59</v>
      </c>
      <c r="C212" s="1" t="s">
        <v>60</v>
      </c>
      <c r="D212" s="2" t="s">
        <v>204</v>
      </c>
      <c r="G212" s="3">
        <v>17</v>
      </c>
    </row>
    <row r="214" spans="1:9" x14ac:dyDescent="0.25">
      <c r="A214" s="1">
        <v>81</v>
      </c>
      <c r="B214" s="2" t="s">
        <v>205</v>
      </c>
      <c r="D214" s="2" t="s">
        <v>206</v>
      </c>
      <c r="E214" s="1" t="s">
        <v>40</v>
      </c>
      <c r="F214" s="3">
        <v>6</v>
      </c>
      <c r="H214" s="3">
        <f>F214*G214</f>
        <v>0</v>
      </c>
      <c r="I214" s="4">
        <v>4.7999999999999996E-3</v>
      </c>
    </row>
    <row r="216" spans="1:9" x14ac:dyDescent="0.25">
      <c r="A216" s="1">
        <v>82</v>
      </c>
      <c r="B216" s="2" t="s">
        <v>207</v>
      </c>
      <c r="D216" s="2" t="s">
        <v>208</v>
      </c>
      <c r="E216" s="1" t="s">
        <v>54</v>
      </c>
      <c r="F216" s="3">
        <v>2</v>
      </c>
      <c r="H216" s="3">
        <f>F216*G216</f>
        <v>0</v>
      </c>
      <c r="I216" s="4">
        <v>6.0000000000000002E-5</v>
      </c>
    </row>
    <row r="218" spans="1:9" x14ac:dyDescent="0.25">
      <c r="A218" s="1">
        <v>83</v>
      </c>
      <c r="B218" s="2" t="s">
        <v>209</v>
      </c>
      <c r="D218" s="2" t="s">
        <v>210</v>
      </c>
      <c r="E218" s="1" t="s">
        <v>40</v>
      </c>
      <c r="F218" s="3">
        <v>2</v>
      </c>
      <c r="H218" s="3">
        <f>F218*G218</f>
        <v>0</v>
      </c>
      <c r="I218" s="4">
        <v>5.9999999999999995E-4</v>
      </c>
    </row>
    <row r="220" spans="1:9" x14ac:dyDescent="0.25">
      <c r="A220" s="1">
        <v>84</v>
      </c>
      <c r="B220" s="2" t="s">
        <v>132</v>
      </c>
      <c r="D220" s="2" t="s">
        <v>133</v>
      </c>
      <c r="E220" s="1" t="s">
        <v>54</v>
      </c>
      <c r="F220" s="3">
        <v>1</v>
      </c>
      <c r="H220" s="3">
        <f>F220*G220</f>
        <v>0</v>
      </c>
      <c r="I220" s="4">
        <v>3.0000000000000001E-5</v>
      </c>
    </row>
    <row r="222" spans="1:9" x14ac:dyDescent="0.25">
      <c r="A222" s="1">
        <v>85</v>
      </c>
      <c r="B222" s="2" t="s">
        <v>211</v>
      </c>
      <c r="D222" s="2" t="s">
        <v>212</v>
      </c>
      <c r="E222" s="1" t="s">
        <v>40</v>
      </c>
      <c r="F222" s="3">
        <v>1</v>
      </c>
      <c r="H222" s="3">
        <f>F222*G222</f>
        <v>0</v>
      </c>
      <c r="I222" s="4">
        <v>2E-3</v>
      </c>
    </row>
    <row r="224" spans="1:9" x14ac:dyDescent="0.25">
      <c r="A224" s="1">
        <v>86</v>
      </c>
      <c r="B224" s="2" t="s">
        <v>119</v>
      </c>
      <c r="D224" s="2" t="s">
        <v>120</v>
      </c>
      <c r="E224" s="1" t="s">
        <v>54</v>
      </c>
      <c r="F224" s="3">
        <v>41</v>
      </c>
      <c r="H224" s="3">
        <f>F224*G224</f>
        <v>0</v>
      </c>
      <c r="I224" s="4">
        <v>1.23E-3</v>
      </c>
    </row>
    <row r="225" spans="1:9" x14ac:dyDescent="0.25">
      <c r="B225" s="2" t="s">
        <v>59</v>
      </c>
      <c r="C225" s="1" t="s">
        <v>60</v>
      </c>
      <c r="D225" s="2" t="s">
        <v>213</v>
      </c>
      <c r="G225" s="3">
        <v>41</v>
      </c>
    </row>
    <row r="227" spans="1:9" x14ac:dyDescent="0.25">
      <c r="A227" s="1">
        <v>87</v>
      </c>
      <c r="B227" s="2" t="s">
        <v>214</v>
      </c>
      <c r="D227" s="2" t="s">
        <v>215</v>
      </c>
      <c r="E227" s="1" t="s">
        <v>40</v>
      </c>
      <c r="F227" s="3">
        <v>1</v>
      </c>
      <c r="H227" s="3">
        <f>F227*G227</f>
        <v>0</v>
      </c>
      <c r="I227" s="4">
        <v>1E-3</v>
      </c>
    </row>
    <row r="229" spans="1:9" x14ac:dyDescent="0.25">
      <c r="A229" s="1">
        <v>88</v>
      </c>
      <c r="B229" s="2" t="s">
        <v>216</v>
      </c>
      <c r="D229" s="2" t="s">
        <v>217</v>
      </c>
      <c r="E229" s="1" t="s">
        <v>40</v>
      </c>
      <c r="F229" s="3">
        <v>27</v>
      </c>
      <c r="H229" s="3">
        <f>F229*G229</f>
        <v>0</v>
      </c>
      <c r="I229" s="4">
        <v>1.35E-2</v>
      </c>
    </row>
    <row r="230" spans="1:9" x14ac:dyDescent="0.25">
      <c r="B230" s="2" t="s">
        <v>59</v>
      </c>
      <c r="C230" s="1" t="s">
        <v>60</v>
      </c>
      <c r="D230" s="2" t="s">
        <v>218</v>
      </c>
      <c r="G230" s="3">
        <v>27</v>
      </c>
    </row>
    <row r="232" spans="1:9" x14ac:dyDescent="0.25">
      <c r="A232" s="1">
        <v>89</v>
      </c>
      <c r="B232" s="2" t="s">
        <v>219</v>
      </c>
      <c r="D232" s="2" t="s">
        <v>220</v>
      </c>
      <c r="E232" s="1" t="s">
        <v>40</v>
      </c>
      <c r="F232" s="3">
        <v>6</v>
      </c>
      <c r="H232" s="3">
        <f>F232*G232</f>
        <v>0</v>
      </c>
      <c r="I232" s="4">
        <v>6.0000000000000001E-3</v>
      </c>
    </row>
    <row r="234" spans="1:9" x14ac:dyDescent="0.25">
      <c r="A234" s="1">
        <v>90</v>
      </c>
      <c r="B234" s="2" t="s">
        <v>221</v>
      </c>
      <c r="D234" s="2" t="s">
        <v>222</v>
      </c>
      <c r="E234" s="1" t="s">
        <v>40</v>
      </c>
      <c r="F234" s="3">
        <v>7</v>
      </c>
      <c r="H234" s="3">
        <f>F234*G234</f>
        <v>0</v>
      </c>
      <c r="I234" s="4">
        <v>1.4E-2</v>
      </c>
    </row>
    <row r="236" spans="1:9" x14ac:dyDescent="0.25">
      <c r="A236" s="1">
        <v>91</v>
      </c>
      <c r="B236" s="2" t="s">
        <v>223</v>
      </c>
      <c r="D236" s="2" t="s">
        <v>224</v>
      </c>
      <c r="E236" s="1" t="s">
        <v>54</v>
      </c>
      <c r="F236" s="3">
        <v>7</v>
      </c>
      <c r="H236" s="3">
        <f>F236*G236</f>
        <v>0</v>
      </c>
      <c r="I236" s="4">
        <v>2.7999999999999998E-4</v>
      </c>
    </row>
    <row r="237" spans="1:9" x14ac:dyDescent="0.25">
      <c r="B237" s="2" t="s">
        <v>59</v>
      </c>
      <c r="C237" s="1" t="s">
        <v>60</v>
      </c>
      <c r="D237" s="2" t="s">
        <v>225</v>
      </c>
      <c r="G237" s="3">
        <v>7</v>
      </c>
    </row>
    <row r="239" spans="1:9" x14ac:dyDescent="0.25">
      <c r="A239" s="1">
        <v>92</v>
      </c>
      <c r="B239" s="2" t="s">
        <v>226</v>
      </c>
      <c r="D239" s="2" t="s">
        <v>227</v>
      </c>
      <c r="E239" s="1" t="s">
        <v>40</v>
      </c>
      <c r="F239" s="3">
        <v>1</v>
      </c>
      <c r="H239" s="3">
        <f>F239*G239</f>
        <v>0</v>
      </c>
      <c r="I239" s="4">
        <v>1E-3</v>
      </c>
    </row>
    <row r="241" spans="1:9" x14ac:dyDescent="0.25">
      <c r="A241" s="1">
        <v>93</v>
      </c>
      <c r="B241" s="2" t="s">
        <v>228</v>
      </c>
      <c r="D241" s="2" t="s">
        <v>229</v>
      </c>
      <c r="E241" s="1" t="s">
        <v>40</v>
      </c>
      <c r="F241" s="3">
        <v>3</v>
      </c>
      <c r="H241" s="3">
        <f>F241*G241</f>
        <v>0</v>
      </c>
      <c r="I241" s="4">
        <v>1.8E-3</v>
      </c>
    </row>
    <row r="243" spans="1:9" x14ac:dyDescent="0.25">
      <c r="A243" s="1">
        <v>94</v>
      </c>
      <c r="B243" s="2" t="s">
        <v>230</v>
      </c>
      <c r="D243" s="2" t="s">
        <v>231</v>
      </c>
      <c r="E243" s="1" t="s">
        <v>40</v>
      </c>
      <c r="F243" s="3">
        <v>1</v>
      </c>
      <c r="H243" s="3">
        <f>F243*G243</f>
        <v>0</v>
      </c>
      <c r="I243" s="4">
        <v>5.0000000000000001E-3</v>
      </c>
    </row>
    <row r="245" spans="1:9" x14ac:dyDescent="0.25">
      <c r="A245" s="1">
        <v>95</v>
      </c>
      <c r="B245" s="2" t="s">
        <v>232</v>
      </c>
      <c r="D245" s="2" t="s">
        <v>233</v>
      </c>
      <c r="E245" s="1" t="s">
        <v>40</v>
      </c>
      <c r="F245" s="3">
        <v>1</v>
      </c>
      <c r="H245" s="3">
        <f>F245*G245</f>
        <v>0</v>
      </c>
      <c r="I245" s="4">
        <v>2E-3</v>
      </c>
    </row>
    <row r="247" spans="1:9" x14ac:dyDescent="0.25">
      <c r="A247" s="1">
        <v>96</v>
      </c>
      <c r="B247" s="2" t="s">
        <v>234</v>
      </c>
      <c r="D247" s="2" t="s">
        <v>235</v>
      </c>
      <c r="E247" s="1" t="s">
        <v>40</v>
      </c>
      <c r="F247" s="3">
        <v>1</v>
      </c>
      <c r="H247" s="3">
        <f>F247*G247</f>
        <v>0</v>
      </c>
      <c r="I247" s="4">
        <v>3.5000000000000001E-3</v>
      </c>
    </row>
    <row r="249" spans="1:9" x14ac:dyDescent="0.25">
      <c r="A249" s="1">
        <v>97</v>
      </c>
      <c r="B249" s="2" t="s">
        <v>236</v>
      </c>
      <c r="D249" s="2" t="s">
        <v>237</v>
      </c>
      <c r="E249" s="1" t="s">
        <v>54</v>
      </c>
      <c r="F249" s="3">
        <v>2</v>
      </c>
      <c r="H249" s="3">
        <f>F249*G249</f>
        <v>0</v>
      </c>
      <c r="I249" s="4">
        <v>8.0000000000000007E-5</v>
      </c>
    </row>
    <row r="251" spans="1:9" x14ac:dyDescent="0.25">
      <c r="A251" s="1">
        <v>98</v>
      </c>
      <c r="B251" s="2" t="s">
        <v>238</v>
      </c>
      <c r="D251" s="2" t="s">
        <v>239</v>
      </c>
      <c r="E251" s="1" t="s">
        <v>40</v>
      </c>
      <c r="F251" s="3">
        <v>2</v>
      </c>
      <c r="H251" s="3">
        <f>F251*G251</f>
        <v>0</v>
      </c>
      <c r="I251" s="4">
        <v>1.6000000000000001E-3</v>
      </c>
    </row>
    <row r="253" spans="1:9" x14ac:dyDescent="0.25">
      <c r="A253" s="1">
        <v>99</v>
      </c>
      <c r="B253" s="2" t="s">
        <v>240</v>
      </c>
      <c r="D253" s="2" t="s">
        <v>241</v>
      </c>
      <c r="E253" s="1" t="s">
        <v>40</v>
      </c>
      <c r="F253" s="3">
        <v>8</v>
      </c>
      <c r="H253" s="3">
        <f>F253*G253</f>
        <v>0</v>
      </c>
      <c r="I253" s="4">
        <v>2.16E-3</v>
      </c>
    </row>
    <row r="255" spans="1:9" x14ac:dyDescent="0.25">
      <c r="A255" s="1">
        <v>100</v>
      </c>
      <c r="B255" s="2" t="s">
        <v>242</v>
      </c>
      <c r="D255" s="2" t="s">
        <v>243</v>
      </c>
      <c r="E255" s="1" t="s">
        <v>40</v>
      </c>
      <c r="F255" s="3">
        <v>8</v>
      </c>
      <c r="H255" s="3">
        <f>F255*G255</f>
        <v>0</v>
      </c>
      <c r="I255" s="4">
        <v>0</v>
      </c>
    </row>
    <row r="256" spans="1:9" x14ac:dyDescent="0.25">
      <c r="A256" s="21" t="s">
        <v>20</v>
      </c>
      <c r="B256" s="22"/>
      <c r="C256" s="23"/>
      <c r="D256" s="22"/>
      <c r="E256" s="23"/>
      <c r="F256" s="24"/>
      <c r="G256" s="24"/>
      <c r="H256" s="25">
        <f>SUM(H194:H255)</f>
        <v>0</v>
      </c>
      <c r="I256" s="26">
        <f>SUM(I194:I255)</f>
        <v>0.10583000000000002</v>
      </c>
    </row>
    <row r="257" spans="1:9" x14ac:dyDescent="0.25">
      <c r="B257" s="19" t="s">
        <v>12</v>
      </c>
    </row>
    <row r="258" spans="1:9" x14ac:dyDescent="0.25">
      <c r="A258" s="18">
        <v>900</v>
      </c>
      <c r="B258" s="19" t="s">
        <v>244</v>
      </c>
    </row>
    <row r="260" spans="1:9" x14ac:dyDescent="0.25">
      <c r="A260" s="1">
        <v>101</v>
      </c>
      <c r="B260" s="2" t="s">
        <v>14</v>
      </c>
      <c r="D260" s="2" t="s">
        <v>245</v>
      </c>
      <c r="E260" s="1" t="s">
        <v>16</v>
      </c>
      <c r="F260" s="3">
        <v>1</v>
      </c>
      <c r="H260" s="3">
        <f>F260*G260</f>
        <v>0</v>
      </c>
      <c r="I260" s="4">
        <v>0</v>
      </c>
    </row>
    <row r="262" spans="1:9" x14ac:dyDescent="0.25">
      <c r="A262" s="1">
        <v>102</v>
      </c>
      <c r="B262" s="2" t="s">
        <v>92</v>
      </c>
      <c r="D262" s="2" t="s">
        <v>93</v>
      </c>
      <c r="E262" s="1" t="s">
        <v>94</v>
      </c>
      <c r="F262" s="3">
        <v>8</v>
      </c>
      <c r="H262" s="3">
        <f>F262*G262</f>
        <v>0</v>
      </c>
      <c r="I262" s="4">
        <v>0</v>
      </c>
    </row>
    <row r="263" spans="1:9" x14ac:dyDescent="0.25">
      <c r="D263" s="2" t="s">
        <v>246</v>
      </c>
    </row>
    <row r="265" spans="1:9" x14ac:dyDescent="0.25">
      <c r="A265" s="1">
        <v>103</v>
      </c>
      <c r="B265" s="2" t="s">
        <v>92</v>
      </c>
      <c r="D265" s="2" t="s">
        <v>247</v>
      </c>
      <c r="E265" s="1" t="s">
        <v>94</v>
      </c>
      <c r="F265" s="3">
        <v>45</v>
      </c>
      <c r="H265" s="3">
        <f>F265*G265</f>
        <v>0</v>
      </c>
      <c r="I265" s="4">
        <v>0</v>
      </c>
    </row>
    <row r="266" spans="1:9" x14ac:dyDescent="0.25">
      <c r="D266" s="2" t="s">
        <v>248</v>
      </c>
    </row>
    <row r="268" spans="1:9" x14ac:dyDescent="0.25">
      <c r="A268" s="1">
        <v>104</v>
      </c>
      <c r="B268" s="2" t="s">
        <v>14</v>
      </c>
      <c r="D268" s="2" t="s">
        <v>249</v>
      </c>
      <c r="E268" s="1" t="s">
        <v>16</v>
      </c>
      <c r="F268" s="3">
        <v>1</v>
      </c>
      <c r="H268" s="3">
        <f>F268*G268</f>
        <v>0</v>
      </c>
      <c r="I268" s="4">
        <v>0</v>
      </c>
    </row>
    <row r="269" spans="1:9" x14ac:dyDescent="0.25">
      <c r="A269" s="21" t="s">
        <v>20</v>
      </c>
      <c r="B269" s="22"/>
      <c r="C269" s="23"/>
      <c r="D269" s="22"/>
      <c r="E269" s="23"/>
      <c r="F269" s="24"/>
      <c r="G269" s="24"/>
      <c r="H269" s="25">
        <f>SUM(H259:H268)</f>
        <v>0</v>
      </c>
      <c r="I269" s="26">
        <f>SUM(I259:I268)</f>
        <v>0</v>
      </c>
    </row>
    <row r="270" spans="1:9" x14ac:dyDescent="0.25">
      <c r="B270" s="19" t="s">
        <v>12</v>
      </c>
    </row>
    <row r="271" spans="1:9" x14ac:dyDescent="0.25">
      <c r="A271" s="18">
        <v>998</v>
      </c>
      <c r="B271" s="19" t="s">
        <v>250</v>
      </c>
    </row>
    <row r="273" spans="1:9" x14ac:dyDescent="0.25">
      <c r="A273" s="1">
        <v>105</v>
      </c>
      <c r="B273" s="2" t="s">
        <v>251</v>
      </c>
      <c r="D273" s="2" t="s">
        <v>252</v>
      </c>
      <c r="E273" s="1" t="s">
        <v>16</v>
      </c>
      <c r="F273" s="3">
        <v>1</v>
      </c>
      <c r="H273" s="3">
        <f>F273*G273</f>
        <v>0</v>
      </c>
      <c r="I273" s="4">
        <v>0</v>
      </c>
    </row>
    <row r="275" spans="1:9" x14ac:dyDescent="0.25">
      <c r="A275" s="1">
        <v>106</v>
      </c>
      <c r="B275" s="2" t="s">
        <v>253</v>
      </c>
      <c r="D275" s="2" t="s">
        <v>254</v>
      </c>
      <c r="E275" s="1" t="s">
        <v>255</v>
      </c>
      <c r="G275" s="3">
        <v>23</v>
      </c>
      <c r="H275" s="3">
        <f>F275*G275</f>
        <v>0</v>
      </c>
      <c r="I275" s="4">
        <v>0</v>
      </c>
    </row>
    <row r="276" spans="1:9" x14ac:dyDescent="0.25">
      <c r="D276" s="2" t="s">
        <v>256</v>
      </c>
    </row>
    <row r="277" spans="1:9" x14ac:dyDescent="0.25">
      <c r="A277" s="21" t="s">
        <v>20</v>
      </c>
      <c r="B277" s="22"/>
      <c r="C277" s="23"/>
      <c r="D277" s="22"/>
      <c r="E277" s="23"/>
      <c r="F277" s="24"/>
      <c r="G277" s="24"/>
      <c r="H277" s="25">
        <f>SUM(H272:H276)</f>
        <v>0</v>
      </c>
      <c r="I277" s="26">
        <f>SUM(I272:I276)</f>
        <v>0</v>
      </c>
    </row>
    <row r="279" spans="1:9" x14ac:dyDescent="0.25">
      <c r="A279" s="21" t="s">
        <v>257</v>
      </c>
      <c r="B279" s="27"/>
      <c r="C279" s="28"/>
      <c r="D279" s="27"/>
      <c r="E279" s="29"/>
      <c r="F279" s="30">
        <v>0.21</v>
      </c>
      <c r="G279" s="31"/>
      <c r="H279" s="31" t="s">
        <v>258</v>
      </c>
      <c r="I279" s="32" t="s">
        <v>11</v>
      </c>
    </row>
    <row r="280" spans="1:9" x14ac:dyDescent="0.25">
      <c r="A280" s="33"/>
      <c r="B280" s="34" t="s">
        <v>259</v>
      </c>
      <c r="C280" s="35"/>
      <c r="D280" s="34"/>
      <c r="E280" s="36"/>
      <c r="F280" s="37">
        <f>H280-G280</f>
        <v>0</v>
      </c>
      <c r="G280" s="37"/>
      <c r="H280" s="37">
        <f>SUMIF(A:A,"Oddíl celkem",H:H)</f>
        <v>0</v>
      </c>
      <c r="I280" s="38"/>
    </row>
    <row r="281" spans="1:9" x14ac:dyDescent="0.25">
      <c r="A281" s="39"/>
      <c r="B281" s="40" t="s">
        <v>260</v>
      </c>
      <c r="C281" s="41"/>
      <c r="D281" s="40"/>
      <c r="E281" s="42"/>
      <c r="F281" s="43">
        <f>F280*0.21</f>
        <v>0</v>
      </c>
      <c r="G281" s="43"/>
      <c r="H281" s="43">
        <f>F281+G281</f>
        <v>0</v>
      </c>
      <c r="I281" s="44"/>
    </row>
    <row r="282" spans="1:9" x14ac:dyDescent="0.25">
      <c r="A282" s="33"/>
      <c r="B282" s="34"/>
      <c r="C282" s="35"/>
      <c r="D282" s="34"/>
      <c r="E282" s="45"/>
      <c r="F282" s="46"/>
      <c r="G282" s="46"/>
      <c r="H282" s="46"/>
      <c r="I282" s="47"/>
    </row>
    <row r="283" spans="1:9" x14ac:dyDescent="0.25">
      <c r="A283" s="33"/>
      <c r="B283" s="34" t="s">
        <v>261</v>
      </c>
      <c r="C283" s="35"/>
      <c r="D283" s="34"/>
      <c r="E283" s="45"/>
      <c r="F283" s="46">
        <f>F281+F280</f>
        <v>0</v>
      </c>
      <c r="G283" s="46"/>
      <c r="H283" s="46">
        <f>H281+H280</f>
        <v>0</v>
      </c>
      <c r="I283" s="47">
        <f>SUMIF(A:A,"Oddíl celkem",I:I)</f>
        <v>1.6857799999999998</v>
      </c>
    </row>
    <row r="284" spans="1:9" x14ac:dyDescent="0.25">
      <c r="A284" s="39"/>
      <c r="B284" s="40"/>
      <c r="C284" s="41"/>
      <c r="D284" s="40"/>
      <c r="E284" s="41"/>
      <c r="F284" s="48"/>
      <c r="G284" s="48"/>
      <c r="H284" s="48"/>
      <c r="I284" s="49"/>
    </row>
  </sheetData>
  <pageMargins left="0.74791666666666701" right="0.74791666666666701" top="0.98402777777777795" bottom="0.59027777777777801" header="0.59027777777777801" footer="0.51180555555555496"/>
  <pageSetup paperSize="9" firstPageNumber="0" orientation="portrait" horizontalDpi="300" verticalDpi="300"/>
  <headerFooter>
    <oddHeader>&amp;LIng.Daniel Kadlec&amp;CNABÍDKOVÝ ROZPOČET VČ. VÝKAZU VÝMĚR&amp;R&amp;8Datum  :    &amp;D 
&amp;10    &amp;8                      Strana  :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zoomScaleNormal="100" workbookViewId="0">
      <selection activeCell="A2" sqref="A2"/>
    </sheetView>
  </sheetViews>
  <sheetFormatPr defaultRowHeight="13.2" x14ac:dyDescent="0.25"/>
  <cols>
    <col min="1" max="1" width="13.5546875" customWidth="1"/>
    <col min="2" max="2" width="44.44140625" customWidth="1"/>
    <col min="3" max="3" width="14.44140625" style="50" customWidth="1"/>
    <col min="4" max="4" width="13.33203125" style="51" customWidth="1"/>
    <col min="5" max="1025" width="8.5546875" customWidth="1"/>
  </cols>
  <sheetData>
    <row r="1" spans="1:7" x14ac:dyDescent="0.25">
      <c r="A1" s="1" t="s">
        <v>262</v>
      </c>
      <c r="D1" s="52">
        <v>45079</v>
      </c>
      <c r="E1" s="1"/>
      <c r="F1" s="1"/>
      <c r="G1" s="1"/>
    </row>
    <row r="2" spans="1:7" x14ac:dyDescent="0.25">
      <c r="B2" s="53" t="s">
        <v>263</v>
      </c>
      <c r="C2" s="3"/>
      <c r="D2" s="4"/>
      <c r="E2" s="1"/>
      <c r="F2" s="1"/>
      <c r="G2" s="1"/>
    </row>
    <row r="3" spans="1:7" x14ac:dyDescent="0.25">
      <c r="A3" s="1"/>
      <c r="B3" s="53" t="s">
        <v>264</v>
      </c>
      <c r="C3" s="3"/>
      <c r="D3" s="4"/>
      <c r="E3" s="1"/>
      <c r="F3" s="1"/>
      <c r="G3" s="1"/>
    </row>
    <row r="4" spans="1:7" x14ac:dyDescent="0.25">
      <c r="A4" s="1" t="s">
        <v>265</v>
      </c>
      <c r="B4" s="2" t="str">
        <f>'Položkový rozpočet'!D1</f>
        <v xml:space="preserve">999 - K.Vary, Stará Role-domov pro seniory                    </v>
      </c>
      <c r="C4" s="3"/>
      <c r="D4" s="4"/>
      <c r="E4" s="1"/>
      <c r="F4" s="1"/>
      <c r="G4" s="1"/>
    </row>
    <row r="5" spans="1:7" x14ac:dyDescent="0.25">
      <c r="A5" s="1" t="s">
        <v>266</v>
      </c>
      <c r="B5" s="2" t="str">
        <f>'Položkový rozpočet'!D2</f>
        <v xml:space="preserve">9990010 - Vytápění a plyn                                         </v>
      </c>
      <c r="C5" s="3"/>
      <c r="D5" s="4"/>
      <c r="E5" s="1"/>
      <c r="F5" s="1"/>
      <c r="G5" s="1"/>
    </row>
    <row r="6" spans="1:7" x14ac:dyDescent="0.25">
      <c r="A6" s="1"/>
      <c r="B6" s="1"/>
      <c r="C6" s="3"/>
      <c r="D6" s="4"/>
      <c r="E6" s="1"/>
      <c r="F6" s="1"/>
      <c r="G6" s="1"/>
    </row>
    <row r="7" spans="1:7" x14ac:dyDescent="0.25">
      <c r="A7" s="9" t="s">
        <v>267</v>
      </c>
      <c r="B7" s="54" t="s">
        <v>268</v>
      </c>
      <c r="C7" s="10" t="s">
        <v>269</v>
      </c>
      <c r="D7" s="55" t="s">
        <v>11</v>
      </c>
      <c r="E7" s="1"/>
      <c r="F7" s="1"/>
      <c r="G7" s="1"/>
    </row>
    <row r="8" spans="1:7" x14ac:dyDescent="0.25">
      <c r="B8" s="1"/>
      <c r="C8" s="3"/>
      <c r="D8" s="4"/>
      <c r="E8" s="1"/>
      <c r="F8" s="1"/>
      <c r="G8" s="1"/>
    </row>
    <row r="9" spans="1:7" x14ac:dyDescent="0.25">
      <c r="A9" s="1">
        <f>'Položkový rozpočet'!A6</f>
        <v>622</v>
      </c>
      <c r="B9" s="2" t="str">
        <f>'Položkový rozpočet'!B6</f>
        <v xml:space="preserve">22-M ELEKTROMONTAZE-SLABOPROUD MaR                    </v>
      </c>
      <c r="C9" s="3">
        <f>'Položkový rozpočet'!H13</f>
        <v>0</v>
      </c>
      <c r="D9" s="4">
        <f>'Položkový rozpočet'!I13</f>
        <v>0</v>
      </c>
      <c r="E9" s="1"/>
      <c r="F9" s="1"/>
      <c r="G9" s="1"/>
    </row>
    <row r="10" spans="1:7" s="1" customFormat="1" ht="10.199999999999999" x14ac:dyDescent="0.2">
      <c r="A10" s="1">
        <f>'Položkový rozpočet'!A15</f>
        <v>713</v>
      </c>
      <c r="B10" s="2" t="str">
        <f>'Položkový rozpočet'!B15</f>
        <v xml:space="preserve">IZOLACE TEPELNE                                   </v>
      </c>
      <c r="C10" s="3">
        <f>'Položkový rozpočet'!H26</f>
        <v>0</v>
      </c>
      <c r="D10" s="4">
        <f>'Položkový rozpočet'!I26</f>
        <v>7.2000000000000005E-4</v>
      </c>
    </row>
    <row r="11" spans="1:7" s="1" customFormat="1" ht="10.199999999999999" x14ac:dyDescent="0.2">
      <c r="A11" s="1">
        <f>'Položkový rozpočet'!A28</f>
        <v>721</v>
      </c>
      <c r="B11" s="2" t="str">
        <f>'Položkový rozpočet'!B28</f>
        <v xml:space="preserve">VNITRNI KANALIZACE                                </v>
      </c>
      <c r="C11" s="3">
        <f>'Položkový rozpočet'!H40</f>
        <v>0</v>
      </c>
      <c r="D11" s="4">
        <f>'Položkový rozpočet'!I40</f>
        <v>1.3410000000000002E-2</v>
      </c>
    </row>
    <row r="12" spans="1:7" s="1" customFormat="1" ht="10.199999999999999" x14ac:dyDescent="0.2">
      <c r="A12" s="1">
        <f>'Položkový rozpočet'!A42</f>
        <v>722</v>
      </c>
      <c r="B12" s="2" t="str">
        <f>'Položkový rozpočet'!B42</f>
        <v xml:space="preserve">VNITRNI VODOVOD                                   </v>
      </c>
      <c r="C12" s="3">
        <f>'Položkový rozpočet'!H58</f>
        <v>0</v>
      </c>
      <c r="D12" s="4">
        <f>'Položkový rozpočet'!I58</f>
        <v>2.2880000000000001E-2</v>
      </c>
    </row>
    <row r="13" spans="1:7" s="1" customFormat="1" ht="10.199999999999999" x14ac:dyDescent="0.2">
      <c r="A13" s="1">
        <f>'Položkový rozpočet'!A60</f>
        <v>723</v>
      </c>
      <c r="B13" s="2" t="str">
        <f>'Položkový rozpočet'!B60</f>
        <v xml:space="preserve">VNITRNI PLYNOVOD                                  </v>
      </c>
      <c r="C13" s="3">
        <f>'Položkový rozpočet'!H79</f>
        <v>0</v>
      </c>
      <c r="D13" s="4">
        <f>'Položkový rozpočet'!I79</f>
        <v>3.4839999999999996E-2</v>
      </c>
    </row>
    <row r="14" spans="1:7" s="1" customFormat="1" ht="10.199999999999999" x14ac:dyDescent="0.2">
      <c r="A14" s="1">
        <f>'Položkový rozpočet'!A81</f>
        <v>731</v>
      </c>
      <c r="B14" s="2" t="str">
        <f>'Položkový rozpočet'!B81</f>
        <v xml:space="preserve">KOTELNY                                           </v>
      </c>
      <c r="C14" s="3">
        <f>'Položkový rozpočet'!H109</f>
        <v>0</v>
      </c>
      <c r="D14" s="4">
        <f>'Položkový rozpočet'!I109</f>
        <v>0.52242999999999995</v>
      </c>
    </row>
    <row r="15" spans="1:7" s="1" customFormat="1" ht="10.199999999999999" x14ac:dyDescent="0.2">
      <c r="A15" s="1">
        <f>'Položkový rozpočet'!A111</f>
        <v>732</v>
      </c>
      <c r="B15" s="2" t="str">
        <f>'Položkový rozpočet'!B111</f>
        <v xml:space="preserve">STROJOVNY                                         </v>
      </c>
      <c r="C15" s="3">
        <f>'Položkový rozpočet'!H165</f>
        <v>0</v>
      </c>
      <c r="D15" s="4">
        <f>'Položkový rozpočet'!I165</f>
        <v>0.71958999999999995</v>
      </c>
    </row>
    <row r="16" spans="1:7" s="1" customFormat="1" ht="10.199999999999999" x14ac:dyDescent="0.2">
      <c r="A16" s="1">
        <f>'Položkový rozpočet'!A167</f>
        <v>733</v>
      </c>
      <c r="B16" s="2" t="str">
        <f>'Položkový rozpočet'!B167</f>
        <v xml:space="preserve">ROZVOD POTRUBI                                    </v>
      </c>
      <c r="C16" s="3">
        <f>'Položkový rozpočet'!H191</f>
        <v>0</v>
      </c>
      <c r="D16" s="4">
        <f>'Položkový rozpočet'!I191</f>
        <v>0.26607999999999998</v>
      </c>
    </row>
    <row r="17" spans="1:4" s="1" customFormat="1" ht="10.199999999999999" x14ac:dyDescent="0.2">
      <c r="A17" s="1">
        <f>'Položkový rozpočet'!A193</f>
        <v>734</v>
      </c>
      <c r="B17" s="2" t="str">
        <f>'Položkový rozpočet'!B193</f>
        <v xml:space="preserve">ARMATURY                                          </v>
      </c>
      <c r="C17" s="3">
        <f>'Položkový rozpočet'!H256</f>
        <v>0</v>
      </c>
      <c r="D17" s="4">
        <f>'Položkový rozpočet'!I256</f>
        <v>0.10583000000000002</v>
      </c>
    </row>
    <row r="18" spans="1:4" s="1" customFormat="1" ht="10.199999999999999" x14ac:dyDescent="0.2">
      <c r="A18" s="1">
        <f>'Položkový rozpočet'!A258</f>
        <v>900</v>
      </c>
      <c r="B18" s="2" t="str">
        <f>'Položkový rozpočet'!B258</f>
        <v xml:space="preserve">RŮZNÉ                                             </v>
      </c>
      <c r="C18" s="3">
        <f>'Položkový rozpočet'!H269</f>
        <v>0</v>
      </c>
      <c r="D18" s="4">
        <f>'Položkový rozpočet'!I269</f>
        <v>0</v>
      </c>
    </row>
    <row r="19" spans="1:4" s="1" customFormat="1" ht="10.199999999999999" x14ac:dyDescent="0.2">
      <c r="A19" s="1">
        <f>'Položkový rozpočet'!A271</f>
        <v>998</v>
      </c>
      <c r="B19" s="2" t="str">
        <f>'Položkový rozpočet'!B271</f>
        <v xml:space="preserve">DOPOČTY PRIRAZEK                                  </v>
      </c>
      <c r="C19" s="3">
        <f>'Položkový rozpočet'!H277</f>
        <v>0</v>
      </c>
      <c r="D19" s="4">
        <f>'Položkový rozpočet'!I277</f>
        <v>0</v>
      </c>
    </row>
    <row r="20" spans="1:4" s="1" customFormat="1" ht="10.199999999999999" x14ac:dyDescent="0.2">
      <c r="C20" s="3"/>
      <c r="D20" s="4"/>
    </row>
    <row r="21" spans="1:4" s="1" customFormat="1" ht="10.199999999999999" x14ac:dyDescent="0.2">
      <c r="A21" s="21" t="s">
        <v>257</v>
      </c>
      <c r="B21" s="28"/>
      <c r="C21" s="31" t="s">
        <v>10</v>
      </c>
      <c r="D21" s="56" t="s">
        <v>11</v>
      </c>
    </row>
    <row r="22" spans="1:4" s="1" customFormat="1" ht="10.199999999999999" x14ac:dyDescent="0.2">
      <c r="A22" s="33"/>
      <c r="B22" s="35" t="s">
        <v>259</v>
      </c>
      <c r="C22" s="37">
        <f>'Položkový rozpočet'!H280</f>
        <v>0</v>
      </c>
      <c r="D22" s="38"/>
    </row>
    <row r="23" spans="1:4" s="1" customFormat="1" ht="10.199999999999999" x14ac:dyDescent="0.2">
      <c r="A23" s="33"/>
      <c r="B23" s="35" t="s">
        <v>270</v>
      </c>
      <c r="C23" s="37">
        <f>'Položkový rozpočet'!F281</f>
        <v>0</v>
      </c>
      <c r="D23" s="38"/>
    </row>
    <row r="24" spans="1:4" s="1" customFormat="1" ht="10.199999999999999" x14ac:dyDescent="0.2">
      <c r="A24" s="39"/>
      <c r="B24" s="41"/>
      <c r="C24" s="43"/>
      <c r="D24" s="44"/>
    </row>
    <row r="25" spans="1:4" s="1" customFormat="1" ht="10.199999999999999" x14ac:dyDescent="0.2">
      <c r="A25" s="39"/>
      <c r="B25" s="41" t="s">
        <v>261</v>
      </c>
      <c r="C25" s="48">
        <f>C24+C23+C22</f>
        <v>0</v>
      </c>
      <c r="D25" s="49">
        <f>'Položkový rozpočet'!I283</f>
        <v>1.6857799999999998</v>
      </c>
    </row>
    <row r="26" spans="1:4" s="1" customFormat="1" ht="10.199999999999999" x14ac:dyDescent="0.2">
      <c r="C26" s="3"/>
      <c r="D26" s="4"/>
    </row>
    <row r="27" spans="1:4" s="1" customFormat="1" ht="10.199999999999999" x14ac:dyDescent="0.2">
      <c r="C27" s="3"/>
      <c r="D27" s="4"/>
    </row>
    <row r="28" spans="1:4" s="1" customFormat="1" ht="10.199999999999999" x14ac:dyDescent="0.2">
      <c r="C28" s="3"/>
      <c r="D28" s="4"/>
    </row>
    <row r="29" spans="1:4" s="1" customFormat="1" ht="10.199999999999999" x14ac:dyDescent="0.2">
      <c r="C29" s="3"/>
      <c r="D29" s="4"/>
    </row>
    <row r="30" spans="1:4" s="1" customFormat="1" ht="10.199999999999999" x14ac:dyDescent="0.2">
      <c r="C30" s="3"/>
      <c r="D30" s="4"/>
    </row>
    <row r="31" spans="1:4" s="1" customFormat="1" ht="10.199999999999999" x14ac:dyDescent="0.2">
      <c r="C31" s="3"/>
      <c r="D31" s="4"/>
    </row>
    <row r="32" spans="1:4" s="1" customFormat="1" ht="10.199999999999999" x14ac:dyDescent="0.2">
      <c r="C32" s="3"/>
      <c r="D32" s="4"/>
    </row>
    <row r="33" spans="3:4" s="1" customFormat="1" ht="10.199999999999999" x14ac:dyDescent="0.2">
      <c r="C33" s="3"/>
      <c r="D33" s="4"/>
    </row>
    <row r="34" spans="3:4" s="1" customFormat="1" ht="10.199999999999999" x14ac:dyDescent="0.2">
      <c r="C34" s="3"/>
      <c r="D34" s="4"/>
    </row>
    <row r="35" spans="3:4" s="1" customFormat="1" ht="10.199999999999999" x14ac:dyDescent="0.2">
      <c r="C35" s="3"/>
      <c r="D35" s="4"/>
    </row>
    <row r="36" spans="3:4" s="1" customFormat="1" ht="10.199999999999999" x14ac:dyDescent="0.2">
      <c r="C36" s="3"/>
      <c r="D36" s="4"/>
    </row>
    <row r="37" spans="3:4" s="1" customFormat="1" ht="10.199999999999999" x14ac:dyDescent="0.2">
      <c r="C37" s="3"/>
      <c r="D37" s="4"/>
    </row>
    <row r="38" spans="3:4" s="1" customFormat="1" ht="10.199999999999999" x14ac:dyDescent="0.2">
      <c r="C38" s="3"/>
      <c r="D38" s="4"/>
    </row>
    <row r="39" spans="3:4" s="1" customFormat="1" ht="10.199999999999999" x14ac:dyDescent="0.2">
      <c r="C39" s="3"/>
      <c r="D39" s="4"/>
    </row>
    <row r="40" spans="3:4" s="1" customFormat="1" ht="10.199999999999999" x14ac:dyDescent="0.2">
      <c r="C40" s="3"/>
      <c r="D40" s="4"/>
    </row>
    <row r="41" spans="3:4" s="1" customFormat="1" ht="10.199999999999999" x14ac:dyDescent="0.2">
      <c r="C41" s="3"/>
      <c r="D41" s="4"/>
    </row>
    <row r="42" spans="3:4" s="1" customFormat="1" ht="10.199999999999999" x14ac:dyDescent="0.2">
      <c r="C42" s="3"/>
      <c r="D42" s="4"/>
    </row>
    <row r="43" spans="3:4" s="1" customFormat="1" ht="10.199999999999999" x14ac:dyDescent="0.2">
      <c r="C43" s="3"/>
      <c r="D43" s="4"/>
    </row>
    <row r="44" spans="3:4" s="1" customFormat="1" ht="10.199999999999999" x14ac:dyDescent="0.2">
      <c r="C44" s="3"/>
      <c r="D44" s="4"/>
    </row>
    <row r="45" spans="3:4" s="1" customFormat="1" ht="10.199999999999999" x14ac:dyDescent="0.2">
      <c r="C45" s="3"/>
      <c r="D45" s="4"/>
    </row>
    <row r="46" spans="3:4" s="1" customFormat="1" ht="10.199999999999999" x14ac:dyDescent="0.2">
      <c r="C46" s="3"/>
      <c r="D46" s="4"/>
    </row>
    <row r="47" spans="3:4" s="1" customFormat="1" ht="10.199999999999999" x14ac:dyDescent="0.2">
      <c r="C47" s="3"/>
      <c r="D47" s="4"/>
    </row>
    <row r="48" spans="3:4" s="1" customFormat="1" ht="10.199999999999999" x14ac:dyDescent="0.2">
      <c r="C48" s="3"/>
      <c r="D48" s="4"/>
    </row>
    <row r="49" spans="3:4" s="1" customFormat="1" ht="10.199999999999999" x14ac:dyDescent="0.2">
      <c r="C49" s="3"/>
      <c r="D49" s="4"/>
    </row>
    <row r="50" spans="3:4" s="1" customFormat="1" ht="10.199999999999999" x14ac:dyDescent="0.2">
      <c r="C50" s="3"/>
      <c r="D50" s="4"/>
    </row>
    <row r="51" spans="3:4" s="1" customFormat="1" ht="10.199999999999999" x14ac:dyDescent="0.2">
      <c r="C51" s="3"/>
      <c r="D51" s="4"/>
    </row>
    <row r="52" spans="3:4" s="1" customFormat="1" ht="10.199999999999999" x14ac:dyDescent="0.2">
      <c r="C52" s="3"/>
      <c r="D52" s="4"/>
    </row>
    <row r="53" spans="3:4" s="1" customFormat="1" ht="10.199999999999999" x14ac:dyDescent="0.2">
      <c r="C53" s="3"/>
      <c r="D53" s="4"/>
    </row>
    <row r="54" spans="3:4" s="1" customFormat="1" ht="10.199999999999999" x14ac:dyDescent="0.2">
      <c r="C54" s="3"/>
      <c r="D54" s="4"/>
    </row>
    <row r="55" spans="3:4" s="1" customFormat="1" ht="10.199999999999999" x14ac:dyDescent="0.2">
      <c r="C55" s="3"/>
      <c r="D55" s="4"/>
    </row>
    <row r="56" spans="3:4" s="1" customFormat="1" ht="10.199999999999999" x14ac:dyDescent="0.2">
      <c r="C56" s="3"/>
      <c r="D56" s="4"/>
    </row>
    <row r="57" spans="3:4" s="1" customFormat="1" ht="10.199999999999999" x14ac:dyDescent="0.2">
      <c r="C57" s="3"/>
      <c r="D57" s="4"/>
    </row>
    <row r="58" spans="3:4" s="1" customFormat="1" ht="10.199999999999999" x14ac:dyDescent="0.2">
      <c r="C58" s="3"/>
      <c r="D58" s="4"/>
    </row>
    <row r="59" spans="3:4" s="1" customFormat="1" ht="10.199999999999999" x14ac:dyDescent="0.2">
      <c r="C59" s="3"/>
      <c r="D59" s="4"/>
    </row>
    <row r="60" spans="3:4" s="1" customFormat="1" ht="10.199999999999999" x14ac:dyDescent="0.2">
      <c r="C60" s="3"/>
      <c r="D60" s="4"/>
    </row>
    <row r="61" spans="3:4" s="1" customFormat="1" ht="10.199999999999999" x14ac:dyDescent="0.2">
      <c r="C61" s="3"/>
      <c r="D61" s="4"/>
    </row>
    <row r="62" spans="3:4" s="1" customFormat="1" ht="10.199999999999999" x14ac:dyDescent="0.2">
      <c r="C62" s="3"/>
      <c r="D62" s="4"/>
    </row>
    <row r="63" spans="3:4" s="1" customFormat="1" ht="10.199999999999999" x14ac:dyDescent="0.2">
      <c r="C63" s="3"/>
      <c r="D63" s="4"/>
    </row>
    <row r="64" spans="3:4" s="1" customFormat="1" ht="10.199999999999999" x14ac:dyDescent="0.2">
      <c r="C64" s="3"/>
      <c r="D64" s="4"/>
    </row>
    <row r="65" spans="3:4" s="1" customFormat="1" ht="10.199999999999999" x14ac:dyDescent="0.2">
      <c r="C65" s="3"/>
      <c r="D65" s="4"/>
    </row>
    <row r="66" spans="3:4" s="1" customFormat="1" ht="10.199999999999999" x14ac:dyDescent="0.2">
      <c r="C66" s="3"/>
      <c r="D66" s="4"/>
    </row>
    <row r="67" spans="3:4" s="1" customFormat="1" ht="10.199999999999999" x14ac:dyDescent="0.2">
      <c r="C67" s="3"/>
      <c r="D67" s="4"/>
    </row>
    <row r="68" spans="3:4" s="1" customFormat="1" ht="10.199999999999999" x14ac:dyDescent="0.2">
      <c r="C68" s="3"/>
      <c r="D68" s="4"/>
    </row>
    <row r="69" spans="3:4" s="1" customFormat="1" ht="10.199999999999999" x14ac:dyDescent="0.2">
      <c r="C69" s="3"/>
      <c r="D69" s="4"/>
    </row>
    <row r="70" spans="3:4" s="1" customFormat="1" ht="10.199999999999999" x14ac:dyDescent="0.2">
      <c r="C70" s="3"/>
      <c r="D70" s="4"/>
    </row>
    <row r="71" spans="3:4" s="1" customFormat="1" ht="10.199999999999999" x14ac:dyDescent="0.2">
      <c r="C71" s="3"/>
      <c r="D71" s="4"/>
    </row>
    <row r="72" spans="3:4" s="1" customFormat="1" ht="10.199999999999999" x14ac:dyDescent="0.2">
      <c r="C72" s="3"/>
      <c r="D72" s="4"/>
    </row>
    <row r="73" spans="3:4" s="1" customFormat="1" ht="10.199999999999999" x14ac:dyDescent="0.2">
      <c r="C73" s="3"/>
      <c r="D73" s="4"/>
    </row>
    <row r="74" spans="3:4" s="1" customFormat="1" ht="10.199999999999999" x14ac:dyDescent="0.2">
      <c r="C74" s="3"/>
      <c r="D74" s="4"/>
    </row>
    <row r="75" spans="3:4" s="1" customFormat="1" ht="10.199999999999999" x14ac:dyDescent="0.2">
      <c r="C75" s="3"/>
      <c r="D75" s="4"/>
    </row>
    <row r="76" spans="3:4" s="1" customFormat="1" ht="10.199999999999999" x14ac:dyDescent="0.2">
      <c r="C76" s="3"/>
      <c r="D76" s="4"/>
    </row>
    <row r="77" spans="3:4" s="1" customFormat="1" ht="10.199999999999999" x14ac:dyDescent="0.2">
      <c r="C77" s="3"/>
      <c r="D77" s="4"/>
    </row>
    <row r="78" spans="3:4" s="1" customFormat="1" ht="10.199999999999999" x14ac:dyDescent="0.2">
      <c r="C78" s="3"/>
      <c r="D78" s="4"/>
    </row>
    <row r="79" spans="3:4" s="1" customFormat="1" ht="10.199999999999999" x14ac:dyDescent="0.2">
      <c r="C79" s="3"/>
      <c r="D79" s="4"/>
    </row>
    <row r="80" spans="3:4" s="1" customFormat="1" ht="10.199999999999999" x14ac:dyDescent="0.2">
      <c r="C80" s="3"/>
      <c r="D80" s="4"/>
    </row>
    <row r="81" spans="3:4" s="1" customFormat="1" ht="10.199999999999999" x14ac:dyDescent="0.2">
      <c r="C81" s="3"/>
      <c r="D81" s="4"/>
    </row>
    <row r="82" spans="3:4" s="1" customFormat="1" ht="10.199999999999999" x14ac:dyDescent="0.2">
      <c r="C82" s="3"/>
      <c r="D82" s="4"/>
    </row>
    <row r="83" spans="3:4" s="1" customFormat="1" ht="10.199999999999999" x14ac:dyDescent="0.2">
      <c r="C83" s="3"/>
      <c r="D83" s="4"/>
    </row>
    <row r="84" spans="3:4" s="1" customFormat="1" ht="10.199999999999999" x14ac:dyDescent="0.2">
      <c r="C84" s="3"/>
      <c r="D84" s="4"/>
    </row>
    <row r="85" spans="3:4" s="1" customFormat="1" ht="10.199999999999999" x14ac:dyDescent="0.2">
      <c r="C85" s="3"/>
      <c r="D85" s="4"/>
    </row>
    <row r="86" spans="3:4" s="1" customFormat="1" ht="10.199999999999999" x14ac:dyDescent="0.2">
      <c r="C86" s="3"/>
      <c r="D86" s="4"/>
    </row>
    <row r="87" spans="3:4" s="1" customFormat="1" ht="10.199999999999999" x14ac:dyDescent="0.2">
      <c r="C87" s="3"/>
      <c r="D87" s="4"/>
    </row>
    <row r="88" spans="3:4" s="1" customFormat="1" ht="10.199999999999999" x14ac:dyDescent="0.2">
      <c r="C88" s="3"/>
      <c r="D88" s="4"/>
    </row>
    <row r="89" spans="3:4" s="1" customFormat="1" ht="10.199999999999999" x14ac:dyDescent="0.2">
      <c r="C89" s="3"/>
      <c r="D89" s="4"/>
    </row>
    <row r="90" spans="3:4" s="1" customFormat="1" ht="10.199999999999999" x14ac:dyDescent="0.2">
      <c r="C90" s="3"/>
      <c r="D90" s="4"/>
    </row>
    <row r="91" spans="3:4" s="1" customFormat="1" ht="10.199999999999999" x14ac:dyDescent="0.2">
      <c r="C91" s="3"/>
      <c r="D91" s="4"/>
    </row>
    <row r="92" spans="3:4" s="1" customFormat="1" ht="10.199999999999999" x14ac:dyDescent="0.2">
      <c r="C92" s="3"/>
      <c r="D92" s="4"/>
    </row>
    <row r="93" spans="3:4" s="1" customFormat="1" ht="10.199999999999999" x14ac:dyDescent="0.2">
      <c r="C93" s="3"/>
      <c r="D93" s="4"/>
    </row>
    <row r="94" spans="3:4" s="1" customFormat="1" ht="10.199999999999999" x14ac:dyDescent="0.2">
      <c r="C94" s="3"/>
      <c r="D94" s="4"/>
    </row>
    <row r="95" spans="3:4" s="1" customFormat="1" ht="10.199999999999999" x14ac:dyDescent="0.2">
      <c r="C95" s="3"/>
      <c r="D95" s="4"/>
    </row>
    <row r="96" spans="3:4" s="1" customFormat="1" ht="10.199999999999999" x14ac:dyDescent="0.2">
      <c r="C96" s="3"/>
      <c r="D96" s="4"/>
    </row>
    <row r="97" spans="3:4" s="1" customFormat="1" ht="10.199999999999999" x14ac:dyDescent="0.2">
      <c r="C97" s="3"/>
      <c r="D97" s="4"/>
    </row>
    <row r="98" spans="3:4" s="1" customFormat="1" ht="10.199999999999999" x14ac:dyDescent="0.2">
      <c r="C98" s="3"/>
      <c r="D98" s="4"/>
    </row>
    <row r="99" spans="3:4" s="1" customFormat="1" ht="10.199999999999999" x14ac:dyDescent="0.2">
      <c r="C99" s="3"/>
      <c r="D99" s="4"/>
    </row>
    <row r="100" spans="3:4" s="1" customFormat="1" ht="10.199999999999999" x14ac:dyDescent="0.2">
      <c r="C100" s="3"/>
      <c r="D100" s="4"/>
    </row>
    <row r="101" spans="3:4" s="1" customFormat="1" ht="10.199999999999999" x14ac:dyDescent="0.2">
      <c r="C101" s="3"/>
      <c r="D101" s="4"/>
    </row>
    <row r="102" spans="3:4" s="1" customFormat="1" ht="10.199999999999999" x14ac:dyDescent="0.2">
      <c r="C102" s="3"/>
      <c r="D102" s="4"/>
    </row>
    <row r="103" spans="3:4" s="1" customFormat="1" ht="10.199999999999999" x14ac:dyDescent="0.2">
      <c r="C103" s="3"/>
      <c r="D103" s="4"/>
    </row>
    <row r="104" spans="3:4" s="1" customFormat="1" ht="10.199999999999999" x14ac:dyDescent="0.2">
      <c r="C104" s="3"/>
      <c r="D104" s="4"/>
    </row>
    <row r="105" spans="3:4" s="1" customFormat="1" ht="10.199999999999999" x14ac:dyDescent="0.2">
      <c r="C105" s="3"/>
      <c r="D105" s="4"/>
    </row>
    <row r="106" spans="3:4" s="1" customFormat="1" ht="10.199999999999999" x14ac:dyDescent="0.2">
      <c r="C106" s="3"/>
      <c r="D106" s="4"/>
    </row>
    <row r="107" spans="3:4" s="1" customFormat="1" ht="10.199999999999999" x14ac:dyDescent="0.2">
      <c r="C107" s="3"/>
      <c r="D107" s="4"/>
    </row>
    <row r="108" spans="3:4" s="1" customFormat="1" ht="10.199999999999999" x14ac:dyDescent="0.2">
      <c r="C108" s="3"/>
      <c r="D108" s="4"/>
    </row>
    <row r="109" spans="3:4" s="1" customFormat="1" ht="10.199999999999999" x14ac:dyDescent="0.2">
      <c r="C109" s="3"/>
      <c r="D109" s="4"/>
    </row>
    <row r="110" spans="3:4" s="1" customFormat="1" ht="10.199999999999999" x14ac:dyDescent="0.2">
      <c r="C110" s="3"/>
      <c r="D110" s="4"/>
    </row>
    <row r="111" spans="3:4" s="1" customFormat="1" ht="10.199999999999999" x14ac:dyDescent="0.2">
      <c r="C111" s="3"/>
      <c r="D111" s="4"/>
    </row>
    <row r="112" spans="3:4" s="1" customFormat="1" ht="10.199999999999999" x14ac:dyDescent="0.2">
      <c r="C112" s="3"/>
      <c r="D112" s="4"/>
    </row>
    <row r="113" spans="3:4" s="1" customFormat="1" ht="10.199999999999999" x14ac:dyDescent="0.2">
      <c r="C113" s="3"/>
      <c r="D113" s="4"/>
    </row>
    <row r="114" spans="3:4" s="1" customFormat="1" ht="10.199999999999999" x14ac:dyDescent="0.2">
      <c r="C114" s="3"/>
      <c r="D114" s="4"/>
    </row>
    <row r="115" spans="3:4" s="1" customFormat="1" ht="10.199999999999999" x14ac:dyDescent="0.2">
      <c r="C115" s="3"/>
      <c r="D115" s="4"/>
    </row>
    <row r="116" spans="3:4" s="1" customFormat="1" ht="10.199999999999999" x14ac:dyDescent="0.2">
      <c r="C116" s="3"/>
      <c r="D116" s="4"/>
    </row>
    <row r="117" spans="3:4" s="1" customFormat="1" ht="10.199999999999999" x14ac:dyDescent="0.2">
      <c r="C117" s="3"/>
      <c r="D117" s="4"/>
    </row>
    <row r="118" spans="3:4" s="1" customFormat="1" ht="10.199999999999999" x14ac:dyDescent="0.2">
      <c r="C118" s="3"/>
      <c r="D118" s="4"/>
    </row>
    <row r="119" spans="3:4" s="1" customFormat="1" ht="10.199999999999999" x14ac:dyDescent="0.2">
      <c r="C119" s="3"/>
      <c r="D119" s="4"/>
    </row>
    <row r="120" spans="3:4" s="1" customFormat="1" ht="10.199999999999999" x14ac:dyDescent="0.2">
      <c r="C120" s="3"/>
      <c r="D120" s="4"/>
    </row>
    <row r="121" spans="3:4" s="1" customFormat="1" ht="10.199999999999999" x14ac:dyDescent="0.2">
      <c r="C121" s="3"/>
      <c r="D121" s="4"/>
    </row>
    <row r="122" spans="3:4" s="1" customFormat="1" ht="10.199999999999999" x14ac:dyDescent="0.2">
      <c r="C122" s="3"/>
      <c r="D122" s="4"/>
    </row>
    <row r="123" spans="3:4" s="1" customFormat="1" ht="10.199999999999999" x14ac:dyDescent="0.2">
      <c r="C123" s="3"/>
      <c r="D123" s="4"/>
    </row>
    <row r="124" spans="3:4" s="1" customFormat="1" ht="10.199999999999999" x14ac:dyDescent="0.2">
      <c r="C124" s="3"/>
      <c r="D124" s="4"/>
    </row>
    <row r="125" spans="3:4" s="1" customFormat="1" ht="10.199999999999999" x14ac:dyDescent="0.2">
      <c r="C125" s="3"/>
      <c r="D125" s="4"/>
    </row>
    <row r="126" spans="3:4" s="1" customFormat="1" ht="10.199999999999999" x14ac:dyDescent="0.2">
      <c r="C126" s="3"/>
      <c r="D126" s="4"/>
    </row>
    <row r="127" spans="3:4" s="1" customFormat="1" ht="10.199999999999999" x14ac:dyDescent="0.2">
      <c r="C127" s="3"/>
      <c r="D127" s="4"/>
    </row>
    <row r="128" spans="3:4" s="1" customFormat="1" ht="10.199999999999999" x14ac:dyDescent="0.2">
      <c r="C128" s="3"/>
      <c r="D128" s="4"/>
    </row>
    <row r="129" spans="3:4" s="1" customFormat="1" ht="10.199999999999999" x14ac:dyDescent="0.2">
      <c r="C129" s="3"/>
      <c r="D129" s="4"/>
    </row>
    <row r="130" spans="3:4" s="1" customFormat="1" ht="10.199999999999999" x14ac:dyDescent="0.2">
      <c r="C130" s="3"/>
      <c r="D130" s="4"/>
    </row>
    <row r="131" spans="3:4" s="1" customFormat="1" ht="10.199999999999999" x14ac:dyDescent="0.2">
      <c r="C131" s="3"/>
      <c r="D131" s="4"/>
    </row>
    <row r="132" spans="3:4" s="1" customFormat="1" ht="10.199999999999999" x14ac:dyDescent="0.2">
      <c r="C132" s="3"/>
      <c r="D132" s="4"/>
    </row>
    <row r="133" spans="3:4" s="1" customFormat="1" ht="10.199999999999999" x14ac:dyDescent="0.2">
      <c r="C133" s="3"/>
      <c r="D133" s="4"/>
    </row>
    <row r="134" spans="3:4" s="1" customFormat="1" ht="10.199999999999999" x14ac:dyDescent="0.2">
      <c r="C134" s="3"/>
      <c r="D134" s="4"/>
    </row>
    <row r="135" spans="3:4" s="1" customFormat="1" ht="10.199999999999999" x14ac:dyDescent="0.2">
      <c r="C135" s="3"/>
      <c r="D135" s="4"/>
    </row>
    <row r="136" spans="3:4" s="1" customFormat="1" ht="10.199999999999999" x14ac:dyDescent="0.2">
      <c r="C136" s="3"/>
      <c r="D136" s="4"/>
    </row>
    <row r="137" spans="3:4" s="1" customFormat="1" ht="10.199999999999999" x14ac:dyDescent="0.2">
      <c r="C137" s="3"/>
      <c r="D137" s="4"/>
    </row>
    <row r="138" spans="3:4" s="1" customFormat="1" ht="10.199999999999999" x14ac:dyDescent="0.2">
      <c r="C138" s="3"/>
      <c r="D138" s="4"/>
    </row>
  </sheetData>
  <pageMargins left="0.78749999999999998" right="0.78749999999999998" top="0.59027777777777801" bottom="0.590277777777778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12" zoomScaleNormal="100" workbookViewId="0">
      <selection activeCell="B9" sqref="B9"/>
    </sheetView>
  </sheetViews>
  <sheetFormatPr defaultRowHeight="13.2" x14ac:dyDescent="0.25"/>
  <cols>
    <col min="1" max="1" width="17.21875" customWidth="1"/>
    <col min="2" max="2" width="21.33203125" customWidth="1"/>
    <col min="3" max="3" width="17.77734375" customWidth="1"/>
    <col min="4" max="4" width="2.21875" customWidth="1"/>
    <col min="5" max="5" width="12.21875" customWidth="1"/>
    <col min="6" max="6" width="14.6640625" customWidth="1"/>
    <col min="7" max="1025" width="8.5546875" customWidth="1"/>
  </cols>
  <sheetData>
    <row r="2" spans="1:6" x14ac:dyDescent="0.25">
      <c r="A2" t="s">
        <v>271</v>
      </c>
      <c r="F2" s="57" t="s">
        <v>272</v>
      </c>
    </row>
    <row r="3" spans="1:6" x14ac:dyDescent="0.25">
      <c r="A3" t="s">
        <v>273</v>
      </c>
      <c r="F3" s="57" t="s">
        <v>274</v>
      </c>
    </row>
    <row r="5" spans="1:6" x14ac:dyDescent="0.25">
      <c r="A5" t="str">
        <f>Rekapitulace!$A$1</f>
        <v>Ing.Daniel Kadlec</v>
      </c>
    </row>
    <row r="8" spans="1:6" ht="126" customHeight="1" x14ac:dyDescent="0.25"/>
    <row r="9" spans="1:6" ht="22.5" customHeight="1" x14ac:dyDescent="0.4">
      <c r="B9" s="58" t="s">
        <v>275</v>
      </c>
    </row>
    <row r="10" spans="1:6" ht="36.75" customHeight="1" x14ac:dyDescent="0.25">
      <c r="B10" t="s">
        <v>276</v>
      </c>
      <c r="C10" s="59" t="str">
        <f>'Položkový rozpočet'!$D$1</f>
        <v xml:space="preserve">999 - K.Vary, Stará Role-domov pro seniory                    </v>
      </c>
    </row>
    <row r="11" spans="1:6" ht="26.25" customHeight="1" x14ac:dyDescent="0.25">
      <c r="B11" t="s">
        <v>277</v>
      </c>
      <c r="C11" s="59" t="str">
        <f>'Položkový rozpočet'!$D$2</f>
        <v xml:space="preserve">9990010 - Vytápění a plyn                                         </v>
      </c>
    </row>
    <row r="12" spans="1:6" ht="24.75" customHeight="1" x14ac:dyDescent="0.25"/>
    <row r="13" spans="1:6" ht="24.75" customHeight="1" x14ac:dyDescent="0.25">
      <c r="C13" s="60" t="s">
        <v>278</v>
      </c>
    </row>
    <row r="18" spans="1:6" ht="21.75" customHeight="1" x14ac:dyDescent="0.25">
      <c r="A18" s="61"/>
      <c r="B18" s="62" t="s">
        <v>279</v>
      </c>
      <c r="C18" s="63">
        <f>SUM(C19:C21)</f>
        <v>0</v>
      </c>
      <c r="D18" s="62" t="s">
        <v>280</v>
      </c>
    </row>
    <row r="19" spans="1:6" ht="24.75" customHeight="1" x14ac:dyDescent="0.25">
      <c r="B19" t="s">
        <v>259</v>
      </c>
      <c r="C19" s="64">
        <f>'Položkový rozpočet'!H280</f>
        <v>0</v>
      </c>
      <c r="D19" t="s">
        <v>280</v>
      </c>
    </row>
    <row r="20" spans="1:6" ht="24.75" customHeight="1" x14ac:dyDescent="0.25">
      <c r="C20" s="64"/>
    </row>
    <row r="21" spans="1:6" x14ac:dyDescent="0.25">
      <c r="B21" t="s">
        <v>281</v>
      </c>
      <c r="C21" s="64">
        <f>'Položkový rozpočet'!F281</f>
        <v>0</v>
      </c>
      <c r="D21" t="s">
        <v>280</v>
      </c>
    </row>
    <row r="22" spans="1:6" ht="26.25" customHeight="1" x14ac:dyDescent="0.25">
      <c r="B22" t="s">
        <v>282</v>
      </c>
      <c r="C22" s="65">
        <f>'Položkový rozpočet'!I283</f>
        <v>1.6857799999999998</v>
      </c>
      <c r="D22" t="s">
        <v>283</v>
      </c>
    </row>
    <row r="31" spans="1:6" x14ac:dyDescent="0.25">
      <c r="E31" t="s">
        <v>284</v>
      </c>
      <c r="F31" t="s">
        <v>285</v>
      </c>
    </row>
    <row r="32" spans="1:6" x14ac:dyDescent="0.25">
      <c r="E32" t="s">
        <v>286</v>
      </c>
      <c r="F32" s="66">
        <v>45079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Položkový rozpočet</vt:lpstr>
      <vt:lpstr>Rekapitulace</vt:lpstr>
      <vt:lpstr>Krycí list</vt:lpstr>
      <vt:lpstr>CenaK</vt:lpstr>
      <vt:lpstr>Datum</vt:lpstr>
      <vt:lpstr>NazevObjektu</vt:lpstr>
      <vt:lpstr>NazevObjektuR</vt:lpstr>
      <vt:lpstr>NazevStavby</vt:lpstr>
      <vt:lpstr>NazevStavbyR</vt:lpstr>
      <vt:lpstr>'Položkový rozpočet'!Názvy_tisku</vt:lpstr>
      <vt:lpstr>PolBegin</vt:lpstr>
      <vt:lpstr>PolBeginR</vt:lpstr>
      <vt:lpstr>'Položkový rozpočet'!Print_Titles_0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Hladík</dc:creator>
  <dc:description/>
  <cp:lastModifiedBy>uzivatel</cp:lastModifiedBy>
  <cp:revision>2</cp:revision>
  <cp:lastPrinted>2004-04-17T21:26:00Z</cp:lastPrinted>
  <dcterms:created xsi:type="dcterms:W3CDTF">1999-10-27T12:59:00Z</dcterms:created>
  <dcterms:modified xsi:type="dcterms:W3CDTF">2023-06-12T06:40:38Z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EUROSTAV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