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10. Přeprava dříví_VZMR\4. FV\"/>
    </mc:Choice>
  </mc:AlternateContent>
  <xr:revisionPtr revIDLastSave="0" documentId="13_ncr:1_{6E48957A-49EF-4A8F-80D5-F39AB6E081D3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Ceník" sheetId="1" r:id="rId1"/>
  </sheets>
  <definedNames>
    <definedName name="_xlnm.Print_Area" localSheetId="0">Ceník!$A$1:$AB$38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V14" i="1" l="1"/>
  <c r="V15" i="1"/>
  <c r="V16" i="1"/>
  <c r="V17" i="1"/>
  <c r="V18" i="1"/>
  <c r="T18" i="1"/>
  <c r="S18" i="1"/>
  <c r="L2" i="1"/>
  <c r="AB32" i="1"/>
  <c r="AB33" i="1"/>
  <c r="AB34" i="1"/>
  <c r="AB35" i="1"/>
  <c r="AB36" i="1" l="1"/>
  <c r="Y15" i="1"/>
  <c r="Z15" i="1"/>
  <c r="AA15" i="1"/>
  <c r="AB15" i="1"/>
  <c r="Y16" i="1"/>
  <c r="Z16" i="1"/>
  <c r="AA16" i="1"/>
  <c r="AB16" i="1"/>
  <c r="Y17" i="1"/>
  <c r="Z17" i="1"/>
  <c r="AA17" i="1"/>
  <c r="AB17" i="1"/>
  <c r="Y18" i="1"/>
  <c r="Z18" i="1"/>
  <c r="AA18" i="1"/>
  <c r="AB18" i="1"/>
  <c r="Y19" i="1"/>
  <c r="Z19" i="1"/>
  <c r="AA19" i="1"/>
  <c r="AB19" i="1"/>
  <c r="Y20" i="1"/>
  <c r="Z20" i="1"/>
  <c r="AA20" i="1"/>
  <c r="AB20" i="1"/>
  <c r="Y21" i="1"/>
  <c r="Z21" i="1"/>
  <c r="AA21" i="1"/>
  <c r="AB21" i="1"/>
  <c r="Y22" i="1"/>
  <c r="Z22" i="1"/>
  <c r="AA22" i="1"/>
  <c r="AB22" i="1"/>
  <c r="Y23" i="1"/>
  <c r="Z23" i="1"/>
  <c r="AA23" i="1"/>
  <c r="AB23" i="1"/>
  <c r="Y24" i="1"/>
  <c r="Z24" i="1"/>
  <c r="AA24" i="1"/>
  <c r="AB24" i="1"/>
  <c r="Y25" i="1"/>
  <c r="Z25" i="1"/>
  <c r="AA25" i="1"/>
  <c r="AB25" i="1"/>
  <c r="Y26" i="1"/>
  <c r="Z26" i="1"/>
  <c r="AA26" i="1"/>
  <c r="AB26" i="1"/>
  <c r="Y27" i="1"/>
  <c r="Z27" i="1"/>
  <c r="AA27" i="1"/>
  <c r="AB27" i="1"/>
  <c r="Y28" i="1"/>
  <c r="Z28" i="1"/>
  <c r="AA28" i="1"/>
  <c r="AB28" i="1"/>
  <c r="AB14" i="1"/>
  <c r="AA14" i="1"/>
  <c r="Z14" i="1"/>
  <c r="S15" i="1"/>
  <c r="T15" i="1"/>
  <c r="U15" i="1"/>
  <c r="S16" i="1"/>
  <c r="T16" i="1"/>
  <c r="U16" i="1"/>
  <c r="S17" i="1"/>
  <c r="T17" i="1"/>
  <c r="U17" i="1"/>
  <c r="U18" i="1"/>
  <c r="S19" i="1"/>
  <c r="T19" i="1"/>
  <c r="U19" i="1"/>
  <c r="V19" i="1"/>
  <c r="S20" i="1"/>
  <c r="T20" i="1"/>
  <c r="U20" i="1"/>
  <c r="V20" i="1"/>
  <c r="S21" i="1"/>
  <c r="T21" i="1"/>
  <c r="U21" i="1"/>
  <c r="V21" i="1"/>
  <c r="S22" i="1"/>
  <c r="T22" i="1"/>
  <c r="U22" i="1"/>
  <c r="V22" i="1"/>
  <c r="S23" i="1"/>
  <c r="T23" i="1"/>
  <c r="U23" i="1"/>
  <c r="V23" i="1"/>
  <c r="S24" i="1"/>
  <c r="T24" i="1"/>
  <c r="U24" i="1"/>
  <c r="V24" i="1"/>
  <c r="S25" i="1"/>
  <c r="T25" i="1"/>
  <c r="U25" i="1"/>
  <c r="V25" i="1"/>
  <c r="S26" i="1"/>
  <c r="T26" i="1"/>
  <c r="U26" i="1"/>
  <c r="V26" i="1"/>
  <c r="S27" i="1"/>
  <c r="T27" i="1"/>
  <c r="U27" i="1"/>
  <c r="V27" i="1"/>
  <c r="S28" i="1"/>
  <c r="T28" i="1"/>
  <c r="U28" i="1"/>
  <c r="V28" i="1"/>
  <c r="U14" i="1"/>
  <c r="T14" i="1"/>
  <c r="X15" i="1" l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14" i="1"/>
  <c r="S8" i="1"/>
  <c r="Y7" i="1" s="1"/>
  <c r="R33" i="1"/>
  <c r="R34" i="1"/>
  <c r="R35" i="1"/>
  <c r="R36" i="1"/>
  <c r="R32" i="1"/>
  <c r="Y14" i="1"/>
  <c r="T29" i="1"/>
  <c r="S14" i="1"/>
  <c r="V29" i="1" l="1"/>
  <c r="U29" i="1"/>
  <c r="S29" i="1"/>
  <c r="S6" i="1" l="1"/>
  <c r="Y5" i="1" s="1"/>
  <c r="AA3" i="1"/>
  <c r="M2" i="1"/>
  <c r="AA2" i="1" s="1"/>
  <c r="Z3" i="1"/>
  <c r="A3" i="1"/>
  <c r="Z2" i="1"/>
</calcChain>
</file>

<file path=xl/sharedStrings.xml><?xml version="1.0" encoding="utf-8"?>
<sst xmlns="http://schemas.openxmlformats.org/spreadsheetml/2006/main" count="133" uniqueCount="74">
  <si>
    <t>Okruh č.1</t>
  </si>
  <si>
    <t>Okruh č.2 (údaje vložené zadavatelem)</t>
  </si>
  <si>
    <t>Příloha smlouvy</t>
  </si>
  <si>
    <t>Kč bez DPH</t>
  </si>
  <si>
    <t>Ceník:</t>
  </si>
  <si>
    <t>m3</t>
  </si>
  <si>
    <t>Všechny ceny jsou uvedeny v Kč bez DPH</t>
  </si>
  <si>
    <t>Pásmo</t>
  </si>
  <si>
    <t>Jehličnaté sortimenty</t>
  </si>
  <si>
    <t>Listnaté sortimenty</t>
  </si>
  <si>
    <t>doprava k odběrateli</t>
  </si>
  <si>
    <t>doprava s vagonováním</t>
  </si>
  <si>
    <t>doprava s vagónováním</t>
  </si>
  <si>
    <t>km</t>
  </si>
  <si>
    <t>max. hodnoty v Kč</t>
  </si>
  <si>
    <t>ceny v Kč</t>
  </si>
  <si>
    <t>Kč</t>
  </si>
  <si>
    <t>Kč/m3</t>
  </si>
  <si>
    <t>1-10</t>
  </si>
  <si>
    <t>11-20</t>
  </si>
  <si>
    <t>21-30</t>
  </si>
  <si>
    <t>31-40</t>
  </si>
  <si>
    <t>41-50</t>
  </si>
  <si>
    <t>51-60</t>
  </si>
  <si>
    <t>Celkem</t>
  </si>
  <si>
    <t>Ceny ostatních služeb (pro všechny sortimenty):</t>
  </si>
  <si>
    <t>Ceny ostatních služeb:</t>
  </si>
  <si>
    <t>Okruh č.4 účastník údaje nevkládá, přenášejí se z okruhu č. 1)</t>
  </si>
  <si>
    <t>Okruh č.3 (účastník údaje nevkládá, vypočteny vzorcem)</t>
  </si>
  <si>
    <t>Celková nabídková cena:</t>
  </si>
  <si>
    <t>Předpokládaný objem přepravovaného dříví:</t>
  </si>
  <si>
    <t>Vagonování ze země (Kč/m3)</t>
  </si>
  <si>
    <t>Ostatní práce s hydraulickým jeřábem mimo vagonování (Kč/hod)</t>
  </si>
  <si>
    <t>Nakládání kontejnerů ze země (Kč/m3)</t>
  </si>
  <si>
    <t>Vázání vagonů (Kč/m3)</t>
  </si>
  <si>
    <t>61-70</t>
  </si>
  <si>
    <t>71-80</t>
  </si>
  <si>
    <t>81-90</t>
  </si>
  <si>
    <t>91-100</t>
  </si>
  <si>
    <t>101-110</t>
  </si>
  <si>
    <t>111-120</t>
  </si>
  <si>
    <t>121-130</t>
  </si>
  <si>
    <t>131-140</t>
  </si>
  <si>
    <t>141-150</t>
  </si>
  <si>
    <t>151-170</t>
  </si>
  <si>
    <t>171-190</t>
  </si>
  <si>
    <t>191-210</t>
  </si>
  <si>
    <t>m3;hod</t>
  </si>
  <si>
    <t>211-230</t>
  </si>
  <si>
    <t>231-250</t>
  </si>
  <si>
    <t>251-270</t>
  </si>
  <si>
    <t>271-290</t>
  </si>
  <si>
    <t>291-310</t>
  </si>
  <si>
    <t>311-330</t>
  </si>
  <si>
    <t>331-350</t>
  </si>
  <si>
    <t>351-370</t>
  </si>
  <si>
    <t>371-410</t>
  </si>
  <si>
    <t>410+</t>
  </si>
  <si>
    <r>
      <t xml:space="preserve">Nakládání dříví s více než tří skládek - za každých započatných 15 min (Kč/m3) </t>
    </r>
    <r>
      <rPr>
        <sz val="9"/>
        <color rgb="FFFF0000"/>
        <rFont val="Calibri"/>
        <family val="2"/>
        <charset val="238"/>
        <scheme val="minor"/>
      </rPr>
      <t>nad 90 min. od zahájení nakládky</t>
    </r>
  </si>
  <si>
    <t xml:space="preserve"> = předpokládaný objem nakládky v čase nad 90 min.</t>
  </si>
  <si>
    <t>Předpokládané objemy</t>
  </si>
  <si>
    <r>
      <t xml:space="preserve">Informace:
</t>
    </r>
    <r>
      <rPr>
        <b/>
        <sz val="8"/>
        <color rgb="FFFF0000"/>
        <rFont val="Calibri"/>
        <family val="2"/>
        <charset val="238"/>
        <scheme val="minor"/>
      </rPr>
      <t>Příklady výpočtu výše příplatku za nakládání dříví z více než 3 skládek</t>
    </r>
    <r>
      <rPr>
        <sz val="8"/>
        <color rgb="FFFF0000"/>
        <rFont val="Calibri"/>
        <family val="2"/>
        <charset val="238"/>
        <scheme val="minor"/>
      </rPr>
      <t xml:space="preserve">
</t>
    </r>
    <r>
      <rPr>
        <u/>
        <sz val="8"/>
        <color rgb="FFFF0000"/>
        <rFont val="Calibri"/>
        <family val="2"/>
        <charset val="238"/>
        <scheme val="minor"/>
      </rPr>
      <t>Legenda:</t>
    </r>
    <r>
      <rPr>
        <sz val="8"/>
        <color rgb="FFFF0000"/>
        <rFont val="Calibri"/>
        <family val="2"/>
        <charset val="238"/>
        <scheme val="minor"/>
      </rPr>
      <t xml:space="preserve">
</t>
    </r>
    <r>
      <rPr>
        <b/>
        <sz val="8"/>
        <color rgb="FFFF0000"/>
        <rFont val="Calibri"/>
        <family val="2"/>
        <charset val="238"/>
        <scheme val="minor"/>
      </rPr>
      <t>A</t>
    </r>
    <r>
      <rPr>
        <sz val="8"/>
        <color rgb="FFFF0000"/>
        <rFont val="Calibri"/>
        <family val="2"/>
        <charset val="238"/>
        <scheme val="minor"/>
      </rPr>
      <t xml:space="preserve"> = Celkový objem dříví na vozidle (tj. v okamžiku podpisu dodacího listu) (m3); </t>
    </r>
    <r>
      <rPr>
        <b/>
        <sz val="8"/>
        <color rgb="FFFF0000"/>
        <rFont val="Calibri"/>
        <family val="2"/>
        <charset val="238"/>
        <scheme val="minor"/>
      </rPr>
      <t>B</t>
    </r>
    <r>
      <rPr>
        <sz val="8"/>
        <color rgb="FFFF0000"/>
        <rFont val="Calibri"/>
        <family val="2"/>
        <charset val="238"/>
        <scheme val="minor"/>
      </rPr>
      <t xml:space="preserve"> = Celková doba nakládky (min); C = Počet čtvrthodin (i započatých), o které doba nakládky přesáhne 90 min C = (B - 90) / 15, výsledek zaokrouhlit na celé číslo nahoru); </t>
    </r>
    <r>
      <rPr>
        <b/>
        <sz val="8"/>
        <color rgb="FFFF0000"/>
        <rFont val="Calibri"/>
        <family val="2"/>
        <charset val="238"/>
        <scheme val="minor"/>
      </rPr>
      <t>J</t>
    </r>
    <r>
      <rPr>
        <sz val="8"/>
        <color rgb="FFFF0000"/>
        <rFont val="Calibri"/>
        <family val="2"/>
        <charset val="238"/>
        <scheme val="minor"/>
      </rPr>
      <t xml:space="preserve"> = Jednotková cena služby nakládání dříví z více než tří skládek (dle ceníku) (Kč/m3 za každou i započatou čtvrthodinu, o kterou doba nakládky přesáhne 90 min); </t>
    </r>
    <r>
      <rPr>
        <b/>
        <sz val="8"/>
        <color rgb="FFFF0000"/>
        <rFont val="Calibri"/>
        <family val="2"/>
        <charset val="238"/>
        <scheme val="minor"/>
      </rPr>
      <t>P</t>
    </r>
    <r>
      <rPr>
        <sz val="8"/>
        <color rgb="FFFF0000"/>
        <rFont val="Calibri"/>
        <family val="2"/>
        <charset val="238"/>
        <scheme val="minor"/>
      </rPr>
      <t xml:space="preserve"> = celková výše příplatku za nakládání dříví z více než 3 skládek (Kč)
</t>
    </r>
    <r>
      <rPr>
        <u/>
        <sz val="8"/>
        <color rgb="FFFF0000"/>
        <rFont val="Calibri"/>
        <family val="2"/>
        <charset val="238"/>
        <scheme val="minor"/>
      </rPr>
      <t>Příklad č. 1:</t>
    </r>
    <r>
      <rPr>
        <sz val="8"/>
        <color rgb="FFFF0000"/>
        <rFont val="Calibri"/>
        <family val="2"/>
        <charset val="238"/>
        <scheme val="minor"/>
      </rPr>
      <t xml:space="preserve">
vstupy: 		A = 25 m3; B = 95 min; J = 35 Kč/m3 
test:	Je celková doba nakládky delší než 90 min? Ano (95 min), na příplatek je nárok.  
výpočet: 	C = (B - 90) / 15 = (95 – 90) / 15 = 0,33;   0,33 zaokrouhlit na celé číslo nahoru = 1
		P = A * C * J = 25 * 1 * 35 = 875 Kč  
</t>
    </r>
    <r>
      <rPr>
        <u/>
        <sz val="8"/>
        <color rgb="FFFF0000"/>
        <rFont val="Calibri"/>
        <family val="2"/>
        <charset val="238"/>
        <scheme val="minor"/>
      </rPr>
      <t>Příklad č. 2:</t>
    </r>
    <r>
      <rPr>
        <sz val="8"/>
        <color rgb="FFFF0000"/>
        <rFont val="Calibri"/>
        <family val="2"/>
        <charset val="238"/>
        <scheme val="minor"/>
      </rPr>
      <t xml:space="preserve">
vstupy: 		A = 25 m3; B = 107 min; J = 35 Kč/m3 
test:	Je celková doba nakládky delší než 90 min? Ano (107 min), na příplatek je nárok.  
výpočet: 	C = (B - 90) / 15 = (107 – 90) / 15 = 1,13;   1,13 zaokrouhlit na celé číslo nahoru = 2
		P = A * C * J = 25 * 2 * 35 = 1750 Kč
</t>
    </r>
    <r>
      <rPr>
        <u/>
        <sz val="8"/>
        <color rgb="FFFF0000"/>
        <rFont val="Calibri"/>
        <family val="2"/>
        <charset val="238"/>
        <scheme val="minor"/>
      </rPr>
      <t>Příklad č. 3:</t>
    </r>
    <r>
      <rPr>
        <sz val="8"/>
        <color rgb="FFFF0000"/>
        <rFont val="Calibri"/>
        <family val="2"/>
        <charset val="238"/>
        <scheme val="minor"/>
      </rPr>
      <t xml:space="preserve">
vstupy: 		A = 25 m3; B = 80 min; J = 35 Kč/m3 
test:	Je celková doba nakládky delší než 90 min? NE (80 min), na příplatek NENÍ nárok.</t>
    </r>
  </si>
  <si>
    <t>Zadavatel</t>
  </si>
  <si>
    <t>LLPKV</t>
  </si>
  <si>
    <t>LÚ</t>
  </si>
  <si>
    <t>101; 102</t>
  </si>
  <si>
    <t>VÝPOČET NABÍDKOVÉ CENY (Kč/m3)</t>
  </si>
  <si>
    <r>
      <t>ceny v Kč/m</t>
    </r>
    <r>
      <rPr>
        <b/>
        <vertAlign val="superscript"/>
        <sz val="9"/>
        <rFont val="Arial CE"/>
        <charset val="238"/>
      </rPr>
      <t>3</t>
    </r>
  </si>
  <si>
    <t>Tarifní pásmo</t>
  </si>
  <si>
    <t>1</t>
  </si>
  <si>
    <t>2</t>
  </si>
  <si>
    <t>3</t>
  </si>
  <si>
    <t>4</t>
  </si>
  <si>
    <t>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</si>
</sst>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238"/>
      <scheme val="minor"/>
    </font>
    <font>
      <b/>
      <sz val="9"/>
      <name val="Arial CE"/>
      <family val="2"/>
      <charset val="238"/>
    </font>
    <font>
      <sz val="9"/>
      <color theme="1"/>
      <name val="Calibri"/>
      <family val="2"/>
      <charset val="238"/>
      <scheme val="minor"/>
    </font>
    <font>
      <sz val="9"/>
      <name val="Arial CE"/>
      <family val="2"/>
      <charset val="238"/>
    </font>
    <font>
      <sz val="9"/>
      <color indexed="10"/>
      <name val="Arial CE"/>
      <family val="2"/>
      <charset val="238"/>
    </font>
    <font>
      <i/>
      <sz val="9"/>
      <color theme="1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name val="Arial CE"/>
      <family val="2"/>
      <charset val="238"/>
    </font>
    <font>
      <b/>
      <sz val="9"/>
      <color rgb="FFFF0000"/>
      <name val="Arial CE"/>
      <family val="2"/>
      <charset val="238"/>
    </font>
    <font>
      <sz val="8"/>
      <color rgb="FFFF0000"/>
      <name val="Calibri"/>
      <family val="2"/>
      <charset val="238"/>
      <scheme val="minor"/>
    </font>
    <font>
      <b/>
      <sz val="8"/>
      <color rgb="FFFF0000"/>
      <name val="Calibri"/>
      <family val="2"/>
      <charset val="238"/>
      <scheme val="minor"/>
    </font>
    <font>
      <u/>
      <sz val="8"/>
      <color rgb="FFFF0000"/>
      <name val="Calibri"/>
      <family val="2"/>
      <charset val="238"/>
      <scheme val="minor"/>
    </font>
    <font>
      <b/>
      <vertAlign val="superscript"/>
      <sz val="9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44">
    <xf numFmtId="0" fontId="0" fillId="0" borderId="0" xfId="0"/>
    <xf numFmtId="4" fontId="5" fillId="0" borderId="16" xfId="0" applyNumberFormat="1" applyFont="1" applyBorder="1" applyAlignment="1" applyProtection="1">
      <alignment horizontal="center"/>
      <protection locked="0"/>
    </xf>
    <xf numFmtId="4" fontId="5" fillId="0" borderId="6" xfId="0" applyNumberFormat="1" applyFont="1" applyBorder="1" applyAlignment="1" applyProtection="1">
      <alignment horizontal="center"/>
      <protection locked="0"/>
    </xf>
    <xf numFmtId="0" fontId="2" fillId="0" borderId="0" xfId="0" applyFont="1"/>
    <xf numFmtId="0" fontId="1" fillId="0" borderId="1" xfId="0" applyFont="1" applyBorder="1"/>
    <xf numFmtId="0" fontId="3" fillId="0" borderId="0" xfId="0" applyFont="1"/>
    <xf numFmtId="0" fontId="4" fillId="0" borderId="0" xfId="0" applyFont="1"/>
    <xf numFmtId="0" fontId="2" fillId="0" borderId="1" xfId="0" applyFont="1" applyBorder="1"/>
    <xf numFmtId="0" fontId="1" fillId="0" borderId="4" xfId="0" applyFont="1" applyBorder="1"/>
    <xf numFmtId="0" fontId="2" fillId="0" borderId="4" xfId="0" applyFont="1" applyBorder="1"/>
    <xf numFmtId="3" fontId="3" fillId="0" borderId="0" xfId="0" applyNumberFormat="1" applyFont="1"/>
    <xf numFmtId="0" fontId="1" fillId="0" borderId="0" xfId="0" applyFont="1"/>
    <xf numFmtId="0" fontId="1" fillId="2" borderId="9" xfId="0" applyFont="1" applyFill="1" applyBorder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4" fontId="2" fillId="0" borderId="18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4" fontId="2" fillId="0" borderId="19" xfId="0" applyNumberFormat="1" applyFont="1" applyBorder="1" applyAlignment="1">
      <alignment horizontal="center"/>
    </xf>
    <xf numFmtId="4" fontId="2" fillId="0" borderId="20" xfId="0" applyNumberFormat="1" applyFont="1" applyBorder="1" applyAlignment="1">
      <alignment horizontal="center"/>
    </xf>
    <xf numFmtId="4" fontId="2" fillId="0" borderId="0" xfId="0" applyNumberFormat="1" applyFont="1" applyAlignment="1">
      <alignment horizontal="center"/>
    </xf>
    <xf numFmtId="49" fontId="2" fillId="0" borderId="24" xfId="0" applyNumberFormat="1" applyFont="1" applyBorder="1" applyAlignment="1">
      <alignment horizontal="center"/>
    </xf>
    <xf numFmtId="4" fontId="2" fillId="0" borderId="30" xfId="0" applyNumberFormat="1" applyFont="1" applyBorder="1" applyAlignment="1">
      <alignment horizontal="center"/>
    </xf>
    <xf numFmtId="4" fontId="2" fillId="0" borderId="31" xfId="0" applyNumberFormat="1" applyFont="1" applyBorder="1" applyAlignment="1">
      <alignment horizontal="center"/>
    </xf>
    <xf numFmtId="4" fontId="2" fillId="0" borderId="32" xfId="0" applyNumberFormat="1" applyFont="1" applyBorder="1" applyAlignment="1">
      <alignment horizontal="center"/>
    </xf>
    <xf numFmtId="49" fontId="2" fillId="0" borderId="21" xfId="0" applyNumberFormat="1" applyFont="1" applyBorder="1" applyAlignment="1">
      <alignment horizontal="center"/>
    </xf>
    <xf numFmtId="4" fontId="2" fillId="0" borderId="22" xfId="0" applyNumberFormat="1" applyFont="1" applyBorder="1" applyAlignment="1">
      <alignment horizontal="center"/>
    </xf>
    <xf numFmtId="4" fontId="2" fillId="0" borderId="23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left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left"/>
    </xf>
    <xf numFmtId="4" fontId="2" fillId="0" borderId="36" xfId="0" applyNumberFormat="1" applyFont="1" applyBorder="1" applyAlignment="1">
      <alignment horizontal="center"/>
    </xf>
    <xf numFmtId="4" fontId="2" fillId="0" borderId="3" xfId="0" applyNumberFormat="1" applyFont="1" applyBorder="1" applyAlignment="1">
      <alignment horizontal="center"/>
    </xf>
    <xf numFmtId="4" fontId="2" fillId="0" borderId="16" xfId="0" applyNumberFormat="1" applyFont="1" applyBorder="1" applyAlignment="1">
      <alignment horizontal="center"/>
    </xf>
    <xf numFmtId="4" fontId="2" fillId="0" borderId="37" xfId="0" applyNumberFormat="1" applyFont="1" applyBorder="1" applyAlignment="1">
      <alignment horizontal="center"/>
    </xf>
    <xf numFmtId="4" fontId="2" fillId="0" borderId="6" xfId="0" applyNumberFormat="1" applyFont="1" applyBorder="1" applyAlignment="1">
      <alignment horizontal="center"/>
    </xf>
    <xf numFmtId="49" fontId="2" fillId="3" borderId="24" xfId="0" applyNumberFormat="1" applyFont="1" applyFill="1" applyBorder="1" applyAlignment="1" applyProtection="1">
      <alignment horizontal="center"/>
      <protection locked="0"/>
    </xf>
    <xf numFmtId="0" fontId="2" fillId="3" borderId="14" xfId="0" applyFont="1" applyFill="1" applyBorder="1" applyAlignment="1" applyProtection="1">
      <alignment horizontal="center"/>
      <protection locked="0"/>
    </xf>
    <xf numFmtId="0" fontId="2" fillId="3" borderId="17" xfId="0" applyFont="1" applyFill="1" applyBorder="1" applyAlignment="1" applyProtection="1">
      <alignment horizontal="center"/>
      <protection locked="0"/>
    </xf>
    <xf numFmtId="1" fontId="2" fillId="3" borderId="14" xfId="0" applyNumberFormat="1" applyFont="1" applyFill="1" applyBorder="1" applyAlignment="1" applyProtection="1">
      <alignment horizontal="center"/>
      <protection locked="0"/>
    </xf>
    <xf numFmtId="0" fontId="2" fillId="3" borderId="4" xfId="0" applyFont="1" applyFill="1" applyBorder="1" applyAlignment="1" applyProtection="1">
      <alignment horizontal="center"/>
      <protection locked="0"/>
    </xf>
    <xf numFmtId="0" fontId="2" fillId="3" borderId="29" xfId="0" applyFont="1" applyFill="1" applyBorder="1" applyAlignment="1" applyProtection="1">
      <alignment horizontal="center"/>
      <protection locked="0"/>
    </xf>
    <xf numFmtId="1" fontId="2" fillId="3" borderId="4" xfId="0" applyNumberFormat="1" applyFont="1" applyFill="1" applyBorder="1" applyAlignment="1" applyProtection="1">
      <alignment horizontal="center"/>
      <protection locked="0"/>
    </xf>
    <xf numFmtId="0" fontId="2" fillId="3" borderId="34" xfId="0" applyFont="1" applyFill="1" applyBorder="1" applyAlignment="1" applyProtection="1">
      <alignment horizontal="center"/>
      <protection locked="0"/>
    </xf>
    <xf numFmtId="0" fontId="2" fillId="3" borderId="35" xfId="0" applyFont="1" applyFill="1" applyBorder="1" applyAlignment="1" applyProtection="1">
      <alignment horizontal="center"/>
      <protection locked="0"/>
    </xf>
    <xf numFmtId="0" fontId="2" fillId="3" borderId="15" xfId="0" applyFont="1" applyFill="1" applyBorder="1" applyAlignment="1" applyProtection="1">
      <alignment horizontal="center"/>
      <protection locked="0"/>
    </xf>
    <xf numFmtId="0" fontId="2" fillId="3" borderId="16" xfId="0" applyFont="1" applyFill="1" applyBorder="1" applyAlignment="1" applyProtection="1">
      <alignment horizontal="center"/>
      <protection locked="0"/>
    </xf>
    <xf numFmtId="0" fontId="2" fillId="3" borderId="5" xfId="0" applyFont="1" applyFill="1" applyBorder="1" applyAlignment="1" applyProtection="1">
      <alignment horizontal="center"/>
      <protection locked="0"/>
    </xf>
    <xf numFmtId="0" fontId="2" fillId="3" borderId="6" xfId="0" applyFont="1" applyFill="1" applyBorder="1" applyAlignment="1" applyProtection="1">
      <alignment horizontal="center"/>
      <protection locked="0"/>
    </xf>
    <xf numFmtId="0" fontId="2" fillId="0" borderId="38" xfId="0" applyFont="1" applyBorder="1"/>
    <xf numFmtId="0" fontId="2" fillId="0" borderId="39" xfId="0" applyFont="1" applyBorder="1"/>
    <xf numFmtId="0" fontId="1" fillId="0" borderId="40" xfId="0" applyFont="1" applyBorder="1"/>
    <xf numFmtId="0" fontId="2" fillId="0" borderId="41" xfId="0" applyFont="1" applyBorder="1"/>
    <xf numFmtId="0" fontId="1" fillId="0" borderId="42" xfId="0" applyFont="1" applyBorder="1"/>
    <xf numFmtId="0" fontId="2" fillId="0" borderId="43" xfId="0" applyFont="1" applyBorder="1"/>
    <xf numFmtId="0" fontId="1" fillId="0" borderId="0" xfId="0" applyFont="1" applyAlignment="1">
      <alignment horizontal="left" wrapText="1"/>
    </xf>
    <xf numFmtId="0" fontId="6" fillId="0" borderId="0" xfId="0" applyFont="1"/>
    <xf numFmtId="0" fontId="8" fillId="0" borderId="0" xfId="0" applyFont="1"/>
    <xf numFmtId="0" fontId="7" fillId="0" borderId="0" xfId="0" applyFont="1"/>
    <xf numFmtId="0" fontId="9" fillId="0" borderId="0" xfId="0" applyFont="1"/>
    <xf numFmtId="0" fontId="9" fillId="0" borderId="0" xfId="0" applyFont="1" applyAlignment="1">
      <alignment horizontal="left" wrapText="1"/>
    </xf>
    <xf numFmtId="0" fontId="9" fillId="2" borderId="9" xfId="0" applyFont="1" applyFill="1" applyBorder="1"/>
    <xf numFmtId="4" fontId="5" fillId="4" borderId="16" xfId="0" applyNumberFormat="1" applyFont="1" applyFill="1" applyBorder="1" applyAlignment="1" applyProtection="1">
      <alignment horizontal="center"/>
      <protection locked="0"/>
    </xf>
    <xf numFmtId="0" fontId="1" fillId="0" borderId="11" xfId="0" applyFont="1" applyBorder="1"/>
    <xf numFmtId="0" fontId="1" fillId="0" borderId="29" xfId="0" applyFont="1" applyBorder="1"/>
    <xf numFmtId="49" fontId="2" fillId="3" borderId="44" xfId="0" applyNumberFormat="1" applyFont="1" applyFill="1" applyBorder="1" applyAlignment="1" applyProtection="1">
      <alignment horizontal="center"/>
      <protection locked="0"/>
    </xf>
    <xf numFmtId="49" fontId="2" fillId="0" borderId="1" xfId="0" applyNumberFormat="1" applyFont="1" applyBorder="1"/>
    <xf numFmtId="49" fontId="2" fillId="0" borderId="2" xfId="0" applyNumberFormat="1" applyFont="1" applyBorder="1"/>
    <xf numFmtId="49" fontId="2" fillId="0" borderId="14" xfId="0" applyNumberFormat="1" applyFont="1" applyBorder="1" applyAlignment="1">
      <alignment wrapText="1"/>
    </xf>
    <xf numFmtId="49" fontId="2" fillId="0" borderId="15" xfId="0" applyNumberFormat="1" applyFont="1" applyBorder="1" applyAlignment="1">
      <alignment wrapText="1"/>
    </xf>
    <xf numFmtId="49" fontId="2" fillId="0" borderId="14" xfId="0" applyNumberFormat="1" applyFont="1" applyBorder="1" applyAlignment="1">
      <alignment vertical="center" wrapText="1"/>
    </xf>
    <xf numFmtId="49" fontId="2" fillId="0" borderId="15" xfId="0" applyNumberFormat="1" applyFont="1" applyBorder="1" applyAlignment="1">
      <alignment vertical="center" wrapText="1"/>
    </xf>
    <xf numFmtId="49" fontId="2" fillId="0" borderId="4" xfId="0" applyNumberFormat="1" applyFont="1" applyBorder="1" applyAlignment="1">
      <alignment vertical="center" wrapText="1"/>
    </xf>
    <xf numFmtId="49" fontId="2" fillId="0" borderId="5" xfId="0" applyNumberFormat="1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3" borderId="5" xfId="0" applyFont="1" applyFill="1" applyBorder="1" applyAlignment="1" applyProtection="1">
      <alignment horizontal="center"/>
      <protection locked="0"/>
    </xf>
    <xf numFmtId="0" fontId="2" fillId="3" borderId="6" xfId="0" applyFont="1" applyFill="1" applyBorder="1" applyAlignment="1" applyProtection="1">
      <alignment horizontal="center"/>
      <protection locked="0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2" fillId="3" borderId="2" xfId="0" applyFont="1" applyFill="1" applyBorder="1" applyAlignment="1" applyProtection="1">
      <alignment horizontal="center"/>
      <protection locked="0"/>
    </xf>
    <xf numFmtId="0" fontId="2" fillId="3" borderId="3" xfId="0" applyFont="1" applyFill="1" applyBorder="1" applyAlignment="1" applyProtection="1">
      <alignment horizontal="center"/>
      <protection locked="0"/>
    </xf>
    <xf numFmtId="0" fontId="1" fillId="0" borderId="24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4" fontId="1" fillId="2" borderId="7" xfId="0" applyNumberFormat="1" applyFont="1" applyFill="1" applyBorder="1" applyAlignment="1">
      <alignment horizontal="center"/>
    </xf>
    <xf numFmtId="4" fontId="1" fillId="2" borderId="8" xfId="0" applyNumberFormat="1" applyFont="1" applyFill="1" applyBorder="1" applyAlignment="1">
      <alignment horizontal="center"/>
    </xf>
    <xf numFmtId="4" fontId="9" fillId="2" borderId="7" xfId="0" applyNumberFormat="1" applyFont="1" applyFill="1" applyBorder="1" applyAlignment="1">
      <alignment horizontal="center"/>
    </xf>
    <xf numFmtId="4" fontId="9" fillId="2" borderId="8" xfId="0" applyNumberFormat="1" applyFont="1" applyFill="1" applyBorder="1" applyAlignment="1">
      <alignment horizontal="center"/>
    </xf>
    <xf numFmtId="0" fontId="9" fillId="2" borderId="7" xfId="0" applyFont="1" applyFill="1" applyBorder="1" applyAlignment="1">
      <alignment horizontal="center"/>
    </xf>
    <xf numFmtId="0" fontId="9" fillId="2" borderId="8" xfId="0" applyFont="1" applyFill="1" applyBorder="1" applyAlignment="1">
      <alignment horizontal="center"/>
    </xf>
    <xf numFmtId="0" fontId="1" fillId="0" borderId="26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25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8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0" fillId="0" borderId="0" xfId="0" applyFont="1" applyAlignment="1">
      <alignment horizontal="left" wrapText="1"/>
    </xf>
    <xf numFmtId="0" fontId="0" fillId="0" borderId="0" xfId="0"/>
    <xf numFmtId="49" fontId="1" fillId="0" borderId="1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wrapText="1"/>
    </xf>
    <xf numFmtId="49" fontId="2" fillId="0" borderId="17" xfId="0" applyNumberFormat="1" applyFont="1" applyBorder="1" applyAlignment="1">
      <alignment vertical="center" wrapText="1"/>
    </xf>
    <xf numFmtId="49" fontId="2" fillId="0" borderId="29" xfId="0" applyNumberFormat="1" applyFont="1" applyBorder="1" applyAlignment="1">
      <alignment vertical="center" wrapText="1"/>
    </xf>
    <xf numFmtId="49" fontId="2" fillId="0" borderId="14" xfId="0" applyNumberFormat="1" applyFont="1" applyBorder="1"/>
    <xf numFmtId="49" fontId="2" fillId="0" borderId="17" xfId="0" applyNumberFormat="1" applyFont="1" applyBorder="1"/>
    <xf numFmtId="49" fontId="2" fillId="0" borderId="15" xfId="0" applyNumberFormat="1" applyFont="1" applyBorder="1"/>
  </cellXfs>
  <cellStyles count="1">
    <cellStyle name="Normální" xfId="0" builtinId="0"/>
  </cellStyles>
  <dxfs count="8"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G41"/>
  <sheetViews>
    <sheetView tabSelected="1" zoomScaleNormal="100" workbookViewId="0">
      <selection activeCell="D18" sqref="D18"/>
    </sheetView>
  </sheetViews>
  <sheetFormatPr defaultColWidth="9.109375" defaultRowHeight="12" x14ac:dyDescent="0.25"/>
  <cols>
    <col min="1" max="3" width="9.109375" style="3"/>
    <col min="4" max="4" width="12.109375" style="3" customWidth="1"/>
    <col min="5" max="5" width="9.109375" style="3"/>
    <col min="6" max="6" width="10.6640625" style="3" customWidth="1"/>
    <col min="7" max="10" width="9.109375" style="3"/>
    <col min="11" max="11" width="9" style="3" customWidth="1"/>
    <col min="12" max="12" width="9.109375" style="3"/>
    <col min="13" max="13" width="12.33203125" style="3" customWidth="1"/>
    <col min="14" max="15" width="14" style="3" customWidth="1"/>
    <col min="16" max="16" width="13.5546875" style="3" customWidth="1"/>
    <col min="17" max="17" width="4.44140625" style="3" customWidth="1"/>
    <col min="18" max="18" width="9.109375" style="3"/>
    <col min="19" max="20" width="10" style="3" bestFit="1" customWidth="1"/>
    <col min="21" max="21" width="10.6640625" style="3" customWidth="1"/>
    <col min="22" max="22" width="10.33203125" style="3" customWidth="1"/>
    <col min="23" max="23" width="4.33203125" style="3" customWidth="1"/>
    <col min="24" max="24" width="9.109375" style="3"/>
    <col min="25" max="25" width="11.88671875" style="3" customWidth="1"/>
    <col min="26" max="26" width="11" style="3" customWidth="1"/>
    <col min="27" max="27" width="13" style="3" customWidth="1"/>
    <col min="28" max="28" width="10.6640625" style="3" customWidth="1"/>
    <col min="29" max="32" width="9.109375" style="3"/>
    <col min="33" max="33" width="9.109375" style="3" customWidth="1"/>
    <col min="34" max="16384" width="9.109375" style="3"/>
  </cols>
  <sheetData>
    <row r="1" spans="1:33" ht="12.6" thickBot="1" x14ac:dyDescent="0.3">
      <c r="A1" s="3" t="s">
        <v>0</v>
      </c>
      <c r="L1" s="3" t="s">
        <v>1</v>
      </c>
      <c r="R1" s="3" t="s">
        <v>28</v>
      </c>
      <c r="X1" s="3" t="s">
        <v>27</v>
      </c>
    </row>
    <row r="2" spans="1:33" ht="12" customHeight="1" x14ac:dyDescent="0.3">
      <c r="A2" s="4" t="s">
        <v>62</v>
      </c>
      <c r="B2" s="82"/>
      <c r="C2" s="110" t="s">
        <v>63</v>
      </c>
      <c r="D2" s="111"/>
      <c r="E2" s="5"/>
      <c r="L2" s="70" t="str">
        <f>A2</f>
        <v>Zadavatel</v>
      </c>
      <c r="M2" s="71" t="str">
        <f>C2</f>
        <v>LLPKV</v>
      </c>
      <c r="N2" s="68"/>
      <c r="O2" s="6"/>
      <c r="S2" s="11"/>
      <c r="T2" s="11"/>
      <c r="X2" s="77" t="s">
        <v>2</v>
      </c>
      <c r="Z2" s="7" t="str">
        <f>L2</f>
        <v>Zadavatel</v>
      </c>
      <c r="AA2" s="99" t="str">
        <f>M2</f>
        <v>LLPKV</v>
      </c>
      <c r="AB2" s="100"/>
    </row>
    <row r="3" spans="1:33" ht="12.6" thickBot="1" x14ac:dyDescent="0.3">
      <c r="A3" s="8" t="str">
        <f>L3</f>
        <v>LÚ</v>
      </c>
      <c r="B3" s="83"/>
      <c r="C3" s="101" t="s">
        <v>65</v>
      </c>
      <c r="D3" s="102"/>
      <c r="E3" s="5"/>
      <c r="L3" s="72" t="s">
        <v>64</v>
      </c>
      <c r="M3" s="73" t="s">
        <v>65</v>
      </c>
      <c r="N3" s="69"/>
      <c r="R3" s="11"/>
      <c r="S3" s="11"/>
      <c r="T3" s="11"/>
      <c r="Z3" s="9" t="str">
        <f>L3</f>
        <v>LÚ</v>
      </c>
      <c r="AA3" s="103" t="str">
        <f>M3</f>
        <v>101; 102</v>
      </c>
      <c r="AB3" s="104"/>
    </row>
    <row r="4" spans="1:33" ht="12.6" thickBot="1" x14ac:dyDescent="0.3">
      <c r="E4" s="5"/>
      <c r="L4" s="11"/>
      <c r="R4" s="74"/>
      <c r="S4" s="74"/>
      <c r="T4" s="74"/>
      <c r="X4" s="78" t="s">
        <v>29</v>
      </c>
      <c r="Y4" s="79"/>
      <c r="Z4" s="79"/>
      <c r="AA4" s="75"/>
      <c r="AB4" s="34"/>
    </row>
    <row r="5" spans="1:33" ht="12.6" thickBot="1" x14ac:dyDescent="0.3">
      <c r="E5" s="5"/>
      <c r="L5" s="11"/>
      <c r="R5" s="11" t="s">
        <v>29</v>
      </c>
      <c r="S5" s="74"/>
      <c r="T5" s="74"/>
      <c r="X5" s="75"/>
      <c r="Y5" s="116">
        <f>S6</f>
        <v>0</v>
      </c>
      <c r="Z5" s="117"/>
      <c r="AA5" s="80" t="s">
        <v>3</v>
      </c>
      <c r="AB5" s="34"/>
    </row>
    <row r="6" spans="1:33" ht="12.6" thickBot="1" x14ac:dyDescent="0.3">
      <c r="E6" s="10"/>
      <c r="L6" s="11"/>
      <c r="S6" s="114">
        <f>SUM(S29:V29)+SUM(R32:R36)</f>
        <v>0</v>
      </c>
      <c r="T6" s="115"/>
      <c r="U6" s="12" t="s">
        <v>3</v>
      </c>
      <c r="X6" s="78" t="s">
        <v>30</v>
      </c>
      <c r="Y6" s="75"/>
      <c r="Z6" s="75"/>
      <c r="AA6" s="75"/>
    </row>
    <row r="7" spans="1:33" ht="12.6" thickBot="1" x14ac:dyDescent="0.3">
      <c r="C7" s="11"/>
      <c r="E7" s="10"/>
      <c r="F7" s="11"/>
      <c r="L7" s="11"/>
      <c r="R7" s="11" t="s">
        <v>30</v>
      </c>
      <c r="X7" s="75"/>
      <c r="Y7" s="118">
        <f>S8</f>
        <v>3150</v>
      </c>
      <c r="Z7" s="119"/>
      <c r="AA7" s="80" t="s">
        <v>5</v>
      </c>
    </row>
    <row r="8" spans="1:33" ht="16.2" thickBot="1" x14ac:dyDescent="0.35">
      <c r="A8" s="13" t="s">
        <v>66</v>
      </c>
      <c r="B8" s="13"/>
      <c r="C8" s="5"/>
      <c r="D8" s="5"/>
      <c r="L8" s="11" t="s">
        <v>60</v>
      </c>
      <c r="S8" s="105">
        <f>SUM(M14:P28)</f>
        <v>3150</v>
      </c>
      <c r="T8" s="106"/>
      <c r="U8" s="12" t="s">
        <v>5</v>
      </c>
      <c r="X8" s="76" t="s">
        <v>4</v>
      </c>
    </row>
    <row r="9" spans="1:33" x14ac:dyDescent="0.25">
      <c r="L9" s="11"/>
      <c r="X9" s="3" t="s">
        <v>6</v>
      </c>
    </row>
    <row r="10" spans="1:33" ht="12.6" thickBot="1" x14ac:dyDescent="0.3">
      <c r="L10" s="11"/>
    </row>
    <row r="11" spans="1:33" ht="12.6" thickBot="1" x14ac:dyDescent="0.3">
      <c r="A11" s="120" t="s">
        <v>7</v>
      </c>
      <c r="B11" s="131" t="s">
        <v>68</v>
      </c>
      <c r="C11" s="121" t="s">
        <v>8</v>
      </c>
      <c r="D11" s="122"/>
      <c r="E11" s="122"/>
      <c r="F11" s="123"/>
      <c r="G11" s="124" t="s">
        <v>9</v>
      </c>
      <c r="H11" s="125"/>
      <c r="I11" s="126"/>
      <c r="J11" s="127"/>
      <c r="L11" s="7"/>
      <c r="M11" s="128" t="s">
        <v>8</v>
      </c>
      <c r="N11" s="128"/>
      <c r="O11" s="128" t="s">
        <v>9</v>
      </c>
      <c r="P11" s="129"/>
      <c r="Q11" s="14"/>
      <c r="R11" s="15"/>
      <c r="S11" s="107" t="s">
        <v>8</v>
      </c>
      <c r="T11" s="108"/>
      <c r="U11" s="107" t="s">
        <v>9</v>
      </c>
      <c r="V11" s="109"/>
      <c r="W11" s="16"/>
      <c r="X11" s="15"/>
      <c r="Y11" s="93" t="s">
        <v>8</v>
      </c>
      <c r="Z11" s="93"/>
      <c r="AA11" s="93" t="s">
        <v>9</v>
      </c>
      <c r="AB11" s="94"/>
    </row>
    <row r="12" spans="1:33" ht="36" x14ac:dyDescent="0.25">
      <c r="A12" s="112"/>
      <c r="B12" s="132"/>
      <c r="C12" s="130" t="s">
        <v>10</v>
      </c>
      <c r="D12" s="96"/>
      <c r="E12" s="95" t="s">
        <v>11</v>
      </c>
      <c r="F12" s="96"/>
      <c r="G12" s="97" t="s">
        <v>10</v>
      </c>
      <c r="H12" s="98"/>
      <c r="I12" s="112" t="s">
        <v>12</v>
      </c>
      <c r="J12" s="113"/>
      <c r="L12" s="17" t="s">
        <v>7</v>
      </c>
      <c r="M12" s="18" t="s">
        <v>10</v>
      </c>
      <c r="N12" s="18" t="s">
        <v>11</v>
      </c>
      <c r="O12" s="18" t="s">
        <v>10</v>
      </c>
      <c r="P12" s="19" t="s">
        <v>12</v>
      </c>
      <c r="Q12" s="20"/>
      <c r="R12" s="21" t="s">
        <v>7</v>
      </c>
      <c r="S12" s="22" t="s">
        <v>10</v>
      </c>
      <c r="T12" s="22" t="s">
        <v>12</v>
      </c>
      <c r="U12" s="22" t="s">
        <v>10</v>
      </c>
      <c r="V12" s="23" t="s">
        <v>12</v>
      </c>
      <c r="W12" s="24"/>
      <c r="X12" s="17" t="s">
        <v>7</v>
      </c>
      <c r="Y12" s="18" t="s">
        <v>10</v>
      </c>
      <c r="Z12" s="18" t="s">
        <v>11</v>
      </c>
      <c r="AA12" s="18" t="s">
        <v>10</v>
      </c>
      <c r="AB12" s="19" t="s">
        <v>12</v>
      </c>
    </row>
    <row r="13" spans="1:33" ht="36.6" thickBot="1" x14ac:dyDescent="0.3">
      <c r="A13" s="25" t="s">
        <v>13</v>
      </c>
      <c r="B13" s="25"/>
      <c r="C13" s="26" t="s">
        <v>14</v>
      </c>
      <c r="D13" s="19" t="s">
        <v>67</v>
      </c>
      <c r="E13" s="27" t="s">
        <v>14</v>
      </c>
      <c r="F13" s="19" t="s">
        <v>67</v>
      </c>
      <c r="G13" s="26" t="s">
        <v>14</v>
      </c>
      <c r="H13" s="19" t="s">
        <v>67</v>
      </c>
      <c r="I13" s="27" t="s">
        <v>14</v>
      </c>
      <c r="J13" s="19" t="s">
        <v>67</v>
      </c>
      <c r="L13" s="17" t="s">
        <v>13</v>
      </c>
      <c r="M13" s="28" t="s">
        <v>5</v>
      </c>
      <c r="N13" s="28" t="s">
        <v>5</v>
      </c>
      <c r="O13" s="28" t="s">
        <v>5</v>
      </c>
      <c r="P13" s="29" t="s">
        <v>5</v>
      </c>
      <c r="Q13" s="16"/>
      <c r="R13" s="30" t="s">
        <v>13</v>
      </c>
      <c r="S13" s="31" t="s">
        <v>16</v>
      </c>
      <c r="T13" s="31" t="s">
        <v>16</v>
      </c>
      <c r="U13" s="31" t="s">
        <v>16</v>
      </c>
      <c r="V13" s="32" t="s">
        <v>16</v>
      </c>
      <c r="W13" s="16"/>
      <c r="X13" s="30" t="s">
        <v>13</v>
      </c>
      <c r="Y13" s="31" t="s">
        <v>17</v>
      </c>
      <c r="Z13" s="31" t="s">
        <v>17</v>
      </c>
      <c r="AA13" s="31" t="s">
        <v>17</v>
      </c>
      <c r="AB13" s="32" t="s">
        <v>17</v>
      </c>
    </row>
    <row r="14" spans="1:33" x14ac:dyDescent="0.25">
      <c r="A14" s="55" t="s">
        <v>18</v>
      </c>
      <c r="B14" s="55" t="s">
        <v>69</v>
      </c>
      <c r="C14" s="56">
        <v>135</v>
      </c>
      <c r="D14" s="1"/>
      <c r="E14" s="57">
        <v>160</v>
      </c>
      <c r="F14" s="1"/>
      <c r="G14" s="56">
        <v>140</v>
      </c>
      <c r="H14" s="1"/>
      <c r="I14" s="57">
        <v>195</v>
      </c>
      <c r="J14" s="81"/>
      <c r="L14" s="33" t="str">
        <f>IF(A14&gt;0,A14," ")</f>
        <v>1-10</v>
      </c>
      <c r="M14" s="64">
        <v>1200</v>
      </c>
      <c r="N14" s="64">
        <v>40</v>
      </c>
      <c r="O14" s="64">
        <v>500</v>
      </c>
      <c r="P14" s="65">
        <v>0</v>
      </c>
      <c r="Q14" s="34"/>
      <c r="R14" s="33" t="str">
        <f>IF(A14&gt;0,A14," ")</f>
        <v>1-10</v>
      </c>
      <c r="S14" s="35">
        <f>IF(M14&gt;0,M14*D14," ")</f>
        <v>0</v>
      </c>
      <c r="T14" s="35">
        <f>IF(N14&gt;0,N14*F14," ")</f>
        <v>0</v>
      </c>
      <c r="U14" s="35">
        <f>IF(O14&gt;0,O14*H14," ")</f>
        <v>0</v>
      </c>
      <c r="V14" s="35" t="str">
        <f>IF(P14&gt;0,P14*I14," ")</f>
        <v xml:space="preserve"> </v>
      </c>
      <c r="W14" s="37"/>
      <c r="X14" s="33" t="str">
        <f>IF(A14&gt;0,A14," ")</f>
        <v>1-10</v>
      </c>
      <c r="Y14" s="35">
        <f>IF(M14&gt;0,D14," ")</f>
        <v>0</v>
      </c>
      <c r="Z14" s="35">
        <f>IF(N14&gt;0,F14," ")</f>
        <v>0</v>
      </c>
      <c r="AA14" s="35">
        <f>IF(O14&gt;0,H14," ")</f>
        <v>0</v>
      </c>
      <c r="AB14" s="36" t="str">
        <f>IF(P14&gt;0,J14," ")</f>
        <v xml:space="preserve"> </v>
      </c>
      <c r="AG14" s="38" t="s">
        <v>18</v>
      </c>
    </row>
    <row r="15" spans="1:33" x14ac:dyDescent="0.25">
      <c r="A15" s="55" t="s">
        <v>19</v>
      </c>
      <c r="B15" s="55" t="s">
        <v>70</v>
      </c>
      <c r="C15" s="56">
        <v>150</v>
      </c>
      <c r="D15" s="1"/>
      <c r="E15" s="57">
        <v>160</v>
      </c>
      <c r="F15" s="1"/>
      <c r="G15" s="56">
        <v>160</v>
      </c>
      <c r="H15" s="1"/>
      <c r="I15" s="57">
        <v>195</v>
      </c>
      <c r="J15" s="81"/>
      <c r="L15" s="33" t="str">
        <f t="shared" ref="L15:L28" si="0">IF(A15&gt;0,A15," ")</f>
        <v>11-20</v>
      </c>
      <c r="M15" s="64">
        <v>500</v>
      </c>
      <c r="N15" s="64">
        <v>30</v>
      </c>
      <c r="O15" s="64">
        <v>500</v>
      </c>
      <c r="P15" s="65">
        <v>0</v>
      </c>
      <c r="Q15" s="34"/>
      <c r="R15" s="33" t="str">
        <f t="shared" ref="R15:R28" si="1">IF(A15&gt;0,A15," ")</f>
        <v>11-20</v>
      </c>
      <c r="S15" s="35">
        <f t="shared" ref="S15:S28" si="2">IF(M15&gt;0,M15*D15," ")</f>
        <v>0</v>
      </c>
      <c r="T15" s="35">
        <f t="shared" ref="T15:T28" si="3">IF(N15&gt;0,N15*F15," ")</f>
        <v>0</v>
      </c>
      <c r="U15" s="35">
        <f t="shared" ref="U15:V28" si="4">IF(O15&gt;0,O15*H15," ")</f>
        <v>0</v>
      </c>
      <c r="V15" s="35" t="str">
        <f t="shared" si="4"/>
        <v xml:space="preserve"> </v>
      </c>
      <c r="W15" s="37"/>
      <c r="X15" s="33" t="str">
        <f t="shared" ref="X15:X28" si="5">IF(A15&gt;0,A15," ")</f>
        <v>11-20</v>
      </c>
      <c r="Y15" s="35">
        <f t="shared" ref="Y15:Y28" si="6">IF(M15&gt;0,D15," ")</f>
        <v>0</v>
      </c>
      <c r="Z15" s="35">
        <f t="shared" ref="Z15:Z28" si="7">IF(N15&gt;0,F15," ")</f>
        <v>0</v>
      </c>
      <c r="AA15" s="35">
        <f t="shared" ref="AA15:AA28" si="8">IF(O15&gt;0,H15," ")</f>
        <v>0</v>
      </c>
      <c r="AB15" s="36" t="str">
        <f t="shared" ref="AB15:AB28" si="9">IF(P15&gt;0,J15," ")</f>
        <v xml:space="preserve"> </v>
      </c>
      <c r="AG15" s="38" t="s">
        <v>19</v>
      </c>
    </row>
    <row r="16" spans="1:33" x14ac:dyDescent="0.25">
      <c r="A16" s="55" t="s">
        <v>20</v>
      </c>
      <c r="B16" s="55" t="s">
        <v>71</v>
      </c>
      <c r="C16" s="56">
        <v>166</v>
      </c>
      <c r="D16" s="1"/>
      <c r="E16" s="57">
        <v>185</v>
      </c>
      <c r="F16" s="1"/>
      <c r="G16" s="56">
        <v>200</v>
      </c>
      <c r="H16" s="1"/>
      <c r="I16" s="57">
        <v>220</v>
      </c>
      <c r="J16" s="81"/>
      <c r="L16" s="33" t="str">
        <f t="shared" si="0"/>
        <v>21-30</v>
      </c>
      <c r="M16" s="64">
        <v>100</v>
      </c>
      <c r="N16" s="64">
        <v>30</v>
      </c>
      <c r="O16" s="64">
        <v>30</v>
      </c>
      <c r="P16" s="65">
        <v>0</v>
      </c>
      <c r="Q16" s="34"/>
      <c r="R16" s="33" t="str">
        <f t="shared" si="1"/>
        <v>21-30</v>
      </c>
      <c r="S16" s="35">
        <f t="shared" si="2"/>
        <v>0</v>
      </c>
      <c r="T16" s="35">
        <f t="shared" si="3"/>
        <v>0</v>
      </c>
      <c r="U16" s="35">
        <f t="shared" si="4"/>
        <v>0</v>
      </c>
      <c r="V16" s="35" t="str">
        <f t="shared" si="4"/>
        <v xml:space="preserve"> </v>
      </c>
      <c r="W16" s="37"/>
      <c r="X16" s="33" t="str">
        <f t="shared" si="5"/>
        <v>21-30</v>
      </c>
      <c r="Y16" s="35">
        <f t="shared" si="6"/>
        <v>0</v>
      </c>
      <c r="Z16" s="35">
        <f t="shared" si="7"/>
        <v>0</v>
      </c>
      <c r="AA16" s="35">
        <f t="shared" si="8"/>
        <v>0</v>
      </c>
      <c r="AB16" s="36" t="str">
        <f t="shared" si="9"/>
        <v xml:space="preserve"> </v>
      </c>
      <c r="AG16" s="38" t="s">
        <v>20</v>
      </c>
    </row>
    <row r="17" spans="1:33" x14ac:dyDescent="0.25">
      <c r="A17" s="55" t="s">
        <v>21</v>
      </c>
      <c r="B17" s="55" t="s">
        <v>72</v>
      </c>
      <c r="C17" s="56">
        <v>182</v>
      </c>
      <c r="D17" s="1"/>
      <c r="E17" s="57">
        <v>185</v>
      </c>
      <c r="F17" s="1"/>
      <c r="G17" s="56">
        <v>220</v>
      </c>
      <c r="H17" s="1"/>
      <c r="I17" s="57">
        <v>220</v>
      </c>
      <c r="J17" s="81"/>
      <c r="L17" s="33" t="str">
        <f t="shared" si="0"/>
        <v>31-40</v>
      </c>
      <c r="M17" s="64">
        <v>100</v>
      </c>
      <c r="N17" s="64">
        <v>10</v>
      </c>
      <c r="O17" s="64">
        <v>30</v>
      </c>
      <c r="P17" s="65">
        <v>0</v>
      </c>
      <c r="Q17" s="34"/>
      <c r="R17" s="33" t="str">
        <f t="shared" si="1"/>
        <v>31-40</v>
      </c>
      <c r="S17" s="35">
        <f t="shared" si="2"/>
        <v>0</v>
      </c>
      <c r="T17" s="35">
        <f t="shared" si="3"/>
        <v>0</v>
      </c>
      <c r="U17" s="35">
        <f t="shared" si="4"/>
        <v>0</v>
      </c>
      <c r="V17" s="35" t="str">
        <f t="shared" si="4"/>
        <v xml:space="preserve"> </v>
      </c>
      <c r="W17" s="37"/>
      <c r="X17" s="33" t="str">
        <f t="shared" si="5"/>
        <v>31-40</v>
      </c>
      <c r="Y17" s="35">
        <f t="shared" si="6"/>
        <v>0</v>
      </c>
      <c r="Z17" s="35">
        <f t="shared" si="7"/>
        <v>0</v>
      </c>
      <c r="AA17" s="35">
        <f t="shared" si="8"/>
        <v>0</v>
      </c>
      <c r="AB17" s="36" t="str">
        <f t="shared" si="9"/>
        <v xml:space="preserve"> </v>
      </c>
      <c r="AG17" s="38" t="s">
        <v>21</v>
      </c>
    </row>
    <row r="18" spans="1:33" x14ac:dyDescent="0.25">
      <c r="A18" s="55" t="s">
        <v>22</v>
      </c>
      <c r="B18" s="55" t="s">
        <v>73</v>
      </c>
      <c r="C18" s="56">
        <v>199</v>
      </c>
      <c r="D18" s="1"/>
      <c r="E18" s="57">
        <v>185</v>
      </c>
      <c r="F18" s="81"/>
      <c r="G18" s="56">
        <v>240</v>
      </c>
      <c r="H18" s="1"/>
      <c r="I18" s="57">
        <v>220</v>
      </c>
      <c r="J18" s="81"/>
      <c r="L18" s="33" t="str">
        <f t="shared" si="0"/>
        <v>41-50</v>
      </c>
      <c r="M18" s="64">
        <v>50</v>
      </c>
      <c r="N18" s="64">
        <v>0</v>
      </c>
      <c r="O18" s="64">
        <v>30</v>
      </c>
      <c r="P18" s="65">
        <v>0</v>
      </c>
      <c r="Q18" s="34"/>
      <c r="R18" s="33" t="str">
        <f t="shared" si="1"/>
        <v>41-50</v>
      </c>
      <c r="S18" s="35">
        <f>IF(M18&gt;0,M18*D18," ")</f>
        <v>0</v>
      </c>
      <c r="T18" s="35" t="str">
        <f>IF(N18&gt;0,N18*F18," ")</f>
        <v xml:space="preserve"> </v>
      </c>
      <c r="U18" s="35">
        <f t="shared" si="4"/>
        <v>0</v>
      </c>
      <c r="V18" s="35" t="str">
        <f t="shared" si="4"/>
        <v xml:space="preserve"> </v>
      </c>
      <c r="W18" s="37"/>
      <c r="X18" s="33" t="str">
        <f t="shared" si="5"/>
        <v>41-50</v>
      </c>
      <c r="Y18" s="35">
        <f t="shared" si="6"/>
        <v>0</v>
      </c>
      <c r="Z18" s="35" t="str">
        <f t="shared" si="7"/>
        <v xml:space="preserve"> </v>
      </c>
      <c r="AA18" s="35">
        <f t="shared" si="8"/>
        <v>0</v>
      </c>
      <c r="AB18" s="36" t="str">
        <f t="shared" si="9"/>
        <v xml:space="preserve"> </v>
      </c>
      <c r="AG18" s="38" t="s">
        <v>22</v>
      </c>
    </row>
    <row r="19" spans="1:33" x14ac:dyDescent="0.25">
      <c r="A19" s="55"/>
      <c r="B19" s="55"/>
      <c r="C19" s="56"/>
      <c r="D19" s="1"/>
      <c r="E19" s="57"/>
      <c r="F19" s="1"/>
      <c r="G19" s="58"/>
      <c r="H19" s="1"/>
      <c r="I19" s="57"/>
      <c r="J19" s="1"/>
      <c r="L19" s="33" t="str">
        <f t="shared" si="0"/>
        <v xml:space="preserve"> </v>
      </c>
      <c r="M19" s="64"/>
      <c r="N19" s="64"/>
      <c r="O19" s="64"/>
      <c r="P19" s="65"/>
      <c r="Q19" s="34"/>
      <c r="R19" s="33" t="str">
        <f t="shared" si="1"/>
        <v xml:space="preserve"> </v>
      </c>
      <c r="S19" s="35" t="str">
        <f t="shared" si="2"/>
        <v xml:space="preserve"> </v>
      </c>
      <c r="T19" s="35" t="str">
        <f t="shared" si="3"/>
        <v xml:space="preserve"> </v>
      </c>
      <c r="U19" s="35" t="str">
        <f t="shared" si="4"/>
        <v xml:space="preserve"> </v>
      </c>
      <c r="V19" s="36" t="str">
        <f t="shared" ref="V19:V28" si="10">IF(P19&gt;0,P19*J19," ")</f>
        <v xml:space="preserve"> </v>
      </c>
      <c r="W19" s="37"/>
      <c r="X19" s="33" t="str">
        <f t="shared" si="5"/>
        <v xml:space="preserve"> </v>
      </c>
      <c r="Y19" s="35" t="str">
        <f t="shared" si="6"/>
        <v xml:space="preserve"> </v>
      </c>
      <c r="Z19" s="35" t="str">
        <f t="shared" si="7"/>
        <v xml:space="preserve"> </v>
      </c>
      <c r="AA19" s="35" t="str">
        <f t="shared" si="8"/>
        <v xml:space="preserve"> </v>
      </c>
      <c r="AB19" s="36" t="str">
        <f t="shared" si="9"/>
        <v xml:space="preserve"> </v>
      </c>
      <c r="AG19" s="38" t="s">
        <v>23</v>
      </c>
    </row>
    <row r="20" spans="1:33" x14ac:dyDescent="0.25">
      <c r="A20" s="55"/>
      <c r="B20" s="55"/>
      <c r="C20" s="56"/>
      <c r="D20" s="1"/>
      <c r="E20" s="57"/>
      <c r="F20" s="1"/>
      <c r="G20" s="58"/>
      <c r="H20" s="1"/>
      <c r="I20" s="57"/>
      <c r="J20" s="1"/>
      <c r="L20" s="33" t="str">
        <f t="shared" si="0"/>
        <v xml:space="preserve"> </v>
      </c>
      <c r="M20" s="64"/>
      <c r="N20" s="64"/>
      <c r="O20" s="64"/>
      <c r="P20" s="65"/>
      <c r="R20" s="33" t="str">
        <f t="shared" si="1"/>
        <v xml:space="preserve"> </v>
      </c>
      <c r="S20" s="35" t="str">
        <f t="shared" si="2"/>
        <v xml:space="preserve"> </v>
      </c>
      <c r="T20" s="35" t="str">
        <f t="shared" si="3"/>
        <v xml:space="preserve"> </v>
      </c>
      <c r="U20" s="35" t="str">
        <f t="shared" si="4"/>
        <v xml:space="preserve"> </v>
      </c>
      <c r="V20" s="36" t="str">
        <f t="shared" si="10"/>
        <v xml:space="preserve"> </v>
      </c>
      <c r="W20" s="37"/>
      <c r="X20" s="33" t="str">
        <f t="shared" si="5"/>
        <v xml:space="preserve"> </v>
      </c>
      <c r="Y20" s="35" t="str">
        <f t="shared" si="6"/>
        <v xml:space="preserve"> </v>
      </c>
      <c r="Z20" s="35" t="str">
        <f t="shared" si="7"/>
        <v xml:space="preserve"> </v>
      </c>
      <c r="AA20" s="35" t="str">
        <f t="shared" si="8"/>
        <v xml:space="preserve"> </v>
      </c>
      <c r="AB20" s="36" t="str">
        <f t="shared" si="9"/>
        <v xml:space="preserve"> </v>
      </c>
      <c r="AG20" s="38" t="s">
        <v>35</v>
      </c>
    </row>
    <row r="21" spans="1:33" x14ac:dyDescent="0.25">
      <c r="A21" s="55"/>
      <c r="B21" s="55"/>
      <c r="C21" s="56"/>
      <c r="D21" s="1"/>
      <c r="E21" s="57"/>
      <c r="F21" s="1"/>
      <c r="G21" s="58"/>
      <c r="H21" s="1"/>
      <c r="I21" s="57"/>
      <c r="J21" s="1"/>
      <c r="L21" s="33" t="str">
        <f t="shared" si="0"/>
        <v xml:space="preserve"> </v>
      </c>
      <c r="M21" s="64"/>
      <c r="N21" s="64"/>
      <c r="O21" s="64"/>
      <c r="P21" s="65"/>
      <c r="R21" s="33" t="str">
        <f t="shared" si="1"/>
        <v xml:space="preserve"> </v>
      </c>
      <c r="S21" s="35" t="str">
        <f t="shared" si="2"/>
        <v xml:space="preserve"> </v>
      </c>
      <c r="T21" s="35" t="str">
        <f t="shared" si="3"/>
        <v xml:space="preserve"> </v>
      </c>
      <c r="U21" s="35" t="str">
        <f t="shared" si="4"/>
        <v xml:space="preserve"> </v>
      </c>
      <c r="V21" s="36" t="str">
        <f t="shared" si="10"/>
        <v xml:space="preserve"> </v>
      </c>
      <c r="X21" s="33" t="str">
        <f t="shared" si="5"/>
        <v xml:space="preserve"> </v>
      </c>
      <c r="Y21" s="35" t="str">
        <f t="shared" si="6"/>
        <v xml:space="preserve"> </v>
      </c>
      <c r="Z21" s="35" t="str">
        <f t="shared" si="7"/>
        <v xml:space="preserve"> </v>
      </c>
      <c r="AA21" s="35" t="str">
        <f t="shared" si="8"/>
        <v xml:space="preserve"> </v>
      </c>
      <c r="AB21" s="36" t="str">
        <f t="shared" si="9"/>
        <v xml:space="preserve"> </v>
      </c>
      <c r="AG21" s="38" t="s">
        <v>36</v>
      </c>
    </row>
    <row r="22" spans="1:33" ht="11.25" customHeight="1" x14ac:dyDescent="0.25">
      <c r="A22" s="55"/>
      <c r="B22" s="55"/>
      <c r="C22" s="56"/>
      <c r="D22" s="1"/>
      <c r="E22" s="57"/>
      <c r="F22" s="1"/>
      <c r="G22" s="58"/>
      <c r="H22" s="1"/>
      <c r="I22" s="57"/>
      <c r="J22" s="1"/>
      <c r="L22" s="33" t="str">
        <f t="shared" si="0"/>
        <v xml:space="preserve"> </v>
      </c>
      <c r="M22" s="64"/>
      <c r="N22" s="64"/>
      <c r="O22" s="64"/>
      <c r="P22" s="65"/>
      <c r="R22" s="33" t="str">
        <f t="shared" si="1"/>
        <v xml:space="preserve"> </v>
      </c>
      <c r="S22" s="35" t="str">
        <f t="shared" si="2"/>
        <v xml:space="preserve"> </v>
      </c>
      <c r="T22" s="35" t="str">
        <f t="shared" si="3"/>
        <v xml:space="preserve"> </v>
      </c>
      <c r="U22" s="35" t="str">
        <f t="shared" si="4"/>
        <v xml:space="preserve"> </v>
      </c>
      <c r="V22" s="36" t="str">
        <f t="shared" si="10"/>
        <v xml:space="preserve"> </v>
      </c>
      <c r="X22" s="33" t="str">
        <f t="shared" si="5"/>
        <v xml:space="preserve"> </v>
      </c>
      <c r="Y22" s="35" t="str">
        <f t="shared" si="6"/>
        <v xml:space="preserve"> </v>
      </c>
      <c r="Z22" s="35" t="str">
        <f t="shared" si="7"/>
        <v xml:space="preserve"> </v>
      </c>
      <c r="AA22" s="35" t="str">
        <f t="shared" si="8"/>
        <v xml:space="preserve"> </v>
      </c>
      <c r="AB22" s="36" t="str">
        <f t="shared" si="9"/>
        <v xml:space="preserve"> </v>
      </c>
      <c r="AG22" s="38" t="s">
        <v>37</v>
      </c>
    </row>
    <row r="23" spans="1:33" x14ac:dyDescent="0.25">
      <c r="A23" s="55"/>
      <c r="B23" s="55"/>
      <c r="C23" s="56"/>
      <c r="D23" s="1"/>
      <c r="E23" s="57"/>
      <c r="F23" s="1"/>
      <c r="G23" s="58"/>
      <c r="H23" s="1"/>
      <c r="I23" s="57"/>
      <c r="J23" s="1"/>
      <c r="L23" s="33" t="str">
        <f t="shared" si="0"/>
        <v xml:space="preserve"> </v>
      </c>
      <c r="M23" s="64"/>
      <c r="N23" s="64"/>
      <c r="O23" s="64"/>
      <c r="P23" s="65"/>
      <c r="R23" s="33" t="str">
        <f t="shared" si="1"/>
        <v xml:space="preserve"> </v>
      </c>
      <c r="S23" s="35" t="str">
        <f t="shared" si="2"/>
        <v xml:space="preserve"> </v>
      </c>
      <c r="T23" s="35" t="str">
        <f t="shared" si="3"/>
        <v xml:space="preserve"> </v>
      </c>
      <c r="U23" s="35" t="str">
        <f t="shared" si="4"/>
        <v xml:space="preserve"> </v>
      </c>
      <c r="V23" s="36" t="str">
        <f t="shared" si="10"/>
        <v xml:space="preserve"> </v>
      </c>
      <c r="X23" s="33" t="str">
        <f t="shared" si="5"/>
        <v xml:space="preserve"> </v>
      </c>
      <c r="Y23" s="35" t="str">
        <f t="shared" si="6"/>
        <v xml:space="preserve"> </v>
      </c>
      <c r="Z23" s="35" t="str">
        <f t="shared" si="7"/>
        <v xml:space="preserve"> </v>
      </c>
      <c r="AA23" s="35" t="str">
        <f t="shared" si="8"/>
        <v xml:space="preserve"> </v>
      </c>
      <c r="AB23" s="36" t="str">
        <f t="shared" si="9"/>
        <v xml:space="preserve"> </v>
      </c>
      <c r="AG23" s="38" t="s">
        <v>38</v>
      </c>
    </row>
    <row r="24" spans="1:33" x14ac:dyDescent="0.25">
      <c r="A24" s="55"/>
      <c r="B24" s="55"/>
      <c r="C24" s="56"/>
      <c r="D24" s="1"/>
      <c r="E24" s="57"/>
      <c r="F24" s="1"/>
      <c r="G24" s="58"/>
      <c r="H24" s="1"/>
      <c r="I24" s="57"/>
      <c r="J24" s="1"/>
      <c r="L24" s="33" t="str">
        <f t="shared" si="0"/>
        <v xml:space="preserve"> </v>
      </c>
      <c r="M24" s="64"/>
      <c r="N24" s="64"/>
      <c r="O24" s="64"/>
      <c r="P24" s="65"/>
      <c r="R24" s="33" t="str">
        <f t="shared" si="1"/>
        <v xml:space="preserve"> </v>
      </c>
      <c r="S24" s="35" t="str">
        <f t="shared" si="2"/>
        <v xml:space="preserve"> </v>
      </c>
      <c r="T24" s="35" t="str">
        <f t="shared" si="3"/>
        <v xml:space="preserve"> </v>
      </c>
      <c r="U24" s="35" t="str">
        <f t="shared" si="4"/>
        <v xml:space="preserve"> </v>
      </c>
      <c r="V24" s="36" t="str">
        <f t="shared" si="10"/>
        <v xml:space="preserve"> </v>
      </c>
      <c r="X24" s="33" t="str">
        <f t="shared" si="5"/>
        <v xml:space="preserve"> </v>
      </c>
      <c r="Y24" s="35" t="str">
        <f t="shared" si="6"/>
        <v xml:space="preserve"> </v>
      </c>
      <c r="Z24" s="35" t="str">
        <f t="shared" si="7"/>
        <v xml:space="preserve"> </v>
      </c>
      <c r="AA24" s="35" t="str">
        <f t="shared" si="8"/>
        <v xml:space="preserve"> </v>
      </c>
      <c r="AB24" s="36" t="str">
        <f t="shared" si="9"/>
        <v xml:space="preserve"> </v>
      </c>
      <c r="AG24" s="38" t="s">
        <v>39</v>
      </c>
    </row>
    <row r="25" spans="1:33" x14ac:dyDescent="0.25">
      <c r="A25" s="55"/>
      <c r="B25" s="55"/>
      <c r="C25" s="56"/>
      <c r="D25" s="1"/>
      <c r="E25" s="57"/>
      <c r="F25" s="1"/>
      <c r="G25" s="58"/>
      <c r="H25" s="1"/>
      <c r="I25" s="57"/>
      <c r="J25" s="1"/>
      <c r="L25" s="33" t="str">
        <f t="shared" si="0"/>
        <v xml:space="preserve"> </v>
      </c>
      <c r="M25" s="64"/>
      <c r="N25" s="64"/>
      <c r="O25" s="64"/>
      <c r="P25" s="65"/>
      <c r="R25" s="33" t="str">
        <f t="shared" si="1"/>
        <v xml:space="preserve"> </v>
      </c>
      <c r="S25" s="35" t="str">
        <f t="shared" si="2"/>
        <v xml:space="preserve"> </v>
      </c>
      <c r="T25" s="35" t="str">
        <f t="shared" si="3"/>
        <v xml:space="preserve"> </v>
      </c>
      <c r="U25" s="35" t="str">
        <f t="shared" si="4"/>
        <v xml:space="preserve"> </v>
      </c>
      <c r="V25" s="36" t="str">
        <f t="shared" si="10"/>
        <v xml:space="preserve"> </v>
      </c>
      <c r="X25" s="33" t="str">
        <f t="shared" si="5"/>
        <v xml:space="preserve"> </v>
      </c>
      <c r="Y25" s="35" t="str">
        <f t="shared" si="6"/>
        <v xml:space="preserve"> </v>
      </c>
      <c r="Z25" s="35" t="str">
        <f t="shared" si="7"/>
        <v xml:space="preserve"> </v>
      </c>
      <c r="AA25" s="35" t="str">
        <f t="shared" si="8"/>
        <v xml:space="preserve"> </v>
      </c>
      <c r="AB25" s="36" t="str">
        <f t="shared" si="9"/>
        <v xml:space="preserve"> </v>
      </c>
      <c r="AG25" s="38" t="s">
        <v>40</v>
      </c>
    </row>
    <row r="26" spans="1:33" x14ac:dyDescent="0.25">
      <c r="A26" s="55"/>
      <c r="B26" s="55"/>
      <c r="C26" s="56"/>
      <c r="D26" s="1"/>
      <c r="E26" s="57"/>
      <c r="F26" s="1"/>
      <c r="G26" s="58"/>
      <c r="H26" s="1"/>
      <c r="I26" s="57"/>
      <c r="J26" s="1"/>
      <c r="L26" s="33" t="str">
        <f t="shared" si="0"/>
        <v xml:space="preserve"> </v>
      </c>
      <c r="M26" s="64"/>
      <c r="N26" s="64"/>
      <c r="O26" s="64"/>
      <c r="P26" s="65"/>
      <c r="R26" s="33" t="str">
        <f t="shared" si="1"/>
        <v xml:space="preserve"> </v>
      </c>
      <c r="S26" s="35" t="str">
        <f t="shared" si="2"/>
        <v xml:space="preserve"> </v>
      </c>
      <c r="T26" s="35" t="str">
        <f t="shared" si="3"/>
        <v xml:space="preserve"> </v>
      </c>
      <c r="U26" s="35" t="str">
        <f t="shared" si="4"/>
        <v xml:space="preserve"> </v>
      </c>
      <c r="V26" s="36" t="str">
        <f t="shared" si="10"/>
        <v xml:space="preserve"> </v>
      </c>
      <c r="X26" s="33" t="str">
        <f t="shared" si="5"/>
        <v xml:space="preserve"> </v>
      </c>
      <c r="Y26" s="35" t="str">
        <f t="shared" si="6"/>
        <v xml:space="preserve"> </v>
      </c>
      <c r="Z26" s="35" t="str">
        <f t="shared" si="7"/>
        <v xml:space="preserve"> </v>
      </c>
      <c r="AA26" s="35" t="str">
        <f t="shared" si="8"/>
        <v xml:space="preserve"> </v>
      </c>
      <c r="AB26" s="36" t="str">
        <f t="shared" si="9"/>
        <v xml:space="preserve"> </v>
      </c>
      <c r="AG26" s="38" t="s">
        <v>41</v>
      </c>
    </row>
    <row r="27" spans="1:33" x14ac:dyDescent="0.25">
      <c r="A27" s="55"/>
      <c r="B27" s="55"/>
      <c r="C27" s="56"/>
      <c r="D27" s="1"/>
      <c r="E27" s="57"/>
      <c r="F27" s="1"/>
      <c r="G27" s="58"/>
      <c r="H27" s="1"/>
      <c r="I27" s="57"/>
      <c r="J27" s="1"/>
      <c r="L27" s="33" t="str">
        <f t="shared" si="0"/>
        <v xml:space="preserve"> </v>
      </c>
      <c r="M27" s="64"/>
      <c r="N27" s="64"/>
      <c r="O27" s="64"/>
      <c r="P27" s="65"/>
      <c r="R27" s="33" t="str">
        <f t="shared" si="1"/>
        <v xml:space="preserve"> </v>
      </c>
      <c r="S27" s="35" t="str">
        <f t="shared" si="2"/>
        <v xml:space="preserve"> </v>
      </c>
      <c r="T27" s="35" t="str">
        <f t="shared" si="3"/>
        <v xml:space="preserve"> </v>
      </c>
      <c r="U27" s="35" t="str">
        <f t="shared" si="4"/>
        <v xml:space="preserve"> </v>
      </c>
      <c r="V27" s="36" t="str">
        <f t="shared" si="10"/>
        <v xml:space="preserve"> </v>
      </c>
      <c r="X27" s="33" t="str">
        <f t="shared" si="5"/>
        <v xml:space="preserve"> </v>
      </c>
      <c r="Y27" s="35" t="str">
        <f t="shared" si="6"/>
        <v xml:space="preserve"> </v>
      </c>
      <c r="Z27" s="35" t="str">
        <f t="shared" si="7"/>
        <v xml:space="preserve"> </v>
      </c>
      <c r="AA27" s="35" t="str">
        <f t="shared" si="8"/>
        <v xml:space="preserve"> </v>
      </c>
      <c r="AB27" s="36" t="str">
        <f t="shared" si="9"/>
        <v xml:space="preserve"> </v>
      </c>
      <c r="AG27" s="38" t="s">
        <v>42</v>
      </c>
    </row>
    <row r="28" spans="1:33" ht="12.6" thickBot="1" x14ac:dyDescent="0.3">
      <c r="A28" s="55"/>
      <c r="B28" s="84"/>
      <c r="C28" s="59"/>
      <c r="D28" s="2"/>
      <c r="E28" s="60"/>
      <c r="F28" s="2"/>
      <c r="G28" s="61"/>
      <c r="H28" s="2"/>
      <c r="I28" s="60"/>
      <c r="J28" s="2"/>
      <c r="L28" s="39" t="str">
        <f t="shared" si="0"/>
        <v xml:space="preserve"> </v>
      </c>
      <c r="M28" s="66"/>
      <c r="N28" s="66"/>
      <c r="O28" s="66"/>
      <c r="P28" s="67"/>
      <c r="R28" s="33" t="str">
        <f t="shared" si="1"/>
        <v xml:space="preserve"> </v>
      </c>
      <c r="S28" s="35" t="str">
        <f t="shared" si="2"/>
        <v xml:space="preserve"> </v>
      </c>
      <c r="T28" s="35" t="str">
        <f t="shared" si="3"/>
        <v xml:space="preserve"> </v>
      </c>
      <c r="U28" s="35" t="str">
        <f t="shared" si="4"/>
        <v xml:space="preserve"> </v>
      </c>
      <c r="V28" s="36" t="str">
        <f t="shared" si="10"/>
        <v xml:space="preserve"> </v>
      </c>
      <c r="X28" s="39" t="str">
        <f t="shared" si="5"/>
        <v xml:space="preserve"> </v>
      </c>
      <c r="Y28" s="40" t="str">
        <f t="shared" si="6"/>
        <v xml:space="preserve"> </v>
      </c>
      <c r="Z28" s="40" t="str">
        <f t="shared" si="7"/>
        <v xml:space="preserve"> </v>
      </c>
      <c r="AA28" s="40" t="str">
        <f t="shared" si="8"/>
        <v xml:space="preserve"> </v>
      </c>
      <c r="AB28" s="41" t="str">
        <f t="shared" si="9"/>
        <v xml:space="preserve"> </v>
      </c>
      <c r="AG28" s="38" t="s">
        <v>43</v>
      </c>
    </row>
    <row r="29" spans="1:33" ht="12.6" thickBot="1" x14ac:dyDescent="0.3">
      <c r="R29" s="42" t="s">
        <v>24</v>
      </c>
      <c r="S29" s="43">
        <f>SUM(S14:S28)</f>
        <v>0</v>
      </c>
      <c r="T29" s="43">
        <f>SUM(T14:T28)</f>
        <v>0</v>
      </c>
      <c r="U29" s="43">
        <f>SUM(U14:U28)</f>
        <v>0</v>
      </c>
      <c r="V29" s="44">
        <f>SUM(V14:V28)</f>
        <v>0</v>
      </c>
      <c r="AG29" s="38" t="s">
        <v>44</v>
      </c>
    </row>
    <row r="30" spans="1:33" ht="12.6" thickBot="1" x14ac:dyDescent="0.3">
      <c r="A30" s="45" t="s">
        <v>26</v>
      </c>
      <c r="B30" s="45"/>
      <c r="AG30" s="38" t="s">
        <v>45</v>
      </c>
    </row>
    <row r="31" spans="1:33" ht="36" customHeight="1" thickBot="1" x14ac:dyDescent="0.3">
      <c r="A31" s="135" t="s">
        <v>25</v>
      </c>
      <c r="B31" s="136"/>
      <c r="C31" s="137"/>
      <c r="D31" s="137"/>
      <c r="E31" s="137"/>
      <c r="F31" s="46" t="s">
        <v>14</v>
      </c>
      <c r="G31" s="47" t="s">
        <v>15</v>
      </c>
      <c r="L31" s="48" t="s">
        <v>47</v>
      </c>
      <c r="R31" s="48" t="s">
        <v>16</v>
      </c>
      <c r="X31" s="45" t="s">
        <v>26</v>
      </c>
      <c r="Z31" s="49"/>
      <c r="AG31" s="38" t="s">
        <v>46</v>
      </c>
    </row>
    <row r="32" spans="1:33" x14ac:dyDescent="0.25">
      <c r="A32" s="141" t="s">
        <v>31</v>
      </c>
      <c r="B32" s="142"/>
      <c r="C32" s="143"/>
      <c r="D32" s="143"/>
      <c r="E32" s="143"/>
      <c r="F32" s="56">
        <v>50</v>
      </c>
      <c r="G32" s="1"/>
      <c r="L32" s="62">
        <v>200</v>
      </c>
      <c r="R32" s="50">
        <f>IF(L32&gt;0,L32*G32," ")</f>
        <v>0</v>
      </c>
      <c r="X32" s="85" t="s">
        <v>31</v>
      </c>
      <c r="Y32" s="86"/>
      <c r="Z32" s="86"/>
      <c r="AA32" s="86"/>
      <c r="AB32" s="51">
        <f t="shared" ref="AB32:AB35" si="11">IF(L32&gt;0,G32," ")</f>
        <v>0</v>
      </c>
      <c r="AG32" s="38" t="s">
        <v>48</v>
      </c>
    </row>
    <row r="33" spans="1:33" ht="21.75" customHeight="1" x14ac:dyDescent="0.25">
      <c r="A33" s="87" t="s">
        <v>32</v>
      </c>
      <c r="B33" s="138"/>
      <c r="C33" s="88"/>
      <c r="D33" s="88"/>
      <c r="E33" s="88"/>
      <c r="F33" s="56">
        <v>1250</v>
      </c>
      <c r="G33" s="1"/>
      <c r="L33" s="62">
        <v>30</v>
      </c>
      <c r="R33" s="50">
        <f t="shared" ref="R33:R36" si="12">IF(L33&gt;0,L33*G33," ")</f>
        <v>0</v>
      </c>
      <c r="X33" s="87" t="s">
        <v>32</v>
      </c>
      <c r="Y33" s="88"/>
      <c r="Z33" s="88"/>
      <c r="AA33" s="88"/>
      <c r="AB33" s="52">
        <f t="shared" si="11"/>
        <v>0</v>
      </c>
      <c r="AG33" s="38" t="s">
        <v>49</v>
      </c>
    </row>
    <row r="34" spans="1:33" x14ac:dyDescent="0.25">
      <c r="A34" s="89" t="s">
        <v>33</v>
      </c>
      <c r="B34" s="139"/>
      <c r="C34" s="90"/>
      <c r="D34" s="90"/>
      <c r="E34" s="90"/>
      <c r="F34" s="56"/>
      <c r="G34" s="1"/>
      <c r="L34" s="62"/>
      <c r="R34" s="50" t="str">
        <f t="shared" si="12"/>
        <v xml:space="preserve"> </v>
      </c>
      <c r="X34" s="89" t="s">
        <v>33</v>
      </c>
      <c r="Y34" s="90"/>
      <c r="Z34" s="90"/>
      <c r="AA34" s="90"/>
      <c r="AB34" s="52" t="str">
        <f t="shared" si="11"/>
        <v xml:space="preserve"> </v>
      </c>
      <c r="AG34" s="38" t="s">
        <v>50</v>
      </c>
    </row>
    <row r="35" spans="1:33" x14ac:dyDescent="0.25">
      <c r="A35" s="89" t="s">
        <v>34</v>
      </c>
      <c r="B35" s="139"/>
      <c r="C35" s="90"/>
      <c r="D35" s="90"/>
      <c r="E35" s="90"/>
      <c r="F35" s="56"/>
      <c r="G35" s="1"/>
      <c r="L35" s="62"/>
      <c r="R35" s="50" t="str">
        <f t="shared" si="12"/>
        <v xml:space="preserve"> </v>
      </c>
      <c r="X35" s="89" t="s">
        <v>34</v>
      </c>
      <c r="Y35" s="90"/>
      <c r="Z35" s="90"/>
      <c r="AA35" s="90"/>
      <c r="AB35" s="52" t="str">
        <f t="shared" si="11"/>
        <v xml:space="preserve"> </v>
      </c>
      <c r="AG35" s="38" t="s">
        <v>51</v>
      </c>
    </row>
    <row r="36" spans="1:33" ht="38.25" customHeight="1" thickBot="1" x14ac:dyDescent="0.3">
      <c r="A36" s="91" t="s">
        <v>58</v>
      </c>
      <c r="B36" s="140"/>
      <c r="C36" s="92"/>
      <c r="D36" s="92"/>
      <c r="E36" s="92"/>
      <c r="F36" s="59">
        <v>20</v>
      </c>
      <c r="G36" s="2"/>
      <c r="L36" s="63">
        <v>100</v>
      </c>
      <c r="M36" s="75" t="s">
        <v>59</v>
      </c>
      <c r="R36" s="53">
        <f t="shared" si="12"/>
        <v>0</v>
      </c>
      <c r="X36" s="91" t="s">
        <v>58</v>
      </c>
      <c r="Y36" s="92"/>
      <c r="Z36" s="92"/>
      <c r="AA36" s="92"/>
      <c r="AB36" s="54">
        <f>IF(L36&gt;0,G36," ")</f>
        <v>0</v>
      </c>
      <c r="AG36" s="38" t="s">
        <v>52</v>
      </c>
    </row>
    <row r="37" spans="1:33" x14ac:dyDescent="0.25">
      <c r="AG37" s="38" t="s">
        <v>53</v>
      </c>
    </row>
    <row r="38" spans="1:33" ht="224.25" customHeight="1" x14ac:dyDescent="0.3">
      <c r="A38" s="133" t="s">
        <v>61</v>
      </c>
      <c r="B38" s="133"/>
      <c r="C38" s="133"/>
      <c r="D38" s="133"/>
      <c r="E38" s="133"/>
      <c r="F38" s="133"/>
      <c r="G38" s="133"/>
      <c r="H38" s="133"/>
      <c r="I38" s="133"/>
      <c r="J38" s="133"/>
      <c r="K38" s="134"/>
      <c r="AG38" s="38" t="s">
        <v>54</v>
      </c>
    </row>
    <row r="39" spans="1:33" x14ac:dyDescent="0.25">
      <c r="AG39" s="38" t="s">
        <v>55</v>
      </c>
    </row>
    <row r="40" spans="1:33" x14ac:dyDescent="0.25">
      <c r="AG40" s="38" t="s">
        <v>56</v>
      </c>
    </row>
    <row r="41" spans="1:33" x14ac:dyDescent="0.25">
      <c r="AG41" s="38" t="s">
        <v>57</v>
      </c>
    </row>
  </sheetData>
  <mergeCells count="34">
    <mergeCell ref="A38:K38"/>
    <mergeCell ref="A31:E31"/>
    <mergeCell ref="A33:E33"/>
    <mergeCell ref="A34:E34"/>
    <mergeCell ref="A35:E35"/>
    <mergeCell ref="A36:E36"/>
    <mergeCell ref="A32:E32"/>
    <mergeCell ref="A11:A12"/>
    <mergeCell ref="C11:F11"/>
    <mergeCell ref="G11:J11"/>
    <mergeCell ref="M11:N11"/>
    <mergeCell ref="O11:P11"/>
    <mergeCell ref="C12:D12"/>
    <mergeCell ref="B11:B12"/>
    <mergeCell ref="AA11:AB11"/>
    <mergeCell ref="E12:F12"/>
    <mergeCell ref="G12:H12"/>
    <mergeCell ref="AA2:AB2"/>
    <mergeCell ref="C3:D3"/>
    <mergeCell ref="AA3:AB3"/>
    <mergeCell ref="S8:T8"/>
    <mergeCell ref="S11:T11"/>
    <mergeCell ref="U11:V11"/>
    <mergeCell ref="Y11:Z11"/>
    <mergeCell ref="C2:D2"/>
    <mergeCell ref="I12:J12"/>
    <mergeCell ref="S6:T6"/>
    <mergeCell ref="Y5:Z5"/>
    <mergeCell ref="Y7:Z7"/>
    <mergeCell ref="X32:AA32"/>
    <mergeCell ref="X33:AA33"/>
    <mergeCell ref="X34:AA34"/>
    <mergeCell ref="X35:AA35"/>
    <mergeCell ref="X36:AA36"/>
  </mergeCells>
  <conditionalFormatting sqref="A14:B28">
    <cfRule type="expression" dxfId="7" priority="1">
      <formula>A14&gt;0</formula>
    </cfRule>
    <cfRule type="expression" dxfId="6" priority="2">
      <formula>M14+N14+O14+P14&gt;0</formula>
    </cfRule>
  </conditionalFormatting>
  <conditionalFormatting sqref="C2:D3">
    <cfRule type="containsBlanks" dxfId="5" priority="16" stopIfTrue="1">
      <formula>LEN(TRIM(C2))=0</formula>
    </cfRule>
  </conditionalFormatting>
  <conditionalFormatting sqref="D14:D28">
    <cfRule type="expression" dxfId="4" priority="6">
      <formula>0&lt;$M14</formula>
    </cfRule>
  </conditionalFormatting>
  <conditionalFormatting sqref="F14:F28">
    <cfRule type="expression" dxfId="3" priority="5">
      <formula>0&lt;$N14</formula>
    </cfRule>
  </conditionalFormatting>
  <conditionalFormatting sqref="G32:G36">
    <cfRule type="expression" dxfId="2" priority="3">
      <formula>0&lt;$L32</formula>
    </cfRule>
  </conditionalFormatting>
  <conditionalFormatting sqref="H14:H28">
    <cfRule type="expression" dxfId="1" priority="11">
      <formula>0&lt;$O14</formula>
    </cfRule>
  </conditionalFormatting>
  <conditionalFormatting sqref="J14:J28">
    <cfRule type="expression" dxfId="0" priority="4">
      <formula>0&lt;$P14</formula>
    </cfRule>
  </conditionalFormatting>
  <dataValidations count="2">
    <dataValidation type="decimal" allowBlank="1" showInputMessage="1" showErrorMessage="1" sqref="D14:D28 G32:G36 H14:H28 J14:J28 F14:F28" xr:uid="{34FD03DD-D6BC-4788-985B-3DEE8F9CFECC}">
      <formula1>1</formula1>
      <formula2>C14</formula2>
    </dataValidation>
    <dataValidation type="list" allowBlank="1" showInputMessage="1" showErrorMessage="1" sqref="A14:A28 B19:B28" xr:uid="{EE228F8D-7CDE-4EA8-B6FD-B28C5905F988}">
      <formula1>$AG$14:$AG$41</formula1>
    </dataValidation>
  </dataValidations>
  <pageMargins left="0.7" right="0.7" top="0.78740157499999996" bottom="0.78740157499999996" header="0.3" footer="0.3"/>
  <pageSetup paperSize="9" scale="88" orientation="portrait" r:id="rId1"/>
  <colBreaks count="4" manualBreakCount="4">
    <brk id="11" max="37" man="1"/>
    <brk id="17" max="1048575" man="1"/>
    <brk id="23" max="1048575" man="1"/>
    <brk id="29" max="1048575" man="1"/>
  </colBreaks>
  <ignoredErrors>
    <ignoredError sqref="AG15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Ceník</vt:lpstr>
      <vt:lpstr>Ceník!Oblast_tisku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Hejlová Jitka Mgr. Ing.</dc:creator>
  <cp:lastModifiedBy>zakazky@jtak.cz</cp:lastModifiedBy>
  <cp:lastPrinted>2019-06-21T06:52:26Z</cp:lastPrinted>
  <dcterms:created xsi:type="dcterms:W3CDTF">2019-03-19T21:39:21Z</dcterms:created>
  <dcterms:modified xsi:type="dcterms:W3CDTF">2023-12-22T09:05:42Z</dcterms:modified>
</cp:coreProperties>
</file>