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SP_Rekapitulace" sheetId="1" r:id="rId1"/>
    <sheet name="SSP_polozky" sheetId="2" r:id="rId2"/>
  </sheets>
  <externalReferences>
    <externalReference r:id="rId5"/>
  </externalReferences>
  <definedNames>
    <definedName name="_xlnm.Print_Titles" localSheetId="1">'SSP_polozky'!$7:$8</definedName>
  </definedNames>
  <calcPr fullCalcOnLoad="1"/>
</workbook>
</file>

<file path=xl/sharedStrings.xml><?xml version="1.0" encoding="utf-8"?>
<sst xmlns="http://schemas.openxmlformats.org/spreadsheetml/2006/main" count="457" uniqueCount="301">
  <si>
    <t>Stavba:   Modernizace oplocení areálu, Technický návrh, ZŠ Karlovy Vary - Poštovní 19</t>
  </si>
  <si>
    <t xml:space="preserve">Objekt:   </t>
  </si>
  <si>
    <t>Objednatel:   Statutární město Karlovy Vary</t>
  </si>
  <si>
    <t xml:space="preserve">Část:   </t>
  </si>
  <si>
    <t xml:space="preserve">Zhotovitel:   </t>
  </si>
  <si>
    <t>Datum:   21.8.2015</t>
  </si>
  <si>
    <t>P.Č.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</si>
  <si>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</si>
  <si>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</si>
  <si>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</si>
  <si>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</si>
  <si>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</si>
  <si>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</si>
  <si>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</si>
  <si>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</si>
  <si>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</si>
  <si>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</si>
  <si>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</si>
  <si>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</si>
  <si>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</si>
  <si>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</si>
  <si>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</si>
  <si>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</si>
  <si>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</si>
  <si>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Zemní práce</t>
  </si>
  <si>
    <t>001</t>
  </si>
  <si>
    <t>111201101</t>
  </si>
  <si>
    <t>Odstranění křovin a stromů průměru kmene do 100 mm i s kořeny z celkové plochy do 1000 m2</t>
  </si>
  <si>
    <t>m2</t>
  </si>
  <si>
    <t>(16,075+35,47+0,25+0,28+20,116+0,4+7,59+0,13*2+3+15,18+1,3)*2</t>
  </si>
  <si>
    <t>111201401</t>
  </si>
  <si>
    <t>Spálení křovin a stromů průměru kmene do 100 mm</t>
  </si>
  <si>
    <t>231</t>
  </si>
  <si>
    <t>111301111</t>
  </si>
  <si>
    <t>Sejmutí drnu tl do 100 mm s přemístěním do 50 m nebo naložením na dopravní prostředek</t>
  </si>
  <si>
    <t>(15,97+36,391*2+17,94*2+29,13*2)*0,5</t>
  </si>
  <si>
    <t>3,5*10</t>
  </si>
  <si>
    <t>Součet</t>
  </si>
  <si>
    <t>221</t>
  </si>
  <si>
    <t>113106123</t>
  </si>
  <si>
    <t>Rozebrání dlažeb nebo dílců komunikací pro pěší ze zámkových dlaždic</t>
  </si>
  <si>
    <t>3,565*2</t>
  </si>
  <si>
    <t>113107142</t>
  </si>
  <si>
    <t>Odstranění podkladu pl do 50 m2 živičných tl 100 mm</t>
  </si>
  <si>
    <t>"kryt chodníku" (0,065+3,5+15,97)*0,1+0,5*0,9*2</t>
  </si>
  <si>
    <t>113202111</t>
  </si>
  <si>
    <t>Vytrhání obrub krajníků obrubníků stojatých</t>
  </si>
  <si>
    <t>m</t>
  </si>
  <si>
    <t>15,97+3,5+0,065+1*2</t>
  </si>
  <si>
    <t>122301101</t>
  </si>
  <si>
    <t>Odkopávky a prokopávky nezapažené v hornině tř. 4 objem do 100 m3</t>
  </si>
  <si>
    <t>m3</t>
  </si>
  <si>
    <t>"úprava vjezdu u brány 2" 3,5*10*0,7</t>
  </si>
  <si>
    <t>132201101</t>
  </si>
  <si>
    <t>Hloubení rýh š do 600 mm v hornině tř. 3 objemu do 100 m3</t>
  </si>
  <si>
    <t>"dokopání"</t>
  </si>
  <si>
    <t>(0,1*0,8+0,2*(0,28+0,38)/2)*(16,075+35,75)</t>
  </si>
  <si>
    <t>(0,16*(0,25+0,38)/2)*(16,075+35,75)</t>
  </si>
  <si>
    <t>"brána2" 0,9*0,9*1,2*2+0,3*0,3*1</t>
  </si>
  <si>
    <t>"patky" 0,4*0,25*0,8+3,14*0,115*0,115*0,8*16</t>
  </si>
  <si>
    <t>162701105</t>
  </si>
  <si>
    <t>Vodorovné přemístění do 10000 m výkopku z horniny tř. 1 až 4</t>
  </si>
  <si>
    <t>12,824-1,166</t>
  </si>
  <si>
    <t>162701109</t>
  </si>
  <si>
    <t>Příplatek k vodorovnému přemístění výkopku z horniny tř. 1 až 4 ZKD 1000 m přes 10000 m</t>
  </si>
  <si>
    <t>11,658*10</t>
  </si>
  <si>
    <t>171101102</t>
  </si>
  <si>
    <t>Uložení sypaniny z hornin soudržných do násypů zhutněných na 96 % PS</t>
  </si>
  <si>
    <t>"vjezd brána 2"</t>
  </si>
  <si>
    <t>3,5*10*0,7</t>
  </si>
  <si>
    <t>171201201</t>
  </si>
  <si>
    <t>Uložení sypaniny na skládky</t>
  </si>
  <si>
    <t>171201206</t>
  </si>
  <si>
    <t>Poplatek za skládku - ostatní zemina</t>
  </si>
  <si>
    <t>t</t>
  </si>
  <si>
    <t>11,658*1,7</t>
  </si>
  <si>
    <t>174101101</t>
  </si>
  <si>
    <t>Zásyp jam, šachet rýh nebo kolem objektů sypaninou se zhutněním</t>
  </si>
  <si>
    <t>"dosyp zeminou nad drenáží"</t>
  </si>
  <si>
    <t>0,15*0,15*(16,075+35,75)</t>
  </si>
  <si>
    <t>180501111</t>
  </si>
  <si>
    <t>Zpevnění ploch drnováním plošným v rovině a ve svahu do 1:5</t>
  </si>
  <si>
    <t>181101102</t>
  </si>
  <si>
    <t>Úprava pláně v zářezech v hornině tř. 1 až 4 se zhutněním</t>
  </si>
  <si>
    <t>181301102</t>
  </si>
  <si>
    <t>Rozprostření ornice pl do 500 m2 v rovině nebo ve svahu do 1:5 tl vrstvy do 150 mm</t>
  </si>
  <si>
    <t>"vjezd brána 2" 3,5*10</t>
  </si>
  <si>
    <t>Zakládání</t>
  </si>
  <si>
    <t>271</t>
  </si>
  <si>
    <t>212752212</t>
  </si>
  <si>
    <t>Trativod z drenážních trubek plastových flexibilních D do 100 mm včetně lobsypu otevřený výkop</t>
  </si>
  <si>
    <t>16,075+35,75+0,2+1</t>
  </si>
  <si>
    <t>211</t>
  </si>
  <si>
    <t>274311126</t>
  </si>
  <si>
    <t>Základové pásy, prahy, věnce a ostruhy z betonu prostého C 20/25</t>
  </si>
  <si>
    <t>"pásy do výkopu"</t>
  </si>
  <si>
    <t>0,3*0,7*(16,075+35,75)*1,035</t>
  </si>
  <si>
    <t>011</t>
  </si>
  <si>
    <t>274361821</t>
  </si>
  <si>
    <t>Výztuž základových pásů betonářskou ocelí 10 505 (R)</t>
  </si>
  <si>
    <t>"trny pr. 8 dl. 1 m po 200 mm"</t>
  </si>
  <si>
    <t>(0,398*1*(16,075+35,75)/0,2)/1000</t>
  </si>
  <si>
    <t>275311126</t>
  </si>
  <si>
    <t>Základové patky a bloky z betonu prostého C 20/25</t>
  </si>
  <si>
    <t>"brána 1" 0,9*0,9*1,05*2+0,3*0,3*1,05</t>
  </si>
  <si>
    <t>"brána 2" 0,9*0,9*1,05*2+0,3*0,3*1,05</t>
  </si>
  <si>
    <t>"patky plotových sloupků" 0,115*0,115*3,14*0,8*16+0,4*0,25*0,8</t>
  </si>
  <si>
    <t>015</t>
  </si>
  <si>
    <t>27801</t>
  </si>
  <si>
    <t>Zálivka kotevních otvorů z betonu pro prostředí s mrazovými cykly C 25/30 XF3</t>
  </si>
  <si>
    <t>ks</t>
  </si>
  <si>
    <t>"zálivka prostupu sloupků oplocení plotovou stříškou"</t>
  </si>
  <si>
    <t>"tekutá minerální zálivková malta nenáchylná ke vzniku trhlin, vhodné do exteriéru, odolnost vůči mrazu a posypovým solím, vodotěsná"</t>
  </si>
  <si>
    <t>"min. tech. standard ASOCRET-VM-K 100"</t>
  </si>
  <si>
    <t>"vč. příplatku za pracnost"</t>
  </si>
  <si>
    <t>7+15</t>
  </si>
  <si>
    <t>Svislé a kompletní konstrukce</t>
  </si>
  <si>
    <t>311113132</t>
  </si>
  <si>
    <t>Nosná zeď tl do 200 mm ze štípaných  tvárnic ztraceného bednění přírodních včetně výplně z betonu tř. C 16/20</t>
  </si>
  <si>
    <t>"nová podezdívka"</t>
  </si>
  <si>
    <t>0,4*(16,075+35,47+0,2)</t>
  </si>
  <si>
    <t>"ukončující pilířek"</t>
  </si>
  <si>
    <t>0,65*1,8</t>
  </si>
  <si>
    <t>33801</t>
  </si>
  <si>
    <t>Příplatek na stabilizaci sloupků oplocení při montáži</t>
  </si>
  <si>
    <t>kus</t>
  </si>
  <si>
    <t>21+1+4+13+8</t>
  </si>
  <si>
    <t>338171112</t>
  </si>
  <si>
    <t>Osazování sloupků a vzpěr plotových ocelových v 2 m se zabetonováním</t>
  </si>
  <si>
    <t>6+15</t>
  </si>
  <si>
    <t>553</t>
  </si>
  <si>
    <t>55301</t>
  </si>
  <si>
    <t>sloupek plotový ocelový čtyřhranný 60/60 mm, tl. stěny 1,5 mm, vč. PVC čepičky, povrchová úprava Zn+PVC, délka 2000 mm</t>
  </si>
  <si>
    <t>"min. tech. standard Pilofor"</t>
  </si>
  <si>
    <t>"01"  6+15</t>
  </si>
  <si>
    <t>55305</t>
  </si>
  <si>
    <t>sloupek plotový ocelový čtyřhranný 60/60 mm, tl. stěny 1,5 mm, vč. PVC čepičky, povrchová úprava Zn+PVC, délka 2200 mm</t>
  </si>
  <si>
    <t>"02" 1</t>
  </si>
  <si>
    <t>55307</t>
  </si>
  <si>
    <t>sloupek plotový ocelový čtyřhranný 60/60 mm, tl. stěny 1,5 mm, vč. PVC čepičky, povrchová úprava Zn+PVC, délka 2400 mm</t>
  </si>
  <si>
    <t>"04" 13</t>
  </si>
  <si>
    <t>55308</t>
  </si>
  <si>
    <t>sloupek plotový ocelový čtyřhranný 60/60 mm, tl. stěny 1,5 mm, vč. PVC čepičky, povrchová úprava Zn+PVC, délka 2600 mm</t>
  </si>
  <si>
    <t>"05" 8</t>
  </si>
  <si>
    <t>55302</t>
  </si>
  <si>
    <t>Systémové příchytky (nezbytné pro montáž)</t>
  </si>
  <si>
    <t>30+60+46+20+44</t>
  </si>
  <si>
    <t>55303</t>
  </si>
  <si>
    <t>Systémové šrouby pozinkované (nezbytné pro montáž)</t>
  </si>
  <si>
    <t>55304</t>
  </si>
  <si>
    <t>Systémové plotové svařované panely. Oka 50/200 mm, tl. drátu 5 mm. Provedení s prolisem. Povrchová úprava Zn+PVC. Šířka 2500, výška 1530 mm</t>
  </si>
  <si>
    <t>"min. tech. standard Pilofor Classic"</t>
  </si>
  <si>
    <t>6+14+8+3+7</t>
  </si>
  <si>
    <t>338171122</t>
  </si>
  <si>
    <t>Osazování sloupků a vzpěr plotových ocelových v 2,6 m se zabetonováním</t>
  </si>
  <si>
    <t>"prvek 02" 1</t>
  </si>
  <si>
    <t>"prvek 04" 13</t>
  </si>
  <si>
    <t>"prvek 05" 8</t>
  </si>
  <si>
    <t>"Brána1"  2</t>
  </si>
  <si>
    <t>"Brána2"  2</t>
  </si>
  <si>
    <t>55306</t>
  </si>
  <si>
    <t>sloupek vratový ocelový čtyřhranný 100/100 mm, tl. stěny dle výr. dokumentace zhotovitele, vč. PVC čepičky, povrchová úprava Zn+PVC, délka 2600 mm</t>
  </si>
  <si>
    <t>"03 - Brána1, min. tech. standard Pilofor" 2</t>
  </si>
  <si>
    <t>"03 - Brána 2, min. tech. standard Pilofor" 2</t>
  </si>
  <si>
    <t>3401R</t>
  </si>
  <si>
    <t>Příplatek za výřez v plotové stříšce pro sloupky</t>
  </si>
  <si>
    <t>kpl</t>
  </si>
  <si>
    <t>34801</t>
  </si>
  <si>
    <t>Příplatek - zkrácení podhrabové desky</t>
  </si>
  <si>
    <t>348121122R1</t>
  </si>
  <si>
    <t>Osazování ŽB desek plotových podhrabových 300x50x3000 mm do stabilizačních držáků</t>
  </si>
  <si>
    <t>8+3+7</t>
  </si>
  <si>
    <t>592</t>
  </si>
  <si>
    <t>59201</t>
  </si>
  <si>
    <t>deska podhrabová hladká bez zámku 2450x300x50</t>
  </si>
  <si>
    <t>348278401</t>
  </si>
  <si>
    <t>Plotová stříška 270x390 mm betonová</t>
  </si>
  <si>
    <t>(16,075+0,2+0,05+35,42)/0,39*1,05</t>
  </si>
  <si>
    <t>348941111</t>
  </si>
  <si>
    <t>Osazování rámového oplocení na MC v rámu 1500 mm</t>
  </si>
  <si>
    <t>6*2,53+0,06+35,42+0,06+20,24+0,06+7,59+0,06+15,18+1,18+0,06</t>
  </si>
  <si>
    <t>55309</t>
  </si>
  <si>
    <t>Příplatek - zkrácení panelů oplocení</t>
  </si>
  <si>
    <t>469</t>
  </si>
  <si>
    <t>Stavební práce při elektromontážích</t>
  </si>
  <si>
    <t>596212000</t>
  </si>
  <si>
    <t>Kladení dlažby z dlaždic betonových tvarovaných nebo zámkových</t>
  </si>
  <si>
    <t>"výměna 50% dlažby"</t>
  </si>
  <si>
    <t>3,565*2*0,5</t>
  </si>
  <si>
    <t>592453110</t>
  </si>
  <si>
    <t>dlažba BEST-KLASIKO 20 x 10 x 8 cm přírodní</t>
  </si>
  <si>
    <t>Komunikace</t>
  </si>
  <si>
    <t>564251111</t>
  </si>
  <si>
    <t>Podklad nebo podsyp ze štěrkopísku ŠP tl 150 mm</t>
  </si>
  <si>
    <t>"patky Brána1" 0,9*0,9*2</t>
  </si>
  <si>
    <t>599141111</t>
  </si>
  <si>
    <t>Vyplnění spár mezi podezdívkou a stávající vozovkou živičnou zálivkou</t>
  </si>
  <si>
    <t>16,075+3,6</t>
  </si>
  <si>
    <t>Úpravy povrchu, podlahy, osazení</t>
  </si>
  <si>
    <t>014</t>
  </si>
  <si>
    <t>631311121</t>
  </si>
  <si>
    <t>Doplnění dosavadních mazanin betonem prostým tř. C20/25 pl do 1 m2 tl do 80 mm</t>
  </si>
  <si>
    <t>0,1*0,07*(16,075+3,6)</t>
  </si>
  <si>
    <t>9</t>
  </si>
  <si>
    <t>Ostatní konstrukce a práce-bourání</t>
  </si>
  <si>
    <t>917862111</t>
  </si>
  <si>
    <t>Osazení chodníkového obrubníku betonového stojatého s boční opěrou do lože z betonu prostého</t>
  </si>
  <si>
    <t>3,5+1*2</t>
  </si>
  <si>
    <t>592174100</t>
  </si>
  <si>
    <t>obrubník betonový chodníkový ABO 100/10/25 II nat 100x10x25 cm</t>
  </si>
  <si>
    <t>5,5*1,1</t>
  </si>
  <si>
    <t>919735112</t>
  </si>
  <si>
    <t>Řezání stávajícího živičného krytu hl do 100 mm</t>
  </si>
  <si>
    <t>0,065+3,5+16,075+0,5*2*2</t>
  </si>
  <si>
    <t>321</t>
  </si>
  <si>
    <t>960111221</t>
  </si>
  <si>
    <t>Bourání konstrukcí z dílců prefabrikovaných betonových a železobetonových</t>
  </si>
  <si>
    <t>"železobet. sloupky" 0,14*0,14*2*13</t>
  </si>
  <si>
    <t>013</t>
  </si>
  <si>
    <t>961044111</t>
  </si>
  <si>
    <t>Bourání základů z betonu prostého</t>
  </si>
  <si>
    <t>"vybourání patek" 0,9*0,9*1,1*2+0,5*0,5*1,1*13+0,3*0,3*1,1*3</t>
  </si>
  <si>
    <t>"vybourání podezdívky" 0,24*1,1*(15,97+36,4)</t>
  </si>
  <si>
    <t>966067111</t>
  </si>
  <si>
    <t>Rozebírání plotů v 2,5 m tyčkových, laťkových, prkenných, z drátěného pletiva nebo plechu</t>
  </si>
  <si>
    <t>15,968+36,391+3,15+3,21+6,85</t>
  </si>
  <si>
    <t>979071121</t>
  </si>
  <si>
    <t>Očištění dlažebních kostek drobných s původním spárováním kamenivem těženým</t>
  </si>
  <si>
    <t>979081111</t>
  </si>
  <si>
    <t>Odvoz suti a vybouraných hmot na skládku do 1 km</t>
  </si>
  <si>
    <t>979081121</t>
  </si>
  <si>
    <t>Odvoz suti a vybouraných hmot na skládku ZKD 1 km přes 1 km</t>
  </si>
  <si>
    <t>"kovové konstr. do sběru" 0,891*5</t>
  </si>
  <si>
    <t>"ostatní na skládku " (47,247-0,891)*19</t>
  </si>
  <si>
    <t>979098191</t>
  </si>
  <si>
    <t>Poplatek za skládku - netříděné</t>
  </si>
  <si>
    <t>47,247-0,891</t>
  </si>
  <si>
    <t>9790R</t>
  </si>
  <si>
    <t>Prodej kovového odpadu do sběru</t>
  </si>
  <si>
    <t>-(0,891)</t>
  </si>
  <si>
    <t>99</t>
  </si>
  <si>
    <t>Přesun hmot</t>
  </si>
  <si>
    <t>998151111</t>
  </si>
  <si>
    <t>Přesun hmot pro oplocení nebo objekty pozemní různé zděné z cihel nebo tvárnic v do 10 m</t>
  </si>
  <si>
    <t>PSV</t>
  </si>
  <si>
    <t>Práce a dodávky PSV</t>
  </si>
  <si>
    <t>767</t>
  </si>
  <si>
    <t>Konstrukce zámečnické</t>
  </si>
  <si>
    <t>76701</t>
  </si>
  <si>
    <t>Montáž stabilizačních držáků podhrabových desek, vč. připojovacího materiálu</t>
  </si>
  <si>
    <t>3+10+6+14</t>
  </si>
  <si>
    <t>553459200R1</t>
  </si>
  <si>
    <t>Stabilizační držák podhrabových desek PVC průběžný, v=300 mm</t>
  </si>
  <si>
    <t>553459200R2</t>
  </si>
  <si>
    <t>Stabilizační držák podhrabových desek PVC koncový, v=300 mm</t>
  </si>
  <si>
    <t>30</t>
  </si>
  <si>
    <t>767911812</t>
  </si>
  <si>
    <t>Demontáž drátěného pletiva se čtvercovými oky výšky do 2,0 m</t>
  </si>
  <si>
    <t>47,07</t>
  </si>
  <si>
    <t>767912811</t>
  </si>
  <si>
    <t>Demontáž ostnatého drátu výšky do 2,0 m</t>
  </si>
  <si>
    <t>767914830</t>
  </si>
  <si>
    <t>Demontáž rámového oplocení na ocelové sloupky výšky do 2m</t>
  </si>
  <si>
    <t>15,97+36,4</t>
  </si>
  <si>
    <t>767920240</t>
  </si>
  <si>
    <t>Montáž vrat a vrátek k oplocení na ocelové sloupky do 8 m2</t>
  </si>
  <si>
    <t>"brána1" 1</t>
  </si>
  <si>
    <t>"brána2" 1</t>
  </si>
  <si>
    <t>553459860</t>
  </si>
  <si>
    <t>brana dvoukridlova, výplň ze svařované sítě,  Zn + PVC 3400x1800 mm</t>
  </si>
  <si>
    <t>"brána 1 dle specifikace v PD"  1</t>
  </si>
  <si>
    <t>553459860R1</t>
  </si>
  <si>
    <t>brana dvoukridlova, výplň ze svařované sítě,  Zn + PVC 2900x1700 mm</t>
  </si>
  <si>
    <t>"brana2 dle specifikace v PD"  1</t>
  </si>
  <si>
    <t>767920840</t>
  </si>
  <si>
    <t>Demontáž vrat a vrátek k oplocení plochy do 10 m2</t>
  </si>
  <si>
    <t>7679R</t>
  </si>
  <si>
    <t>Momtáž, dodávka, pronájem  a demontáž provizorního oplocení</t>
  </si>
  <si>
    <t>55,924+47,07</t>
  </si>
  <si>
    <t>998767101</t>
  </si>
  <si>
    <t>Přesun hmot pro zámečnické konstrukce v objektech v do 6 m</t>
  </si>
  <si>
    <t>M</t>
  </si>
  <si>
    <t>Práce a dodávky M</t>
  </si>
  <si>
    <t>46-M</t>
  </si>
  <si>
    <t>Zemní práce při extr.mont.pracích</t>
  </si>
  <si>
    <t>946</t>
  </si>
  <si>
    <t>460010025</t>
  </si>
  <si>
    <t>Vytyčení trasy inženýrských sítí v zastavěném prostoru</t>
  </si>
  <si>
    <t>km</t>
  </si>
  <si>
    <t>0,101*8*2</t>
  </si>
  <si>
    <t>Celkem</t>
  </si>
  <si>
    <t>Objekt:</t>
  </si>
  <si>
    <t>Část:</t>
  </si>
  <si>
    <t>Zhotovitel:</t>
  </si>
  <si>
    <t>Kód</t>
  </si>
  <si>
    <t>Hmotnost celkem</t>
  </si>
  <si>
    <t>Suť celkem</t>
  </si>
  <si>
    <t xml:space="preserve"> </t>
  </si>
  <si>
    <t>JKSO:   815 22</t>
  </si>
  <si>
    <t>B. REKAPITULACE SOUPISU STAVEBNÍCH PRACÍ</t>
  </si>
  <si>
    <t>B. SOUPIS STAVEBNÍCH PRACÍ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</si>
</sst>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###;\-####"/>
  </numFmts>
  <fonts count="50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2"/>
    </font>
    <font>
      <sz val="8"/>
      <name val="Arial CYR"/>
      <family val="0"/>
    </font>
    <font>
      <sz val="8"/>
      <color indexed="18"/>
      <name val="Arial CE"/>
      <family val="2"/>
    </font>
    <font>
      <i/>
      <sz val="8"/>
      <color indexed="12"/>
      <name val="Arial CE"/>
      <family val="2"/>
    </font>
    <font>
      <b/>
      <u val="single"/>
      <sz val="8"/>
      <color indexed="10"/>
      <name val="Arial CE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9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165" fontId="4" fillId="0" borderId="12" xfId="0" applyNumberFormat="1" applyFont="1" applyBorder="1" applyAlignment="1">
      <alignment horizontal="right"/>
    </xf>
    <xf numFmtId="166" fontId="4" fillId="0" borderId="12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5" fontId="6" fillId="0" borderId="12" xfId="0" applyNumberFormat="1" applyFont="1" applyBorder="1" applyAlignment="1">
      <alignment horizontal="right"/>
    </xf>
    <xf numFmtId="166" fontId="6" fillId="0" borderId="12" xfId="0" applyNumberFormat="1" applyFont="1" applyBorder="1" applyAlignment="1">
      <alignment horizontal="right"/>
    </xf>
    <xf numFmtId="166" fontId="6" fillId="0" borderId="13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wrapText="1"/>
    </xf>
    <xf numFmtId="165" fontId="4" fillId="0" borderId="15" xfId="0" applyNumberFormat="1" applyFont="1" applyBorder="1" applyAlignment="1">
      <alignment horizontal="right"/>
    </xf>
    <xf numFmtId="166" fontId="4" fillId="0" borderId="15" xfId="0" applyNumberFormat="1" applyFont="1" applyBorder="1" applyAlignment="1">
      <alignment horizontal="right"/>
    </xf>
    <xf numFmtId="166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15" xfId="0" applyFont="1" applyBorder="1" applyAlignment="1">
      <alignment horizontal="left" wrapText="1"/>
    </xf>
    <xf numFmtId="165" fontId="6" fillId="0" borderId="15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166" fontId="6" fillId="0" borderId="16" xfId="0" applyNumberFormat="1" applyFont="1" applyBorder="1" applyAlignment="1">
      <alignment horizontal="right"/>
    </xf>
    <xf numFmtId="164" fontId="6" fillId="0" borderId="20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 wrapText="1"/>
    </xf>
    <xf numFmtId="165" fontId="6" fillId="0" borderId="21" xfId="0" applyNumberFormat="1" applyFont="1" applyBorder="1" applyAlignment="1">
      <alignment horizontal="right"/>
    </xf>
    <xf numFmtId="166" fontId="6" fillId="0" borderId="21" xfId="0" applyNumberFormat="1" applyFont="1" applyBorder="1" applyAlignment="1">
      <alignment horizontal="right"/>
    </xf>
    <xf numFmtId="166" fontId="6" fillId="0" borderId="22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165" fontId="6" fillId="0" borderId="18" xfId="0" applyNumberFormat="1" applyFont="1" applyBorder="1" applyAlignment="1">
      <alignment horizontal="right"/>
    </xf>
    <xf numFmtId="166" fontId="6" fillId="0" borderId="18" xfId="0" applyNumberFormat="1" applyFont="1" applyBorder="1" applyAlignment="1">
      <alignment horizontal="right"/>
    </xf>
    <xf numFmtId="166" fontId="6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165" fontId="7" fillId="0" borderId="12" xfId="0" applyNumberFormat="1" applyFont="1" applyBorder="1" applyAlignment="1">
      <alignment horizontal="right"/>
    </xf>
    <xf numFmtId="166" fontId="7" fillId="0" borderId="12" xfId="0" applyNumberFormat="1" applyFont="1" applyBorder="1" applyAlignment="1">
      <alignment horizontal="right"/>
    </xf>
    <xf numFmtId="166" fontId="7" fillId="0" borderId="13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0" fontId="1" fillId="33" borderId="0" xfId="46" applyFont="1" applyFill="1" applyAlignment="1" applyProtection="1">
      <alignment horizontal="left"/>
      <protection/>
    </xf>
    <xf numFmtId="0" fontId="2" fillId="33" borderId="0" xfId="46" applyFont="1" applyFill="1" applyAlignment="1" applyProtection="1">
      <alignment horizontal="left"/>
      <protection/>
    </xf>
    <xf numFmtId="0" fontId="9" fillId="0" borderId="0" xfId="46" applyAlignment="1" applyProtection="1">
      <alignment horizontal="left" vertical="top"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center" vertical="center"/>
      <protection/>
    </xf>
    <xf numFmtId="0" fontId="9" fillId="33" borderId="0" xfId="46" applyFont="1" applyFill="1" applyAlignment="1" applyProtection="1">
      <alignment horizontal="left" vertical="center"/>
      <protection/>
    </xf>
    <xf numFmtId="0" fontId="4" fillId="34" borderId="23" xfId="46" applyFont="1" applyFill="1" applyBorder="1" applyAlignment="1" applyProtection="1">
      <alignment horizontal="center" vertical="center" wrapText="1"/>
      <protection/>
    </xf>
    <xf numFmtId="0" fontId="4" fillId="34" borderId="24" xfId="46" applyFont="1" applyFill="1" applyBorder="1" applyAlignment="1" applyProtection="1">
      <alignment horizontal="center" vertical="center" wrapText="1"/>
      <protection/>
    </xf>
    <xf numFmtId="0" fontId="4" fillId="34" borderId="25" xfId="46" applyFont="1" applyFill="1" applyBorder="1" applyAlignment="1" applyProtection="1">
      <alignment horizontal="center" vertical="center" wrapText="1"/>
      <protection/>
    </xf>
    <xf numFmtId="0" fontId="4" fillId="34" borderId="26" xfId="46" applyFont="1" applyFill="1" applyBorder="1" applyAlignment="1" applyProtection="1">
      <alignment horizontal="center" vertical="center" wrapText="1"/>
      <protection/>
    </xf>
    <xf numFmtId="168" fontId="4" fillId="34" borderId="27" xfId="46" applyNumberFormat="1" applyFont="1" applyFill="1" applyBorder="1" applyAlignment="1" applyProtection="1">
      <alignment horizontal="center" vertical="center"/>
      <protection/>
    </xf>
    <xf numFmtId="168" fontId="4" fillId="34" borderId="28" xfId="46" applyNumberFormat="1" applyFont="1" applyFill="1" applyBorder="1" applyAlignment="1" applyProtection="1">
      <alignment horizontal="center" vertical="center"/>
      <protection/>
    </xf>
    <xf numFmtId="168" fontId="4" fillId="34" borderId="29" xfId="46" applyNumberFormat="1" applyFont="1" applyFill="1" applyBorder="1" applyAlignment="1" applyProtection="1">
      <alignment horizontal="center" vertical="center"/>
      <protection/>
    </xf>
    <xf numFmtId="168" fontId="4" fillId="34" borderId="30" xfId="46" applyNumberFormat="1" applyFont="1" applyFill="1" applyBorder="1" applyAlignment="1" applyProtection="1">
      <alignment horizontal="center" vertical="center"/>
      <protection/>
    </xf>
    <xf numFmtId="0" fontId="9" fillId="33" borderId="31" xfId="46" applyFont="1" applyFill="1" applyBorder="1" applyAlignment="1" applyProtection="1">
      <alignment horizontal="left"/>
      <protection/>
    </xf>
    <xf numFmtId="0" fontId="9" fillId="33" borderId="32" xfId="46" applyFont="1" applyFill="1" applyBorder="1" applyAlignment="1" applyProtection="1">
      <alignment horizontal="left"/>
      <protection/>
    </xf>
    <xf numFmtId="0" fontId="9" fillId="33" borderId="33" xfId="46" applyFont="1" applyFill="1" applyBorder="1" applyAlignment="1" applyProtection="1">
      <alignment horizontal="left"/>
      <protection/>
    </xf>
    <xf numFmtId="0" fontId="10" fillId="0" borderId="0" xfId="46" applyFont="1" applyAlignment="1" applyProtection="1">
      <alignment horizontal="center" vertical="center"/>
      <protection/>
    </xf>
    <xf numFmtId="0" fontId="10" fillId="0" borderId="0" xfId="46" applyFont="1" applyAlignment="1" applyProtection="1">
      <alignment horizontal="left" vertical="center"/>
      <protection/>
    </xf>
    <xf numFmtId="166" fontId="10" fillId="0" borderId="0" xfId="46" applyNumberFormat="1" applyFont="1" applyAlignment="1" applyProtection="1">
      <alignment horizontal="right" vertical="center"/>
      <protection/>
    </xf>
    <xf numFmtId="165" fontId="10" fillId="0" borderId="0" xfId="46" applyNumberFormat="1" applyFont="1" applyAlignment="1" applyProtection="1">
      <alignment horizontal="right" vertical="center"/>
      <protection/>
    </xf>
    <xf numFmtId="0" fontId="11" fillId="0" borderId="0" xfId="46" applyFont="1" applyAlignment="1" applyProtection="1">
      <alignment horizontal="left" vertical="center"/>
      <protection/>
    </xf>
    <xf numFmtId="0" fontId="12" fillId="0" borderId="0" xfId="46" applyFont="1" applyAlignment="1" applyProtection="1">
      <alignment horizontal="center" vertical="center"/>
      <protection/>
    </xf>
    <xf numFmtId="0" fontId="12" fillId="0" borderId="0" xfId="46" applyFont="1" applyAlignment="1" applyProtection="1">
      <alignment horizontal="left" vertical="center"/>
      <protection/>
    </xf>
    <xf numFmtId="166" fontId="12" fillId="0" borderId="0" xfId="46" applyNumberFormat="1" applyFont="1" applyAlignment="1" applyProtection="1">
      <alignment horizontal="right" vertical="center"/>
      <protection/>
    </xf>
    <xf numFmtId="165" fontId="12" fillId="0" borderId="0" xfId="46" applyNumberFormat="1" applyFont="1" applyAlignment="1" applyProtection="1">
      <alignment horizontal="right" vertical="center"/>
      <protection/>
    </xf>
    <xf numFmtId="0" fontId="13" fillId="0" borderId="0" xfId="46" applyFont="1" applyAlignment="1" applyProtection="1">
      <alignment horizontal="center" vertical="center"/>
      <protection/>
    </xf>
    <xf numFmtId="0" fontId="13" fillId="0" borderId="0" xfId="46" applyFont="1" applyAlignment="1" applyProtection="1">
      <alignment horizontal="left" vertical="center"/>
      <protection/>
    </xf>
    <xf numFmtId="166" fontId="13" fillId="0" borderId="0" xfId="46" applyNumberFormat="1" applyFont="1" applyAlignment="1" applyProtection="1">
      <alignment horizontal="right" vertical="center"/>
      <protection/>
    </xf>
    <xf numFmtId="165" fontId="13" fillId="0" borderId="0" xfId="46" applyNumberFormat="1" applyFont="1" applyAlignment="1" applyProtection="1">
      <alignment horizontal="right" vertical="center"/>
      <protection/>
    </xf>
    <xf numFmtId="0" fontId="14" fillId="0" borderId="0" xfId="46" applyFont="1" applyAlignment="1" applyProtection="1">
      <alignment horizontal="left" vertical="center"/>
      <protection/>
    </xf>
    <xf numFmtId="0" fontId="15" fillId="0" borderId="0" xfId="46" applyFont="1" applyAlignment="1" applyProtection="1">
      <alignment horizontal="left" vertical="center"/>
      <protection/>
    </xf>
    <xf numFmtId="166" fontId="15" fillId="0" borderId="0" xfId="46" applyNumberFormat="1" applyFont="1" applyAlignment="1" applyProtection="1">
      <alignment horizontal="right" vertical="center"/>
      <protection/>
    </xf>
    <xf numFmtId="165" fontId="15" fillId="0" borderId="0" xfId="46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46" applyFont="1" applyFill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14SO1_(001)_201514SO1%20-%20Modernizace%20oplocen&#237;%20are&#225;lu,%20Technick&#253;%20n&#225;vrh,%20Z&#352;%20Karlovy%20Vary%20-%20Po&#353;tovn&#237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cet"/>
    </sheetNames>
    <sheetDataSet>
      <sheetData sheetId="1">
        <row r="14">
          <cell r="D14" t="str">
            <v>HSV</v>
          </cell>
          <cell r="E14" t="str">
            <v>Práce a dodávky HSV</v>
          </cell>
          <cell r="K14">
            <v>41.013942209999996</v>
          </cell>
          <cell r="M14">
            <v>46.356609000000006</v>
          </cell>
        </row>
        <row r="15">
          <cell r="D15" t="str">
            <v>1</v>
          </cell>
          <cell r="E15" t="str">
            <v>Zemní práce</v>
          </cell>
          <cell r="K15">
            <v>0.0099921</v>
          </cell>
          <cell r="M15">
            <v>5.492948999999999</v>
          </cell>
        </row>
        <row r="33">
          <cell r="D33" t="str">
            <v>2</v>
          </cell>
          <cell r="E33" t="str">
            <v>Zakládání</v>
          </cell>
          <cell r="K33">
            <v>12.129671759999999</v>
          </cell>
          <cell r="M33">
            <v>0</v>
          </cell>
        </row>
        <row r="39">
          <cell r="D39" t="str">
            <v>3</v>
          </cell>
          <cell r="E39" t="str">
            <v>Svislé a kompletní konstrukce</v>
          </cell>
          <cell r="K39">
            <v>26.010538999999998</v>
          </cell>
          <cell r="M39">
            <v>0</v>
          </cell>
        </row>
        <row r="60">
          <cell r="D60" t="str">
            <v>469</v>
          </cell>
          <cell r="E60" t="str">
            <v>Stavební práce při elektromontážích</v>
          </cell>
          <cell r="K60">
            <v>0.9277912500000001</v>
          </cell>
          <cell r="M60">
            <v>0</v>
          </cell>
        </row>
        <row r="63">
          <cell r="D63" t="str">
            <v>5</v>
          </cell>
          <cell r="E63" t="str">
            <v>Komunikace</v>
          </cell>
          <cell r="K63">
            <v>0.5626782</v>
          </cell>
          <cell r="M63">
            <v>0</v>
          </cell>
        </row>
        <row r="66">
          <cell r="D66" t="str">
            <v>6</v>
          </cell>
          <cell r="E66" t="str">
            <v>Úpravy povrchu, podlahy, osazení</v>
          </cell>
          <cell r="K66">
            <v>0.308292</v>
          </cell>
          <cell r="M66">
            <v>0</v>
          </cell>
        </row>
        <row r="68">
          <cell r="D68" t="str">
            <v>9</v>
          </cell>
          <cell r="E68" t="str">
            <v>Ostatní konstrukce a práce-bourání</v>
          </cell>
          <cell r="K68">
            <v>1.0649779000000001</v>
          </cell>
          <cell r="M68">
            <v>40.86366</v>
          </cell>
        </row>
        <row r="80">
          <cell r="D80" t="str">
            <v>99</v>
          </cell>
          <cell r="E80" t="str">
            <v>Přesun hmot</v>
          </cell>
          <cell r="K80">
            <v>0</v>
          </cell>
          <cell r="M80">
            <v>0</v>
          </cell>
        </row>
        <row r="82">
          <cell r="D82" t="str">
            <v>PSV</v>
          </cell>
          <cell r="E82" t="str">
            <v>Práce a dodávky PSV</v>
          </cell>
          <cell r="K82">
            <v>0.2264</v>
          </cell>
          <cell r="M82">
            <v>0.8908631</v>
          </cell>
        </row>
        <row r="83">
          <cell r="D83" t="str">
            <v>767</v>
          </cell>
          <cell r="E83" t="str">
            <v>Konstrukce zámečnické</v>
          </cell>
          <cell r="K83">
            <v>0.2264</v>
          </cell>
          <cell r="M83">
            <v>0.8908631</v>
          </cell>
        </row>
        <row r="96">
          <cell r="D96" t="str">
            <v>M</v>
          </cell>
          <cell r="E96" t="str">
            <v>Práce a dodávky M</v>
          </cell>
          <cell r="K96">
            <v>0.015998400000000003</v>
          </cell>
          <cell r="M96">
            <v>0</v>
          </cell>
        </row>
        <row r="97">
          <cell r="D97" t="str">
            <v>46-M</v>
          </cell>
          <cell r="E97" t="str">
            <v>Zemní práce při extr.mont.pracích</v>
          </cell>
          <cell r="K97">
            <v>0.015998400000000003</v>
          </cell>
          <cell r="M97">
            <v>0</v>
          </cell>
        </row>
        <row r="99">
          <cell r="K99">
            <v>41.256340609999995</v>
          </cell>
          <cell r="M99">
            <v>47.2474721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I35" sqref="I35"/>
    </sheetView>
  </sheetViews>
  <sheetFormatPr defaultColWidth="9.33203125" defaultRowHeight="12.75" customHeight="1"/>
  <cols>
    <col min="1" max="1" width="13.66015625" style="66" customWidth="1"/>
    <col min="2" max="2" width="65" style="66" customWidth="1"/>
    <col min="3" max="3" width="15.83203125" style="66" customWidth="1"/>
    <col min="4" max="4" width="16" style="66" hidden="1" customWidth="1"/>
    <col min="5" max="5" width="16.16015625" style="66" hidden="1" customWidth="1"/>
    <col min="6" max="16384" width="9.33203125" style="66" customWidth="1"/>
  </cols>
  <sheetData>
    <row r="1" spans="1:5" ht="18" customHeight="1">
      <c r="A1" s="64" t="s">
        <v>299</v>
      </c>
      <c r="B1" s="65"/>
      <c r="C1" s="65"/>
      <c r="D1" s="65"/>
      <c r="E1" s="65"/>
    </row>
    <row r="2" spans="1:5" ht="12" customHeight="1">
      <c r="A2" s="100" t="s">
        <v>0</v>
      </c>
      <c r="B2" s="100"/>
      <c r="C2" s="100"/>
      <c r="D2" s="69"/>
      <c r="E2" s="69"/>
    </row>
    <row r="3" spans="1:5" ht="12" customHeight="1">
      <c r="A3" s="67" t="s">
        <v>291</v>
      </c>
      <c r="B3" s="68" t="s">
        <v>297</v>
      </c>
      <c r="C3" s="70"/>
      <c r="D3" s="68"/>
      <c r="E3" s="71"/>
    </row>
    <row r="4" spans="1:5" ht="12" customHeight="1">
      <c r="A4" s="67" t="s">
        <v>292</v>
      </c>
      <c r="B4" s="68" t="s">
        <v>297</v>
      </c>
      <c r="C4" s="70"/>
      <c r="D4" s="68"/>
      <c r="E4" s="71"/>
    </row>
    <row r="5" spans="1:5" ht="12" customHeight="1">
      <c r="A5" s="67" t="s">
        <v>298</v>
      </c>
      <c r="B5" s="68" t="s">
        <v>297</v>
      </c>
      <c r="C5" s="70"/>
      <c r="D5" s="68"/>
      <c r="E5" s="71"/>
    </row>
    <row r="6" spans="1:5" ht="6" customHeight="1">
      <c r="A6" s="101" t="str">
        <f>SSP_polozky!$F$3</f>
        <v>Objednatel:   Statutární město Karlovy Vary</v>
      </c>
      <c r="B6" s="101"/>
      <c r="C6" s="101"/>
      <c r="D6" s="68"/>
      <c r="E6" s="71"/>
    </row>
    <row r="7" spans="1:5" ht="12" customHeight="1">
      <c r="A7" s="101"/>
      <c r="B7" s="101"/>
      <c r="C7" s="101"/>
      <c r="D7" s="68"/>
      <c r="E7" s="71"/>
    </row>
    <row r="8" spans="1:5" ht="12" customHeight="1">
      <c r="A8" s="68" t="s">
        <v>293</v>
      </c>
      <c r="B8" s="68" t="s">
        <v>297</v>
      </c>
      <c r="C8" s="70"/>
      <c r="D8" s="68"/>
      <c r="E8" s="71"/>
    </row>
    <row r="9" spans="1:5" ht="12" customHeight="1">
      <c r="A9" s="101" t="str">
        <f>SSP_polozky!$F$5</f>
        <v>Datum:   21.8.2015</v>
      </c>
      <c r="B9" s="101"/>
      <c r="C9" s="101"/>
      <c r="D9" s="68"/>
      <c r="E9" s="71"/>
    </row>
    <row r="10" spans="1:5" ht="6" customHeight="1">
      <c r="A10" s="65"/>
      <c r="B10" s="65"/>
      <c r="C10" s="65"/>
      <c r="D10" s="65"/>
      <c r="E10" s="65"/>
    </row>
    <row r="11" spans="1:5" ht="12" customHeight="1">
      <c r="A11" s="72" t="s">
        <v>294</v>
      </c>
      <c r="B11" s="73" t="s">
        <v>9</v>
      </c>
      <c r="C11" s="74" t="s">
        <v>13</v>
      </c>
      <c r="D11" s="75" t="s">
        <v>295</v>
      </c>
      <c r="E11" s="74" t="s">
        <v>296</v>
      </c>
    </row>
    <row r="12" spans="1:5" ht="12" customHeight="1">
      <c r="A12" s="76">
        <v>1</v>
      </c>
      <c r="B12" s="77">
        <v>2</v>
      </c>
      <c r="C12" s="78">
        <v>3</v>
      </c>
      <c r="D12" s="79">
        <v>4</v>
      </c>
      <c r="E12" s="78">
        <v>5</v>
      </c>
    </row>
    <row r="13" spans="1:5" ht="3.75" customHeight="1">
      <c r="A13" s="80"/>
      <c r="B13" s="81"/>
      <c r="C13" s="81"/>
      <c r="D13" s="81"/>
      <c r="E13" s="82"/>
    </row>
    <row r="14" spans="1:5" s="87" customFormat="1" ht="12.75" customHeight="1">
      <c r="A14" s="83" t="str">
        <f>'[1]Rozpocet'!D14</f>
        <v>HSV</v>
      </c>
      <c r="B14" s="84" t="str">
        <f>'[1]Rozpocet'!E14</f>
        <v>Práce a dodávky HSV</v>
      </c>
      <c r="C14" s="85">
        <f>C15+C16+C17+C18+C19+C20+C21</f>
        <v>0</v>
      </c>
      <c r="D14" s="86">
        <f>'[1]Rozpocet'!K14</f>
        <v>41.013942209999996</v>
      </c>
      <c r="E14" s="86">
        <f>'[1]Rozpocet'!M14</f>
        <v>46.356609000000006</v>
      </c>
    </row>
    <row r="15" spans="1:5" s="87" customFormat="1" ht="12.75" customHeight="1">
      <c r="A15" s="88" t="str">
        <f>'[1]Rozpocet'!D15</f>
        <v>1</v>
      </c>
      <c r="B15" s="89" t="str">
        <f>'[1]Rozpocet'!E15</f>
        <v>Zemní práce</v>
      </c>
      <c r="C15" s="90">
        <f>SSP_polozky!$H$11</f>
        <v>0</v>
      </c>
      <c r="D15" s="91">
        <f>'[1]Rozpocet'!K15</f>
        <v>0.0099921</v>
      </c>
      <c r="E15" s="91">
        <f>'[1]Rozpocet'!M15</f>
        <v>5.492948999999999</v>
      </c>
    </row>
    <row r="16" spans="1:5" s="87" customFormat="1" ht="12.75" customHeight="1">
      <c r="A16" s="88" t="str">
        <f>'[1]Rozpocet'!D33</f>
        <v>2</v>
      </c>
      <c r="B16" s="89" t="str">
        <f>'[1]Rozpocet'!E33</f>
        <v>Zakládání</v>
      </c>
      <c r="C16" s="90">
        <f>SSP_polozky!$H$51</f>
        <v>0</v>
      </c>
      <c r="D16" s="91">
        <f>'[1]Rozpocet'!K33</f>
        <v>12.129671759999999</v>
      </c>
      <c r="E16" s="91">
        <f>'[1]Rozpocet'!M33</f>
        <v>0</v>
      </c>
    </row>
    <row r="17" spans="1:5" s="87" customFormat="1" ht="12.75" customHeight="1">
      <c r="A17" s="88" t="str">
        <f>'[1]Rozpocet'!D39</f>
        <v>3</v>
      </c>
      <c r="B17" s="89" t="str">
        <f>'[1]Rozpocet'!E39</f>
        <v>Svislé a kompletní konstrukce</v>
      </c>
      <c r="C17" s="90">
        <f>SSP_polozky!$H$71</f>
        <v>0</v>
      </c>
      <c r="D17" s="91">
        <f>'[1]Rozpocet'!K39</f>
        <v>26.010538999999998</v>
      </c>
      <c r="E17" s="91">
        <f>'[1]Rozpocet'!M39</f>
        <v>0</v>
      </c>
    </row>
    <row r="18" spans="1:5" s="87" customFormat="1" ht="12.75" customHeight="1">
      <c r="A18" s="88" t="str">
        <f>'[1]Rozpocet'!D60</f>
        <v>469</v>
      </c>
      <c r="B18" s="89" t="str">
        <f>'[1]Rozpocet'!E60</f>
        <v>Stavební práce při elektromontážích</v>
      </c>
      <c r="C18" s="90">
        <f>SSP_polozky!$H$127</f>
        <v>0</v>
      </c>
      <c r="D18" s="91">
        <f>'[1]Rozpocet'!K60</f>
        <v>0.9277912500000001</v>
      </c>
      <c r="E18" s="91">
        <f>'[1]Rozpocet'!M60</f>
        <v>0</v>
      </c>
    </row>
    <row r="19" spans="1:5" s="87" customFormat="1" ht="12.75" customHeight="1">
      <c r="A19" s="88" t="str">
        <f>'[1]Rozpocet'!D63</f>
        <v>5</v>
      </c>
      <c r="B19" s="89" t="str">
        <f>'[1]Rozpocet'!E63</f>
        <v>Komunikace</v>
      </c>
      <c r="C19" s="90">
        <f>SSP_polozky!$H$132</f>
        <v>0</v>
      </c>
      <c r="D19" s="91">
        <f>'[1]Rozpocet'!K63</f>
        <v>0.5626782</v>
      </c>
      <c r="E19" s="91">
        <f>'[1]Rozpocet'!M63</f>
        <v>0</v>
      </c>
    </row>
    <row r="20" spans="1:5" s="87" customFormat="1" ht="12.75" customHeight="1">
      <c r="A20" s="88" t="str">
        <f>'[1]Rozpocet'!D66</f>
        <v>6</v>
      </c>
      <c r="B20" s="89" t="str">
        <f>'[1]Rozpocet'!E66</f>
        <v>Úpravy povrchu, podlahy, osazení</v>
      </c>
      <c r="C20" s="90">
        <f>SSP_polozky!$H$137</f>
        <v>0</v>
      </c>
      <c r="D20" s="91">
        <f>'[1]Rozpocet'!K66</f>
        <v>0.308292</v>
      </c>
      <c r="E20" s="91">
        <f>'[1]Rozpocet'!M66</f>
        <v>0</v>
      </c>
    </row>
    <row r="21" spans="1:5" s="87" customFormat="1" ht="12.75" customHeight="1">
      <c r="A21" s="88" t="str">
        <f>'[1]Rozpocet'!D68</f>
        <v>9</v>
      </c>
      <c r="B21" s="89" t="str">
        <f>'[1]Rozpocet'!E68</f>
        <v>Ostatní konstrukce a práce-bourání</v>
      </c>
      <c r="C21" s="90">
        <f>SSP_polozky!$H$140</f>
        <v>0</v>
      </c>
      <c r="D21" s="91">
        <f>'[1]Rozpocet'!K68</f>
        <v>1.0649779000000001</v>
      </c>
      <c r="E21" s="91">
        <f>'[1]Rozpocet'!M68</f>
        <v>40.86366</v>
      </c>
    </row>
    <row r="22" spans="1:5" s="87" customFormat="1" ht="12.75" customHeight="1">
      <c r="A22" s="92" t="str">
        <f>'[1]Rozpocet'!D80</f>
        <v>99</v>
      </c>
      <c r="B22" s="93" t="str">
        <f>'[1]Rozpocet'!E80</f>
        <v>Přesun hmot</v>
      </c>
      <c r="C22" s="94">
        <f>SSP_polozky!$H$165</f>
        <v>0</v>
      </c>
      <c r="D22" s="95">
        <f>'[1]Rozpocet'!K80</f>
        <v>0</v>
      </c>
      <c r="E22" s="95">
        <f>'[1]Rozpocet'!M80</f>
        <v>0</v>
      </c>
    </row>
    <row r="23" spans="1:5" s="87" customFormat="1" ht="12.75" customHeight="1">
      <c r="A23" s="83" t="str">
        <f>'[1]Rozpocet'!D82</f>
        <v>PSV</v>
      </c>
      <c r="B23" s="84" t="str">
        <f>'[1]Rozpocet'!E82</f>
        <v>Práce a dodávky PSV</v>
      </c>
      <c r="C23" s="85">
        <f>C24</f>
        <v>0</v>
      </c>
      <c r="D23" s="86">
        <f>'[1]Rozpocet'!K82</f>
        <v>0.2264</v>
      </c>
      <c r="E23" s="86">
        <f>'[1]Rozpocet'!M82</f>
        <v>0.8908631</v>
      </c>
    </row>
    <row r="24" spans="1:5" s="87" customFormat="1" ht="12.75" customHeight="1">
      <c r="A24" s="88" t="str">
        <f>'[1]Rozpocet'!D83</f>
        <v>767</v>
      </c>
      <c r="B24" s="89" t="str">
        <f>'[1]Rozpocet'!E83</f>
        <v>Konstrukce zámečnické</v>
      </c>
      <c r="C24" s="90">
        <f>SSP_polozky!$H$168</f>
        <v>0</v>
      </c>
      <c r="D24" s="91">
        <f>'[1]Rozpocet'!K83</f>
        <v>0.2264</v>
      </c>
      <c r="E24" s="91">
        <f>'[1]Rozpocet'!M83</f>
        <v>0.8908631</v>
      </c>
    </row>
    <row r="25" spans="1:5" s="87" customFormat="1" ht="12.75" customHeight="1">
      <c r="A25" s="83" t="str">
        <f>'[1]Rozpocet'!D96</f>
        <v>M</v>
      </c>
      <c r="B25" s="84" t="str">
        <f>'[1]Rozpocet'!E96</f>
        <v>Práce a dodávky M</v>
      </c>
      <c r="C25" s="85">
        <f>C26</f>
        <v>0</v>
      </c>
      <c r="D25" s="86">
        <f>'[1]Rozpocet'!K96</f>
        <v>0.015998400000000003</v>
      </c>
      <c r="E25" s="86">
        <f>'[1]Rozpocet'!M96</f>
        <v>0</v>
      </c>
    </row>
    <row r="26" spans="1:5" s="87" customFormat="1" ht="12.75" customHeight="1">
      <c r="A26" s="88" t="str">
        <f>'[1]Rozpocet'!D97</f>
        <v>46-M</v>
      </c>
      <c r="B26" s="89" t="str">
        <f>'[1]Rozpocet'!E97</f>
        <v>Zemní práce při extr.mont.pracích</v>
      </c>
      <c r="C26" s="90">
        <f>SSP_polozky!$H$194</f>
        <v>0</v>
      </c>
      <c r="D26" s="91">
        <f>'[1]Rozpocet'!K97</f>
        <v>0.015998400000000003</v>
      </c>
      <c r="E26" s="91">
        <f>'[1]Rozpocet'!M97</f>
        <v>0</v>
      </c>
    </row>
    <row r="27" spans="2:5" s="96" customFormat="1" ht="12.75" customHeight="1">
      <c r="B27" s="97" t="s">
        <v>290</v>
      </c>
      <c r="C27" s="98">
        <f>C14+C23+C25</f>
        <v>0</v>
      </c>
      <c r="D27" s="99">
        <f>'[1]Rozpocet'!K99</f>
        <v>41.256340609999995</v>
      </c>
      <c r="E27" s="99">
        <f>'[1]Rozpocet'!M99</f>
        <v>47.2474721</v>
      </c>
    </row>
  </sheetData>
  <sheetProtection/>
  <mergeCells count="3">
    <mergeCell ref="A2:C2"/>
    <mergeCell ref="A6:C7"/>
    <mergeCell ref="A9:C9"/>
  </mergeCells>
  <printOptions horizontalCentered="1"/>
  <pageMargins left="1.1023622047244095" right="1.1023622047244095" top="0.7874015748031497" bottom="1.3779527559055118" header="0" footer="0.3937007874015748"/>
  <pageSetup fitToHeight="999" horizontalDpi="600" verticalDpi="600" orientation="portrait" paperSize="9" scale="97" r:id="rId1"/>
  <headerFooter scaleWithDoc="0" alignWithMargins="0">
    <oddFooter>&amp;R
Str.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7"/>
  <sheetViews>
    <sheetView showGridLines="0" zoomScalePageLayoutView="0" workbookViewId="0" topLeftCell="A160">
      <selection activeCell="H168" sqref="H168"/>
    </sheetView>
  </sheetViews>
  <sheetFormatPr defaultColWidth="10.5" defaultRowHeight="12" customHeight="1"/>
  <cols>
    <col min="1" max="1" width="4" style="2" customWidth="1"/>
    <col min="2" max="2" width="5" style="3" customWidth="1"/>
    <col min="3" max="3" width="12.83203125" style="3" customWidth="1"/>
    <col min="4" max="4" width="57.66015625" style="3" customWidth="1"/>
    <col min="5" max="5" width="5.16015625" style="3" customWidth="1"/>
    <col min="6" max="6" width="9.83203125" style="4" customWidth="1"/>
    <col min="7" max="7" width="9.83203125" style="5" customWidth="1"/>
    <col min="8" max="8" width="14.5" style="5" customWidth="1"/>
    <col min="9" max="16384" width="10.5" style="1" customWidth="1"/>
  </cols>
  <sheetData>
    <row r="1" spans="1:8" s="6" customFormat="1" ht="20.25" customHeight="1">
      <c r="A1" s="7" t="s">
        <v>300</v>
      </c>
      <c r="B1" s="8"/>
      <c r="C1" s="8"/>
      <c r="D1" s="8"/>
      <c r="E1" s="8"/>
      <c r="F1" s="8"/>
      <c r="G1" s="8"/>
      <c r="H1" s="8"/>
    </row>
    <row r="2" spans="1:8" s="6" customFormat="1" ht="12.75" customHeight="1">
      <c r="A2" s="9" t="s">
        <v>0</v>
      </c>
      <c r="B2" s="10"/>
      <c r="C2" s="10"/>
      <c r="D2" s="10"/>
      <c r="E2" s="10"/>
      <c r="F2" s="10"/>
      <c r="G2" s="8"/>
      <c r="H2" s="8"/>
    </row>
    <row r="3" spans="1:8" s="6" customFormat="1" ht="12.75" customHeight="1">
      <c r="A3" s="9" t="s">
        <v>1</v>
      </c>
      <c r="B3" s="10"/>
      <c r="C3" s="10"/>
      <c r="D3" s="10"/>
      <c r="E3" s="10"/>
      <c r="F3" s="10" t="s">
        <v>2</v>
      </c>
      <c r="G3" s="8"/>
      <c r="H3" s="8"/>
    </row>
    <row r="4" spans="1:8" s="6" customFormat="1" ht="12.75" customHeight="1">
      <c r="A4" s="9" t="s">
        <v>3</v>
      </c>
      <c r="B4" s="10"/>
      <c r="C4" s="10"/>
      <c r="D4" s="10"/>
      <c r="E4" s="10"/>
      <c r="F4" s="10" t="s">
        <v>4</v>
      </c>
      <c r="G4" s="8"/>
      <c r="H4" s="8"/>
    </row>
    <row r="5" spans="1:8" s="6" customFormat="1" ht="12.75" customHeight="1">
      <c r="A5" s="10" t="s">
        <v>298</v>
      </c>
      <c r="B5" s="10"/>
      <c r="C5" s="10"/>
      <c r="D5" s="10"/>
      <c r="E5" s="10"/>
      <c r="F5" s="10" t="s">
        <v>5</v>
      </c>
      <c r="G5" s="8"/>
      <c r="H5" s="8"/>
    </row>
    <row r="6" spans="1:8" s="6" customFormat="1" ht="6.75" customHeight="1">
      <c r="A6" s="8"/>
      <c r="B6" s="8"/>
      <c r="C6" s="8"/>
      <c r="D6" s="8"/>
      <c r="E6" s="8"/>
      <c r="F6" s="8"/>
      <c r="G6" s="8"/>
      <c r="H6" s="8"/>
    </row>
    <row r="7" spans="1:8" s="6" customFormat="1" ht="24" customHeight="1">
      <c r="A7" s="11" t="s">
        <v>6</v>
      </c>
      <c r="B7" s="11" t="s">
        <v>7</v>
      </c>
      <c r="C7" s="11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</row>
    <row r="8" spans="1:8" s="6" customFormat="1" ht="12.75" customHeight="1">
      <c r="A8" s="11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</row>
    <row r="9" spans="1:8" s="6" customFormat="1" ht="6" customHeight="1">
      <c r="A9" s="8"/>
      <c r="B9" s="8"/>
      <c r="C9" s="8"/>
      <c r="D9" s="8"/>
      <c r="E9" s="8"/>
      <c r="F9" s="8"/>
      <c r="G9" s="8"/>
      <c r="H9" s="8"/>
    </row>
    <row r="10" spans="1:9" s="6" customFormat="1" ht="21" customHeight="1">
      <c r="A10" s="12"/>
      <c r="B10" s="13"/>
      <c r="C10" s="13" t="s">
        <v>22</v>
      </c>
      <c r="D10" s="13" t="s">
        <v>23</v>
      </c>
      <c r="E10" s="13"/>
      <c r="F10" s="14"/>
      <c r="G10" s="15"/>
      <c r="H10" s="15">
        <f>H11+H51+H71+H127+H132+H137+H140</f>
        <v>0</v>
      </c>
      <c r="I10" s="15"/>
    </row>
    <row r="11" spans="1:9" s="6" customFormat="1" ht="13.5" customHeight="1">
      <c r="A11" s="12"/>
      <c r="B11" s="13"/>
      <c r="C11" s="13" t="s">
        <v>14</v>
      </c>
      <c r="D11" s="13" t="s">
        <v>24</v>
      </c>
      <c r="E11" s="13"/>
      <c r="F11" s="14"/>
      <c r="G11" s="15"/>
      <c r="H11" s="15">
        <f>H12+H14+H15+H19+H21+H23+H25+H27+H34+H36+H38+H41+H42+H44+H47+H48+H49</f>
        <v>0</v>
      </c>
      <c r="I11" s="15"/>
    </row>
    <row r="12" spans="1:8" s="6" customFormat="1" ht="24" customHeight="1">
      <c r="A12" s="16">
        <v>1</v>
      </c>
      <c r="B12" s="17" t="s">
        <v>25</v>
      </c>
      <c r="C12" s="17" t="s">
        <v>26</v>
      </c>
      <c r="D12" s="17" t="s">
        <v>27</v>
      </c>
      <c r="E12" s="17" t="s">
        <v>28</v>
      </c>
      <c r="F12" s="18">
        <v>199.842</v>
      </c>
      <c r="G12" s="19"/>
      <c r="H12" s="20">
        <f>F12*G12</f>
        <v>0</v>
      </c>
    </row>
    <row r="13" spans="1:8" s="6" customFormat="1" ht="13.5" customHeight="1">
      <c r="A13" s="21"/>
      <c r="B13" s="22"/>
      <c r="C13" s="22"/>
      <c r="D13" s="22" t="s">
        <v>29</v>
      </c>
      <c r="E13" s="22"/>
      <c r="F13" s="23">
        <v>199.842</v>
      </c>
      <c r="G13" s="24"/>
      <c r="H13" s="25"/>
    </row>
    <row r="14" spans="1:8" s="6" customFormat="1" ht="13.5" customHeight="1">
      <c r="A14" s="26">
        <v>2</v>
      </c>
      <c r="B14" s="27" t="s">
        <v>25</v>
      </c>
      <c r="C14" s="27" t="s">
        <v>30</v>
      </c>
      <c r="D14" s="27" t="s">
        <v>31</v>
      </c>
      <c r="E14" s="27" t="s">
        <v>28</v>
      </c>
      <c r="F14" s="28">
        <v>199.842</v>
      </c>
      <c r="G14" s="29"/>
      <c r="H14" s="30">
        <f>F14*G14</f>
        <v>0</v>
      </c>
    </row>
    <row r="15" spans="1:8" s="6" customFormat="1" ht="24" customHeight="1">
      <c r="A15" s="31">
        <v>3</v>
      </c>
      <c r="B15" s="32" t="s">
        <v>32</v>
      </c>
      <c r="C15" s="32" t="s">
        <v>33</v>
      </c>
      <c r="D15" s="32" t="s">
        <v>34</v>
      </c>
      <c r="E15" s="32" t="s">
        <v>28</v>
      </c>
      <c r="F15" s="33">
        <v>126.446</v>
      </c>
      <c r="G15" s="34"/>
      <c r="H15" s="35">
        <f>F15*G15</f>
        <v>0</v>
      </c>
    </row>
    <row r="16" spans="1:8" s="6" customFormat="1" ht="13.5" customHeight="1">
      <c r="A16" s="36"/>
      <c r="B16" s="37"/>
      <c r="C16" s="37"/>
      <c r="D16" s="37" t="s">
        <v>35</v>
      </c>
      <c r="E16" s="37"/>
      <c r="F16" s="38">
        <v>91.446</v>
      </c>
      <c r="G16" s="39"/>
      <c r="H16" s="40"/>
    </row>
    <row r="17" spans="1:8" s="6" customFormat="1" ht="13.5" customHeight="1">
      <c r="A17" s="41"/>
      <c r="B17" s="42"/>
      <c r="C17" s="42"/>
      <c r="D17" s="42" t="s">
        <v>36</v>
      </c>
      <c r="E17" s="42"/>
      <c r="F17" s="43">
        <v>35</v>
      </c>
      <c r="G17" s="44"/>
      <c r="H17" s="45"/>
    </row>
    <row r="18" spans="1:8" s="6" customFormat="1" ht="13.5" customHeight="1">
      <c r="A18" s="46"/>
      <c r="B18" s="47"/>
      <c r="C18" s="47"/>
      <c r="D18" s="47" t="s">
        <v>37</v>
      </c>
      <c r="E18" s="47"/>
      <c r="F18" s="48">
        <v>126.446</v>
      </c>
      <c r="G18" s="49"/>
      <c r="H18" s="50"/>
    </row>
    <row r="19" spans="1:8" s="6" customFormat="1" ht="24" customHeight="1">
      <c r="A19" s="16">
        <v>4</v>
      </c>
      <c r="B19" s="17" t="s">
        <v>38</v>
      </c>
      <c r="C19" s="17" t="s">
        <v>39</v>
      </c>
      <c r="D19" s="17" t="s">
        <v>40</v>
      </c>
      <c r="E19" s="17" t="s">
        <v>28</v>
      </c>
      <c r="F19" s="18">
        <v>7.13</v>
      </c>
      <c r="G19" s="19"/>
      <c r="H19" s="20">
        <f>F19*G19</f>
        <v>0</v>
      </c>
    </row>
    <row r="20" spans="1:8" s="6" customFormat="1" ht="13.5" customHeight="1">
      <c r="A20" s="21"/>
      <c r="B20" s="22"/>
      <c r="C20" s="22"/>
      <c r="D20" s="22" t="s">
        <v>41</v>
      </c>
      <c r="E20" s="22"/>
      <c r="F20" s="23">
        <v>7.13</v>
      </c>
      <c r="G20" s="24"/>
      <c r="H20" s="25"/>
    </row>
    <row r="21" spans="1:8" s="6" customFormat="1" ht="13.5" customHeight="1">
      <c r="A21" s="16">
        <v>5</v>
      </c>
      <c r="B21" s="17" t="s">
        <v>38</v>
      </c>
      <c r="C21" s="17" t="s">
        <v>42</v>
      </c>
      <c r="D21" s="17" t="s">
        <v>43</v>
      </c>
      <c r="E21" s="17" t="s">
        <v>28</v>
      </c>
      <c r="F21" s="18">
        <v>2.854</v>
      </c>
      <c r="G21" s="19"/>
      <c r="H21" s="20">
        <f>F21*G21</f>
        <v>0</v>
      </c>
    </row>
    <row r="22" spans="1:8" s="6" customFormat="1" ht="13.5" customHeight="1">
      <c r="A22" s="21"/>
      <c r="B22" s="22"/>
      <c r="C22" s="22"/>
      <c r="D22" s="22" t="s">
        <v>44</v>
      </c>
      <c r="E22" s="22"/>
      <c r="F22" s="23">
        <v>2.8535</v>
      </c>
      <c r="G22" s="24"/>
      <c r="H22" s="25"/>
    </row>
    <row r="23" spans="1:8" s="6" customFormat="1" ht="13.5" customHeight="1">
      <c r="A23" s="16">
        <v>6</v>
      </c>
      <c r="B23" s="17" t="s">
        <v>38</v>
      </c>
      <c r="C23" s="17" t="s">
        <v>45</v>
      </c>
      <c r="D23" s="17" t="s">
        <v>46</v>
      </c>
      <c r="E23" s="17" t="s">
        <v>47</v>
      </c>
      <c r="F23" s="18">
        <v>21.535</v>
      </c>
      <c r="G23" s="19"/>
      <c r="H23" s="20">
        <f>F23*G23</f>
        <v>0</v>
      </c>
    </row>
    <row r="24" spans="1:8" s="6" customFormat="1" ht="13.5" customHeight="1">
      <c r="A24" s="21"/>
      <c r="B24" s="22"/>
      <c r="C24" s="22"/>
      <c r="D24" s="22" t="s">
        <v>48</v>
      </c>
      <c r="E24" s="22"/>
      <c r="F24" s="23">
        <v>21.535</v>
      </c>
      <c r="G24" s="24"/>
      <c r="H24" s="25"/>
    </row>
    <row r="25" spans="1:8" s="6" customFormat="1" ht="13.5" customHeight="1">
      <c r="A25" s="16">
        <v>7</v>
      </c>
      <c r="B25" s="17" t="s">
        <v>25</v>
      </c>
      <c r="C25" s="17" t="s">
        <v>49</v>
      </c>
      <c r="D25" s="17" t="s">
        <v>50</v>
      </c>
      <c r="E25" s="17" t="s">
        <v>51</v>
      </c>
      <c r="F25" s="18">
        <v>24.5</v>
      </c>
      <c r="G25" s="19"/>
      <c r="H25" s="20">
        <f>F25*G25</f>
        <v>0</v>
      </c>
    </row>
    <row r="26" spans="1:8" s="6" customFormat="1" ht="13.5" customHeight="1">
      <c r="A26" s="21"/>
      <c r="B26" s="22"/>
      <c r="C26" s="22"/>
      <c r="D26" s="22" t="s">
        <v>52</v>
      </c>
      <c r="E26" s="22"/>
      <c r="F26" s="23">
        <v>24.5</v>
      </c>
      <c r="G26" s="24"/>
      <c r="H26" s="25"/>
    </row>
    <row r="27" spans="1:8" s="6" customFormat="1" ht="13.5" customHeight="1">
      <c r="A27" s="16">
        <v>8</v>
      </c>
      <c r="B27" s="17" t="s">
        <v>25</v>
      </c>
      <c r="C27" s="17" t="s">
        <v>53</v>
      </c>
      <c r="D27" s="17" t="s">
        <v>54</v>
      </c>
      <c r="E27" s="17" t="s">
        <v>51</v>
      </c>
      <c r="F27" s="18">
        <v>12.824</v>
      </c>
      <c r="G27" s="19"/>
      <c r="H27" s="20">
        <f>F27*G27</f>
        <v>0</v>
      </c>
    </row>
    <row r="28" spans="1:8" s="6" customFormat="1" ht="13.5" customHeight="1">
      <c r="A28" s="36"/>
      <c r="B28" s="37"/>
      <c r="C28" s="37"/>
      <c r="D28" s="37" t="s">
        <v>55</v>
      </c>
      <c r="E28" s="37"/>
      <c r="F28" s="38">
        <v>0</v>
      </c>
      <c r="G28" s="39"/>
      <c r="H28" s="40"/>
    </row>
    <row r="29" spans="1:8" s="6" customFormat="1" ht="13.5" customHeight="1">
      <c r="A29" s="41"/>
      <c r="B29" s="42"/>
      <c r="C29" s="42"/>
      <c r="D29" s="42" t="s">
        <v>56</v>
      </c>
      <c r="E29" s="42"/>
      <c r="F29" s="43">
        <v>7.56645</v>
      </c>
      <c r="G29" s="44"/>
      <c r="H29" s="45"/>
    </row>
    <row r="30" spans="1:8" s="6" customFormat="1" ht="13.5" customHeight="1">
      <c r="A30" s="41"/>
      <c r="B30" s="42"/>
      <c r="C30" s="42"/>
      <c r="D30" s="42" t="s">
        <v>57</v>
      </c>
      <c r="E30" s="42"/>
      <c r="F30" s="43">
        <v>2.61198</v>
      </c>
      <c r="G30" s="44"/>
      <c r="H30" s="45"/>
    </row>
    <row r="31" spans="1:8" s="6" customFormat="1" ht="13.5" customHeight="1">
      <c r="A31" s="41"/>
      <c r="B31" s="42"/>
      <c r="C31" s="42"/>
      <c r="D31" s="42" t="s">
        <v>58</v>
      </c>
      <c r="E31" s="42"/>
      <c r="F31" s="43">
        <v>2.034</v>
      </c>
      <c r="G31" s="44"/>
      <c r="H31" s="45"/>
    </row>
    <row r="32" spans="1:8" s="6" customFormat="1" ht="13.5" customHeight="1">
      <c r="A32" s="41"/>
      <c r="B32" s="42"/>
      <c r="C32" s="42"/>
      <c r="D32" s="42" t="s">
        <v>59</v>
      </c>
      <c r="E32" s="42"/>
      <c r="F32" s="43">
        <v>0.6115392</v>
      </c>
      <c r="G32" s="44"/>
      <c r="H32" s="45"/>
    </row>
    <row r="33" spans="1:8" s="6" customFormat="1" ht="13.5" customHeight="1">
      <c r="A33" s="46"/>
      <c r="B33" s="47"/>
      <c r="C33" s="47"/>
      <c r="D33" s="47" t="s">
        <v>37</v>
      </c>
      <c r="E33" s="47"/>
      <c r="F33" s="48">
        <v>12.8239692</v>
      </c>
      <c r="G33" s="49"/>
      <c r="H33" s="50"/>
    </row>
    <row r="34" spans="1:8" s="6" customFormat="1" ht="13.5" customHeight="1">
      <c r="A34" s="16">
        <v>9</v>
      </c>
      <c r="B34" s="17" t="s">
        <v>25</v>
      </c>
      <c r="C34" s="17" t="s">
        <v>60</v>
      </c>
      <c r="D34" s="17" t="s">
        <v>61</v>
      </c>
      <c r="E34" s="17" t="s">
        <v>51</v>
      </c>
      <c r="F34" s="18">
        <v>11.658</v>
      </c>
      <c r="G34" s="19"/>
      <c r="H34" s="20">
        <f>F34*G34</f>
        <v>0</v>
      </c>
    </row>
    <row r="35" spans="1:8" s="6" customFormat="1" ht="13.5" customHeight="1">
      <c r="A35" s="21"/>
      <c r="B35" s="22"/>
      <c r="C35" s="22"/>
      <c r="D35" s="22" t="s">
        <v>62</v>
      </c>
      <c r="E35" s="22"/>
      <c r="F35" s="23">
        <v>11.658</v>
      </c>
      <c r="G35" s="24"/>
      <c r="H35" s="25"/>
    </row>
    <row r="36" spans="1:8" s="6" customFormat="1" ht="24" customHeight="1">
      <c r="A36" s="16">
        <v>10</v>
      </c>
      <c r="B36" s="17" t="s">
        <v>25</v>
      </c>
      <c r="C36" s="17" t="s">
        <v>63</v>
      </c>
      <c r="D36" s="17" t="s">
        <v>64</v>
      </c>
      <c r="E36" s="17" t="s">
        <v>51</v>
      </c>
      <c r="F36" s="18">
        <v>116.58</v>
      </c>
      <c r="G36" s="19"/>
      <c r="H36" s="20">
        <f>F36*G36</f>
        <v>0</v>
      </c>
    </row>
    <row r="37" spans="1:8" s="6" customFormat="1" ht="13.5" customHeight="1">
      <c r="A37" s="21"/>
      <c r="B37" s="22"/>
      <c r="C37" s="22"/>
      <c r="D37" s="22" t="s">
        <v>65</v>
      </c>
      <c r="E37" s="22"/>
      <c r="F37" s="23">
        <v>116.58</v>
      </c>
      <c r="G37" s="24"/>
      <c r="H37" s="25"/>
    </row>
    <row r="38" spans="1:8" s="6" customFormat="1" ht="24" customHeight="1">
      <c r="A38" s="16">
        <v>11</v>
      </c>
      <c r="B38" s="17" t="s">
        <v>25</v>
      </c>
      <c r="C38" s="17" t="s">
        <v>66</v>
      </c>
      <c r="D38" s="17" t="s">
        <v>67</v>
      </c>
      <c r="E38" s="17" t="s">
        <v>51</v>
      </c>
      <c r="F38" s="18">
        <v>24.5</v>
      </c>
      <c r="G38" s="19"/>
      <c r="H38" s="20">
        <f>F38*G38</f>
        <v>0</v>
      </c>
    </row>
    <row r="39" spans="1:8" s="6" customFormat="1" ht="13.5" customHeight="1">
      <c r="A39" s="36"/>
      <c r="B39" s="37"/>
      <c r="C39" s="37"/>
      <c r="D39" s="37" t="s">
        <v>68</v>
      </c>
      <c r="E39" s="37"/>
      <c r="F39" s="38">
        <v>0</v>
      </c>
      <c r="G39" s="39"/>
      <c r="H39" s="40"/>
    </row>
    <row r="40" spans="1:8" s="6" customFormat="1" ht="13.5" customHeight="1">
      <c r="A40" s="46"/>
      <c r="B40" s="47"/>
      <c r="C40" s="47"/>
      <c r="D40" s="47" t="s">
        <v>69</v>
      </c>
      <c r="E40" s="47"/>
      <c r="F40" s="48">
        <v>24.5</v>
      </c>
      <c r="G40" s="49"/>
      <c r="H40" s="50"/>
    </row>
    <row r="41" spans="1:8" s="6" customFormat="1" ht="13.5" customHeight="1">
      <c r="A41" s="26">
        <v>12</v>
      </c>
      <c r="B41" s="27" t="s">
        <v>25</v>
      </c>
      <c r="C41" s="27" t="s">
        <v>70</v>
      </c>
      <c r="D41" s="27" t="s">
        <v>71</v>
      </c>
      <c r="E41" s="27" t="s">
        <v>51</v>
      </c>
      <c r="F41" s="28">
        <v>11.658</v>
      </c>
      <c r="G41" s="29"/>
      <c r="H41" s="30">
        <f>F41*G41</f>
        <v>0</v>
      </c>
    </row>
    <row r="42" spans="1:8" s="6" customFormat="1" ht="13.5" customHeight="1">
      <c r="A42" s="31">
        <v>13</v>
      </c>
      <c r="B42" s="32" t="s">
        <v>25</v>
      </c>
      <c r="C42" s="32" t="s">
        <v>72</v>
      </c>
      <c r="D42" s="32" t="s">
        <v>73</v>
      </c>
      <c r="E42" s="32" t="s">
        <v>74</v>
      </c>
      <c r="F42" s="33">
        <v>19.819</v>
      </c>
      <c r="G42" s="34"/>
      <c r="H42" s="35">
        <f>F42*G42</f>
        <v>0</v>
      </c>
    </row>
    <row r="43" spans="1:8" s="6" customFormat="1" ht="13.5" customHeight="1">
      <c r="A43" s="21"/>
      <c r="B43" s="22"/>
      <c r="C43" s="22"/>
      <c r="D43" s="22" t="s">
        <v>75</v>
      </c>
      <c r="E43" s="22"/>
      <c r="F43" s="23">
        <v>19.8186</v>
      </c>
      <c r="G43" s="24"/>
      <c r="H43" s="25"/>
    </row>
    <row r="44" spans="1:8" s="6" customFormat="1" ht="13.5" customHeight="1">
      <c r="A44" s="16">
        <v>14</v>
      </c>
      <c r="B44" s="17" t="s">
        <v>25</v>
      </c>
      <c r="C44" s="17" t="s">
        <v>76</v>
      </c>
      <c r="D44" s="17" t="s">
        <v>77</v>
      </c>
      <c r="E44" s="17" t="s">
        <v>51</v>
      </c>
      <c r="F44" s="18">
        <v>1.166</v>
      </c>
      <c r="G44" s="19"/>
      <c r="H44" s="20">
        <f>F44*G44</f>
        <v>0</v>
      </c>
    </row>
    <row r="45" spans="1:8" s="6" customFormat="1" ht="13.5" customHeight="1">
      <c r="A45" s="36"/>
      <c r="B45" s="37"/>
      <c r="C45" s="37"/>
      <c r="D45" s="37" t="s">
        <v>78</v>
      </c>
      <c r="E45" s="37"/>
      <c r="F45" s="38">
        <v>0</v>
      </c>
      <c r="G45" s="39"/>
      <c r="H45" s="40"/>
    </row>
    <row r="46" spans="1:8" s="6" customFormat="1" ht="13.5" customHeight="1" thickBot="1">
      <c r="A46" s="46"/>
      <c r="B46" s="47"/>
      <c r="C46" s="47"/>
      <c r="D46" s="47" t="s">
        <v>79</v>
      </c>
      <c r="E46" s="47"/>
      <c r="F46" s="48">
        <v>1.1660625</v>
      </c>
      <c r="G46" s="49"/>
      <c r="H46" s="50"/>
    </row>
    <row r="47" spans="1:8" s="6" customFormat="1" ht="13.5" customHeight="1" thickBot="1">
      <c r="A47" s="26">
        <v>15</v>
      </c>
      <c r="B47" s="27" t="s">
        <v>32</v>
      </c>
      <c r="C47" s="27" t="s">
        <v>80</v>
      </c>
      <c r="D47" s="27" t="s">
        <v>81</v>
      </c>
      <c r="E47" s="27" t="s">
        <v>28</v>
      </c>
      <c r="F47" s="28">
        <v>126.446</v>
      </c>
      <c r="G47" s="29"/>
      <c r="H47" s="20">
        <f>F47*G47</f>
        <v>0</v>
      </c>
    </row>
    <row r="48" spans="1:8" s="6" customFormat="1" ht="13.5" customHeight="1" thickBot="1">
      <c r="A48" s="51">
        <v>16</v>
      </c>
      <c r="B48" s="52" t="s">
        <v>25</v>
      </c>
      <c r="C48" s="52" t="s">
        <v>82</v>
      </c>
      <c r="D48" s="52" t="s">
        <v>83</v>
      </c>
      <c r="E48" s="52" t="s">
        <v>28</v>
      </c>
      <c r="F48" s="53">
        <v>126.446</v>
      </c>
      <c r="G48" s="54"/>
      <c r="H48" s="20">
        <f>F48*G48</f>
        <v>0</v>
      </c>
    </row>
    <row r="49" spans="1:8" s="6" customFormat="1" ht="24" customHeight="1" thickBot="1">
      <c r="A49" s="31">
        <v>17</v>
      </c>
      <c r="B49" s="32" t="s">
        <v>25</v>
      </c>
      <c r="C49" s="32" t="s">
        <v>84</v>
      </c>
      <c r="D49" s="32" t="s">
        <v>85</v>
      </c>
      <c r="E49" s="32" t="s">
        <v>28</v>
      </c>
      <c r="F49" s="33">
        <v>35</v>
      </c>
      <c r="G49" s="34"/>
      <c r="H49" s="20">
        <f>F49*G49</f>
        <v>0</v>
      </c>
    </row>
    <row r="50" spans="1:8" s="6" customFormat="1" ht="13.5" customHeight="1" thickBot="1">
      <c r="A50" s="21"/>
      <c r="B50" s="22"/>
      <c r="C50" s="22"/>
      <c r="D50" s="22" t="s">
        <v>86</v>
      </c>
      <c r="E50" s="22"/>
      <c r="F50" s="23">
        <v>35</v>
      </c>
      <c r="G50" s="24"/>
      <c r="H50" s="25"/>
    </row>
    <row r="51" spans="1:9" s="6" customFormat="1" ht="13.5" customHeight="1">
      <c r="A51" s="12"/>
      <c r="B51" s="13"/>
      <c r="C51" s="13" t="s">
        <v>15</v>
      </c>
      <c r="D51" s="13" t="s">
        <v>87</v>
      </c>
      <c r="E51" s="13"/>
      <c r="F51" s="14"/>
      <c r="G51" s="15"/>
      <c r="H51" s="15">
        <f>H52+H54+H57+H60+H65</f>
        <v>0</v>
      </c>
      <c r="I51" s="15"/>
    </row>
    <row r="52" spans="1:8" s="6" customFormat="1" ht="24" customHeight="1">
      <c r="A52" s="16">
        <v>18</v>
      </c>
      <c r="B52" s="17" t="s">
        <v>88</v>
      </c>
      <c r="C52" s="17" t="s">
        <v>89</v>
      </c>
      <c r="D52" s="17" t="s">
        <v>90</v>
      </c>
      <c r="E52" s="17" t="s">
        <v>47</v>
      </c>
      <c r="F52" s="18">
        <v>53.025</v>
      </c>
      <c r="G52" s="19"/>
      <c r="H52" s="20">
        <f>F52*G52</f>
        <v>0</v>
      </c>
    </row>
    <row r="53" spans="1:8" s="6" customFormat="1" ht="13.5" customHeight="1">
      <c r="A53" s="21"/>
      <c r="B53" s="22"/>
      <c r="C53" s="22"/>
      <c r="D53" s="22" t="s">
        <v>91</v>
      </c>
      <c r="E53" s="22"/>
      <c r="F53" s="23">
        <v>53.025</v>
      </c>
      <c r="G53" s="24"/>
      <c r="H53" s="25"/>
    </row>
    <row r="54" spans="1:8" s="6" customFormat="1" ht="13.5" customHeight="1">
      <c r="A54" s="16">
        <v>19</v>
      </c>
      <c r="B54" s="17" t="s">
        <v>92</v>
      </c>
      <c r="C54" s="17" t="s">
        <v>93</v>
      </c>
      <c r="D54" s="17" t="s">
        <v>94</v>
      </c>
      <c r="E54" s="17" t="s">
        <v>51</v>
      </c>
      <c r="F54" s="18">
        <v>11.264</v>
      </c>
      <c r="G54" s="19"/>
      <c r="H54" s="20">
        <f>F54*G54</f>
        <v>0</v>
      </c>
    </row>
    <row r="55" spans="1:8" s="6" customFormat="1" ht="13.5" customHeight="1">
      <c r="A55" s="36"/>
      <c r="B55" s="37"/>
      <c r="C55" s="37"/>
      <c r="D55" s="37" t="s">
        <v>95</v>
      </c>
      <c r="E55" s="37"/>
      <c r="F55" s="38">
        <v>0</v>
      </c>
      <c r="G55" s="39"/>
      <c r="H55" s="40"/>
    </row>
    <row r="56" spans="1:8" s="6" customFormat="1" ht="13.5" customHeight="1">
      <c r="A56" s="46"/>
      <c r="B56" s="47"/>
      <c r="C56" s="47"/>
      <c r="D56" s="47" t="s">
        <v>96</v>
      </c>
      <c r="E56" s="47"/>
      <c r="F56" s="48">
        <v>11.26416375</v>
      </c>
      <c r="G56" s="49"/>
      <c r="H56" s="50"/>
    </row>
    <row r="57" spans="1:8" s="6" customFormat="1" ht="13.5" customHeight="1">
      <c r="A57" s="16">
        <v>20</v>
      </c>
      <c r="B57" s="17" t="s">
        <v>97</v>
      </c>
      <c r="C57" s="17" t="s">
        <v>98</v>
      </c>
      <c r="D57" s="17" t="s">
        <v>99</v>
      </c>
      <c r="E57" s="17" t="s">
        <v>74</v>
      </c>
      <c r="F57" s="18">
        <v>0.103</v>
      </c>
      <c r="G57" s="19"/>
      <c r="H57" s="20">
        <f>F57*G57</f>
        <v>0</v>
      </c>
    </row>
    <row r="58" spans="1:8" s="6" customFormat="1" ht="13.5" customHeight="1">
      <c r="A58" s="36"/>
      <c r="B58" s="37"/>
      <c r="C58" s="37"/>
      <c r="D58" s="37" t="s">
        <v>100</v>
      </c>
      <c r="E58" s="37"/>
      <c r="F58" s="38">
        <v>0</v>
      </c>
      <c r="G58" s="39"/>
      <c r="H58" s="40"/>
    </row>
    <row r="59" spans="1:8" s="6" customFormat="1" ht="13.5" customHeight="1">
      <c r="A59" s="46"/>
      <c r="B59" s="47"/>
      <c r="C59" s="47"/>
      <c r="D59" s="47" t="s">
        <v>101</v>
      </c>
      <c r="E59" s="47"/>
      <c r="F59" s="48">
        <v>0.10313175</v>
      </c>
      <c r="G59" s="49"/>
      <c r="H59" s="50"/>
    </row>
    <row r="60" spans="1:8" s="6" customFormat="1" ht="13.5" customHeight="1">
      <c r="A60" s="16">
        <v>21</v>
      </c>
      <c r="B60" s="17" t="s">
        <v>92</v>
      </c>
      <c r="C60" s="17" t="s">
        <v>102</v>
      </c>
      <c r="D60" s="17" t="s">
        <v>103</v>
      </c>
      <c r="E60" s="17" t="s">
        <v>51</v>
      </c>
      <c r="F60" s="18">
        <v>4.203</v>
      </c>
      <c r="G60" s="19"/>
      <c r="H60" s="20">
        <f>F60*G60</f>
        <v>0</v>
      </c>
    </row>
    <row r="61" spans="1:8" s="6" customFormat="1" ht="13.5" customHeight="1">
      <c r="A61" s="36"/>
      <c r="B61" s="37"/>
      <c r="C61" s="37"/>
      <c r="D61" s="37" t="s">
        <v>104</v>
      </c>
      <c r="E61" s="37"/>
      <c r="F61" s="38">
        <v>1.7955</v>
      </c>
      <c r="G61" s="39"/>
      <c r="H61" s="40"/>
    </row>
    <row r="62" spans="1:8" s="6" customFormat="1" ht="13.5" customHeight="1">
      <c r="A62" s="41"/>
      <c r="B62" s="42"/>
      <c r="C62" s="42"/>
      <c r="D62" s="42" t="s">
        <v>105</v>
      </c>
      <c r="E62" s="42"/>
      <c r="F62" s="43">
        <v>1.7955</v>
      </c>
      <c r="G62" s="44"/>
      <c r="H62" s="45"/>
    </row>
    <row r="63" spans="1:8" s="6" customFormat="1" ht="13.5" customHeight="1">
      <c r="A63" s="41"/>
      <c r="B63" s="42"/>
      <c r="C63" s="42"/>
      <c r="D63" s="42" t="s">
        <v>106</v>
      </c>
      <c r="E63" s="42"/>
      <c r="F63" s="43">
        <v>0.6115392</v>
      </c>
      <c r="G63" s="44"/>
      <c r="H63" s="45"/>
    </row>
    <row r="64" spans="1:8" s="6" customFormat="1" ht="13.5" customHeight="1">
      <c r="A64" s="46"/>
      <c r="B64" s="47"/>
      <c r="C64" s="47"/>
      <c r="D64" s="47" t="s">
        <v>37</v>
      </c>
      <c r="E64" s="47"/>
      <c r="F64" s="48">
        <v>4.2025392</v>
      </c>
      <c r="G64" s="49"/>
      <c r="H64" s="50"/>
    </row>
    <row r="65" spans="1:8" s="6" customFormat="1" ht="24" customHeight="1">
      <c r="A65" s="16">
        <v>22</v>
      </c>
      <c r="B65" s="17" t="s">
        <v>107</v>
      </c>
      <c r="C65" s="17" t="s">
        <v>108</v>
      </c>
      <c r="D65" s="17" t="s">
        <v>109</v>
      </c>
      <c r="E65" s="17" t="s">
        <v>110</v>
      </c>
      <c r="F65" s="18">
        <v>22</v>
      </c>
      <c r="G65" s="19"/>
      <c r="H65" s="20">
        <f>F65*G65</f>
        <v>0</v>
      </c>
    </row>
    <row r="66" spans="1:8" s="6" customFormat="1" ht="13.5" customHeight="1">
      <c r="A66" s="36"/>
      <c r="B66" s="37"/>
      <c r="C66" s="37"/>
      <c r="D66" s="37" t="s">
        <v>111</v>
      </c>
      <c r="E66" s="37"/>
      <c r="F66" s="38">
        <v>0</v>
      </c>
      <c r="G66" s="39"/>
      <c r="H66" s="40"/>
    </row>
    <row r="67" spans="1:8" s="6" customFormat="1" ht="24" customHeight="1">
      <c r="A67" s="41"/>
      <c r="B67" s="42"/>
      <c r="C67" s="42"/>
      <c r="D67" s="42" t="s">
        <v>112</v>
      </c>
      <c r="E67" s="42"/>
      <c r="F67" s="43">
        <v>0</v>
      </c>
      <c r="G67" s="44"/>
      <c r="H67" s="45"/>
    </row>
    <row r="68" spans="1:8" s="6" customFormat="1" ht="13.5" customHeight="1">
      <c r="A68" s="41"/>
      <c r="B68" s="42"/>
      <c r="C68" s="42"/>
      <c r="D68" s="42" t="s">
        <v>113</v>
      </c>
      <c r="E68" s="42"/>
      <c r="F68" s="43">
        <v>0</v>
      </c>
      <c r="G68" s="44"/>
      <c r="H68" s="45"/>
    </row>
    <row r="69" spans="1:8" s="6" customFormat="1" ht="13.5" customHeight="1">
      <c r="A69" s="41"/>
      <c r="B69" s="42"/>
      <c r="C69" s="42"/>
      <c r="D69" s="42" t="s">
        <v>114</v>
      </c>
      <c r="E69" s="42"/>
      <c r="F69" s="43">
        <v>0</v>
      </c>
      <c r="G69" s="44"/>
      <c r="H69" s="45"/>
    </row>
    <row r="70" spans="1:8" s="6" customFormat="1" ht="13.5" customHeight="1" thickBot="1">
      <c r="A70" s="46"/>
      <c r="B70" s="47"/>
      <c r="C70" s="47"/>
      <c r="D70" s="47" t="s">
        <v>115</v>
      </c>
      <c r="E70" s="47"/>
      <c r="F70" s="48">
        <v>22</v>
      </c>
      <c r="G70" s="49"/>
      <c r="H70" s="50"/>
    </row>
    <row r="71" spans="1:9" s="6" customFormat="1" ht="13.5" customHeight="1" thickBot="1">
      <c r="A71" s="12"/>
      <c r="B71" s="13"/>
      <c r="C71" s="13" t="s">
        <v>16</v>
      </c>
      <c r="D71" s="13" t="s">
        <v>116</v>
      </c>
      <c r="E71" s="13"/>
      <c r="F71" s="14"/>
      <c r="G71" s="15"/>
      <c r="H71" s="15">
        <f>H72+H78+H80+H82+H85+H88+H91+H94+H96+H98+H101+H106+H110+H114+H116+H118+H120+H121+H123+H125</f>
        <v>0</v>
      </c>
      <c r="I71" s="15"/>
    </row>
    <row r="72" spans="1:8" s="6" customFormat="1" ht="24" customHeight="1" thickBot="1">
      <c r="A72" s="16">
        <v>23</v>
      </c>
      <c r="B72" s="17" t="s">
        <v>97</v>
      </c>
      <c r="C72" s="17" t="s">
        <v>117</v>
      </c>
      <c r="D72" s="17" t="s">
        <v>118</v>
      </c>
      <c r="E72" s="17" t="s">
        <v>28</v>
      </c>
      <c r="F72" s="18">
        <v>21.868</v>
      </c>
      <c r="G72" s="19"/>
      <c r="H72" s="20">
        <f>F72*G72</f>
        <v>0</v>
      </c>
    </row>
    <row r="73" spans="1:8" s="6" customFormat="1" ht="13.5" customHeight="1">
      <c r="A73" s="36"/>
      <c r="B73" s="37"/>
      <c r="C73" s="37"/>
      <c r="D73" s="37" t="s">
        <v>119</v>
      </c>
      <c r="E73" s="37"/>
      <c r="F73" s="38">
        <v>0</v>
      </c>
      <c r="G73" s="39"/>
      <c r="H73" s="40"/>
    </row>
    <row r="74" spans="1:8" s="6" customFormat="1" ht="13.5" customHeight="1">
      <c r="A74" s="41"/>
      <c r="B74" s="42"/>
      <c r="C74" s="42"/>
      <c r="D74" s="42" t="s">
        <v>120</v>
      </c>
      <c r="E74" s="42"/>
      <c r="F74" s="43">
        <v>20.698</v>
      </c>
      <c r="G74" s="44"/>
      <c r="H74" s="45"/>
    </row>
    <row r="75" spans="1:8" s="6" customFormat="1" ht="13.5" customHeight="1">
      <c r="A75" s="41"/>
      <c r="B75" s="42"/>
      <c r="C75" s="42"/>
      <c r="D75" s="42" t="s">
        <v>121</v>
      </c>
      <c r="E75" s="42"/>
      <c r="F75" s="43">
        <v>0</v>
      </c>
      <c r="G75" s="44"/>
      <c r="H75" s="45"/>
    </row>
    <row r="76" spans="1:8" s="6" customFormat="1" ht="13.5" customHeight="1">
      <c r="A76" s="41"/>
      <c r="B76" s="42"/>
      <c r="C76" s="42"/>
      <c r="D76" s="42" t="s">
        <v>122</v>
      </c>
      <c r="E76" s="42"/>
      <c r="F76" s="43">
        <v>1.17</v>
      </c>
      <c r="G76" s="44"/>
      <c r="H76" s="45"/>
    </row>
    <row r="77" spans="1:8" s="6" customFormat="1" ht="13.5" customHeight="1">
      <c r="A77" s="46"/>
      <c r="B77" s="47"/>
      <c r="C77" s="47"/>
      <c r="D77" s="47" t="s">
        <v>37</v>
      </c>
      <c r="E77" s="47"/>
      <c r="F77" s="48">
        <v>21.868</v>
      </c>
      <c r="G77" s="49"/>
      <c r="H77" s="50"/>
    </row>
    <row r="78" spans="1:8" s="6" customFormat="1" ht="13.5" customHeight="1">
      <c r="A78" s="16">
        <v>24</v>
      </c>
      <c r="B78" s="17" t="s">
        <v>107</v>
      </c>
      <c r="C78" s="17" t="s">
        <v>123</v>
      </c>
      <c r="D78" s="17" t="s">
        <v>124</v>
      </c>
      <c r="E78" s="17" t="s">
        <v>125</v>
      </c>
      <c r="F78" s="18">
        <v>47</v>
      </c>
      <c r="G78" s="19"/>
      <c r="H78" s="20">
        <f>F78*G78</f>
        <v>0</v>
      </c>
    </row>
    <row r="79" spans="1:8" s="6" customFormat="1" ht="13.5" customHeight="1">
      <c r="A79" s="21"/>
      <c r="B79" s="22"/>
      <c r="C79" s="22"/>
      <c r="D79" s="22" t="s">
        <v>126</v>
      </c>
      <c r="E79" s="22"/>
      <c r="F79" s="23">
        <v>47</v>
      </c>
      <c r="G79" s="24"/>
      <c r="H79" s="25"/>
    </row>
    <row r="80" spans="1:8" s="6" customFormat="1" ht="24" customHeight="1">
      <c r="A80" s="16">
        <v>25</v>
      </c>
      <c r="B80" s="17" t="s">
        <v>107</v>
      </c>
      <c r="C80" s="17" t="s">
        <v>127</v>
      </c>
      <c r="D80" s="17" t="s">
        <v>128</v>
      </c>
      <c r="E80" s="17" t="s">
        <v>125</v>
      </c>
      <c r="F80" s="18">
        <v>21</v>
      </c>
      <c r="G80" s="19"/>
      <c r="H80" s="20">
        <f>F80*G80</f>
        <v>0</v>
      </c>
    </row>
    <row r="81" spans="1:8" s="6" customFormat="1" ht="13.5" customHeight="1">
      <c r="A81" s="21"/>
      <c r="B81" s="22"/>
      <c r="C81" s="22"/>
      <c r="D81" s="22" t="s">
        <v>129</v>
      </c>
      <c r="E81" s="22"/>
      <c r="F81" s="23">
        <v>21</v>
      </c>
      <c r="G81" s="24"/>
      <c r="H81" s="25"/>
    </row>
    <row r="82" spans="1:8" s="6" customFormat="1" ht="24" customHeight="1">
      <c r="A82" s="55">
        <v>26</v>
      </c>
      <c r="B82" s="56" t="s">
        <v>130</v>
      </c>
      <c r="C82" s="56" t="s">
        <v>131</v>
      </c>
      <c r="D82" s="56" t="s">
        <v>132</v>
      </c>
      <c r="E82" s="56" t="s">
        <v>125</v>
      </c>
      <c r="F82" s="57">
        <v>21</v>
      </c>
      <c r="G82" s="58"/>
      <c r="H82" s="59">
        <f>F82*G82</f>
        <v>0</v>
      </c>
    </row>
    <row r="83" spans="1:8" s="6" customFormat="1" ht="13.5" customHeight="1">
      <c r="A83" s="36"/>
      <c r="B83" s="37"/>
      <c r="C83" s="37"/>
      <c r="D83" s="37" t="s">
        <v>133</v>
      </c>
      <c r="E83" s="37"/>
      <c r="F83" s="38">
        <v>0</v>
      </c>
      <c r="G83" s="39"/>
      <c r="H83" s="40"/>
    </row>
    <row r="84" spans="1:8" s="6" customFormat="1" ht="13.5" customHeight="1">
      <c r="A84" s="46"/>
      <c r="B84" s="47"/>
      <c r="C84" s="47"/>
      <c r="D84" s="47" t="s">
        <v>134</v>
      </c>
      <c r="E84" s="47"/>
      <c r="F84" s="48">
        <v>21</v>
      </c>
      <c r="G84" s="49"/>
      <c r="H84" s="50"/>
    </row>
    <row r="85" spans="1:8" s="6" customFormat="1" ht="24" customHeight="1">
      <c r="A85" s="55">
        <v>27</v>
      </c>
      <c r="B85" s="56" t="s">
        <v>130</v>
      </c>
      <c r="C85" s="56" t="s">
        <v>135</v>
      </c>
      <c r="D85" s="56" t="s">
        <v>136</v>
      </c>
      <c r="E85" s="56" t="s">
        <v>125</v>
      </c>
      <c r="F85" s="57">
        <v>1</v>
      </c>
      <c r="G85" s="58"/>
      <c r="H85" s="59">
        <f>F85*G85</f>
        <v>0</v>
      </c>
    </row>
    <row r="86" spans="1:8" s="6" customFormat="1" ht="13.5" customHeight="1">
      <c r="A86" s="36"/>
      <c r="B86" s="37"/>
      <c r="C86" s="37"/>
      <c r="D86" s="37" t="s">
        <v>133</v>
      </c>
      <c r="E86" s="37"/>
      <c r="F86" s="38">
        <v>0</v>
      </c>
      <c r="G86" s="39"/>
      <c r="H86" s="40"/>
    </row>
    <row r="87" spans="1:8" s="6" customFormat="1" ht="13.5" customHeight="1">
      <c r="A87" s="46"/>
      <c r="B87" s="47"/>
      <c r="C87" s="47"/>
      <c r="D87" s="47" t="s">
        <v>137</v>
      </c>
      <c r="E87" s="47"/>
      <c r="F87" s="48">
        <v>1</v>
      </c>
      <c r="G87" s="49"/>
      <c r="H87" s="50"/>
    </row>
    <row r="88" spans="1:8" s="6" customFormat="1" ht="24" customHeight="1">
      <c r="A88" s="55">
        <v>28</v>
      </c>
      <c r="B88" s="56" t="s">
        <v>130</v>
      </c>
      <c r="C88" s="56" t="s">
        <v>138</v>
      </c>
      <c r="D88" s="56" t="s">
        <v>139</v>
      </c>
      <c r="E88" s="56" t="s">
        <v>125</v>
      </c>
      <c r="F88" s="57">
        <v>13</v>
      </c>
      <c r="G88" s="58"/>
      <c r="H88" s="59">
        <f>F88*G88</f>
        <v>0</v>
      </c>
    </row>
    <row r="89" spans="1:8" s="6" customFormat="1" ht="13.5" customHeight="1">
      <c r="A89" s="36"/>
      <c r="B89" s="37"/>
      <c r="C89" s="37"/>
      <c r="D89" s="37" t="s">
        <v>133</v>
      </c>
      <c r="E89" s="37"/>
      <c r="F89" s="38">
        <v>0</v>
      </c>
      <c r="G89" s="39"/>
      <c r="H89" s="40"/>
    </row>
    <row r="90" spans="1:8" s="6" customFormat="1" ht="13.5" customHeight="1">
      <c r="A90" s="46"/>
      <c r="B90" s="47"/>
      <c r="C90" s="47"/>
      <c r="D90" s="47" t="s">
        <v>140</v>
      </c>
      <c r="E90" s="47"/>
      <c r="F90" s="48">
        <v>13</v>
      </c>
      <c r="G90" s="49"/>
      <c r="H90" s="50"/>
    </row>
    <row r="91" spans="1:8" s="6" customFormat="1" ht="24" customHeight="1">
      <c r="A91" s="55">
        <v>29</v>
      </c>
      <c r="B91" s="56" t="s">
        <v>130</v>
      </c>
      <c r="C91" s="56" t="s">
        <v>141</v>
      </c>
      <c r="D91" s="56" t="s">
        <v>142</v>
      </c>
      <c r="E91" s="56" t="s">
        <v>125</v>
      </c>
      <c r="F91" s="57">
        <v>8</v>
      </c>
      <c r="G91" s="58"/>
      <c r="H91" s="59">
        <f>F91*G91</f>
        <v>0</v>
      </c>
    </row>
    <row r="92" spans="1:8" s="6" customFormat="1" ht="13.5" customHeight="1">
      <c r="A92" s="36"/>
      <c r="B92" s="37"/>
      <c r="C92" s="37"/>
      <c r="D92" s="37" t="s">
        <v>133</v>
      </c>
      <c r="E92" s="37"/>
      <c r="F92" s="38">
        <v>0</v>
      </c>
      <c r="G92" s="39"/>
      <c r="H92" s="40"/>
    </row>
    <row r="93" spans="1:8" s="6" customFormat="1" ht="13.5" customHeight="1">
      <c r="A93" s="46"/>
      <c r="B93" s="47"/>
      <c r="C93" s="47"/>
      <c r="D93" s="47" t="s">
        <v>143</v>
      </c>
      <c r="E93" s="47"/>
      <c r="F93" s="48">
        <v>8</v>
      </c>
      <c r="G93" s="49"/>
      <c r="H93" s="50"/>
    </row>
    <row r="94" spans="1:8" s="6" customFormat="1" ht="13.5" customHeight="1">
      <c r="A94" s="55">
        <v>30</v>
      </c>
      <c r="B94" s="56" t="s">
        <v>130</v>
      </c>
      <c r="C94" s="56" t="s">
        <v>144</v>
      </c>
      <c r="D94" s="56" t="s">
        <v>145</v>
      </c>
      <c r="E94" s="56" t="s">
        <v>125</v>
      </c>
      <c r="F94" s="57">
        <v>200</v>
      </c>
      <c r="G94" s="58"/>
      <c r="H94" s="59">
        <f>F94*G94</f>
        <v>0</v>
      </c>
    </row>
    <row r="95" spans="1:8" s="6" customFormat="1" ht="13.5" customHeight="1">
      <c r="A95" s="21"/>
      <c r="B95" s="22"/>
      <c r="C95" s="22"/>
      <c r="D95" s="22" t="s">
        <v>146</v>
      </c>
      <c r="E95" s="22"/>
      <c r="F95" s="23">
        <v>200</v>
      </c>
      <c r="G95" s="24"/>
      <c r="H95" s="25"/>
    </row>
    <row r="96" spans="1:8" s="6" customFormat="1" ht="13.5" customHeight="1">
      <c r="A96" s="55">
        <v>31</v>
      </c>
      <c r="B96" s="56" t="s">
        <v>130</v>
      </c>
      <c r="C96" s="56" t="s">
        <v>147</v>
      </c>
      <c r="D96" s="56" t="s">
        <v>148</v>
      </c>
      <c r="E96" s="56" t="s">
        <v>125</v>
      </c>
      <c r="F96" s="57">
        <v>200</v>
      </c>
      <c r="G96" s="58"/>
      <c r="H96" s="59">
        <f>F96*G96</f>
        <v>0</v>
      </c>
    </row>
    <row r="97" spans="1:8" s="6" customFormat="1" ht="13.5" customHeight="1">
      <c r="A97" s="21"/>
      <c r="B97" s="22"/>
      <c r="C97" s="22"/>
      <c r="D97" s="22" t="s">
        <v>146</v>
      </c>
      <c r="E97" s="22"/>
      <c r="F97" s="23">
        <v>200</v>
      </c>
      <c r="G97" s="24"/>
      <c r="H97" s="25"/>
    </row>
    <row r="98" spans="1:8" s="6" customFormat="1" ht="34.5" customHeight="1">
      <c r="A98" s="55">
        <v>32</v>
      </c>
      <c r="B98" s="56" t="s">
        <v>130</v>
      </c>
      <c r="C98" s="56" t="s">
        <v>149</v>
      </c>
      <c r="D98" s="56" t="s">
        <v>150</v>
      </c>
      <c r="E98" s="56" t="s">
        <v>125</v>
      </c>
      <c r="F98" s="57">
        <v>38</v>
      </c>
      <c r="G98" s="58"/>
      <c r="H98" s="59">
        <f>F98*G98</f>
        <v>0</v>
      </c>
    </row>
    <row r="99" spans="1:8" s="6" customFormat="1" ht="13.5" customHeight="1">
      <c r="A99" s="36"/>
      <c r="B99" s="37"/>
      <c r="C99" s="37"/>
      <c r="D99" s="37" t="s">
        <v>151</v>
      </c>
      <c r="E99" s="37"/>
      <c r="F99" s="38">
        <v>0</v>
      </c>
      <c r="G99" s="39"/>
      <c r="H99" s="40"/>
    </row>
    <row r="100" spans="1:8" s="6" customFormat="1" ht="13.5" customHeight="1">
      <c r="A100" s="46"/>
      <c r="B100" s="47"/>
      <c r="C100" s="47"/>
      <c r="D100" s="47" t="s">
        <v>152</v>
      </c>
      <c r="E100" s="47"/>
      <c r="F100" s="48">
        <v>38</v>
      </c>
      <c r="G100" s="49"/>
      <c r="H100" s="50"/>
    </row>
    <row r="101" spans="1:8" s="6" customFormat="1" ht="24" customHeight="1">
      <c r="A101" s="16">
        <v>33</v>
      </c>
      <c r="B101" s="17" t="s">
        <v>107</v>
      </c>
      <c r="C101" s="17" t="s">
        <v>153</v>
      </c>
      <c r="D101" s="17" t="s">
        <v>154</v>
      </c>
      <c r="E101" s="17" t="s">
        <v>125</v>
      </c>
      <c r="F101" s="18">
        <v>22</v>
      </c>
      <c r="G101" s="19"/>
      <c r="H101" s="20">
        <f>F101*G101</f>
        <v>0</v>
      </c>
    </row>
    <row r="102" spans="1:8" s="6" customFormat="1" ht="13.5" customHeight="1">
      <c r="A102" s="36"/>
      <c r="B102" s="37"/>
      <c r="C102" s="37"/>
      <c r="D102" s="37" t="s">
        <v>155</v>
      </c>
      <c r="E102" s="37"/>
      <c r="F102" s="38">
        <v>1</v>
      </c>
      <c r="G102" s="39"/>
      <c r="H102" s="40"/>
    </row>
    <row r="103" spans="1:8" s="6" customFormat="1" ht="13.5" customHeight="1">
      <c r="A103" s="41"/>
      <c r="B103" s="42"/>
      <c r="C103" s="42"/>
      <c r="D103" s="42" t="s">
        <v>156</v>
      </c>
      <c r="E103" s="42"/>
      <c r="F103" s="43">
        <v>13</v>
      </c>
      <c r="G103" s="44"/>
      <c r="H103" s="45"/>
    </row>
    <row r="104" spans="1:8" s="6" customFormat="1" ht="13.5" customHeight="1">
      <c r="A104" s="41"/>
      <c r="B104" s="42"/>
      <c r="C104" s="42"/>
      <c r="D104" s="42" t="s">
        <v>157</v>
      </c>
      <c r="E104" s="42"/>
      <c r="F104" s="43">
        <v>8</v>
      </c>
      <c r="G104" s="44"/>
      <c r="H104" s="45"/>
    </row>
    <row r="105" spans="1:8" s="6" customFormat="1" ht="13.5" customHeight="1">
      <c r="A105" s="46"/>
      <c r="B105" s="47"/>
      <c r="C105" s="47"/>
      <c r="D105" s="47" t="s">
        <v>37</v>
      </c>
      <c r="E105" s="47"/>
      <c r="F105" s="48">
        <v>22</v>
      </c>
      <c r="G105" s="49"/>
      <c r="H105" s="50"/>
    </row>
    <row r="106" spans="1:8" s="6" customFormat="1" ht="24" customHeight="1">
      <c r="A106" s="16">
        <v>34</v>
      </c>
      <c r="B106" s="17" t="s">
        <v>107</v>
      </c>
      <c r="C106" s="17" t="s">
        <v>153</v>
      </c>
      <c r="D106" s="17" t="s">
        <v>154</v>
      </c>
      <c r="E106" s="17" t="s">
        <v>125</v>
      </c>
      <c r="F106" s="18">
        <v>4</v>
      </c>
      <c r="G106" s="19"/>
      <c r="H106" s="20">
        <f>F106*G106</f>
        <v>0</v>
      </c>
    </row>
    <row r="107" spans="1:8" s="6" customFormat="1" ht="13.5" customHeight="1">
      <c r="A107" s="36"/>
      <c r="B107" s="37"/>
      <c r="C107" s="37"/>
      <c r="D107" s="37" t="s">
        <v>158</v>
      </c>
      <c r="E107" s="37"/>
      <c r="F107" s="38">
        <v>2</v>
      </c>
      <c r="G107" s="39"/>
      <c r="H107" s="40"/>
    </row>
    <row r="108" spans="1:8" s="6" customFormat="1" ht="13.5" customHeight="1">
      <c r="A108" s="41"/>
      <c r="B108" s="42"/>
      <c r="C108" s="42"/>
      <c r="D108" s="42" t="s">
        <v>159</v>
      </c>
      <c r="E108" s="42"/>
      <c r="F108" s="43">
        <v>2</v>
      </c>
      <c r="G108" s="44"/>
      <c r="H108" s="45"/>
    </row>
    <row r="109" spans="1:8" s="6" customFormat="1" ht="13.5" customHeight="1">
      <c r="A109" s="46"/>
      <c r="B109" s="47"/>
      <c r="C109" s="47"/>
      <c r="D109" s="47" t="s">
        <v>37</v>
      </c>
      <c r="E109" s="47"/>
      <c r="F109" s="48">
        <v>4</v>
      </c>
      <c r="G109" s="49"/>
      <c r="H109" s="50"/>
    </row>
    <row r="110" spans="1:8" s="6" customFormat="1" ht="34.5" customHeight="1">
      <c r="A110" s="55">
        <v>35</v>
      </c>
      <c r="B110" s="56" t="s">
        <v>130</v>
      </c>
      <c r="C110" s="56" t="s">
        <v>160</v>
      </c>
      <c r="D110" s="56" t="s">
        <v>161</v>
      </c>
      <c r="E110" s="56" t="s">
        <v>125</v>
      </c>
      <c r="F110" s="57">
        <v>4</v>
      </c>
      <c r="G110" s="58"/>
      <c r="H110" s="59">
        <f>F110*G110</f>
        <v>0</v>
      </c>
    </row>
    <row r="111" spans="1:8" s="6" customFormat="1" ht="13.5" customHeight="1">
      <c r="A111" s="36"/>
      <c r="B111" s="37"/>
      <c r="C111" s="37"/>
      <c r="D111" s="37" t="s">
        <v>162</v>
      </c>
      <c r="E111" s="37"/>
      <c r="F111" s="38">
        <v>2</v>
      </c>
      <c r="G111" s="39"/>
      <c r="H111" s="40"/>
    </row>
    <row r="112" spans="1:8" s="6" customFormat="1" ht="13.5" customHeight="1">
      <c r="A112" s="41"/>
      <c r="B112" s="42"/>
      <c r="C112" s="42"/>
      <c r="D112" s="42" t="s">
        <v>163</v>
      </c>
      <c r="E112" s="42"/>
      <c r="F112" s="43">
        <v>2</v>
      </c>
      <c r="G112" s="44"/>
      <c r="H112" s="45"/>
    </row>
    <row r="113" spans="1:8" s="6" customFormat="1" ht="13.5" customHeight="1">
      <c r="A113" s="46"/>
      <c r="B113" s="47"/>
      <c r="C113" s="47"/>
      <c r="D113" s="47" t="s">
        <v>37</v>
      </c>
      <c r="E113" s="47"/>
      <c r="F113" s="48">
        <v>4</v>
      </c>
      <c r="G113" s="49"/>
      <c r="H113" s="50"/>
    </row>
    <row r="114" spans="1:8" s="6" customFormat="1" ht="13.5" customHeight="1">
      <c r="A114" s="16">
        <v>36</v>
      </c>
      <c r="B114" s="17" t="s">
        <v>107</v>
      </c>
      <c r="C114" s="17" t="s">
        <v>164</v>
      </c>
      <c r="D114" s="17" t="s">
        <v>165</v>
      </c>
      <c r="E114" s="17" t="s">
        <v>166</v>
      </c>
      <c r="F114" s="18">
        <v>1</v>
      </c>
      <c r="G114" s="19"/>
      <c r="H114" s="20">
        <f>F114*G114</f>
        <v>0</v>
      </c>
    </row>
    <row r="115" spans="1:8" s="6" customFormat="1" ht="13.5" customHeight="1">
      <c r="A115" s="21"/>
      <c r="B115" s="22"/>
      <c r="C115" s="22"/>
      <c r="D115" s="22" t="s">
        <v>14</v>
      </c>
      <c r="E115" s="22"/>
      <c r="F115" s="23">
        <v>1</v>
      </c>
      <c r="G115" s="24"/>
      <c r="H115" s="25"/>
    </row>
    <row r="116" spans="1:8" s="6" customFormat="1" ht="13.5" customHeight="1">
      <c r="A116" s="16">
        <v>37</v>
      </c>
      <c r="B116" s="17" t="s">
        <v>107</v>
      </c>
      <c r="C116" s="17" t="s">
        <v>167</v>
      </c>
      <c r="D116" s="17" t="s">
        <v>168</v>
      </c>
      <c r="E116" s="17" t="s">
        <v>125</v>
      </c>
      <c r="F116" s="18">
        <v>1</v>
      </c>
      <c r="G116" s="19"/>
      <c r="H116" s="20">
        <f>F116*G116</f>
        <v>0</v>
      </c>
    </row>
    <row r="117" spans="1:8" s="6" customFormat="1" ht="13.5" customHeight="1">
      <c r="A117" s="21"/>
      <c r="B117" s="22"/>
      <c r="C117" s="22"/>
      <c r="D117" s="22" t="s">
        <v>14</v>
      </c>
      <c r="E117" s="22"/>
      <c r="F117" s="23">
        <v>1</v>
      </c>
      <c r="G117" s="24"/>
      <c r="H117" s="25"/>
    </row>
    <row r="118" spans="1:8" s="6" customFormat="1" ht="24" customHeight="1">
      <c r="A118" s="16">
        <v>38</v>
      </c>
      <c r="B118" s="17" t="s">
        <v>107</v>
      </c>
      <c r="C118" s="17" t="s">
        <v>169</v>
      </c>
      <c r="D118" s="17" t="s">
        <v>170</v>
      </c>
      <c r="E118" s="17" t="s">
        <v>125</v>
      </c>
      <c r="F118" s="18">
        <v>18</v>
      </c>
      <c r="G118" s="19"/>
      <c r="H118" s="20">
        <f>F118*G118</f>
        <v>0</v>
      </c>
    </row>
    <row r="119" spans="1:8" s="6" customFormat="1" ht="13.5" customHeight="1">
      <c r="A119" s="21"/>
      <c r="B119" s="22"/>
      <c r="C119" s="22"/>
      <c r="D119" s="22" t="s">
        <v>171</v>
      </c>
      <c r="E119" s="22"/>
      <c r="F119" s="23">
        <v>18</v>
      </c>
      <c r="G119" s="24"/>
      <c r="H119" s="25"/>
    </row>
    <row r="120" spans="1:8" s="6" customFormat="1" ht="13.5" customHeight="1">
      <c r="A120" s="55">
        <v>39</v>
      </c>
      <c r="B120" s="56" t="s">
        <v>172</v>
      </c>
      <c r="C120" s="56" t="s">
        <v>173</v>
      </c>
      <c r="D120" s="56" t="s">
        <v>174</v>
      </c>
      <c r="E120" s="56" t="s">
        <v>125</v>
      </c>
      <c r="F120" s="57">
        <v>18</v>
      </c>
      <c r="G120" s="58"/>
      <c r="H120" s="59">
        <f>F120*G120</f>
        <v>0</v>
      </c>
    </row>
    <row r="121" spans="1:8" s="6" customFormat="1" ht="13.5" customHeight="1">
      <c r="A121" s="16">
        <v>40</v>
      </c>
      <c r="B121" s="17" t="s">
        <v>107</v>
      </c>
      <c r="C121" s="17" t="s">
        <v>175</v>
      </c>
      <c r="D121" s="17" t="s">
        <v>176</v>
      </c>
      <c r="E121" s="17" t="s">
        <v>125</v>
      </c>
      <c r="F121" s="18">
        <v>139.313</v>
      </c>
      <c r="G121" s="19"/>
      <c r="H121" s="20">
        <f>F121*G121</f>
        <v>0</v>
      </c>
    </row>
    <row r="122" spans="1:8" s="6" customFormat="1" ht="13.5" customHeight="1">
      <c r="A122" s="21"/>
      <c r="B122" s="22"/>
      <c r="C122" s="22"/>
      <c r="D122" s="22" t="s">
        <v>177</v>
      </c>
      <c r="E122" s="22"/>
      <c r="F122" s="23">
        <v>139.313461538462</v>
      </c>
      <c r="G122" s="24"/>
      <c r="H122" s="25"/>
    </row>
    <row r="123" spans="1:8" s="6" customFormat="1" ht="13.5" customHeight="1">
      <c r="A123" s="16">
        <v>41</v>
      </c>
      <c r="B123" s="17" t="s">
        <v>107</v>
      </c>
      <c r="C123" s="17" t="s">
        <v>178</v>
      </c>
      <c r="D123" s="17" t="s">
        <v>179</v>
      </c>
      <c r="E123" s="17" t="s">
        <v>47</v>
      </c>
      <c r="F123" s="18">
        <v>95.09</v>
      </c>
      <c r="G123" s="19"/>
      <c r="H123" s="20">
        <f>F123*G123</f>
        <v>0</v>
      </c>
    </row>
    <row r="124" spans="1:8" s="6" customFormat="1" ht="13.5" customHeight="1">
      <c r="A124" s="21"/>
      <c r="B124" s="22"/>
      <c r="C124" s="22"/>
      <c r="D124" s="22" t="s">
        <v>180</v>
      </c>
      <c r="E124" s="22"/>
      <c r="F124" s="23">
        <v>95.09</v>
      </c>
      <c r="G124" s="24"/>
      <c r="H124" s="25"/>
    </row>
    <row r="125" spans="1:8" s="6" customFormat="1" ht="13.5" customHeight="1">
      <c r="A125" s="16">
        <v>42</v>
      </c>
      <c r="B125" s="17" t="s">
        <v>107</v>
      </c>
      <c r="C125" s="17" t="s">
        <v>181</v>
      </c>
      <c r="D125" s="17" t="s">
        <v>182</v>
      </c>
      <c r="E125" s="17" t="s">
        <v>125</v>
      </c>
      <c r="F125" s="18">
        <v>1</v>
      </c>
      <c r="G125" s="19"/>
      <c r="H125" s="20">
        <f>F125*G125</f>
        <v>0</v>
      </c>
    </row>
    <row r="126" spans="1:8" s="6" customFormat="1" ht="13.5" customHeight="1" thickBot="1">
      <c r="A126" s="21"/>
      <c r="B126" s="22"/>
      <c r="C126" s="22"/>
      <c r="D126" s="22" t="s">
        <v>14</v>
      </c>
      <c r="E126" s="22"/>
      <c r="F126" s="23">
        <v>1</v>
      </c>
      <c r="G126" s="24"/>
      <c r="H126" s="25"/>
    </row>
    <row r="127" spans="1:9" s="6" customFormat="1" ht="13.5" customHeight="1" thickBot="1">
      <c r="A127" s="12"/>
      <c r="B127" s="13"/>
      <c r="C127" s="13" t="s">
        <v>183</v>
      </c>
      <c r="D127" s="13" t="s">
        <v>184</v>
      </c>
      <c r="E127" s="13"/>
      <c r="F127" s="14"/>
      <c r="G127" s="15"/>
      <c r="H127" s="15">
        <f>H128+H131</f>
        <v>0</v>
      </c>
      <c r="I127" s="15"/>
    </row>
    <row r="128" spans="1:8" s="6" customFormat="1" ht="13.5" customHeight="1" thickBot="1">
      <c r="A128" s="16">
        <v>43</v>
      </c>
      <c r="B128" s="17" t="s">
        <v>183</v>
      </c>
      <c r="C128" s="17" t="s">
        <v>185</v>
      </c>
      <c r="D128" s="17" t="s">
        <v>186</v>
      </c>
      <c r="E128" s="17" t="s">
        <v>28</v>
      </c>
      <c r="F128" s="18">
        <v>3.565</v>
      </c>
      <c r="G128" s="19"/>
      <c r="H128" s="20">
        <f>F128*G128</f>
        <v>0</v>
      </c>
    </row>
    <row r="129" spans="1:8" s="6" customFormat="1" ht="13.5" customHeight="1">
      <c r="A129" s="36"/>
      <c r="B129" s="37"/>
      <c r="C129" s="37"/>
      <c r="D129" s="37" t="s">
        <v>187</v>
      </c>
      <c r="E129" s="37"/>
      <c r="F129" s="38">
        <v>0</v>
      </c>
      <c r="G129" s="39"/>
      <c r="H129" s="40"/>
    </row>
    <row r="130" spans="1:8" s="6" customFormat="1" ht="13.5" customHeight="1">
      <c r="A130" s="46"/>
      <c r="B130" s="47"/>
      <c r="C130" s="47"/>
      <c r="D130" s="47" t="s">
        <v>188</v>
      </c>
      <c r="E130" s="47"/>
      <c r="F130" s="48">
        <v>3.565</v>
      </c>
      <c r="G130" s="49"/>
      <c r="H130" s="50"/>
    </row>
    <row r="131" spans="1:8" s="6" customFormat="1" ht="13.5" customHeight="1" thickBot="1">
      <c r="A131" s="55">
        <v>44</v>
      </c>
      <c r="B131" s="56" t="s">
        <v>172</v>
      </c>
      <c r="C131" s="56" t="s">
        <v>189</v>
      </c>
      <c r="D131" s="56" t="s">
        <v>190</v>
      </c>
      <c r="E131" s="56" t="s">
        <v>28</v>
      </c>
      <c r="F131" s="57">
        <v>3.565</v>
      </c>
      <c r="G131" s="58"/>
      <c r="H131" s="59">
        <f>F131*G131</f>
        <v>0</v>
      </c>
    </row>
    <row r="132" spans="1:9" s="6" customFormat="1" ht="13.5" customHeight="1" thickBot="1">
      <c r="A132" s="12"/>
      <c r="B132" s="13"/>
      <c r="C132" s="13" t="s">
        <v>18</v>
      </c>
      <c r="D132" s="13" t="s">
        <v>191</v>
      </c>
      <c r="E132" s="13"/>
      <c r="F132" s="14"/>
      <c r="G132" s="15"/>
      <c r="H132" s="15">
        <f>H133+H135</f>
        <v>0</v>
      </c>
      <c r="I132" s="15"/>
    </row>
    <row r="133" spans="1:8" s="6" customFormat="1" ht="13.5" customHeight="1" thickBot="1">
      <c r="A133" s="16">
        <v>45</v>
      </c>
      <c r="B133" s="17" t="s">
        <v>38</v>
      </c>
      <c r="C133" s="17" t="s">
        <v>192</v>
      </c>
      <c r="D133" s="17" t="s">
        <v>193</v>
      </c>
      <c r="E133" s="17" t="s">
        <v>28</v>
      </c>
      <c r="F133" s="18">
        <v>1.62</v>
      </c>
      <c r="G133" s="19"/>
      <c r="H133" s="20">
        <f>F133*G133</f>
        <v>0</v>
      </c>
    </row>
    <row r="134" spans="1:8" s="6" customFormat="1" ht="13.5" customHeight="1">
      <c r="A134" s="21"/>
      <c r="B134" s="22"/>
      <c r="C134" s="22"/>
      <c r="D134" s="22" t="s">
        <v>194</v>
      </c>
      <c r="E134" s="22"/>
      <c r="F134" s="23">
        <v>1.62</v>
      </c>
      <c r="G134" s="24"/>
      <c r="H134" s="25"/>
    </row>
    <row r="135" spans="1:8" s="6" customFormat="1" ht="13.5" customHeight="1">
      <c r="A135" s="16">
        <v>46</v>
      </c>
      <c r="B135" s="17" t="s">
        <v>38</v>
      </c>
      <c r="C135" s="17" t="s">
        <v>195</v>
      </c>
      <c r="D135" s="17" t="s">
        <v>196</v>
      </c>
      <c r="E135" s="17" t="s">
        <v>47</v>
      </c>
      <c r="F135" s="18">
        <v>19.675</v>
      </c>
      <c r="G135" s="19"/>
      <c r="H135" s="20">
        <f>F135*G135</f>
        <v>0</v>
      </c>
    </row>
    <row r="136" spans="1:8" s="6" customFormat="1" ht="13.5" customHeight="1" thickBot="1">
      <c r="A136" s="21"/>
      <c r="B136" s="22"/>
      <c r="C136" s="22"/>
      <c r="D136" s="22" t="s">
        <v>197</v>
      </c>
      <c r="E136" s="22"/>
      <c r="F136" s="23">
        <v>19.675</v>
      </c>
      <c r="G136" s="24"/>
      <c r="H136" s="25"/>
    </row>
    <row r="137" spans="1:9" s="6" customFormat="1" ht="13.5" customHeight="1" thickBot="1">
      <c r="A137" s="12"/>
      <c r="B137" s="13"/>
      <c r="C137" s="13" t="s">
        <v>19</v>
      </c>
      <c r="D137" s="13" t="s">
        <v>198</v>
      </c>
      <c r="E137" s="13"/>
      <c r="F137" s="14"/>
      <c r="G137" s="15"/>
      <c r="H137" s="15">
        <f>H138</f>
        <v>0</v>
      </c>
      <c r="I137" s="15"/>
    </row>
    <row r="138" spans="1:8" s="6" customFormat="1" ht="24" customHeight="1" thickBot="1">
      <c r="A138" s="16">
        <v>47</v>
      </c>
      <c r="B138" s="17" t="s">
        <v>199</v>
      </c>
      <c r="C138" s="17" t="s">
        <v>200</v>
      </c>
      <c r="D138" s="17" t="s">
        <v>201</v>
      </c>
      <c r="E138" s="17" t="s">
        <v>51</v>
      </c>
      <c r="F138" s="18">
        <v>0.138</v>
      </c>
      <c r="G138" s="19"/>
      <c r="H138" s="20">
        <f>F138*G138</f>
        <v>0</v>
      </c>
    </row>
    <row r="139" spans="1:8" s="6" customFormat="1" ht="13.5" customHeight="1" thickBot="1">
      <c r="A139" s="21"/>
      <c r="B139" s="22"/>
      <c r="C139" s="22"/>
      <c r="D139" s="22" t="s">
        <v>202</v>
      </c>
      <c r="E139" s="22"/>
      <c r="F139" s="23">
        <v>0.137725</v>
      </c>
      <c r="G139" s="24"/>
      <c r="H139" s="25"/>
    </row>
    <row r="140" spans="1:9" s="6" customFormat="1" ht="13.5" customHeight="1" thickBot="1">
      <c r="A140" s="12"/>
      <c r="B140" s="13"/>
      <c r="C140" s="13" t="s">
        <v>203</v>
      </c>
      <c r="D140" s="13" t="s">
        <v>204</v>
      </c>
      <c r="E140" s="13"/>
      <c r="F140" s="14"/>
      <c r="G140" s="15"/>
      <c r="H140" s="15">
        <f>H141+H143+H145+H147+H149+H153+H155+H156+H157+H161+H163+H166</f>
        <v>0</v>
      </c>
      <c r="I140" s="15"/>
    </row>
    <row r="141" spans="1:8" s="6" customFormat="1" ht="24" customHeight="1" thickBot="1">
      <c r="A141" s="16">
        <v>48</v>
      </c>
      <c r="B141" s="17" t="s">
        <v>38</v>
      </c>
      <c r="C141" s="17" t="s">
        <v>205</v>
      </c>
      <c r="D141" s="17" t="s">
        <v>206</v>
      </c>
      <c r="E141" s="17" t="s">
        <v>47</v>
      </c>
      <c r="F141" s="18">
        <v>5.5</v>
      </c>
      <c r="G141" s="19"/>
      <c r="H141" s="20">
        <f>F141*G141</f>
        <v>0</v>
      </c>
    </row>
    <row r="142" spans="1:8" s="6" customFormat="1" ht="13.5" customHeight="1">
      <c r="A142" s="21"/>
      <c r="B142" s="22"/>
      <c r="C142" s="22"/>
      <c r="D142" s="22" t="s">
        <v>207</v>
      </c>
      <c r="E142" s="22"/>
      <c r="F142" s="23">
        <v>5.5</v>
      </c>
      <c r="G142" s="24"/>
      <c r="H142" s="25"/>
    </row>
    <row r="143" spans="1:8" s="6" customFormat="1" ht="13.5" customHeight="1">
      <c r="A143" s="55">
        <v>49</v>
      </c>
      <c r="B143" s="56" t="s">
        <v>172</v>
      </c>
      <c r="C143" s="56" t="s">
        <v>208</v>
      </c>
      <c r="D143" s="56" t="s">
        <v>209</v>
      </c>
      <c r="E143" s="56" t="s">
        <v>125</v>
      </c>
      <c r="F143" s="57">
        <v>6.05</v>
      </c>
      <c r="G143" s="58"/>
      <c r="H143" s="59">
        <f>F143*G143</f>
        <v>0</v>
      </c>
    </row>
    <row r="144" spans="1:8" s="6" customFormat="1" ht="13.5" customHeight="1">
      <c r="A144" s="21"/>
      <c r="B144" s="22"/>
      <c r="C144" s="22"/>
      <c r="D144" s="22" t="s">
        <v>210</v>
      </c>
      <c r="E144" s="22"/>
      <c r="F144" s="23">
        <v>6.05</v>
      </c>
      <c r="G144" s="24"/>
      <c r="H144" s="25"/>
    </row>
    <row r="145" spans="1:8" s="6" customFormat="1" ht="13.5" customHeight="1">
      <c r="A145" s="16">
        <v>50</v>
      </c>
      <c r="B145" s="17" t="s">
        <v>38</v>
      </c>
      <c r="C145" s="17" t="s">
        <v>211</v>
      </c>
      <c r="D145" s="17" t="s">
        <v>212</v>
      </c>
      <c r="E145" s="17" t="s">
        <v>47</v>
      </c>
      <c r="F145" s="18">
        <v>21.64</v>
      </c>
      <c r="G145" s="19"/>
      <c r="H145" s="20">
        <f>F145*G145</f>
        <v>0</v>
      </c>
    </row>
    <row r="146" spans="1:8" s="6" customFormat="1" ht="13.5" customHeight="1">
      <c r="A146" s="21"/>
      <c r="B146" s="22"/>
      <c r="C146" s="22"/>
      <c r="D146" s="22" t="s">
        <v>213</v>
      </c>
      <c r="E146" s="22"/>
      <c r="F146" s="23">
        <v>21.64</v>
      </c>
      <c r="G146" s="24"/>
      <c r="H146" s="25"/>
    </row>
    <row r="147" spans="1:8" s="6" customFormat="1" ht="24" customHeight="1">
      <c r="A147" s="16">
        <v>51</v>
      </c>
      <c r="B147" s="17" t="s">
        <v>214</v>
      </c>
      <c r="C147" s="17" t="s">
        <v>215</v>
      </c>
      <c r="D147" s="17" t="s">
        <v>216</v>
      </c>
      <c r="E147" s="17" t="s">
        <v>51</v>
      </c>
      <c r="F147" s="18">
        <v>0.51</v>
      </c>
      <c r="G147" s="19"/>
      <c r="H147" s="20">
        <f>F147*G147</f>
        <v>0</v>
      </c>
    </row>
    <row r="148" spans="1:8" s="6" customFormat="1" ht="13.5" customHeight="1">
      <c r="A148" s="21"/>
      <c r="B148" s="22"/>
      <c r="C148" s="22"/>
      <c r="D148" s="22" t="s">
        <v>217</v>
      </c>
      <c r="E148" s="22"/>
      <c r="F148" s="23">
        <v>0.5096</v>
      </c>
      <c r="G148" s="24"/>
      <c r="H148" s="25"/>
    </row>
    <row r="149" spans="1:8" s="6" customFormat="1" ht="13.5" customHeight="1">
      <c r="A149" s="16">
        <v>52</v>
      </c>
      <c r="B149" s="17" t="s">
        <v>218</v>
      </c>
      <c r="C149" s="17" t="s">
        <v>219</v>
      </c>
      <c r="D149" s="17" t="s">
        <v>220</v>
      </c>
      <c r="E149" s="17" t="s">
        <v>51</v>
      </c>
      <c r="F149" s="18">
        <v>19.48</v>
      </c>
      <c r="G149" s="19"/>
      <c r="H149" s="20">
        <f>F149*G149</f>
        <v>0</v>
      </c>
    </row>
    <row r="150" spans="1:8" s="6" customFormat="1" ht="13.5" customHeight="1">
      <c r="A150" s="36"/>
      <c r="B150" s="37"/>
      <c r="C150" s="37"/>
      <c r="D150" s="37" t="s">
        <v>221</v>
      </c>
      <c r="E150" s="37"/>
      <c r="F150" s="38">
        <v>5.654</v>
      </c>
      <c r="G150" s="39"/>
      <c r="H150" s="40"/>
    </row>
    <row r="151" spans="1:8" s="6" customFormat="1" ht="13.5" customHeight="1">
      <c r="A151" s="41"/>
      <c r="B151" s="42"/>
      <c r="C151" s="42"/>
      <c r="D151" s="42" t="s">
        <v>222</v>
      </c>
      <c r="E151" s="42"/>
      <c r="F151" s="43">
        <v>13.82568</v>
      </c>
      <c r="G151" s="44"/>
      <c r="H151" s="45"/>
    </row>
    <row r="152" spans="1:8" s="6" customFormat="1" ht="13.5" customHeight="1">
      <c r="A152" s="46"/>
      <c r="B152" s="47"/>
      <c r="C152" s="47"/>
      <c r="D152" s="47" t="s">
        <v>37</v>
      </c>
      <c r="E152" s="47"/>
      <c r="F152" s="48">
        <v>19.47968</v>
      </c>
      <c r="G152" s="49"/>
      <c r="H152" s="50"/>
    </row>
    <row r="153" spans="1:8" s="6" customFormat="1" ht="24" customHeight="1">
      <c r="A153" s="16">
        <v>53</v>
      </c>
      <c r="B153" s="17" t="s">
        <v>107</v>
      </c>
      <c r="C153" s="17" t="s">
        <v>223</v>
      </c>
      <c r="D153" s="17" t="s">
        <v>224</v>
      </c>
      <c r="E153" s="17" t="s">
        <v>47</v>
      </c>
      <c r="F153" s="18">
        <v>65.569</v>
      </c>
      <c r="G153" s="19"/>
      <c r="H153" s="20">
        <f>F153*G153</f>
        <v>0</v>
      </c>
    </row>
    <row r="154" spans="1:8" s="6" customFormat="1" ht="13.5" customHeight="1" thickBot="1">
      <c r="A154" s="21"/>
      <c r="B154" s="22"/>
      <c r="C154" s="22"/>
      <c r="D154" s="22" t="s">
        <v>225</v>
      </c>
      <c r="E154" s="22"/>
      <c r="F154" s="23">
        <v>65.569</v>
      </c>
      <c r="G154" s="24"/>
      <c r="H154" s="25"/>
    </row>
    <row r="155" spans="1:8" s="6" customFormat="1" ht="24" customHeight="1" thickBot="1">
      <c r="A155" s="26">
        <v>54</v>
      </c>
      <c r="B155" s="27" t="s">
        <v>38</v>
      </c>
      <c r="C155" s="27" t="s">
        <v>226</v>
      </c>
      <c r="D155" s="27" t="s">
        <v>227</v>
      </c>
      <c r="E155" s="27" t="s">
        <v>28</v>
      </c>
      <c r="F155" s="28">
        <v>7.13</v>
      </c>
      <c r="G155" s="29"/>
      <c r="H155" s="20">
        <f>F155*G155</f>
        <v>0</v>
      </c>
    </row>
    <row r="156" spans="1:8" s="6" customFormat="1" ht="13.5" customHeight="1" thickBot="1">
      <c r="A156" s="51">
        <v>55</v>
      </c>
      <c r="B156" s="52" t="s">
        <v>218</v>
      </c>
      <c r="C156" s="52" t="s">
        <v>228</v>
      </c>
      <c r="D156" s="52" t="s">
        <v>229</v>
      </c>
      <c r="E156" s="52" t="s">
        <v>74</v>
      </c>
      <c r="F156" s="53">
        <v>47.247</v>
      </c>
      <c r="G156" s="54"/>
      <c r="H156" s="20">
        <f>F156*G156</f>
        <v>0</v>
      </c>
    </row>
    <row r="157" spans="1:8" s="6" customFormat="1" ht="13.5" customHeight="1" thickBot="1">
      <c r="A157" s="31">
        <v>56</v>
      </c>
      <c r="B157" s="32" t="s">
        <v>218</v>
      </c>
      <c r="C157" s="32" t="s">
        <v>230</v>
      </c>
      <c r="D157" s="32" t="s">
        <v>231</v>
      </c>
      <c r="E157" s="32" t="s">
        <v>74</v>
      </c>
      <c r="F157" s="33">
        <v>885.219</v>
      </c>
      <c r="G157" s="34"/>
      <c r="H157" s="20">
        <f>F157*G157</f>
        <v>0</v>
      </c>
    </row>
    <row r="158" spans="1:8" s="6" customFormat="1" ht="13.5" customHeight="1">
      <c r="A158" s="36"/>
      <c r="B158" s="37"/>
      <c r="C158" s="37"/>
      <c r="D158" s="37" t="s">
        <v>232</v>
      </c>
      <c r="E158" s="37"/>
      <c r="F158" s="38">
        <v>4.455</v>
      </c>
      <c r="G158" s="39"/>
      <c r="H158" s="40"/>
    </row>
    <row r="159" spans="1:8" s="6" customFormat="1" ht="13.5" customHeight="1">
      <c r="A159" s="41"/>
      <c r="B159" s="42"/>
      <c r="C159" s="42"/>
      <c r="D159" s="42" t="s">
        <v>233</v>
      </c>
      <c r="E159" s="42"/>
      <c r="F159" s="43">
        <v>880.764</v>
      </c>
      <c r="G159" s="44"/>
      <c r="H159" s="45"/>
    </row>
    <row r="160" spans="1:8" s="6" customFormat="1" ht="13.5" customHeight="1">
      <c r="A160" s="46"/>
      <c r="B160" s="47"/>
      <c r="C160" s="47"/>
      <c r="D160" s="47" t="s">
        <v>37</v>
      </c>
      <c r="E160" s="47"/>
      <c r="F160" s="48">
        <v>885.219</v>
      </c>
      <c r="G160" s="49"/>
      <c r="H160" s="50"/>
    </row>
    <row r="161" spans="1:8" s="6" customFormat="1" ht="13.5" customHeight="1">
      <c r="A161" s="16">
        <v>57</v>
      </c>
      <c r="B161" s="17" t="s">
        <v>218</v>
      </c>
      <c r="C161" s="17" t="s">
        <v>234</v>
      </c>
      <c r="D161" s="17" t="s">
        <v>235</v>
      </c>
      <c r="E161" s="17" t="s">
        <v>74</v>
      </c>
      <c r="F161" s="18">
        <v>46.356</v>
      </c>
      <c r="G161" s="19"/>
      <c r="H161" s="20">
        <f>F161*G161</f>
        <v>0</v>
      </c>
    </row>
    <row r="162" spans="1:8" s="6" customFormat="1" ht="13.5" customHeight="1">
      <c r="A162" s="21"/>
      <c r="B162" s="22"/>
      <c r="C162" s="22"/>
      <c r="D162" s="22" t="s">
        <v>236</v>
      </c>
      <c r="E162" s="22"/>
      <c r="F162" s="23">
        <v>46.356</v>
      </c>
      <c r="G162" s="24"/>
      <c r="H162" s="25"/>
    </row>
    <row r="163" spans="1:8" s="6" customFormat="1" ht="13.5" customHeight="1">
      <c r="A163" s="16">
        <v>58</v>
      </c>
      <c r="B163" s="17" t="s">
        <v>218</v>
      </c>
      <c r="C163" s="17" t="s">
        <v>237</v>
      </c>
      <c r="D163" s="17" t="s">
        <v>238</v>
      </c>
      <c r="E163" s="17" t="s">
        <v>74</v>
      </c>
      <c r="F163" s="18">
        <v>-0.891</v>
      </c>
      <c r="G163" s="19"/>
      <c r="H163" s="20">
        <f>F163*G163</f>
        <v>0</v>
      </c>
    </row>
    <row r="164" spans="1:8" s="6" customFormat="1" ht="13.5" customHeight="1" thickBot="1">
      <c r="A164" s="21"/>
      <c r="B164" s="22"/>
      <c r="C164" s="22"/>
      <c r="D164" s="22" t="s">
        <v>239</v>
      </c>
      <c r="E164" s="22"/>
      <c r="F164" s="23">
        <v>-0.891</v>
      </c>
      <c r="G164" s="24"/>
      <c r="H164" s="25"/>
    </row>
    <row r="165" spans="1:9" s="6" customFormat="1" ht="13.5" customHeight="1" thickBot="1">
      <c r="A165" s="12"/>
      <c r="B165" s="13"/>
      <c r="C165" s="13" t="s">
        <v>240</v>
      </c>
      <c r="D165" s="13" t="s">
        <v>241</v>
      </c>
      <c r="E165" s="13"/>
      <c r="F165" s="14"/>
      <c r="G165" s="15"/>
      <c r="H165" s="15">
        <f>H166</f>
        <v>0</v>
      </c>
      <c r="I165" s="15"/>
    </row>
    <row r="166" spans="1:8" s="6" customFormat="1" ht="24" customHeight="1" thickBot="1">
      <c r="A166" s="16">
        <v>59</v>
      </c>
      <c r="B166" s="17" t="s">
        <v>107</v>
      </c>
      <c r="C166" s="17" t="s">
        <v>242</v>
      </c>
      <c r="D166" s="17" t="s">
        <v>243</v>
      </c>
      <c r="E166" s="17" t="s">
        <v>74</v>
      </c>
      <c r="F166" s="18">
        <v>41.014</v>
      </c>
      <c r="G166" s="19"/>
      <c r="H166" s="20">
        <f>F166*G166</f>
        <v>0</v>
      </c>
    </row>
    <row r="167" spans="1:9" s="6" customFormat="1" ht="21" customHeight="1">
      <c r="A167" s="12"/>
      <c r="B167" s="13"/>
      <c r="C167" s="13" t="s">
        <v>244</v>
      </c>
      <c r="D167" s="13" t="s">
        <v>245</v>
      </c>
      <c r="E167" s="13"/>
      <c r="F167" s="14"/>
      <c r="G167" s="15"/>
      <c r="H167" s="15">
        <f>H168</f>
        <v>0</v>
      </c>
      <c r="I167" s="15"/>
    </row>
    <row r="168" spans="1:9" s="6" customFormat="1" ht="13.5" customHeight="1">
      <c r="A168" s="12"/>
      <c r="B168" s="13"/>
      <c r="C168" s="13" t="s">
        <v>246</v>
      </c>
      <c r="D168" s="13" t="s">
        <v>247</v>
      </c>
      <c r="E168" s="13"/>
      <c r="F168" s="14"/>
      <c r="G168" s="15"/>
      <c r="H168" s="15">
        <f>H169+H171+H173+H175+H177+H178+H180+H184+H186+H188+H190+H192</f>
        <v>0</v>
      </c>
      <c r="I168" s="15"/>
    </row>
    <row r="169" spans="1:8" s="6" customFormat="1" ht="24" customHeight="1">
      <c r="A169" s="16">
        <v>60</v>
      </c>
      <c r="B169" s="17" t="s">
        <v>246</v>
      </c>
      <c r="C169" s="17" t="s">
        <v>248</v>
      </c>
      <c r="D169" s="17" t="s">
        <v>249</v>
      </c>
      <c r="E169" s="17" t="s">
        <v>125</v>
      </c>
      <c r="F169" s="18">
        <v>33</v>
      </c>
      <c r="G169" s="19"/>
      <c r="H169" s="20">
        <f>F169*G169</f>
        <v>0</v>
      </c>
    </row>
    <row r="170" spans="1:8" s="6" customFormat="1" ht="13.5" customHeight="1">
      <c r="A170" s="21"/>
      <c r="B170" s="22"/>
      <c r="C170" s="22"/>
      <c r="D170" s="22" t="s">
        <v>250</v>
      </c>
      <c r="E170" s="22"/>
      <c r="F170" s="23">
        <v>33</v>
      </c>
      <c r="G170" s="24"/>
      <c r="H170" s="25"/>
    </row>
    <row r="171" spans="1:8" s="6" customFormat="1" ht="13.5" customHeight="1">
      <c r="A171" s="55">
        <v>61</v>
      </c>
      <c r="B171" s="56" t="s">
        <v>130</v>
      </c>
      <c r="C171" s="56" t="s">
        <v>251</v>
      </c>
      <c r="D171" s="56" t="s">
        <v>252</v>
      </c>
      <c r="E171" s="56" t="s">
        <v>125</v>
      </c>
      <c r="F171" s="57">
        <v>3</v>
      </c>
      <c r="G171" s="58"/>
      <c r="H171" s="59">
        <f>F171*G171</f>
        <v>0</v>
      </c>
    </row>
    <row r="172" spans="1:8" s="6" customFormat="1" ht="13.5" customHeight="1">
      <c r="A172" s="21"/>
      <c r="B172" s="22"/>
      <c r="C172" s="22"/>
      <c r="D172" s="22" t="s">
        <v>16</v>
      </c>
      <c r="E172" s="22"/>
      <c r="F172" s="23">
        <v>3</v>
      </c>
      <c r="G172" s="24"/>
      <c r="H172" s="25"/>
    </row>
    <row r="173" spans="1:8" s="6" customFormat="1" ht="13.5" customHeight="1">
      <c r="A173" s="55">
        <v>62</v>
      </c>
      <c r="B173" s="56" t="s">
        <v>130</v>
      </c>
      <c r="C173" s="56" t="s">
        <v>253</v>
      </c>
      <c r="D173" s="56" t="s">
        <v>254</v>
      </c>
      <c r="E173" s="56" t="s">
        <v>125</v>
      </c>
      <c r="F173" s="57">
        <v>30</v>
      </c>
      <c r="G173" s="58"/>
      <c r="H173" s="59">
        <f>F173*G173</f>
        <v>0</v>
      </c>
    </row>
    <row r="174" spans="1:8" s="6" customFormat="1" ht="13.5" customHeight="1">
      <c r="A174" s="21"/>
      <c r="B174" s="22"/>
      <c r="C174" s="22"/>
      <c r="D174" s="22" t="s">
        <v>255</v>
      </c>
      <c r="E174" s="22"/>
      <c r="F174" s="23">
        <v>30</v>
      </c>
      <c r="G174" s="24"/>
      <c r="H174" s="25"/>
    </row>
    <row r="175" spans="1:8" s="6" customFormat="1" ht="13.5" customHeight="1">
      <c r="A175" s="16">
        <v>63</v>
      </c>
      <c r="B175" s="17" t="s">
        <v>246</v>
      </c>
      <c r="C175" s="17" t="s">
        <v>256</v>
      </c>
      <c r="D175" s="17" t="s">
        <v>257</v>
      </c>
      <c r="E175" s="17" t="s">
        <v>47</v>
      </c>
      <c r="F175" s="18">
        <v>47.07</v>
      </c>
      <c r="G175" s="19"/>
      <c r="H175" s="20">
        <f>F175*G175</f>
        <v>0</v>
      </c>
    </row>
    <row r="176" spans="1:8" s="6" customFormat="1" ht="13.5" customHeight="1" thickBot="1">
      <c r="A176" s="21"/>
      <c r="B176" s="22"/>
      <c r="C176" s="22"/>
      <c r="D176" s="22" t="s">
        <v>258</v>
      </c>
      <c r="E176" s="22"/>
      <c r="F176" s="23">
        <v>47.07</v>
      </c>
      <c r="G176" s="24"/>
      <c r="H176" s="25"/>
    </row>
    <row r="177" spans="1:8" s="6" customFormat="1" ht="13.5" customHeight="1" thickBot="1">
      <c r="A177" s="26">
        <v>64</v>
      </c>
      <c r="B177" s="27" t="s">
        <v>246</v>
      </c>
      <c r="C177" s="27" t="s">
        <v>259</v>
      </c>
      <c r="D177" s="27" t="s">
        <v>260</v>
      </c>
      <c r="E177" s="27" t="s">
        <v>47</v>
      </c>
      <c r="F177" s="28">
        <v>47.07</v>
      </c>
      <c r="G177" s="29"/>
      <c r="H177" s="20">
        <f>F177*G177</f>
        <v>0</v>
      </c>
    </row>
    <row r="178" spans="1:8" s="6" customFormat="1" ht="13.5" customHeight="1" thickBot="1">
      <c r="A178" s="31">
        <v>65</v>
      </c>
      <c r="B178" s="32" t="s">
        <v>246</v>
      </c>
      <c r="C178" s="32" t="s">
        <v>261</v>
      </c>
      <c r="D178" s="32" t="s">
        <v>262</v>
      </c>
      <c r="E178" s="32" t="s">
        <v>47</v>
      </c>
      <c r="F178" s="33">
        <v>52.37</v>
      </c>
      <c r="G178" s="34"/>
      <c r="H178" s="20">
        <f>F178*G178</f>
        <v>0</v>
      </c>
    </row>
    <row r="179" spans="1:8" s="6" customFormat="1" ht="13.5" customHeight="1" thickBot="1">
      <c r="A179" s="21"/>
      <c r="B179" s="22"/>
      <c r="C179" s="22"/>
      <c r="D179" s="22" t="s">
        <v>263</v>
      </c>
      <c r="E179" s="22"/>
      <c r="F179" s="23">
        <v>52.37</v>
      </c>
      <c r="G179" s="24"/>
      <c r="H179" s="25"/>
    </row>
    <row r="180" spans="1:8" s="6" customFormat="1" ht="13.5" customHeight="1">
      <c r="A180" s="16">
        <v>66</v>
      </c>
      <c r="B180" s="17" t="s">
        <v>246</v>
      </c>
      <c r="C180" s="17" t="s">
        <v>264</v>
      </c>
      <c r="D180" s="17" t="s">
        <v>265</v>
      </c>
      <c r="E180" s="17" t="s">
        <v>125</v>
      </c>
      <c r="F180" s="18">
        <v>2</v>
      </c>
      <c r="G180" s="19"/>
      <c r="H180" s="20">
        <f>F180*G180</f>
        <v>0</v>
      </c>
    </row>
    <row r="181" spans="1:8" s="6" customFormat="1" ht="13.5" customHeight="1">
      <c r="A181" s="36"/>
      <c r="B181" s="37"/>
      <c r="C181" s="37"/>
      <c r="D181" s="37" t="s">
        <v>266</v>
      </c>
      <c r="E181" s="37"/>
      <c r="F181" s="38">
        <v>1</v>
      </c>
      <c r="G181" s="39"/>
      <c r="H181" s="40"/>
    </row>
    <row r="182" spans="1:8" s="6" customFormat="1" ht="13.5" customHeight="1">
      <c r="A182" s="41"/>
      <c r="B182" s="42"/>
      <c r="C182" s="42"/>
      <c r="D182" s="42" t="s">
        <v>267</v>
      </c>
      <c r="E182" s="42"/>
      <c r="F182" s="43">
        <v>1</v>
      </c>
      <c r="G182" s="44"/>
      <c r="H182" s="45"/>
    </row>
    <row r="183" spans="1:8" s="6" customFormat="1" ht="13.5" customHeight="1">
      <c r="A183" s="46"/>
      <c r="B183" s="47"/>
      <c r="C183" s="47"/>
      <c r="D183" s="47" t="s">
        <v>37</v>
      </c>
      <c r="E183" s="47"/>
      <c r="F183" s="48">
        <v>2</v>
      </c>
      <c r="G183" s="49"/>
      <c r="H183" s="50"/>
    </row>
    <row r="184" spans="1:8" s="6" customFormat="1" ht="24" customHeight="1">
      <c r="A184" s="55">
        <v>67</v>
      </c>
      <c r="B184" s="56" t="s">
        <v>130</v>
      </c>
      <c r="C184" s="56" t="s">
        <v>268</v>
      </c>
      <c r="D184" s="56" t="s">
        <v>269</v>
      </c>
      <c r="E184" s="56" t="s">
        <v>125</v>
      </c>
      <c r="F184" s="57">
        <v>1</v>
      </c>
      <c r="G184" s="58"/>
      <c r="H184" s="59">
        <f>F184*G184</f>
        <v>0</v>
      </c>
    </row>
    <row r="185" spans="1:8" s="6" customFormat="1" ht="13.5" customHeight="1">
      <c r="A185" s="21"/>
      <c r="B185" s="22"/>
      <c r="C185" s="22"/>
      <c r="D185" s="22" t="s">
        <v>270</v>
      </c>
      <c r="E185" s="22"/>
      <c r="F185" s="23">
        <v>1</v>
      </c>
      <c r="G185" s="24"/>
      <c r="H185" s="25"/>
    </row>
    <row r="186" spans="1:8" s="6" customFormat="1" ht="24" customHeight="1">
      <c r="A186" s="55">
        <v>68</v>
      </c>
      <c r="B186" s="56" t="s">
        <v>130</v>
      </c>
      <c r="C186" s="56" t="s">
        <v>271</v>
      </c>
      <c r="D186" s="56" t="s">
        <v>272</v>
      </c>
      <c r="E186" s="56" t="s">
        <v>125</v>
      </c>
      <c r="F186" s="57">
        <v>1</v>
      </c>
      <c r="G186" s="58"/>
      <c r="H186" s="59">
        <f>F186*G186</f>
        <v>0</v>
      </c>
    </row>
    <row r="187" spans="1:8" s="6" customFormat="1" ht="13.5" customHeight="1">
      <c r="A187" s="21"/>
      <c r="B187" s="22"/>
      <c r="C187" s="22"/>
      <c r="D187" s="22" t="s">
        <v>273</v>
      </c>
      <c r="E187" s="22"/>
      <c r="F187" s="23">
        <v>1</v>
      </c>
      <c r="G187" s="24"/>
      <c r="H187" s="25"/>
    </row>
    <row r="188" spans="1:8" s="6" customFormat="1" ht="13.5" customHeight="1">
      <c r="A188" s="16">
        <v>69</v>
      </c>
      <c r="B188" s="17" t="s">
        <v>246</v>
      </c>
      <c r="C188" s="17" t="s">
        <v>274</v>
      </c>
      <c r="D188" s="17" t="s">
        <v>275</v>
      </c>
      <c r="E188" s="17" t="s">
        <v>125</v>
      </c>
      <c r="F188" s="18">
        <v>1</v>
      </c>
      <c r="G188" s="19"/>
      <c r="H188" s="20">
        <f>F188*G188</f>
        <v>0</v>
      </c>
    </row>
    <row r="189" spans="1:8" s="6" customFormat="1" ht="13.5" customHeight="1">
      <c r="A189" s="21"/>
      <c r="B189" s="22"/>
      <c r="C189" s="22"/>
      <c r="D189" s="22" t="s">
        <v>14</v>
      </c>
      <c r="E189" s="22"/>
      <c r="F189" s="23">
        <v>1</v>
      </c>
      <c r="G189" s="24"/>
      <c r="H189" s="25"/>
    </row>
    <row r="190" spans="1:8" s="6" customFormat="1" ht="13.5" customHeight="1">
      <c r="A190" s="16">
        <v>70</v>
      </c>
      <c r="B190" s="17" t="s">
        <v>246</v>
      </c>
      <c r="C190" s="17" t="s">
        <v>276</v>
      </c>
      <c r="D190" s="17" t="s">
        <v>277</v>
      </c>
      <c r="E190" s="17" t="s">
        <v>47</v>
      </c>
      <c r="F190" s="18">
        <v>102.994</v>
      </c>
      <c r="G190" s="19"/>
      <c r="H190" s="20">
        <f>F190*G190</f>
        <v>0</v>
      </c>
    </row>
    <row r="191" spans="1:8" s="6" customFormat="1" ht="13.5" customHeight="1">
      <c r="A191" s="21"/>
      <c r="B191" s="22"/>
      <c r="C191" s="22"/>
      <c r="D191" s="22" t="s">
        <v>278</v>
      </c>
      <c r="E191" s="22"/>
      <c r="F191" s="23">
        <v>102.994</v>
      </c>
      <c r="G191" s="24"/>
      <c r="H191" s="25"/>
    </row>
    <row r="192" spans="1:8" s="6" customFormat="1" ht="13.5" customHeight="1">
      <c r="A192" s="16">
        <v>71</v>
      </c>
      <c r="B192" s="17" t="s">
        <v>246</v>
      </c>
      <c r="C192" s="17" t="s">
        <v>279</v>
      </c>
      <c r="D192" s="17" t="s">
        <v>280</v>
      </c>
      <c r="E192" s="17" t="s">
        <v>74</v>
      </c>
      <c r="F192" s="18">
        <v>0.226</v>
      </c>
      <c r="G192" s="19"/>
      <c r="H192" s="20">
        <f>F192*G192</f>
        <v>0</v>
      </c>
    </row>
    <row r="193" spans="1:9" s="6" customFormat="1" ht="21" customHeight="1">
      <c r="A193" s="12"/>
      <c r="B193" s="13"/>
      <c r="C193" s="13" t="s">
        <v>281</v>
      </c>
      <c r="D193" s="13" t="s">
        <v>282</v>
      </c>
      <c r="E193" s="13"/>
      <c r="F193" s="14"/>
      <c r="G193" s="15"/>
      <c r="H193" s="15">
        <f>H194</f>
        <v>0</v>
      </c>
      <c r="I193" s="15"/>
    </row>
    <row r="194" spans="1:9" s="6" customFormat="1" ht="13.5" customHeight="1">
      <c r="A194" s="12"/>
      <c r="B194" s="13"/>
      <c r="C194" s="13" t="s">
        <v>283</v>
      </c>
      <c r="D194" s="13" t="s">
        <v>284</v>
      </c>
      <c r="E194" s="13"/>
      <c r="F194" s="14"/>
      <c r="G194" s="15"/>
      <c r="H194" s="15">
        <f>H195</f>
        <v>0</v>
      </c>
      <c r="I194" s="15"/>
    </row>
    <row r="195" spans="1:8" s="6" customFormat="1" ht="13.5" customHeight="1">
      <c r="A195" s="16">
        <v>72</v>
      </c>
      <c r="B195" s="17" t="s">
        <v>285</v>
      </c>
      <c r="C195" s="17" t="s">
        <v>286</v>
      </c>
      <c r="D195" s="17" t="s">
        <v>287</v>
      </c>
      <c r="E195" s="17" t="s">
        <v>288</v>
      </c>
      <c r="F195" s="18">
        <v>1.616</v>
      </c>
      <c r="G195" s="19"/>
      <c r="H195" s="20">
        <f>F195*G195</f>
        <v>0</v>
      </c>
    </row>
    <row r="196" spans="1:8" s="6" customFormat="1" ht="13.5" customHeight="1">
      <c r="A196" s="21"/>
      <c r="B196" s="22"/>
      <c r="C196" s="22"/>
      <c r="D196" s="22" t="s">
        <v>289</v>
      </c>
      <c r="E196" s="22"/>
      <c r="F196" s="23">
        <v>1.616</v>
      </c>
      <c r="G196" s="24"/>
      <c r="H196" s="25"/>
    </row>
    <row r="197" spans="1:10" s="6" customFormat="1" ht="21" customHeight="1">
      <c r="A197" s="60"/>
      <c r="B197" s="61"/>
      <c r="C197" s="61"/>
      <c r="D197" s="61" t="s">
        <v>290</v>
      </c>
      <c r="E197" s="61"/>
      <c r="F197" s="62"/>
      <c r="G197" s="63"/>
      <c r="H197" s="63">
        <f>H10+H167+H193</f>
        <v>0</v>
      </c>
      <c r="J197" s="63"/>
    </row>
  </sheetData>
  <sheetProtection/>
  <printOptions/>
  <pageMargins left="0.3937007874015748" right="0.3937007874015748" top="0.7874015748031497" bottom="1.3779527559055118" header="0" footer="0.3937007874015748"/>
  <pageSetup firstPageNumber="6" useFirstPageNumber="1" fitToHeight="100" fitToWidth="1" horizontalDpi="600" verticalDpi="600" orientation="portrait" paperSize="9" scale="93" r:id="rId1"/>
  <headerFooter alignWithMargins="0">
    <oddFooter>&amp;RStr.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</cp:lastModifiedBy>
  <cp:lastPrinted>2015-08-24T21:39:01Z</cp:lastPrinted>
  <dcterms:modified xsi:type="dcterms:W3CDTF">2015-08-24T21:50:06Z</dcterms:modified>
  <cp:category/>
  <cp:version/>
  <cp:contentType/>
  <cp:contentStatus/>
</cp:coreProperties>
</file>