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A_Souhrnná rekapitulace" sheetId="1" r:id="rId1"/>
    <sheet name="B_Rekapitulace rozpočtu " sheetId="2" r:id="rId2"/>
    <sheet name="B1_SO1_Rekapitulace" sheetId="3" r:id="rId3"/>
    <sheet name="B1_SO1_SSP" sheetId="4" r:id="rId4"/>
    <sheet name="B2_SO2_Rekapitulace" sheetId="5" r:id="rId5"/>
    <sheet name="B2_SO2_SSP" sheetId="6" r:id="rId6"/>
    <sheet name="C_OSTATNÍ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&#13;" localSheetId="0">'[5]B. STROJNÍ'!#REF!</definedName>
    <definedName name="&#13;" localSheetId="6">'[5]B. STROJNÍ'!#REF!</definedName>
    <definedName name="&#13;">'[1]B. STROJNÍ'!#REF!</definedName>
    <definedName name="_">'[2]B_ STROJNÍ'!#REF!</definedName>
    <definedName name="Excel_BuiltIn__FilterDatabase_2">'[3]STAVEBNÍ OBJEKTY'!#REF!</definedName>
    <definedName name="Excel_BuiltIn__FilterDatabase_4">'[3]ELEKTRO'!#REF!</definedName>
    <definedName name="Excel_BuiltIn__FilterDatabase_5">'[3]ASŘTP'!#REF!</definedName>
    <definedName name="Excel_BuiltIn__FilterDatabase_6">'[3]OSTATNÍ'!#REF!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 localSheetId="2">#REF!</definedName>
    <definedName name="Excel_BuiltIn_Print_Area_2_1" localSheetId="6">#REF!</definedName>
    <definedName name="Excel_BuiltIn_Print_Area_2_1">#REF!</definedName>
    <definedName name="Excel_BuiltIn_Print_Area_2_1_1_3" localSheetId="2">#REF!</definedName>
    <definedName name="Excel_BuiltIn_Print_Area_2_1_1_3" localSheetId="6">#REF!</definedName>
    <definedName name="Excel_BuiltIn_Print_Area_2_1_1_3">#REF!</definedName>
    <definedName name="Excel_BuiltIn_Print_Area_2_1_3" localSheetId="2">#REF!</definedName>
    <definedName name="Excel_BuiltIn_Print_Area_2_1_3" localSheetId="6">#REF!</definedName>
    <definedName name="Excel_BuiltIn_Print_Area_2_1_3">#REF!</definedName>
    <definedName name="Excel_BuiltIn_Print_Area_3_1">"$#REF!.$A$1:$O$200"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_xlnm.Print_Titles" localSheetId="3">'B1_SO1_SSP'!$8:$9</definedName>
    <definedName name="_xlnm.Print_Titles" localSheetId="5">'B2_SO2_SSP'!$8:$9</definedName>
    <definedName name="_xlnm.Print_Titles" localSheetId="6">'C_OSTATNÍ'!$8:$8</definedName>
    <definedName name="SOUČET">'[5]B. STROJNÍ'!#REF!</definedName>
  </definedNames>
  <calcPr fullCalcOnLoad="1"/>
</workbook>
</file>

<file path=xl/sharedStrings.xml><?xml version="1.0" encoding="utf-8"?>
<sst xmlns="http://schemas.openxmlformats.org/spreadsheetml/2006/main" count="1748" uniqueCount="953">
  <si>
    <t xml:space="preserve">Objekt:   </t>
  </si>
  <si>
    <t xml:space="preserve">Část:   </t>
  </si>
  <si>
    <t xml:space="preserve">EČO:   </t>
  </si>
  <si>
    <t>Objednatel:   Statutární město Karlovy Vary</t>
  </si>
  <si>
    <t>Zpracoval:   Ing. R. Novotná</t>
  </si>
  <si>
    <t xml:space="preserve">Zhotovitel:   </t>
  </si>
  <si>
    <t>Datum:   24.3.2013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</si>
  <si>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</si>
  <si>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</si>
  <si>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</si>
  <si>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</si>
  <si>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</si>
  <si>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</si>
  <si>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</si>
  <si>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</si>
  <si>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</si>
  <si>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</si>
  <si>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</si>
  <si>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</si>
  <si>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</si>
  <si>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</si>
  <si>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</si>
  <si>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</si>
  <si>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</si>
  <si>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</si>
  <si>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Zakládání</t>
  </si>
  <si>
    <t>011</t>
  </si>
  <si>
    <t>274313611R</t>
  </si>
  <si>
    <t>Základové pasy z betonu tř. C 16/20</t>
  </si>
  <si>
    <t>m3</t>
  </si>
  <si>
    <t>"Beton s plastifikační a provzdušovací přísadou - zvýšení mrazuvzdornosti, odolnosti vůči vlivům povětrnosti, "</t>
  </si>
  <si>
    <t>"ododlnost proti posypovým solím, min. tech. standard ASOLIT-LP/K"</t>
  </si>
  <si>
    <t>"Terasa JZ, schody" 1,5*0,2*0,2</t>
  </si>
  <si>
    <t>Součet</t>
  </si>
  <si>
    <t>312</t>
  </si>
  <si>
    <t>274351111</t>
  </si>
  <si>
    <t>Bednění základových pásů tradiční oboustranné</t>
  </si>
  <si>
    <t>m2</t>
  </si>
  <si>
    <t>"Terasa JZ, schody" 1,5*0,2+0,2*0,2*2</t>
  </si>
  <si>
    <t>Úpravy povrchu, podlahy, osazení</t>
  </si>
  <si>
    <t>620471112</t>
  </si>
  <si>
    <t>"Terasa JV, podlahová deska,podhled" 1,28*0,96+6,55*1,52-0,13*6,3</t>
  </si>
  <si>
    <t>"Terasa JZ-SZ, podlah. deska,podhled" 2,09*1,09+8,21*2,42+4,17*1,52-0,25*(1,09+0,33+8,21+2,86-0,25+1,45)</t>
  </si>
  <si>
    <t>"Terasa JZ-SZ, podlah. deska,podhled" -0,12*3,62</t>
  </si>
  <si>
    <t>620471401</t>
  </si>
  <si>
    <t>"Terasa JV, PN/06" ((1+1,25)*1,25)/2+0,25*1,55</t>
  </si>
  <si>
    <t>"Terasa JZ, PN/06" 1,18*0,95+0,3*0,48</t>
  </si>
  <si>
    <t>"Terasa JV, podlahová deska,čela" 6,55*0,2+0,15*0,2+1,45*0,2</t>
  </si>
  <si>
    <t>"Terasa JZ-SZ, podlah. deska,čela" 8,2*0,25+0,35*0,25+6,54*0,25+1,48*0,25</t>
  </si>
  <si>
    <t>"Terasa JZ-SZ" ((0,7+1,4)*8,095)/2+2,86*2,56</t>
  </si>
  <si>
    <t>"Terasa JZ-SZ" 1,46*2,05-0,9*2</t>
  </si>
  <si>
    <t>620471811</t>
  </si>
  <si>
    <t>Nátěr základní penetrační min. tech. standard Baumit SilikonGrund pro silikonové tenkovrstvé omítky</t>
  </si>
  <si>
    <t>34,994</t>
  </si>
  <si>
    <t>620471813</t>
  </si>
  <si>
    <t>Nátěr základní penetrační min. tech. standard Baumit GranoporGrund pro akrylátové tenkovrstvé omítky</t>
  </si>
  <si>
    <t>"pod mozaikovou omítku" 25,846</t>
  </si>
  <si>
    <t>622402152R</t>
  </si>
  <si>
    <t>Podhoz pod vnější omítku zdí z MC</t>
  </si>
  <si>
    <t>"cementový špric" 15,914</t>
  </si>
  <si>
    <t>622411121</t>
  </si>
  <si>
    <t>Barvení vnější omítky stěn dvojnásobné do stupně složitosti III do tří barev</t>
  </si>
  <si>
    <t>"barvy dražší, silikonová - min. tech. standard Baumit"</t>
  </si>
  <si>
    <t>"Terasa JZ, PN/03" (0,6*1,2)/2</t>
  </si>
  <si>
    <t>"Terasa JV, PN/03" (1*1,4)/2+1,6*1,53+((0,98+1,72)*1,52)/2+1,1*0,98</t>
  </si>
  <si>
    <t>"Terasa JZ-SZ, obvod. zeď terasy-vnitřní líc" (2,35+8,07+2,86+1,45)*2,05-0,95*2,05</t>
  </si>
  <si>
    <t>622421131</t>
  </si>
  <si>
    <t>Vnější omítka stěn a štítů vápenná nebo vápenocementová hladká složitosti II</t>
  </si>
  <si>
    <t>"vyrovnání omítek po kabřinci"</t>
  </si>
  <si>
    <t>014</t>
  </si>
  <si>
    <t>622422521</t>
  </si>
  <si>
    <t>Oprava vnějších omítek štukových MV nebo MVC členitosti I nebo II v rozsahu do 50 %</t>
  </si>
  <si>
    <t>"PN/09, úprava svislých stěn teras"</t>
  </si>
  <si>
    <t>622451101</t>
  </si>
  <si>
    <t>Vyspravení povrchu neomítaných betonových nebo ŽB stěn a štítů vnějších MC pro omítky</t>
  </si>
  <si>
    <t>622451103R</t>
  </si>
  <si>
    <t>Zatření spár venkovního zdiva z cihel nebo kamene maltou</t>
  </si>
  <si>
    <t>"vpc malta s přísadou - plastifikátor pro zvýšení přilnavosti malty, zlepšení elasticity a zvýšení odolnosti proti vodě,"</t>
  </si>
  <si>
    <t>"snížení vodopropustnosti a zvýšení odolnosti proti chemickým látkám"</t>
  </si>
  <si>
    <t>"min. tech. standard Asoplast MZ"</t>
  </si>
  <si>
    <t>"Terasa JZ, schodiště, PN/03" (0,85*1,5)/2</t>
  </si>
  <si>
    <t>"Terasa JZ-SZ, vyspravované omítky z 30%" 15,821/100*30</t>
  </si>
  <si>
    <t>622451143</t>
  </si>
  <si>
    <t>Vnější omítka stěn a štítů cementová štuková plstí hlazená složitosti II</t>
  </si>
  <si>
    <t>"snížení vodopropustnosti a zvýšení odolnosti proti chemickým vlivům, tl. cca 20 mm"</t>
  </si>
  <si>
    <t>15,914</t>
  </si>
  <si>
    <t>622491131R</t>
  </si>
  <si>
    <t>Hydrofobizace  prováděná jako postřik fasád z lešení</t>
  </si>
  <si>
    <t>"dvojnásobná, min. tech. standard Asolin WS"</t>
  </si>
  <si>
    <t>"Terasa JZ, sokl u schodů" (1,5*0,2+0,2*0,2)*2</t>
  </si>
  <si>
    <t>"Terasa JZ, PN/03" ((0,6*1,2)/2)*2</t>
  </si>
  <si>
    <t>"Terasa JV, PN/03" ((1*1,4)/2+1,6*1,53+((0,98+1,72)*1,52)/2+1,1*0,98)*2</t>
  </si>
  <si>
    <t>"kamenné schody" (1,41*0,16*5+1,41*0,3*5+0,042*5)*2</t>
  </si>
  <si>
    <t>(2,1*0,16*5+2,1*0,3*5+0,042*5)*2</t>
  </si>
  <si>
    <t>(1,5*0,03*2)*2</t>
  </si>
  <si>
    <t>622712213</t>
  </si>
  <si>
    <t>"použitý systém musí být certifikován jako celek, min. tech. standard Baumit PRO"</t>
  </si>
  <si>
    <t>"Terasa JV, podlahová deska,podhled-EPS F" -7,74</t>
  </si>
  <si>
    <t>"Terasa JZ-SZ, podlah. deska, podhled" (1,09+0,33+8,21+2,95-0,05)*0,05+3,64*0,21</t>
  </si>
  <si>
    <t>622741212</t>
  </si>
  <si>
    <t>"Terasa JV, podlahová deska,podhled-EPS F" 7,74</t>
  </si>
  <si>
    <t>"Terasa JZ-SZ, podlah. deska, podhled" -(1,09+0,33+8,21+2,95-0,05)*0,05-3,64*0,21</t>
  </si>
  <si>
    <t>622751312R1</t>
  </si>
  <si>
    <t>lišta zakládací soklová Al tl 1mm šířky 23 mm</t>
  </si>
  <si>
    <t>m</t>
  </si>
  <si>
    <t>"P/17-ukončující omítkový profil + dotěsnění spáry expanzní těsnící páskou"</t>
  </si>
  <si>
    <t>"Materiály s požadovanou odolností proti povětrnostním vlivům a UV záření"</t>
  </si>
  <si>
    <t>"Terasa JV" 1,4+0,3+2,75+1,1</t>
  </si>
  <si>
    <t>"Terasa JZ-SZ" 1,55+0,55+0,35+0,4+0,4+2,17+10,82</t>
  </si>
  <si>
    <t>622752232</t>
  </si>
  <si>
    <t>KZS lišta rohová stěnová PVC s tkaninou 11/14 a 10/15 mm</t>
  </si>
  <si>
    <t>"P/15"</t>
  </si>
  <si>
    <t>"Terasa JV" 0,18*2+1,54*2+0,97</t>
  </si>
  <si>
    <t>"Terasa JZ-SZ" 0,25+0,48+0,84+1,65+1,23+0,25</t>
  </si>
  <si>
    <t>622753111</t>
  </si>
  <si>
    <t>KZS lišta dilatační stěnová průběžná</t>
  </si>
  <si>
    <t>"P/14, min. tech. standard Baumit Mini"</t>
  </si>
  <si>
    <t>"Terasa JV" 0,18*2</t>
  </si>
  <si>
    <t>"Terasa JZ-SZ" 0,18*3+0,18*2</t>
  </si>
  <si>
    <t>622755111</t>
  </si>
  <si>
    <t>KZS lišta připojovací PVC parapetní</t>
  </si>
  <si>
    <t>"P/03"</t>
  </si>
  <si>
    <t>"JZ,det4" 0,15</t>
  </si>
  <si>
    <t>"JZ,det6" 9,325</t>
  </si>
  <si>
    <t>"JV,det4" 6,55</t>
  </si>
  <si>
    <t>"JV,det6" 0,98+0,34</t>
  </si>
  <si>
    <t>"SZ,det4" 3,63</t>
  </si>
  <si>
    <t>"SZ,det6" 2,91</t>
  </si>
  <si>
    <t>"SV,det4" 1,44</t>
  </si>
  <si>
    <t>"SV,det6" 1,5</t>
  </si>
  <si>
    <t>622756111</t>
  </si>
  <si>
    <t>KZS lišta zakončovací PVC s tkaninou a okapnicí</t>
  </si>
  <si>
    <t>"P/01"</t>
  </si>
  <si>
    <t>"Terasa JV, det4,det6" 0,15+6,55+1,435</t>
  </si>
  <si>
    <t>"Terasa JZ-SZ, det4,det6" 8,195+0,35+6,54+1,48</t>
  </si>
  <si>
    <t>624601114</t>
  </si>
  <si>
    <t>Tmelení spár rozměrů 20x20 mm jiným tmelem</t>
  </si>
  <si>
    <t>"vč. montáže separačního profilu P/07"</t>
  </si>
  <si>
    <t>"P/09"</t>
  </si>
  <si>
    <t>"det4,det6-Terasa JV, sokl" (7,55-2,4+0,3*2)*2</t>
  </si>
  <si>
    <t>"det4,det6-Terasa JZ-SZ, sokl" (7,94-1,55-1-1+4,31-1)*2</t>
  </si>
  <si>
    <t>"schodiště-boční stěna" 1,5+1,5</t>
  </si>
  <si>
    <t>"schodiště-spáry mezi stupnicí a podstupnicí" 5*1,5*2</t>
  </si>
  <si>
    <t>"dilat. spára DS2-prostupy na terasách" 0,05*4*7+0,1*4*5</t>
  </si>
  <si>
    <t>"dilat. spára DS,Terasa JV" 1,37+1,5+1,2+0,3*2+2,95</t>
  </si>
  <si>
    <t>"Dilat. spára DS,Terasa Jz-SZ" 2,09+2,16*2+0,3*2+5,575+2,42+1,52*2+0,3+1,5</t>
  </si>
  <si>
    <t>"Terasy, napojení stupně na balk. dveře" 2,575+1,55+1*3</t>
  </si>
  <si>
    <t>246</t>
  </si>
  <si>
    <t>246335100R</t>
  </si>
  <si>
    <t>tmel polyuretanový těsnící jednosložkový pryskyřičný, stabilní vůči UV, trvale elastický (min. tech. standard Asoflex PU45)</t>
  </si>
  <si>
    <t>kg</t>
  </si>
  <si>
    <t>"P/09,spára 10x10 mm, 0,12 kg/m" 82,89*0,12</t>
  </si>
  <si>
    <t>283</t>
  </si>
  <si>
    <t>283766160R</t>
  </si>
  <si>
    <t>provazec těsnící PU, d=12 mm, min. tech. standard  ASO-Vorffüllschnurr</t>
  </si>
  <si>
    <t>"separační profil P/07"</t>
  </si>
  <si>
    <t>82,89*1,03</t>
  </si>
  <si>
    <t>211</t>
  </si>
  <si>
    <t>627471112</t>
  </si>
  <si>
    <t>Reprofilace stěn a podhledů sanačními maltami 1 vrstva tl 20 mm</t>
  </si>
  <si>
    <t>"PN/07, hrubé vyrovnání podkladů"</t>
  </si>
  <si>
    <t>"cementem pojená sanační malta skupiny malt M2 pro vertikální a horizontální plochy, schopná difuze vodní páry,"</t>
  </si>
  <si>
    <t>"mrazuvzdorná a odolná vůči působení posypových solí, snižuje pronikání CO2, vytvrzuje při dynamickém namáhání bez smršťování a trhlin,"</t>
  </si>
  <si>
    <t>"min. tech. standard Inducret BIS 5/40"</t>
  </si>
  <si>
    <t>627474111</t>
  </si>
  <si>
    <t>Ochrana výztuže stěn a podhledů ze sanačních malt 1 vrstva tl 1 mm</t>
  </si>
  <si>
    <t>"PN/07, min. tech. standard Inducret BIS 0/2 ve 2 pracovních krocích štětcem+adhezní můstek"</t>
  </si>
  <si>
    <t>"Skladba BK"</t>
  </si>
  <si>
    <t>"Terasa JV, plocha" 0,973*1,35+6,55*1,5</t>
  </si>
  <si>
    <t>"Terasa JZ-SZ,plocha" 1,09*2,09+8,21*2,4+(4,31-0,14)*1,5</t>
  </si>
  <si>
    <t>"Terasy,podstupnice" (2,95+0,3*2+5,575+0,3*2+1,5+0,3*2)*0,16+(1+1+1+1,55)*0,16</t>
  </si>
  <si>
    <t>012</t>
  </si>
  <si>
    <t>627991003R1</t>
  </si>
  <si>
    <t>Těsnění spáry těsnící páskou - dilatační spára, montáž</t>
  </si>
  <si>
    <t>"montáž pásky P/12"</t>
  </si>
  <si>
    <t>"det4" 6,3*2+3,66*2</t>
  </si>
  <si>
    <t>"Terasa JV,det6" 0,973+0,25+0,3</t>
  </si>
  <si>
    <t>"Terasa JZ-SZ, det6" 1,09+0,33+8,21+2,86+1,31</t>
  </si>
  <si>
    <t>590</t>
  </si>
  <si>
    <t>590421320R1</t>
  </si>
  <si>
    <t>Těsnící páska k pružnému utěsnění spár KZS, min. tech. standard Baumit 15/5-12</t>
  </si>
  <si>
    <t>"P/12"</t>
  </si>
  <si>
    <t>35,243*1,03</t>
  </si>
  <si>
    <t>627991005</t>
  </si>
  <si>
    <t>Těsnění nebo vnější úpravy spár obvodového pláště pruhem polystyrenu</t>
  </si>
  <si>
    <t>"dilatační spára DS"</t>
  </si>
  <si>
    <t>"Terasa JV" 1,37+1,5+1,2+0,3*2+2,95</t>
  </si>
  <si>
    <t>"Terasa Jz-SZ" 2,09+2,16*2+0,3*2+5,575+2,42+1,52*2+0,3+1,5</t>
  </si>
  <si>
    <t>631362021</t>
  </si>
  <si>
    <t>Výztuž mazanin svařovanými sítěmi Kari</t>
  </si>
  <si>
    <t>t</t>
  </si>
  <si>
    <t>"Terasy, skladba BK,"</t>
  </si>
  <si>
    <t>"Terasa JV, skladba BK,plocha" 0,973*1,35+6,55*1,5</t>
  </si>
  <si>
    <t>"Terasa JZ-SZ,Skladba BK,plocha" 1,09*2,09+8,21*2,4+(4,31-0,14)*1,5</t>
  </si>
  <si>
    <t>Mezisoučet</t>
  </si>
  <si>
    <t>"kg/m2" 8,2/(3*2)</t>
  </si>
  <si>
    <t>(39,376*1,367)/1000</t>
  </si>
  <si>
    <t>632450134R</t>
  </si>
  <si>
    <t>Spádový cementový potěr provedený v ploše ze suchých směsí tl 80 mm</t>
  </si>
  <si>
    <t>"Hotová maltová směs pro rychletuhnoucí potěry (4 dny) s kontrolovaným smršťováním"</t>
  </si>
  <si>
    <t>"min. tech. standard Solidone Pronto, 160 kg/m2"</t>
  </si>
  <si>
    <t>644941112</t>
  </si>
  <si>
    <t>Osazování ventilačních mřížek velikosti do 300 x 300 mm</t>
  </si>
  <si>
    <t>kus</t>
  </si>
  <si>
    <t>"Z/01" 2</t>
  </si>
  <si>
    <t>553</t>
  </si>
  <si>
    <t>553414620R1</t>
  </si>
  <si>
    <t>Nerezová větrací mřížka s rámečkem a síťovinou 300x300 mm</t>
  </si>
  <si>
    <t>"mřížka i síťovina z potravinářské nerezi DIN 1.4301"</t>
  </si>
  <si>
    <t>644941121</t>
  </si>
  <si>
    <t>Montáž průchodky k větrací mřížce se zhotovením otvoru v tepelné izolaci</t>
  </si>
  <si>
    <t>286</t>
  </si>
  <si>
    <t>286112500R1</t>
  </si>
  <si>
    <t>prostupka tepelnou izolací z nerez plechu s přírubou pro osazení průvětrníku 300/300 mm</t>
  </si>
  <si>
    <t>"pro Z/01" 2</t>
  </si>
  <si>
    <t>9</t>
  </si>
  <si>
    <t>Ostatní konstrukce a práce-bourání</t>
  </si>
  <si>
    <t>938532611</t>
  </si>
  <si>
    <t>Očištění povrchu tryskáním pískem</t>
  </si>
  <si>
    <t>"kamenné schody" 1,41*0,16*5+1,41*0,3*5+0,042*5</t>
  </si>
  <si>
    <t>2,1*0,16*5+2,1*0,3*5+0,042*5</t>
  </si>
  <si>
    <t>1,5*0,03*2</t>
  </si>
  <si>
    <t>938533111</t>
  </si>
  <si>
    <t>Očištění povrchu tlakovou vodou</t>
  </si>
  <si>
    <t>013</t>
  </si>
  <si>
    <t>963042819</t>
  </si>
  <si>
    <t>Bourání schodišťových stupňů betonových zhotovených na místě</t>
  </si>
  <si>
    <t>"terasa JV" 1,32</t>
  </si>
  <si>
    <t>965042141</t>
  </si>
  <si>
    <t>Bourání podkladů pod dlažby nebo mazanin betonových nebo z litého asfaltu tl do 100 mm pl přes 4 m2</t>
  </si>
  <si>
    <t>"Terasa JV" 7,55*1,35+6,55*0,15</t>
  </si>
  <si>
    <t>"Terasa JZ-SZ" 1,13*2,07+8,17*2,4+4,15*1,5</t>
  </si>
  <si>
    <t>967042713</t>
  </si>
  <si>
    <t>Odsekání zdiva z kamene nebo betonu plošné tl do 150 mm</t>
  </si>
  <si>
    <t>"Terasa JZ, schodiště" (0,85*1,5)/2</t>
  </si>
  <si>
    <t>978015291</t>
  </si>
  <si>
    <t>Otlučení vnějších omítek MV nebo MVC stupeň složitosti I až IV o rozsahu do 100 %</t>
  </si>
  <si>
    <t>978021191</t>
  </si>
  <si>
    <t>Otlučení cementových omítek  stěn o rozsahu do 100 %</t>
  </si>
  <si>
    <t>979011111</t>
  </si>
  <si>
    <t>Svislá doprava suti a vybouraných hmot za prvé podlaží</t>
  </si>
  <si>
    <t>979081111</t>
  </si>
  <si>
    <t>Odvoz suti a vybouraných hmot na skládku do 1 km</t>
  </si>
  <si>
    <t>979081121</t>
  </si>
  <si>
    <t>Odvoz suti a vybouraných hmot na skládku ZKD 1 km přes 1 km</t>
  </si>
  <si>
    <t>32,398*19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</si>
  <si>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</si>
  <si>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</si>
  <si>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</si>
  <si>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</si>
  <si>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32,398*3</t>
  </si>
  <si>
    <t>979098191</t>
  </si>
  <si>
    <t>Poplatek za skládku - netříděné</t>
  </si>
  <si>
    <t>99</t>
  </si>
  <si>
    <t>Přesun hmot</t>
  </si>
  <si>
    <t>999281111</t>
  </si>
  <si>
    <t>Přesun hmot pro opravy a údržbu budov v do 25 m</t>
  </si>
  <si>
    <t>PSV</t>
  </si>
  <si>
    <t>Práce a dodávky PSV</t>
  </si>
  <si>
    <t>711</t>
  </si>
  <si>
    <t>Izolace proti vodě, vlhkosti a plynům</t>
  </si>
  <si>
    <t>711193121</t>
  </si>
  <si>
    <t>Izolace proti zemní vlhkosti na vodorovné ploše těsnicí kaší min. tech. standard AQUAFIN 2K</t>
  </si>
  <si>
    <t>"Terasy, skladba BK"</t>
  </si>
  <si>
    <t>"flexibilní minerální hydroizol. stěrka hydraulicky tuhnoucí, suchá vrstva min. tl. 2 mm, spotřeba cca 4,0 kg/m2+10% na nerovnosti podkladu"</t>
  </si>
  <si>
    <t>"Terasa JV, sokl" (7,55-2,4+0,3*2)*0,1</t>
  </si>
  <si>
    <t>"Terasa JV, sokl, schodiště" 0,25</t>
  </si>
  <si>
    <t>"Terasa JZ-SZ, sokl" (7,94-1,55-1-1+4,31-1)*0,1</t>
  </si>
  <si>
    <t>"Terasa  JZ-SZ, sokl, schodiště" 0,15</t>
  </si>
  <si>
    <t>"Terasa JV, sloupky zábradlí" 0,05*4*0,3*7</t>
  </si>
  <si>
    <t>"Terasa JV,sloupy" 0,1*4*0,3*2</t>
  </si>
  <si>
    <t>"Terasa JZ-SZ, sloupy" 0,1*4*0,3*5</t>
  </si>
  <si>
    <t>711761404R1</t>
  </si>
  <si>
    <t>Montáž -přechod hydroizolace na přilehlou konstrukci (rohy, kouty, spoje) přepelit pružnými hydroizol. pásky</t>
  </si>
  <si>
    <t>"montáž elastické těsnící pásky P/08"</t>
  </si>
  <si>
    <t>"det4,det6-Terasa JV, sokl" 7,55-2,4+0,3*2</t>
  </si>
  <si>
    <t>"det4,det6-Terasa JZ-SZ, sokl" 7,94-1,55-1-1+4,31-1</t>
  </si>
  <si>
    <t>283552020R</t>
  </si>
  <si>
    <t>elastická páska těsnící, min. tech. standard ASO-Dichtband-2000 Ecken 120 mm x 10 m</t>
  </si>
  <si>
    <t>"P/08"</t>
  </si>
  <si>
    <t>13,45*1,03</t>
  </si>
  <si>
    <t>711761404R2</t>
  </si>
  <si>
    <t>Montáž -přechod hydroizolace na přilehlou konstrukci (balkonové dveře) přepelit pružnými hydroizol. pásky</t>
  </si>
  <si>
    <t>"montáž elastické těsnící pásky - přechod na balk. dveře, P/18"</t>
  </si>
  <si>
    <t>"Terasa JVl" 2,4</t>
  </si>
  <si>
    <t>"Terasa JZ-SZ" 1,55+1*3</t>
  </si>
  <si>
    <t>"Terasa JV,sloupky zábradlí" 0,05*4*7</t>
  </si>
  <si>
    <t>"Terasa JZ-SZ, ocel. sloupy" 0,1*4*5</t>
  </si>
  <si>
    <t>283552020R2</t>
  </si>
  <si>
    <t>samolepící elastická páska těsnící, min. tech. standard ASO-Dichtband-Sanitär</t>
  </si>
  <si>
    <t>"P/18,přechod na balkonové dveře, prostupy na terasách"</t>
  </si>
  <si>
    <t>10,35*1,03</t>
  </si>
  <si>
    <t>711761404R3</t>
  </si>
  <si>
    <t>Izolace proti vodě uzávěr dilatační spáry vodorovné přilepením folie rš 500 mm v plné ploše</t>
  </si>
  <si>
    <t>283552020</t>
  </si>
  <si>
    <t>páska těsnící, min. tech. standard - ASO-Dichtband-2000 120 mm x 10 m</t>
  </si>
  <si>
    <t>"P/13, elastická těsnící páska, DS"</t>
  </si>
  <si>
    <t>27,465*1,03</t>
  </si>
  <si>
    <t>711791183</t>
  </si>
  <si>
    <t>Izolace proti vodě těsnění vodorovných dilatačních spár impregnovanými provazci</t>
  </si>
  <si>
    <t>"těsnící profil P/06"</t>
  </si>
  <si>
    <t>283766160</t>
  </si>
  <si>
    <t>provazec těsnící z pěnového polyetylénu Mirelon d = 12 mm / 6 šňůr</t>
  </si>
  <si>
    <t>16,85*1,03</t>
  </si>
  <si>
    <t>713</t>
  </si>
  <si>
    <t>Izolace tepelné</t>
  </si>
  <si>
    <t>713121211</t>
  </si>
  <si>
    <t>Montáž izolace tepelné podlah volně kladenými okrajovými pásky</t>
  </si>
  <si>
    <t>"kladení okrajové dilat. pásky P/05"</t>
  </si>
  <si>
    <t>631</t>
  </si>
  <si>
    <t>631402740</t>
  </si>
  <si>
    <t>okrajová dilatační páska š 120 mm tl.12 mm</t>
  </si>
  <si>
    <t>"P/05"</t>
  </si>
  <si>
    <t>764</t>
  </si>
  <si>
    <t>Konstrukce klempířské</t>
  </si>
  <si>
    <t>764421850</t>
  </si>
  <si>
    <t>Demontáž oplechování říms rš do 330 mm</t>
  </si>
  <si>
    <t>"Terasa JV" 1,5+6,55+0,15+0,97</t>
  </si>
  <si>
    <t>"Terasa JZ-SZ" 1,09+0,33+8,21+6,59+1,52</t>
  </si>
  <si>
    <t>771</t>
  </si>
  <si>
    <t>Podlahy z dlaždic</t>
  </si>
  <si>
    <t>771271812</t>
  </si>
  <si>
    <t>Demontáž obkladů stupnic z dlaždic keramických kladených do malty š do 350 mm</t>
  </si>
  <si>
    <t>"terasa JV" 2,95+2,4</t>
  </si>
  <si>
    <t>"terasa JZ-SZ" 5,58+1,5+1,55+1+1+1</t>
  </si>
  <si>
    <t>771271832</t>
  </si>
  <si>
    <t>Demontáž obkladů podstupnic z dlaždic keramických kladených do malty v do 250 mm</t>
  </si>
  <si>
    <t>"Terasa JV" 0,3+2,95+0,3</t>
  </si>
  <si>
    <t>"Terasa JZ-SZ" 0,3+1,5+0,3+0,3+5,58+0,3</t>
  </si>
  <si>
    <t>771274123</t>
  </si>
  <si>
    <t>Montáž obkladů stupnic z dlaždic protiskluzných keramických flexibilní lepidlo š do 300 mm</t>
  </si>
  <si>
    <t>"Terasa JV" 2,95+2,4</t>
  </si>
  <si>
    <t>"Terasa JZ-SZ" 5,58+1+1+1,55+1,5+1</t>
  </si>
  <si>
    <t>771274242</t>
  </si>
  <si>
    <t>Montáž obkladů podstupnic z dlaždic protiskluzných keramických flexibilní lepidlo v do 200 mm</t>
  </si>
  <si>
    <t>"Terasa JV" 0,3+2,98+0,3</t>
  </si>
  <si>
    <t>"Terasa JZ-SZ" 0,3+5,58+0,3+0,3+1,5+0,3</t>
  </si>
  <si>
    <t>771471810</t>
  </si>
  <si>
    <t>Demontáž soklíků z dlaždic keramických kladených do malty rovných</t>
  </si>
  <si>
    <t>"Terasa JV" 7,88</t>
  </si>
  <si>
    <t>"Terasa JZ-SZ" 4,15+11,1</t>
  </si>
  <si>
    <t>771474113</t>
  </si>
  <si>
    <t>Montáž soklíků z dlaždic keramických rovných flexibilní lepidlo v do 120 mm</t>
  </si>
  <si>
    <t>"Terasa JV, sokl" 7,55-2,4+0,3*2</t>
  </si>
  <si>
    <t>"Terasa JZ-SZ, sokl" 7,94-1,55-1-1+4,31-1</t>
  </si>
  <si>
    <t>597</t>
  </si>
  <si>
    <t>597614330R1</t>
  </si>
  <si>
    <t>dlaždice keramické slinuté neglazované mrazuvzdorné s reliéfním povrchem SR7 a protiskluzností skupiny R11/B  29,8 x 29,8 x 0,9 cm</t>
  </si>
  <si>
    <t>"nasákavost max. 0,5%, min. tech. standard Taurus Granit"</t>
  </si>
  <si>
    <t>"Terasa JV, sokl" (7,55-2,4+0,3*2)*0,1*1,02</t>
  </si>
  <si>
    <t>"Terasa JZ-SZ, sokl" (7,94-1,55-1-1+4,31-1)*0,1*1,02</t>
  </si>
  <si>
    <t>"Terasa JV, sokl, schodiště" 0,25*1,02</t>
  </si>
  <si>
    <t>"Terasa  JZ-SZ, sokl, schodiště" 0,15*1,02</t>
  </si>
  <si>
    <t>"Terasa JV, stupnice" (2,95+2,4)*0,3*1,02</t>
  </si>
  <si>
    <t>"Terasa JZ-SZ,stupnice" (5,58+1+1+1,55+1,5+1)*0,3*1,02</t>
  </si>
  <si>
    <t>"Terasa JV" (0,3+2,98+0,3)*0,16*1,02</t>
  </si>
  <si>
    <t>"Terasa JZ-SZ" (0,3+5,58+0,3+0,3+1,5+0,3)*0,16*1,02</t>
  </si>
  <si>
    <t>"Terasa JV" (1,23*0,973+1,38*6,59-2,95*0,16)*1,02</t>
  </si>
  <si>
    <t>"Terasa JZ-SZ" (1,95*1,09+2,28*8,21+4,31*1,38-1,5*0,16-5,58*0,16)*1,02</t>
  </si>
  <si>
    <t>771474133</t>
  </si>
  <si>
    <t>Montáž soklíků z dlaždic keramických schodišťových stupňovitých flexibilní lepidlo v do 120 mm</t>
  </si>
  <si>
    <t>"Terasa JV, schody" 1,62+1,2</t>
  </si>
  <si>
    <t>"Terasa JZ-SZ, schody" 1,6+0,8</t>
  </si>
  <si>
    <t>771571810</t>
  </si>
  <si>
    <t>Demontáž podlah z dlaždic keramických kladených do malty</t>
  </si>
  <si>
    <t>"Terasa JZ-SZ" 1,13*2,07+8,17*2,4+4,15*1,5-1,5*0,3-5,58*0,3</t>
  </si>
  <si>
    <t>771574131</t>
  </si>
  <si>
    <t>Montáž podlah keramických režných protiskluzných lepených flexibilním lepidlem do 50 ks/m2</t>
  </si>
  <si>
    <t>"lepidlo tř. C2TES1, min. tech. standard ASO Lightflex"</t>
  </si>
  <si>
    <t>"Terasa JV" 1,23*0,973+1,38*6,59-2,95*0,16</t>
  </si>
  <si>
    <t>"Terasa JZ-SZ" 1,95*1,09+2,28*8,21+4,31*1,38-1,5*0,16-5,58*0,16</t>
  </si>
  <si>
    <t>771579196R</t>
  </si>
  <si>
    <t>Příplatek k montáž podlah keramických za spárování elastifikovanou maltou odolnou proti vodě a mrazu, rychletvrdnoucí</t>
  </si>
  <si>
    <t>"min. tech. standard ASO Flexfuge"</t>
  </si>
  <si>
    <t>"Terasy, schody" 45,099/1,02</t>
  </si>
  <si>
    <t>"okapní tvarovky" 1,5*0,15</t>
  </si>
  <si>
    <t>771591115</t>
  </si>
  <si>
    <t>Podlahy spárování silikonem</t>
  </si>
  <si>
    <t>"P/04, trvale pružný těsnící tmel vhodný do exteriéru, uzavření dilatačních spár ETICS"</t>
  </si>
  <si>
    <t>"JZ" 1,5+9,325+0,15+8,095</t>
  </si>
  <si>
    <t>"JV" 7,53+0,34+0,15*2+0,12+6,3*2+1,23</t>
  </si>
  <si>
    <t>"SZ" 6,54+2,86+0,15*2+0,12+3,63*2</t>
  </si>
  <si>
    <t>"SV" 1,44+1,36+1,3+0,12+0,12</t>
  </si>
  <si>
    <t>771591156</t>
  </si>
  <si>
    <t>Podlahy průnik dlažbou hranatý s izolací o straně do 90 mm</t>
  </si>
  <si>
    <t>"Terasa JV, sloupky zábradlí" 7</t>
  </si>
  <si>
    <t>771591157</t>
  </si>
  <si>
    <t>Podlahy průnik dlažbou hranatý s izolací o straně přes 90 mm</t>
  </si>
  <si>
    <t>"Terasa JZ-SZ, sloupy" 5</t>
  </si>
  <si>
    <t>771591175</t>
  </si>
  <si>
    <t>Montáž profilu ukončujícího pro balkony a terasy</t>
  </si>
  <si>
    <t>"P/11, balkonová ker. tvarovka s přelivovou hranou"</t>
  </si>
  <si>
    <t>"lepení flexibilním lepidlem tř. C2TES1, min. tech. standard ASO Lightflex,"</t>
  </si>
  <si>
    <t>"spárování v ploše flexibilní spár. hmotou, min. tech. standard ASO Flexfuge"</t>
  </si>
  <si>
    <t>"Terasa JZ,soklík u schodiště" 1,5</t>
  </si>
  <si>
    <t>"Terasa JV-det4,det6" 1,38+6,59+0,15+0,98</t>
  </si>
  <si>
    <t>"Terasa JZ-SZ-det4,det6" 1,09+0,33+8,21+6,59+1,52-0,14</t>
  </si>
  <si>
    <t>597614340R1</t>
  </si>
  <si>
    <t>dlaždice keramické slinuté neglazované mrazuvzdorné   29,8 x 15 x 0,9 cm, balkonová tvarovka</t>
  </si>
  <si>
    <t>ks</t>
  </si>
  <si>
    <t>"mrazuvzdorná ker. dlažba s reliéfním povrchem SR7 a protiskluzností skupiny R11/B, nasákavost max. 0,5%"</t>
  </si>
  <si>
    <t>"min. tech. standard Taurus Granit"</t>
  </si>
  <si>
    <t>"Terasa JZ, sokl u schodů  1,5/0,3*1,02=5,1" 6</t>
  </si>
  <si>
    <t>"Terasa JV-det4,det6  (1,38+6,59+0,15+0,98)/0,3*1,02=30,94" 31</t>
  </si>
  <si>
    <t>"Terasa JZ-SZ-det4,det6  (1,09+0,33+8,21+6,59+1,52-0,14)/0,3*1,02=59,84" 60</t>
  </si>
  <si>
    <t>781</t>
  </si>
  <si>
    <t>Dokončovací práce - obklady keramické</t>
  </si>
  <si>
    <t>781731810</t>
  </si>
  <si>
    <t>Demontáž obkladů z obkladaček cihelných kladených do malty</t>
  </si>
  <si>
    <t>"kabřinec"</t>
  </si>
  <si>
    <t>783</t>
  </si>
  <si>
    <t>Dokončovací práce - nátěry</t>
  </si>
  <si>
    <t>783201821</t>
  </si>
  <si>
    <t>Odstranění nátěrů ze zámečnických konstrukcí opálením</t>
  </si>
  <si>
    <t>"vč. odmaštění"</t>
  </si>
  <si>
    <t>"Terasa JV, ocel. kce" (0,13+0,16*2)*6,3+0,13*0,16+0,1*4*(1,7+1,9)</t>
  </si>
  <si>
    <t>"Terasa JV, zábradlí" (1,3+8,05+1,4)*1*2</t>
  </si>
  <si>
    <t>"Terasa JZ-SZ, ocel. kce" (0,1+0,15*2)*11,95+0,1*0,15*2+0,1*4*(3,8+3,1*3)</t>
  </si>
  <si>
    <t>(0,1+0,15*2)*2,07</t>
  </si>
  <si>
    <t>(0,1+0,15*2)*6,12+0,1*0,15*2+0,1*4*(3,1*2)</t>
  </si>
  <si>
    <t>(0,13+0,15*2)*3,63+0,13*0,15+0,1*4*2,42</t>
  </si>
  <si>
    <t>"Terasa JZ-SZ, zábradlí" (5,66+1,04+9,17+1,5)*1,1*2</t>
  </si>
  <si>
    <t>"SZ, dvířka" 2*(0,6+0,06)*(0,5+2*0,06)</t>
  </si>
  <si>
    <t>"SV, dveře" 2*(2,05+0,1)*(0,95+2*0,1)</t>
  </si>
  <si>
    <t>783271001</t>
  </si>
  <si>
    <t>Nátěry polyuretanové kovových doplňkových konstrukcí jednonásobné a 2x email</t>
  </si>
  <si>
    <t>"základní dvousložková epoxidová barva (min. tech. standard S 2300 epolex)"</t>
  </si>
  <si>
    <t>"podkladní barva s obsahem železité slídy (min. tech standard S 2312 epolex)"</t>
  </si>
  <si>
    <t>"vrchní dvousložkový PU email (min. tech. standard U 2065 pragopur)"</t>
  </si>
  <si>
    <t>783821122</t>
  </si>
  <si>
    <t>Nátěry syntetické omítek a betonových povrchů barva dražší matný povrch 1x základní a 2x email</t>
  </si>
  <si>
    <t>"Terasa JZ, beton. sokl pod schody" 1,5*0,2+0,2*0,2*2</t>
  </si>
  <si>
    <t>783904811</t>
  </si>
  <si>
    <t>Odrezivění kovových konstrukcí</t>
  </si>
  <si>
    <t>"30% ploch" 88,158*0,3</t>
  </si>
  <si>
    <t>Celkem</t>
  </si>
  <si>
    <t>Stavba:   Snížení en. náročnosti objektu, Zateplení obvod. pláště, 2.MŠ Karlovy Vary, o.p. Fibichova 5/777,</t>
  </si>
  <si>
    <t>SO2 Stavební úpravy teras</t>
  </si>
  <si>
    <t>JKSO:   801 32</t>
  </si>
  <si>
    <t>Svislé a kompletní konstrukce</t>
  </si>
  <si>
    <t>712</t>
  </si>
  <si>
    <t>Povlakové krytiny</t>
  </si>
  <si>
    <t>762</t>
  </si>
  <si>
    <t>Konstrukce tesařské</t>
  </si>
  <si>
    <t>765</t>
  </si>
  <si>
    <t>Krytiny tvrdé</t>
  </si>
  <si>
    <t>M</t>
  </si>
  <si>
    <t>Práce a dodávky M</t>
  </si>
  <si>
    <t>24-M</t>
  </si>
  <si>
    <t>Montáže vzduchotechnických zařízení</t>
  </si>
  <si>
    <t>B2. SOUPIS STAVEBNÍCH PRACÍ</t>
  </si>
  <si>
    <t>B2. SOUPIS STAVEBNÍCH PRACÍ - REKAPITULACE</t>
  </si>
  <si>
    <t>Objekt:   SO2 Stavební úpravy teras</t>
  </si>
  <si>
    <t>SO1 Zateplení</t>
  </si>
  <si>
    <t>561,949</t>
  </si>
  <si>
    <t>141,365</t>
  </si>
  <si>
    <t>"SV" 11,38*7,7+0,33+0,03+0,66+2,2*0,3+(3,165+6,015)*0,34</t>
  </si>
  <si>
    <t>"SZ" 25,78*7,7-1,2*2,15*28-1,2*1,5-1*2+21,51*0,34+(0,1+0,1)*1,2*12</t>
  </si>
  <si>
    <t>(1,2+2,15*2)*0,34*28+(1+2,2)*0,34+(1,2+1,5*2)*0,34+0,05-1,28+6,7*0,2+6,7*1,7</t>
  </si>
  <si>
    <t>"JV" 25,78*7,7-1,42-2,4*4,23-1,2*2,15-2,4*1,5-3,6*2,15*6-0,9*1,66-2,575*2,33+4,5*0,3+2,48*0,2+0,05</t>
  </si>
  <si>
    <t>(2,4+4,23*2)*0,34+(1,2+2,4+3,6*6+0,9+2,575)*0,34+2,15*16*0,34+1,66*2*0,34+2,33*2*0,34</t>
  </si>
  <si>
    <t>(0,1+0,1)*0,9*6+(15,215+2,43)*0,34</t>
  </si>
  <si>
    <t>"JZ" 11,38*7,7-1,95-1,5*2,19*2-1*2,02*2-1,55*2,02-1,5+0,3+1,715*0,2</t>
  </si>
  <si>
    <t>(1,5*2+1*2+1,55)*0,34+(2,19*4+2,02*6)*0,34</t>
  </si>
  <si>
    <t>2,84*0,34+10,27*2,48</t>
  </si>
  <si>
    <t>"pod mozaikovou omítku"</t>
  </si>
  <si>
    <t>"SV" ((3+2,7)*11,13)/2-1,2*2+(1,6+2,17*2)*0,5+(1,2+2,05*2)*0,34</t>
  </si>
  <si>
    <t>"SZ" ((2,5+2,34)*21,84)/2+((2,34+2,27)*3,18)/2-1,2*1,5*12-0,6*1,2*2-0,4*0,6</t>
  </si>
  <si>
    <t>1,5*2*24*0,34+0,6*4*0,34+(0,4*2+0,6*2)*0,14</t>
  </si>
  <si>
    <t>"JV" 0,99+43,55-0,6*0,9-0,9*0,9*8-0,6*0,45</t>
  </si>
  <si>
    <t>(0,6+0,9*2)*0,34+0,9*18*0,34</t>
  </si>
  <si>
    <t>"JZ" 1,22</t>
  </si>
  <si>
    <t>620991121</t>
  </si>
  <si>
    <t>Zakrývání výplní venkovních otvorů před nástřikem plastických maltovin z lešení</t>
  </si>
  <si>
    <t>"SV" 1,2*2,05+1*2</t>
  </si>
  <si>
    <t>"SZ" 1,2*2,15*28+1*2,1+1,2*1,5+1,2*1,5*12+1,2*0,6*2</t>
  </si>
  <si>
    <t>"JV" 2,4*4,23+1,2*2,15+2,4*2,15+3,6*2,15*6+0,9*1,66+2,575*2,33+0,6*0,9+0,9*0,9*8</t>
  </si>
  <si>
    <t>"JZ" 1,5*2,19*2+1*2,02*2+1,55*2,02</t>
  </si>
  <si>
    <t>"SV" 0,84+26</t>
  </si>
  <si>
    <t>"SZ" 36-0,5*0,6</t>
  </si>
  <si>
    <t>"SZ,ostění" 1,54*2*0,15*12+0,64*2*0,15*2</t>
  </si>
  <si>
    <t>"SZ,parapety" 1,2*0,2*14</t>
  </si>
  <si>
    <t>"SV" 0,79+34,51</t>
  </si>
  <si>
    <t>"SV,ostění" (0,6+0,9*2)*0,15+(0,9+0,9*2)*0,15*2+0,9*2*0,15*6</t>
  </si>
  <si>
    <t>"SV,parapet" 0,6*0,15+0,9*0,15*8</t>
  </si>
  <si>
    <t>"JZ" 0,98</t>
  </si>
  <si>
    <t>622711212</t>
  </si>
  <si>
    <t>"bok markýzi JV a SZ" 0,3*0,3*2</t>
  </si>
  <si>
    <t>622711224</t>
  </si>
  <si>
    <t>"hmoždinky zapuštěné se zátkou, min. standard STR-U"</t>
  </si>
  <si>
    <t>"SV" 1,84*2,611+5,087*2,611+11,38*7,7</t>
  </si>
  <si>
    <t>"SZ" 25,78*7,7-1,2*2,1*28-1*2-1,2*1,5-4,19*0,3-1,3-4,27*0,3+((2,5+3,4)*21,84)/2+((2,34+2,05)*3,18)/2-9,53-1,2*1,5*12-1,2*0,6*2-0,4*0,6</t>
  </si>
  <si>
    <t>"JV" 25,78*7,7+((1,54+2,62)*21,64)/2-2,4*4,23-1,2*2,15-2,4*2,15-3,6*2,15*6-0,9*1,66-2,575*2,33-4,5*0,2-(4,343+9,713)-0,63*0,5-0,6*0,9-0,9*0,9*8</t>
  </si>
  <si>
    <t>2,26*0,55</t>
  </si>
  <si>
    <t>"JZ" 11,38*4+1,11*0,61-1,15*2,19*2</t>
  </si>
  <si>
    <t>"podklad pod držák vlajky" -0,5*0,5*2</t>
  </si>
  <si>
    <t>"podklad pod stožár" -0,5*2</t>
  </si>
  <si>
    <t>"parapety"</t>
  </si>
  <si>
    <t>"SZ" (1,2*14+1,2*13*2+1,2*3)*0,34+0,4*0,14</t>
  </si>
  <si>
    <t>"JV" (0,9*9+2,4+1,2+2,4+3,6*6+0,9)*0,34</t>
  </si>
  <si>
    <t>"JZ" (1,5*2)*0,34</t>
  </si>
  <si>
    <t>622712224</t>
  </si>
  <si>
    <t>"SV" 2,2*0,3+((0,4+0,3)*3,34)/2+((0,47+0,3)*6,19)/2+0,12</t>
  </si>
  <si>
    <t>"SZ" 4,19*0,3+0,55*0,42+2,8*0,42</t>
  </si>
  <si>
    <t>"SZ" ((0,456+0,3)*21,84)/2+((0,5+0,3)*3,18)/2</t>
  </si>
  <si>
    <t>"JV" 4,5*0,3+((2,26+1,36)*0,55)/2+0,55*0,3+4,82*0,3+((0,45+0,3)*1,03)/2</t>
  </si>
  <si>
    <t>"JV" ((0,43+0,62)*5,95)/2+((0,62+0,3)*5,16)/2+((0,3+0,5)*3,47)/2*2+((0,3+0,5)*3,6)/2</t>
  </si>
  <si>
    <t>"JZ" 2,7*0,56+(1,14+0,55+1,025)*0,3+2*0,3+((0,3+0,48)*0,7)/2+10,27*0,3</t>
  </si>
  <si>
    <t>"podklad pod držák vlajky" 0,5*0,5*2</t>
  </si>
  <si>
    <t>"podklad pod stožár" 0,5*2</t>
  </si>
  <si>
    <t>"podklad žebřík" 1*0,5*2</t>
  </si>
  <si>
    <t>622716212</t>
  </si>
  <si>
    <t>"SV, markýzy, zastřešení vstupu" (0,3*2+2,2)*0,15+0,33+0,03</t>
  </si>
  <si>
    <t>"SZ, zastřešení vstupu" 6,7*0,2</t>
  </si>
  <si>
    <t>"JV, markýza, zastřešení vstupu" 4,5*0,2+2,48*0,2</t>
  </si>
  <si>
    <t>"JZ, zastřešení vstupu" 11,93*0,2</t>
  </si>
  <si>
    <t>622716224</t>
  </si>
  <si>
    <t>"SV" 6,51+0,87</t>
  </si>
  <si>
    <t>"JZ" 11,38*2,91+3,14*0,18-1*2,02*2+1,55*2,02-6,265*0,3-0,91</t>
  </si>
  <si>
    <t>"podklad žebřík" -1*0,5*2</t>
  </si>
  <si>
    <t>622731112</t>
  </si>
  <si>
    <t>KZS vnějšího ostění hloubky špalet do 200 mm deskami z polystyrénu EPS tl 20 mm</t>
  </si>
  <si>
    <t>"SZ" 0,6*2+0,4</t>
  </si>
  <si>
    <t>622733112</t>
  </si>
  <si>
    <t>KZS vnějšího ostění hloubky špalet do 400 mm deskami z polystyrénu EPS tl 20 mm</t>
  </si>
  <si>
    <t>"SZ" 1,2*2+1,55*2*12+0,64*2+2,2*2*28+1,55*2+2,02*2</t>
  </si>
  <si>
    <t>"JV" 1,2*3+0,9*2*9+2,4+4,23*2+1,2+2,15*2+2,4+2,15*2+(3,6+2,15*2)*6+0,9+1,66*2+2,575+2,33*2</t>
  </si>
  <si>
    <t>"JZ" (1,5+2,19*2)*2</t>
  </si>
  <si>
    <t>622733112R</t>
  </si>
  <si>
    <t>KZS vnějšího ostění hloubky špalet do 400 mm deskami z miner. vláken tl 20 mm</t>
  </si>
  <si>
    <t>"SV" 1,6+2,17*2</t>
  </si>
  <si>
    <t>"JZ"  1+2,02*2+1+2,02*2+1,55+2,02*2</t>
  </si>
  <si>
    <t>622734212</t>
  </si>
  <si>
    <t>KZS vnějšího ostění hloubky špalet do 500 mm deskami z polystyrénu XPS tl 20 mm</t>
  </si>
  <si>
    <t>"zalomené nadpraží 1PP"</t>
  </si>
  <si>
    <t>"SZ" 1,2*12</t>
  </si>
  <si>
    <t>"JV" 1,2*6</t>
  </si>
  <si>
    <t>622742112</t>
  </si>
  <si>
    <t>"SV" 11,38*0,2-2,2*0,2</t>
  </si>
  <si>
    <t>"SZ" (21,51-1,2*12)*0,2</t>
  </si>
  <si>
    <t>"JV" (2,43+12,22)*0,2</t>
  </si>
  <si>
    <t>"JZ" 2,84*0,2</t>
  </si>
  <si>
    <t>622746212</t>
  </si>
  <si>
    <t>"SV,markýzy"  2,2*0,3</t>
  </si>
  <si>
    <t>"SZ,zastřešení" 6,7*1,72</t>
  </si>
  <si>
    <t>"JV,markýza" 4,5*0,3</t>
  </si>
  <si>
    <t>"JZ, zastřešení" 10,27*2,48</t>
  </si>
  <si>
    <t>622751324</t>
  </si>
  <si>
    <t>KZS lišta zakládací soklová Al tl 1 mm šířky 143 mm</t>
  </si>
  <si>
    <t>"P/19"</t>
  </si>
  <si>
    <t>"SV" 3,34+6,19+0,4</t>
  </si>
  <si>
    <t>"SZ" 3,15+21,9</t>
  </si>
  <si>
    <t>"JV" 1,36+2,67+19</t>
  </si>
  <si>
    <t>"SZ" 4,19</t>
  </si>
  <si>
    <t>"JZ" 10,24</t>
  </si>
  <si>
    <t>"SV" 2,17*2+7,7*2+2,611*2+0,392+0,304+0,3*2</t>
  </si>
  <si>
    <t>"SZ, okna 1PP nadpraží" 1,2*12</t>
  </si>
  <si>
    <t>"SV, zastřešení vstupu" 0,15</t>
  </si>
  <si>
    <t>"SZ, zastřešení vstupu" 0,15</t>
  </si>
  <si>
    <t>"SZ, rohy, vyplne" 7,52+7,7+2,5+2,15*2*28+2,1*2+1,5*2*13+0,6*2*2</t>
  </si>
  <si>
    <t>"JV zastřešení vstupu, markýza" 0,2+0,2*2</t>
  </si>
  <si>
    <t>"JV rohy, výplne" 7,7+0,55+0,9*6+0,9*2*6+0,9*2*3+4,23*2+1,66*2+2,33*2+2,15*2*8</t>
  </si>
  <si>
    <t>"JZ rohy,výplně" 2,19*2*2+2,02*2*3</t>
  </si>
  <si>
    <t>622754111</t>
  </si>
  <si>
    <t>KZS lišta začišťovací s tkaninou u oken, dveří, výloh</t>
  </si>
  <si>
    <t>"SV" 1,2+2,1*2+0,9+2,05*2</t>
  </si>
  <si>
    <t>"SZ" (1,2+2,15*2)*28+(1+2,05*2)+(1,16+1,05*2)+(1,2+1,5*2)*12+(1,2+0,6*2)*2</t>
  </si>
  <si>
    <t>"JV" (2,4+4,73*2)+(1,2+2,15*2)+(2,4*2,15*2)+(3,6+2,15*2)*6+(0,9+1,66*2)+(2,575+2,33*2)+(0,6*0,9*2)+(0,9+0,9*2)*8</t>
  </si>
  <si>
    <t>"JZ" (1,5+2,19*2)*2+(1+2,02*2)*2+(1,55+2,02*2)</t>
  </si>
  <si>
    <t>"SV, det2" 2,2</t>
  </si>
  <si>
    <t>"SZ,římsa" 6,73</t>
  </si>
  <si>
    <t>"SZ,parapety" 1,2*43</t>
  </si>
  <si>
    <t>"JV,římsa" 4,5+2,48</t>
  </si>
  <si>
    <t>"JV parapety" 2,4+1,2+2,4+3,6*6+0,9+0,6+0,9*8</t>
  </si>
  <si>
    <t>"JZ římsa" 11,99</t>
  </si>
  <si>
    <t>"JZ parapety" 1,5*2</t>
  </si>
  <si>
    <t>622755111R1</t>
  </si>
  <si>
    <t>KZS připojovací profil pro oplechování</t>
  </si>
  <si>
    <t>"plastový profil s integrovanou síťovinou a okapničkou pro napojení KZS na oplechování"</t>
  </si>
  <si>
    <t>"min. tech. standard Baumit"</t>
  </si>
  <si>
    <t>"det2" 2,2+4,5</t>
  </si>
  <si>
    <t>"SV" 1,6+3,165+2,2+6,015</t>
  </si>
  <si>
    <t>"SV,zastřešení vstupu" 1,685</t>
  </si>
  <si>
    <t>"SZ, zastřešení vstupu" 4,19+2,51</t>
  </si>
  <si>
    <t>"SZ, nadpraží " 1,2*43+1</t>
  </si>
  <si>
    <t>"SZ" 21,51+0,3</t>
  </si>
  <si>
    <t>"JV" 2,43+15,22</t>
  </si>
  <si>
    <t>"JV markýza" 4,5+2*0,3</t>
  </si>
  <si>
    <t>"JV nadpraží" 2,4+1,2+2,4+3,6*6+0,9+2,6+0,6+0,9*2+0,3</t>
  </si>
  <si>
    <t>"JV zstřešení vstupu" 2,5</t>
  </si>
  <si>
    <t>"JZ zastřešení vstupu" 11,96</t>
  </si>
  <si>
    <t>"JZ nadpraží" 1,5*2+1*2+1,55</t>
  </si>
  <si>
    <t>"JZ det D3" 2,84</t>
  </si>
  <si>
    <t>622903110</t>
  </si>
  <si>
    <t>Mytí s odmaštěním vnějších omítek stupně složitosti 1 a 2 tlakovou vodou</t>
  </si>
  <si>
    <t>"silikonové" 561,949</t>
  </si>
  <si>
    <t>"mozaiková" 141,365</t>
  </si>
  <si>
    <t>624601113R</t>
  </si>
  <si>
    <t>Tmelení spár průřezu 20x20 mm trvale plastickým tmelem vhodným do exteriéru</t>
  </si>
  <si>
    <t>"parapety" 1,2*14+1,2*13*2+1,2*3+0,4+0,9*9+2,4+1,2+2,4+3,6*6+0,9+1,5*2</t>
  </si>
  <si>
    <t>"zastřešení vstupu" 4,19+2,51+2,48+1,715+10,27</t>
  </si>
  <si>
    <t>283766140</t>
  </si>
  <si>
    <t>provazec těsnící z pěnového polyetylénu min. tech. standard Mirelon d = 10 mm / 6 šňůr</t>
  </si>
  <si>
    <t>"det2+parapety" 98,3*1,1</t>
  </si>
  <si>
    <t>"zastřešení vstupu" (4,19+2,51+2,48+1,715+10,27)*1,1</t>
  </si>
  <si>
    <t>627991003</t>
  </si>
  <si>
    <t>Těsnění nebo vnější úpravy spár obvodového pláště pásem mikroporezní pryží</t>
  </si>
  <si>
    <t>"det D1, oplechování atiky"</t>
  </si>
  <si>
    <t>"SV" 11,38</t>
  </si>
  <si>
    <t>"JZ" 11,38</t>
  </si>
  <si>
    <t>"SZ" 25,78</t>
  </si>
  <si>
    <t>"SZ, napojení zastřešení na svislou" 4,19</t>
  </si>
  <si>
    <t>"JZ, napojení na svislou" 10,27</t>
  </si>
  <si>
    <t>590711490</t>
  </si>
  <si>
    <t>páska komprimovaná PU illmod 600 10-18x20 šedá</t>
  </si>
  <si>
    <t>"det1" 48,54*1,03</t>
  </si>
  <si>
    <t>"SZ, napojení zastřešení na svislou" 4,19*1,03</t>
  </si>
  <si>
    <t>"JZ, napojení na svislou" 10,27*1,03</t>
  </si>
  <si>
    <t>629451112</t>
  </si>
  <si>
    <t>Vyrovnávací vrstva pod klempířské prvky z MC š do 300 mm</t>
  </si>
  <si>
    <t>"SZ" 1,2*14+1,2*13*2+1,2*3+0,4</t>
  </si>
  <si>
    <t>"JV" 0,9*9+2,4+1,2+2,4+3,6*6+0,9</t>
  </si>
  <si>
    <t>"JZ" 1,5*2</t>
  </si>
  <si>
    <t>644941111</t>
  </si>
  <si>
    <t>Osazování ventilačních mřížek velikosti do 150 x 150 mm</t>
  </si>
  <si>
    <t>"montáž P/20"</t>
  </si>
  <si>
    <t>"SV" 8</t>
  </si>
  <si>
    <t>"SZ" 20</t>
  </si>
  <si>
    <t>"JV" 19</t>
  </si>
  <si>
    <t>"JZ" 8</t>
  </si>
  <si>
    <t>562</t>
  </si>
  <si>
    <t>562431310</t>
  </si>
  <si>
    <t>mřížka ventilační PVC hranatá, bez uzávěru PK 15 x 15</t>
  </si>
  <si>
    <t>"P/20"</t>
  </si>
  <si>
    <t>"Z/02" 1</t>
  </si>
  <si>
    <t>"Z/03" 2</t>
  </si>
  <si>
    <t>553414610</t>
  </si>
  <si>
    <t>průvětrník s Al mřížkou a síťkou proti hmyzu 15x30 cm bez klapek</t>
  </si>
  <si>
    <t>553414610R1</t>
  </si>
  <si>
    <t>"pro P/20"</t>
  </si>
  <si>
    <t>"JV, Z/02" 1</t>
  </si>
  <si>
    <t>"JV,Z/03" 2</t>
  </si>
  <si>
    <t>"JV,Z/04" 1</t>
  </si>
  <si>
    <t>286112380</t>
  </si>
  <si>
    <t>trubka KGEM s hrdlem 150X4,0X500 SN4KOEX,PVC</t>
  </si>
  <si>
    <t>"průchodka pro P/20"</t>
  </si>
  <si>
    <t>286112380R1</t>
  </si>
  <si>
    <t>prostupka tepelnou izolací z nerez plechu, s přírubou pro připevnění průvětrníku 150/300 mm</t>
  </si>
  <si>
    <t>"průchodka pro Z/02"</t>
  </si>
  <si>
    <t>"JV" 1</t>
  </si>
  <si>
    <t>"pro Z/03, JV" 2</t>
  </si>
  <si>
    <t>286112380R2</t>
  </si>
  <si>
    <t>prostupka tepelnou izolací z nerez plechu, s přírubou pro připevnění průvětrníku 630/500 mm</t>
  </si>
  <si>
    <t>"průchodka pro Z/04"</t>
  </si>
  <si>
    <t>112,068</t>
  </si>
  <si>
    <t>003</t>
  </si>
  <si>
    <t>941111122</t>
  </si>
  <si>
    <t>Montáž lešení řadového trubkového lehkého s podlahami zatížení do 200 kg/m2 š do 1,2 m v do 25 m</t>
  </si>
  <si>
    <t>(2*(25,78+2*1,2)+2*(11,38+2*1,2))*10,8</t>
  </si>
  <si>
    <t>941111222</t>
  </si>
  <si>
    <t>Příplatek k lešení řadovému trubkovému lehkému s podlahami š 1,2 m v 25 m za první a ZKD den použití</t>
  </si>
  <si>
    <t>906,336*45</t>
  </si>
  <si>
    <t>941111822</t>
  </si>
  <si>
    <t>Demontáž lešení řadového trubkového lehkého s podlahami zatížení do 200 kg/m2 š do 1,2 m v do 25 m</t>
  </si>
  <si>
    <t>906,336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</si>
  <si>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</si>
  <si>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</si>
  <si>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</si>
  <si>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</si>
  <si>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</si>
  <si>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umělýách vláken</t>
  </si>
  <si>
    <t>944711111</t>
  </si>
  <si>
    <t>Montáž záchytné stříšky š do 1,5 m</t>
  </si>
  <si>
    <t>1,2+2,2</t>
  </si>
  <si>
    <t>944711211</t>
  </si>
  <si>
    <t>Příplatek k záchytné stříšce š do 1,5 m za první a ZKD den použití</t>
  </si>
  <si>
    <t>3,4*45</t>
  </si>
  <si>
    <t>944711811</t>
  </si>
  <si>
    <t>Demontáž záchytné stříšky š do 1,5 m</t>
  </si>
  <si>
    <t>3,4</t>
  </si>
  <si>
    <t>952901110</t>
  </si>
  <si>
    <t>Čištění budov mytím vnějších ploch oken a dveří</t>
  </si>
  <si>
    <t>1,6*2,1+1*2,05+1,2*2,15*28+1*2,05+1,2*1,5+1,2*1,5*12+1,2*0,6*2+0,45*0,6</t>
  </si>
  <si>
    <t>2,4*4,23+1,2*2,15+2,4*2,15+3,6*2,15*6+0,9*1,66+2,575*2,33+0,6*0,9+0,9*0,9*8</t>
  </si>
  <si>
    <t>1,5*2,19*2+1*2,05*2+1,55*2,05</t>
  </si>
  <si>
    <t>952901111</t>
  </si>
  <si>
    <t>Vyčištění budov bytové a občanské výstavby při výšce podlaží do 4 m</t>
  </si>
  <si>
    <t>"terasa JZ-SZ" 6,59*1,52+(8,21-1,52)*2,28+1,09*1,95+1,52*(0,13+1,85)</t>
  </si>
  <si>
    <t>"terasa JV" 6,55*(1,5-0,14+0,02)+0,973*1,21+1,52*1,21</t>
  </si>
  <si>
    <t>953942627</t>
  </si>
  <si>
    <t>Osazování praporových konzol bez jejich dodání, vč. demontáže</t>
  </si>
  <si>
    <t>553R1</t>
  </si>
  <si>
    <t>Držák na vlajku nástěnný</t>
  </si>
  <si>
    <t>953943111R1</t>
  </si>
  <si>
    <t>Orientační tabulka - státní znak - demontáž, likvidace, výroba, dodávka, montáž včetně příslušenství pro kompletní montáž</t>
  </si>
  <si>
    <t>"A/07, normované rozměry"</t>
  </si>
  <si>
    <t>"Materiál-plast tl. 5 mm - lehká pěněná PVC deska laminovaná"</t>
  </si>
  <si>
    <t>"nenasákavá, samozhášivá, odolná proti nárazu, působení povětrnosti a UV záření" 1</t>
  </si>
  <si>
    <t>953943111R2</t>
  </si>
  <si>
    <t>Orientační tabulka - číslo orientační-demontáž, likvidace,výroba,dodávka a montáž včetně příslušenství pro kompletní montáž</t>
  </si>
  <si>
    <t>"A/09, normované rozměry"</t>
  </si>
  <si>
    <t>953943111R3</t>
  </si>
  <si>
    <t>Demontáž a zpětná montáž stáv. schránky, vč. všech potřebných připojovacích prostředků</t>
  </si>
  <si>
    <t>"A/08" 1</t>
  </si>
  <si>
    <t>953943111R4</t>
  </si>
  <si>
    <t>Orientační tabulka - číslo popisné-demontáž, likvidace,výroba,dodávka a montáž včetně příslušenství pro kompletní montáž</t>
  </si>
  <si>
    <t>"A/10, normované rozměry"</t>
  </si>
  <si>
    <t>953943111R5</t>
  </si>
  <si>
    <t>Orientační tabulka s nápisem označení zařízení-demontáž, likvidace,výroba,dodávka a montáž včetně příslušenství pro kompletní montáž</t>
  </si>
  <si>
    <t>"A/11,  rozměry 700x500 mm"</t>
  </si>
  <si>
    <t>"nápis upřesnit s uživatelem objektu"</t>
  </si>
  <si>
    <t>311</t>
  </si>
  <si>
    <t>311863020R1</t>
  </si>
  <si>
    <t>požární žebřík - demontáž stávajícího, likvidace, výroba,dodávka a montáž nového</t>
  </si>
  <si>
    <t>"Nástěnný pořární žebřík s ochranným košem dle ČSN 74 3282, vč. zábradlí na střeše a všech kotevních a montážních prvků""</t>
  </si>
  <si>
    <t>"spodní část odnímatelná"</t>
  </si>
  <si>
    <t>"dl. cca 9,5 m + zábradlí l=1,2+1,2 - žárově zinkovaný" 1</t>
  </si>
  <si>
    <t>953962112</t>
  </si>
  <si>
    <t>Kotvy chemickým tmelem M 10 hl 80 mm do zdiva z plných cihel s vyvrtáním otvoru</t>
  </si>
  <si>
    <t>"kotvení držáků na vlajku" 2*3</t>
  </si>
  <si>
    <t>953962113</t>
  </si>
  <si>
    <t>Kotvy chemickým tmelem M 12 hl 80 mm do zdiva z plných cihel s vyvrtáním otvoru</t>
  </si>
  <si>
    <t>"kotvení žebříku" 6*2</t>
  </si>
  <si>
    <t>"kotvení stožáru" 4*2</t>
  </si>
  <si>
    <t>953965117</t>
  </si>
  <si>
    <t>Kotevní šroub pro chemické kotvy M 10 dl dle technolog. předpisu výrobce</t>
  </si>
  <si>
    <t>953965123</t>
  </si>
  <si>
    <t>Kotevní šroub pro chemické kotvy M 12 dl dle technolog. předpisu výrobce</t>
  </si>
  <si>
    <t>979011121</t>
  </si>
  <si>
    <t>Svislá doprava suti a vybouraných hmot ZKD podlaží</t>
  </si>
  <si>
    <t>10,328*2</t>
  </si>
  <si>
    <t>10,328*19</t>
  </si>
  <si>
    <t>712311101</t>
  </si>
  <si>
    <t>Provedení povlakové krytiny střech do 10° za studena lakem penetračním nebo asfaltovým</t>
  </si>
  <si>
    <t>48,54*(0,45+0,1)</t>
  </si>
  <si>
    <t>111</t>
  </si>
  <si>
    <t>111631490R1</t>
  </si>
  <si>
    <t>asfaltová penetrační emulze na dřevo</t>
  </si>
  <si>
    <t>"cca 0,3 kg/m2"  26,697*0,3/1000</t>
  </si>
  <si>
    <t>712341559</t>
  </si>
  <si>
    <t>Provedení povlakové krytiny střech do 10° pásy NAIP přitavením v plné ploše</t>
  </si>
  <si>
    <t>48,54*(0,45+0,1+0,15)</t>
  </si>
  <si>
    <t>628</t>
  </si>
  <si>
    <t>628522640</t>
  </si>
  <si>
    <t>pás s modifikovaným asfaltem , min. tech. standard Glastek 40 special mineral</t>
  </si>
  <si>
    <t>"det1"  33,978*1,15</t>
  </si>
  <si>
    <t>998712101</t>
  </si>
  <si>
    <t>Přesun hmot pro krytiny povlakové v objektech v do 6 m</t>
  </si>
  <si>
    <t>713111111</t>
  </si>
  <si>
    <t>Montáž izolace tepelné vrchem stropů volně kladenými rohožemi, pásy, dílci, deskami</t>
  </si>
  <si>
    <t>25,78*0,3</t>
  </si>
  <si>
    <t>631481500</t>
  </si>
  <si>
    <t>deska minerální izolační ORSIL UNI 600x1200 mm tl.40 mm</t>
  </si>
  <si>
    <t>"det A" 7,734*1,03</t>
  </si>
  <si>
    <t>998713102</t>
  </si>
  <si>
    <t>Přesun hmot pro izolace tepelné v objektech v do 12 m</t>
  </si>
  <si>
    <t>748</t>
  </si>
  <si>
    <t>Elektromontáže - osvětlovací zařízení a svítidla</t>
  </si>
  <si>
    <t>741</t>
  </si>
  <si>
    <t>748112211</t>
  </si>
  <si>
    <t>Montáž svítidlo žárovkové průmysl nástěnné přisazené 1zdroj s košem</t>
  </si>
  <si>
    <t>"A/03, vč. demontáže, stávající venkovní svítidla" 2</t>
  </si>
  <si>
    <t>762341036</t>
  </si>
  <si>
    <t>Bednění střech rovných z desek OSB tl 22 mm na sraz šroubovaných na rošt</t>
  </si>
  <si>
    <t>"det A"</t>
  </si>
  <si>
    <t>25,78*0,45</t>
  </si>
  <si>
    <t>762342214</t>
  </si>
  <si>
    <t>Montáž laťování na střechách jednoduchých sklonu do 60° osové vzdálenosti do 360 mm</t>
  </si>
  <si>
    <t>48,54*0,45</t>
  </si>
  <si>
    <t>605</t>
  </si>
  <si>
    <t>605141130</t>
  </si>
  <si>
    <t>řezivo jehličnaté,střešní latě impregnované dl 2 - 3,5 m</t>
  </si>
  <si>
    <t>48,54*0,04*0,06*2</t>
  </si>
  <si>
    <t>762395000</t>
  </si>
  <si>
    <t>Spojovací prostředky pro montáž krovu, bednění, laťování, světlíky, klíny</t>
  </si>
  <si>
    <t>0,233</t>
  </si>
  <si>
    <t>998762102</t>
  </si>
  <si>
    <t>Přesun hmot pro kce tesařské v objektech v do 12 m</t>
  </si>
  <si>
    <t>764211521</t>
  </si>
  <si>
    <t>Krytina Zn-Ti tl 0,7 mm hladká střešní ze svitků š 670 mm do 30°</t>
  </si>
  <si>
    <t>"K/02, krytina zastřešení hl. vstupu (terasa JZ-SZ)" 1,73*6,73+2,52*10,27</t>
  </si>
  <si>
    <t>764296520R</t>
  </si>
  <si>
    <t>Střešní prvky Zn-Ti - připojovací dilatační lišta rš 250 mm</t>
  </si>
  <si>
    <t>"SZ" 4,2</t>
  </si>
  <si>
    <t>"JZ" 10,3</t>
  </si>
  <si>
    <t>764311822</t>
  </si>
  <si>
    <t>Demontáž krytina hladká tabule 2000x1000 mm sklon do 30° plocha přes 25 m2</t>
  </si>
  <si>
    <t>"krytina zastřešení hl. vstupu - terasa JZ-SZ" 1,73*6,73+2,52*10,27</t>
  </si>
  <si>
    <t>764396810</t>
  </si>
  <si>
    <t>Demontáž krycí dilatační lišta rš 250 mm do 30°</t>
  </si>
  <si>
    <t>764410850</t>
  </si>
  <si>
    <t>Demontáž oplechování parapetu rš do 330 mm</t>
  </si>
  <si>
    <t>"K/05" 1,25*(44-14)</t>
  </si>
  <si>
    <t>"K/06" 2,45*1</t>
  </si>
  <si>
    <t>"K/07" 2,45*1</t>
  </si>
  <si>
    <t>"K/08" 3,65*6</t>
  </si>
  <si>
    <t>"K/09" 0,95*9</t>
  </si>
  <si>
    <t>"K/10" 0,65*1</t>
  </si>
  <si>
    <t>"K/11" 1,55*2</t>
  </si>
  <si>
    <t>764421870</t>
  </si>
  <si>
    <t>Demontáž oplechování říms rš do 500 mm</t>
  </si>
  <si>
    <t>"SV" 2,2</t>
  </si>
  <si>
    <t>"JV" 4,5</t>
  </si>
  <si>
    <t>764430840</t>
  </si>
  <si>
    <t>Demontáž oplechování zdí rš do 500 mm</t>
  </si>
  <si>
    <t>"SV" 11,38-2*0,14</t>
  </si>
  <si>
    <t>"JZ" 11,38-0,14*2</t>
  </si>
  <si>
    <t>"SZ" 25,78-0,14*2</t>
  </si>
  <si>
    <t>"JV" 25,78-0,14*2</t>
  </si>
  <si>
    <t>764521560</t>
  </si>
  <si>
    <t>Oplechování Zn-Ti říms rš 400 mm</t>
  </si>
  <si>
    <t>"K/03, det. D2"</t>
  </si>
  <si>
    <t>764530560</t>
  </si>
  <si>
    <t>Oplechování Zn-Ti zdí rš 650 mm včetně rohů</t>
  </si>
  <si>
    <t>"K/04"</t>
  </si>
  <si>
    <t>"JV" 25,78</t>
  </si>
  <si>
    <t>764711192</t>
  </si>
  <si>
    <t>Montáž oplechování parapetu přes rš 250 mm</t>
  </si>
  <si>
    <t>"K/05" 1,25*44</t>
  </si>
  <si>
    <t>553498200</t>
  </si>
  <si>
    <t>plech parapetní venkovní min. tech. standard RBB 40 š 400 mm</t>
  </si>
  <si>
    <t>553498400</t>
  </si>
  <si>
    <t>koncovka parapetního plechu Al š 310 mm</t>
  </si>
  <si>
    <t>pár</t>
  </si>
  <si>
    <t>"K/05" 44</t>
  </si>
  <si>
    <t>"K/06" 1</t>
  </si>
  <si>
    <t>"K/07" 1</t>
  </si>
  <si>
    <t>"K/08" 6</t>
  </si>
  <si>
    <t>"K/09" 9</t>
  </si>
  <si>
    <t>"K/10" 1</t>
  </si>
  <si>
    <t>"K/11" 2</t>
  </si>
  <si>
    <t>998764102</t>
  </si>
  <si>
    <t>Přesun hmot pro konstrukce klempířské v objektech v do 12 m</t>
  </si>
  <si>
    <t>765901151R</t>
  </si>
  <si>
    <t>Zakrytí šikmých střech podstřešní hydroizolační folií  antikondenzační</t>
  </si>
  <si>
    <t>"difuzní fólie pod plechovou krytinu s integrovanou separační vrstvou"</t>
  </si>
  <si>
    <t>"min. tech. standard Delta Trela Plus"</t>
  </si>
  <si>
    <t>"zastřešení hl. vstupu - terasa JZ-SZ"  1,73*6,73+2,52*10,27</t>
  </si>
  <si>
    <t>"SV, římsa" 2,2*0,3</t>
  </si>
  <si>
    <t>998765102</t>
  </si>
  <si>
    <t>Přesun hmot pro krytiny tvrdé v objektech v do 12 m</t>
  </si>
  <si>
    <t>21-M</t>
  </si>
  <si>
    <t>Elektromontáže</t>
  </si>
  <si>
    <t>921</t>
  </si>
  <si>
    <t>210220101R</t>
  </si>
  <si>
    <t>Demontáž,dodávka+montáž vodič svodový z tyčí FeZn na konzolách, vč. revize, napojení na stávající uzemnění</t>
  </si>
  <si>
    <t>"vč. štítků a ochranných úhelníků"</t>
  </si>
  <si>
    <t>"SZ" 10,8+10,2</t>
  </si>
  <si>
    <t>"JV" 9,6+10,6</t>
  </si>
  <si>
    <t>210800111R</t>
  </si>
  <si>
    <t>Přeložení stáv. vedení pod omítku, vč. demontáže,dodávky kabelů,montáže,přezkoušení</t>
  </si>
  <si>
    <t>"SV" 1+0,5</t>
  </si>
  <si>
    <t>"SZ" 3,5+7,8+2,8+1,1</t>
  </si>
  <si>
    <t>"JV" 1,6+1,6+4,9+1,5</t>
  </si>
  <si>
    <t>22-M</t>
  </si>
  <si>
    <t>Montáže oznam. a zabezp. zařízení</t>
  </si>
  <si>
    <t>922</t>
  </si>
  <si>
    <t>220730051R1</t>
  </si>
  <si>
    <t>D+M stožáru anténního vč. kotevní konstrukce</t>
  </si>
  <si>
    <t>"A/01"</t>
  </si>
  <si>
    <t>"l=cca 4300 mm, vč. držáků, žárově zinkovaná konstrukce, vč. připevňovacích prvků a krytky, veškeré kotevní prvky rovněž bezúdržbové" 1</t>
  </si>
  <si>
    <t>22R2</t>
  </si>
  <si>
    <t>Demontáž a zpětná montáž stávajícího čidla na fasádě</t>
  </si>
  <si>
    <t>"A/02" 3</t>
  </si>
  <si>
    <t>22R3</t>
  </si>
  <si>
    <t>"A/04, kotelna" 1</t>
  </si>
  <si>
    <t>R</t>
  </si>
  <si>
    <t>22HZS</t>
  </si>
  <si>
    <t>Hodinová zúčtovací sazba montér slaboproudých zařízení - dmt + montáž stávajícího systému</t>
  </si>
  <si>
    <t>hod</t>
  </si>
  <si>
    <t>10</t>
  </si>
  <si>
    <t>22PM</t>
  </si>
  <si>
    <t>Přidružený materiál</t>
  </si>
  <si>
    <t>%</t>
  </si>
  <si>
    <t>3142/100*3</t>
  </si>
  <si>
    <t>22PPV</t>
  </si>
  <si>
    <t>Podíl přidružrných výkonů</t>
  </si>
  <si>
    <t>3142/100*1</t>
  </si>
  <si>
    <t>22R4</t>
  </si>
  <si>
    <t>Demontáž a zpětná montáž stávajícího zvonkového tabla na fasádě</t>
  </si>
  <si>
    <t>"A/05" 2</t>
  </si>
  <si>
    <t>22ZV</t>
  </si>
  <si>
    <t>Zednické výpomoci</t>
  </si>
  <si>
    <t>924</t>
  </si>
  <si>
    <t>240071022R1</t>
  </si>
  <si>
    <t>Dodávka+Montáž mřížka krycí pro osazení do zdi velikost 630 x 500</t>
  </si>
  <si>
    <t>"Z/04" 1</t>
  </si>
  <si>
    <t>B1. SOUPIS STAVEBNÍCH PRACÍ</t>
  </si>
  <si>
    <t>B1. SOUPIS STAVEBNÍCH PRACÍ - REKAPITULACE</t>
  </si>
  <si>
    <t>Objekt:   SO1 Zateplení</t>
  </si>
  <si>
    <t>Montáže vzduchotech. zařízení</t>
  </si>
  <si>
    <t xml:space="preserve">B. SOUPIS STAVEBNÍCH PRACÍ - REKAPITULACE </t>
  </si>
  <si>
    <t>Celkem bez DPH</t>
  </si>
  <si>
    <t>SO1</t>
  </si>
  <si>
    <t xml:space="preserve">Zateplení </t>
  </si>
  <si>
    <t xml:space="preserve">SO2 </t>
  </si>
  <si>
    <t>Stavební úpravy teras</t>
  </si>
  <si>
    <t>A. SOUHRNNÁ REKAPITULACE NÁKLADŮ</t>
  </si>
  <si>
    <t>JKSO:  801 32</t>
  </si>
  <si>
    <t>Náklady stavby</t>
  </si>
  <si>
    <t>Cena (Kč)</t>
  </si>
  <si>
    <t>B. SOUPIS STAVEBNÍCH PRACÍ</t>
  </si>
  <si>
    <t>Náklady stavby celkem (bez DPH)</t>
  </si>
  <si>
    <t>Ostatní související náklady:</t>
  </si>
  <si>
    <t>C. VEDLEJŠÍ A OSTATNÍ NÁKLADY</t>
  </si>
  <si>
    <t>Ostatní související náklady celkem (bez DPH)</t>
  </si>
  <si>
    <t>Celková cena bez DPH</t>
  </si>
  <si>
    <t>DPH 21%</t>
  </si>
  <si>
    <t>Celková cena včetně DPH</t>
  </si>
  <si>
    <t>Stavba:   Snížení en. náročnosti objektu, Zateplení obvod. pláště, 2.MŠ Karlovy Vary, o.p. Fibichova 5/777</t>
  </si>
  <si>
    <t>SO1 Zateplení, SO2 Stavební úpravy teras</t>
  </si>
  <si>
    <t>Objednatel:   Statutární město K. Vary, Moskevská 21, K. Vary</t>
  </si>
  <si>
    <t>Pol.</t>
  </si>
  <si>
    <t>Popis položky</t>
  </si>
  <si>
    <t>m.j.</t>
  </si>
  <si>
    <t>Množství</t>
  </si>
  <si>
    <t>Jedn. cena
Kč/m.j.</t>
  </si>
  <si>
    <t>Celková cena
Kč</t>
  </si>
  <si>
    <t>0</t>
  </si>
  <si>
    <t>Vedlejší a ostatní náklady</t>
  </si>
  <si>
    <t>01325</t>
  </si>
  <si>
    <t>soubor</t>
  </si>
  <si>
    <t>03</t>
  </si>
  <si>
    <t>Zařízení staveniště viz VON-PŘÍLOHA1, bod 1.</t>
  </si>
  <si>
    <t>0441</t>
  </si>
  <si>
    <t>Revize hromosvodu</t>
  </si>
  <si>
    <t>04521</t>
  </si>
  <si>
    <t>04522</t>
  </si>
  <si>
    <t>0453</t>
  </si>
  <si>
    <t>Koordinační činnost</t>
  </si>
  <si>
    <t>VEDLEJŠÍ A OSTATNÍ NÁKLADY CELKEM :</t>
  </si>
  <si>
    <t>Objekt:   SO1 Zateplení, SO2 Stavební úpravy teras</t>
  </si>
  <si>
    <t>"K/13"</t>
  </si>
  <si>
    <t>"K/03, JV" 4,5</t>
  </si>
  <si>
    <t>Dokumentace skutečného provedení stavby, viz. VON-PŘÍLOHA1, bod 5.</t>
  </si>
  <si>
    <t>Kompletační činnost - Doklady požadované k předání a převzetí díla viz VON-PŘÍLOHA1, bod 6</t>
  </si>
  <si>
    <t>Kompletační činnost - Fotodokumentace průběhu stavby viz VON-PŘÍLOHA1, bod 4.</t>
  </si>
  <si>
    <t>0326</t>
  </si>
  <si>
    <t>Přechodné dopravní značení, viz VON-PŘÍLOHA1, bod 2.</t>
  </si>
  <si>
    <t>0322</t>
  </si>
  <si>
    <t>Zábor veřejného prostranství viz VON-PŘÍLOHA1, bod 3.</t>
  </si>
  <si>
    <t>Vnější omítka silikonová tenkovrstvá probarvená min. tech. standard Baumit Silokontop zatřená (škrábaná) tl 2 mm</t>
  </si>
  <si>
    <t>Vnější omítka akrylátová tenkovrstvá mozaiková tl. do 4 mm, min. tech. standard Baumit MosaikTop</t>
  </si>
  <si>
    <t>KZS stěn budov pod omítku deskami z polystyrénu EPS tl 140 mm s hmoždinkami s kovovým trnem, min. tech. standard Baumit Pro</t>
  </si>
  <si>
    <t>KZS stěn budov pod omítku deskami z polystyrénu EPS tl 20 mm s hmoždinkami s kovovým trnem, min. tech. standard Baumit Pro</t>
  </si>
  <si>
    <t>KZS stěn budov pod omítku deskami z polystyrénu XPS tl 20 mm s hmoždinkami s kovovým trnem, min. tech. standard Baumit Pro</t>
  </si>
  <si>
    <t>KZS stěn budov pod omítku deskami z polystyrénu XPS tl 140 mm s hmoždinkami s kovovým trnem, min. tech. standard Baumit Pro</t>
  </si>
  <si>
    <t>KZS stěn budov pod omítku deskami z minerálních vláken s podélnou orientací tl 20 mm, min. tech. standard Baumit Pro</t>
  </si>
  <si>
    <t>KZS stěn budov pod omítku deskami z minerálních vláken s podélnou orientací tl 140 mm, min. tech. standard Baumit Pro</t>
  </si>
  <si>
    <t>KZS venkovních podhledů budov deskami z polystyrénu XPS tl 20 mm s hmoždinkami s plastovým trnem, min. tech. standard Baumit Pro</t>
  </si>
  <si>
    <t>KZS venkovních podhledů budov deskami z minerálních vláken s podélnou orientací tl 20 mm, min. tech. standard Baumit Pro</t>
  </si>
  <si>
    <t>Vnější omítka silikonová tenkovrstvá probarvená min. tech. standard Baumit Silikontop zatřená (škrábaná) tl 2 mm</t>
  </si>
  <si>
    <t>KZS venkovních podhledů budov deskami z polystyrénu EPS tl 20 mm s hmoždinkami s kovovým trnem, min. tech. standard Baumit Pro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</si>
</sst>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_-* #,##0\ &quot;Kč&quot;_-;\-* #,##0\ &quot;Kč&quot;_-;_-* &quot;-&quot;??\ &quot;Kč&quot;_-;_-@_-"/>
  </numFmts>
  <fonts count="56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9"/>
      <color indexed="18"/>
      <name val="Arial CE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0"/>
    </font>
    <font>
      <b/>
      <sz val="10"/>
      <color indexed="10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 applyAlignment="0">
      <protection locked="0"/>
    </xf>
    <xf numFmtId="0" fontId="0" fillId="0" borderId="0" applyAlignment="0">
      <protection locked="0"/>
    </xf>
    <xf numFmtId="0" fontId="10" fillId="0" borderId="0">
      <alignment/>
      <protection/>
    </xf>
    <xf numFmtId="0" fontId="11" fillId="0" borderId="0" applyAlignment="0">
      <protection locked="0"/>
    </xf>
    <xf numFmtId="0" fontId="0" fillId="0" borderId="0" applyAlignment="0">
      <protection locked="0"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6" fontId="7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1" fillId="33" borderId="0" xfId="51" applyFont="1" applyFill="1" applyAlignment="1" applyProtection="1">
      <alignment horizontal="left"/>
      <protection/>
    </xf>
    <xf numFmtId="0" fontId="2" fillId="33" borderId="0" xfId="51" applyFont="1" applyFill="1" applyAlignment="1" applyProtection="1">
      <alignment horizontal="left"/>
      <protection/>
    </xf>
    <xf numFmtId="0" fontId="0" fillId="0" borderId="0" xfId="51" applyFont="1" applyAlignment="1">
      <alignment horizontal="left" vertical="top"/>
      <protection locked="0"/>
    </xf>
    <xf numFmtId="0" fontId="3" fillId="33" borderId="0" xfId="51" applyFont="1" applyFill="1" applyAlignment="1" applyProtection="1">
      <alignment horizontal="left"/>
      <protection/>
    </xf>
    <xf numFmtId="0" fontId="4" fillId="33" borderId="0" xfId="51" applyFont="1" applyFill="1" applyAlignment="1" applyProtection="1">
      <alignment horizontal="left"/>
      <protection/>
    </xf>
    <xf numFmtId="0" fontId="4" fillId="34" borderId="1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Alignment="1">
      <alignment horizontal="left" wrapText="1"/>
      <protection locked="0"/>
    </xf>
    <xf numFmtId="166" fontId="9" fillId="0" borderId="0" xfId="51" applyNumberFormat="1" applyFont="1" applyAlignment="1">
      <alignment horizontal="right"/>
      <protection locked="0"/>
    </xf>
    <xf numFmtId="0" fontId="3" fillId="0" borderId="0" xfId="51" applyFont="1" applyAlignment="1">
      <alignment horizontal="left" wrapText="1"/>
      <protection locked="0"/>
    </xf>
    <xf numFmtId="166" fontId="3" fillId="0" borderId="0" xfId="51" applyNumberFormat="1" applyFont="1" applyAlignment="1">
      <alignment horizontal="right"/>
      <protection locked="0"/>
    </xf>
    <xf numFmtId="0" fontId="8" fillId="0" borderId="0" xfId="51" applyFont="1" applyAlignment="1">
      <alignment horizontal="left" wrapText="1"/>
      <protection locked="0"/>
    </xf>
    <xf numFmtId="166" fontId="8" fillId="0" borderId="0" xfId="51" applyNumberFormat="1" applyFont="1" applyAlignment="1">
      <alignment horizontal="right"/>
      <protection locked="0"/>
    </xf>
    <xf numFmtId="0" fontId="0" fillId="0" borderId="0" xfId="51" applyAlignment="1">
      <alignment horizontal="left" vertical="top"/>
      <protection locked="0"/>
    </xf>
    <xf numFmtId="167" fontId="0" fillId="0" borderId="0" xfId="0" applyNumberFormat="1" applyAlignment="1">
      <alignment horizontal="left" vertical="top"/>
    </xf>
    <xf numFmtId="0" fontId="1" fillId="33" borderId="0" xfId="48" applyFont="1" applyFill="1" applyAlignment="1" applyProtection="1">
      <alignment horizontal="left"/>
      <protection/>
    </xf>
    <xf numFmtId="0" fontId="2" fillId="33" borderId="0" xfId="48" applyFont="1" applyFill="1" applyAlignment="1" applyProtection="1">
      <alignment horizontal="left"/>
      <protection/>
    </xf>
    <xf numFmtId="0" fontId="0" fillId="0" borderId="0" xfId="48" applyFont="1" applyAlignment="1">
      <alignment horizontal="left" vertical="top"/>
      <protection locked="0"/>
    </xf>
    <xf numFmtId="0" fontId="3" fillId="33" borderId="0" xfId="48" applyFont="1" applyFill="1" applyAlignment="1" applyProtection="1">
      <alignment horizontal="left"/>
      <protection/>
    </xf>
    <xf numFmtId="0" fontId="4" fillId="33" borderId="0" xfId="48" applyFont="1" applyFill="1" applyAlignment="1" applyProtection="1">
      <alignment horizontal="left"/>
      <protection/>
    </xf>
    <xf numFmtId="0" fontId="4" fillId="34" borderId="10" xfId="48" applyFont="1" applyFill="1" applyBorder="1" applyAlignment="1" applyProtection="1">
      <alignment horizontal="center" vertical="center" wrapText="1"/>
      <protection/>
    </xf>
    <xf numFmtId="0" fontId="9" fillId="0" borderId="0" xfId="48" applyFont="1" applyAlignment="1">
      <alignment horizontal="left" wrapText="1"/>
      <protection locked="0"/>
    </xf>
    <xf numFmtId="166" fontId="9" fillId="0" borderId="0" xfId="48" applyNumberFormat="1" applyFont="1" applyAlignment="1">
      <alignment horizontal="right"/>
      <protection locked="0"/>
    </xf>
    <xf numFmtId="166" fontId="0" fillId="0" borderId="0" xfId="48" applyNumberFormat="1" applyFont="1" applyAlignment="1">
      <alignment horizontal="left" vertical="top"/>
      <protection locked="0"/>
    </xf>
    <xf numFmtId="0" fontId="3" fillId="0" borderId="0" xfId="48" applyFont="1" applyAlignment="1">
      <alignment horizontal="left" wrapText="1"/>
      <protection locked="0"/>
    </xf>
    <xf numFmtId="166" fontId="3" fillId="0" borderId="0" xfId="48" applyNumberFormat="1" applyFont="1" applyAlignment="1">
      <alignment horizontal="right"/>
      <protection locked="0"/>
    </xf>
    <xf numFmtId="0" fontId="8" fillId="0" borderId="0" xfId="48" applyFont="1" applyAlignment="1">
      <alignment horizontal="left" wrapText="1"/>
      <protection locked="0"/>
    </xf>
    <xf numFmtId="166" fontId="8" fillId="0" borderId="0" xfId="48" applyNumberFormat="1" applyFont="1" applyAlignment="1">
      <alignment horizontal="right"/>
      <protection locked="0"/>
    </xf>
    <xf numFmtId="0" fontId="0" fillId="0" borderId="0" xfId="48" applyAlignment="1">
      <alignment horizontal="left" vertical="top"/>
      <protection locked="0"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2" fillId="0" borderId="23" xfId="0" applyFont="1" applyBorder="1" applyAlignment="1">
      <alignment horizontal="left" wrapText="1"/>
    </xf>
    <xf numFmtId="166" fontId="12" fillId="0" borderId="23" xfId="0" applyNumberFormat="1" applyFont="1" applyBorder="1" applyAlignment="1">
      <alignment horizontal="right" vertical="center"/>
    </xf>
    <xf numFmtId="166" fontId="12" fillId="0" borderId="23" xfId="0" applyNumberFormat="1" applyFont="1" applyBorder="1" applyAlignment="1">
      <alignment horizontal="right"/>
    </xf>
    <xf numFmtId="166" fontId="13" fillId="0" borderId="23" xfId="0" applyNumberFormat="1" applyFont="1" applyBorder="1" applyAlignment="1">
      <alignment horizontal="right"/>
    </xf>
    <xf numFmtId="0" fontId="14" fillId="0" borderId="0" xfId="49" applyFont="1" applyAlignment="1">
      <alignment horizontal="left"/>
      <protection/>
    </xf>
    <xf numFmtId="0" fontId="10" fillId="0" borderId="0" xfId="49">
      <alignment/>
      <protection/>
    </xf>
    <xf numFmtId="3" fontId="11" fillId="0" borderId="0" xfId="52" applyNumberFormat="1" applyFont="1" applyFill="1" applyBorder="1" applyAlignment="1">
      <alignment vertical="center"/>
      <protection/>
    </xf>
    <xf numFmtId="0" fontId="15" fillId="0" borderId="24" xfId="49" applyFont="1" applyFill="1" applyBorder="1" applyAlignment="1">
      <alignment vertical="center"/>
      <protection/>
    </xf>
    <xf numFmtId="0" fontId="16" fillId="0" borderId="25" xfId="49" applyFont="1" applyFill="1" applyBorder="1">
      <alignment/>
      <protection/>
    </xf>
    <xf numFmtId="168" fontId="11" fillId="0" borderId="26" xfId="39" applyNumberFormat="1" applyFont="1" applyFill="1" applyBorder="1" applyAlignment="1">
      <alignment horizontal="center" vertical="center"/>
    </xf>
    <xf numFmtId="0" fontId="10" fillId="0" borderId="27" xfId="49" applyBorder="1">
      <alignment/>
      <protection/>
    </xf>
    <xf numFmtId="0" fontId="11" fillId="0" borderId="28" xfId="49" applyFont="1" applyBorder="1">
      <alignment/>
      <protection/>
    </xf>
    <xf numFmtId="4" fontId="11" fillId="0" borderId="29" xfId="39" applyNumberFormat="1" applyFont="1" applyFill="1" applyBorder="1" applyAlignment="1">
      <alignment horizontal="right" indent="3"/>
    </xf>
    <xf numFmtId="0" fontId="15" fillId="0" borderId="30" xfId="49" applyFont="1" applyFill="1" applyBorder="1" applyAlignment="1">
      <alignment horizontal="left" vertical="center"/>
      <protection/>
    </xf>
    <xf numFmtId="0" fontId="11" fillId="0" borderId="31" xfId="49" applyFont="1" applyFill="1" applyBorder="1">
      <alignment/>
      <protection/>
    </xf>
    <xf numFmtId="4" fontId="15" fillId="0" borderId="32" xfId="39" applyNumberFormat="1" applyFont="1" applyFill="1" applyBorder="1" applyAlignment="1">
      <alignment horizontal="right" indent="3"/>
    </xf>
    <xf numFmtId="0" fontId="11" fillId="0" borderId="0" xfId="49" applyFont="1">
      <alignment/>
      <protection/>
    </xf>
    <xf numFmtId="3" fontId="11" fillId="0" borderId="0" xfId="49" applyNumberFormat="1" applyFont="1" applyFill="1" applyAlignment="1">
      <alignment horizontal="right" indent="3"/>
      <protection/>
    </xf>
    <xf numFmtId="0" fontId="11" fillId="0" borderId="33" xfId="49" applyFont="1" applyBorder="1" applyAlignment="1">
      <alignment horizontal="left" vertical="center"/>
      <protection/>
    </xf>
    <xf numFmtId="0" fontId="11" fillId="0" borderId="34" xfId="49" applyFont="1" applyFill="1" applyBorder="1">
      <alignment/>
      <protection/>
    </xf>
    <xf numFmtId="4" fontId="11" fillId="0" borderId="35" xfId="39" applyNumberFormat="1" applyFont="1" applyFill="1" applyBorder="1" applyAlignment="1">
      <alignment horizontal="right" indent="3"/>
    </xf>
    <xf numFmtId="0" fontId="15" fillId="17" borderId="24" xfId="49" applyFont="1" applyFill="1" applyBorder="1" applyAlignment="1">
      <alignment vertical="center"/>
      <protection/>
    </xf>
    <xf numFmtId="0" fontId="16" fillId="17" borderId="25" xfId="49" applyFont="1" applyFill="1" applyBorder="1">
      <alignment/>
      <protection/>
    </xf>
    <xf numFmtId="49" fontId="11" fillId="0" borderId="0" xfId="52" applyNumberFormat="1" applyFont="1" applyFill="1" applyBorder="1" applyAlignment="1">
      <alignment horizontal="center" vertical="center"/>
      <protection/>
    </xf>
    <xf numFmtId="0" fontId="11" fillId="0" borderId="0" xfId="52" applyNumberFormat="1" applyFont="1" applyFill="1" applyBorder="1" applyAlignment="1">
      <alignment vertical="center"/>
      <protection/>
    </xf>
    <xf numFmtId="0" fontId="11" fillId="0" borderId="0" xfId="52">
      <alignment/>
      <protection/>
    </xf>
    <xf numFmtId="0" fontId="3" fillId="0" borderId="0" xfId="48" applyFont="1" applyFill="1" applyAlignment="1" applyProtection="1">
      <alignment horizontal="left"/>
      <protection/>
    </xf>
    <xf numFmtId="0" fontId="1" fillId="33" borderId="0" xfId="49" applyFont="1" applyFill="1" applyAlignment="1" applyProtection="1">
      <alignment horizontal="left"/>
      <protection/>
    </xf>
    <xf numFmtId="0" fontId="2" fillId="33" borderId="0" xfId="49" applyFont="1" applyFill="1" applyAlignment="1" applyProtection="1">
      <alignment horizontal="left"/>
      <protection/>
    </xf>
    <xf numFmtId="0" fontId="10" fillId="0" borderId="0" xfId="49" applyAlignment="1" applyProtection="1">
      <alignment horizontal="left" vertical="top"/>
      <protection locked="0"/>
    </xf>
    <xf numFmtId="0" fontId="3" fillId="33" borderId="0" xfId="49" applyFont="1" applyFill="1" applyAlignment="1" applyProtection="1">
      <alignment horizontal="left"/>
      <protection/>
    </xf>
    <xf numFmtId="0" fontId="4" fillId="33" borderId="0" xfId="49" applyFont="1" applyFill="1" applyAlignment="1" applyProtection="1">
      <alignment horizontal="left"/>
      <protection/>
    </xf>
    <xf numFmtId="49" fontId="17" fillId="35" borderId="36" xfId="52" applyNumberFormat="1" applyFont="1" applyFill="1" applyBorder="1" applyAlignment="1">
      <alignment horizontal="center" vertical="center"/>
      <protection/>
    </xf>
    <xf numFmtId="0" fontId="17" fillId="35" borderId="37" xfId="52" applyNumberFormat="1" applyFont="1" applyFill="1" applyBorder="1" applyAlignment="1">
      <alignment horizontal="center" vertical="center"/>
      <protection/>
    </xf>
    <xf numFmtId="0" fontId="17" fillId="35" borderId="38" xfId="52" applyNumberFormat="1" applyFont="1" applyFill="1" applyBorder="1" applyAlignment="1">
      <alignment horizontal="center" vertical="center"/>
      <protection/>
    </xf>
    <xf numFmtId="49" fontId="17" fillId="35" borderId="38" xfId="52" applyNumberFormat="1" applyFont="1" applyFill="1" applyBorder="1" applyAlignment="1">
      <alignment horizontal="center" vertical="center"/>
      <protection/>
    </xf>
    <xf numFmtId="49" fontId="17" fillId="35" borderId="38" xfId="52" applyNumberFormat="1" applyFont="1" applyFill="1" applyBorder="1" applyAlignment="1">
      <alignment horizontal="center" vertical="center" wrapText="1"/>
      <protection/>
    </xf>
    <xf numFmtId="49" fontId="17" fillId="35" borderId="39" xfId="52" applyNumberFormat="1" applyFont="1" applyFill="1" applyBorder="1" applyAlignment="1">
      <alignment horizontal="center" vertical="center" wrapText="1"/>
      <protection/>
    </xf>
    <xf numFmtId="0" fontId="17" fillId="36" borderId="23" xfId="49" applyNumberFormat="1" applyFont="1" applyFill="1" applyBorder="1" applyAlignment="1">
      <alignment horizontal="center" vertical="center" wrapText="1"/>
      <protection/>
    </xf>
    <xf numFmtId="49" fontId="18" fillId="36" borderId="23" xfId="49" applyNumberFormat="1" applyFont="1" applyFill="1" applyBorder="1" applyAlignment="1">
      <alignment horizontal="center" vertical="center" wrapText="1"/>
      <protection/>
    </xf>
    <xf numFmtId="0" fontId="18" fillId="0" borderId="23" xfId="49" applyNumberFormat="1" applyFont="1" applyFill="1" applyBorder="1" applyAlignment="1">
      <alignment vertical="center" wrapText="1"/>
      <protection/>
    </xf>
    <xf numFmtId="0" fontId="17" fillId="0" borderId="23" xfId="49" applyFont="1" applyBorder="1" applyAlignment="1">
      <alignment horizontal="center" vertical="center" wrapText="1"/>
      <protection/>
    </xf>
    <xf numFmtId="0" fontId="17" fillId="36" borderId="23" xfId="52" applyNumberFormat="1" applyFont="1" applyFill="1" applyBorder="1" applyAlignment="1">
      <alignment horizontal="right" vertical="center" wrapText="1" indent="1"/>
      <protection/>
    </xf>
    <xf numFmtId="3" fontId="19" fillId="36" borderId="23" xfId="52" applyNumberFormat="1" applyFont="1" applyFill="1" applyBorder="1" applyAlignment="1">
      <alignment horizontal="right" vertical="center" wrapText="1" indent="1"/>
      <protection/>
    </xf>
    <xf numFmtId="0" fontId="17" fillId="0" borderId="0" xfId="52" applyFont="1" applyBorder="1" applyAlignment="1">
      <alignment wrapText="1"/>
      <protection/>
    </xf>
    <xf numFmtId="0" fontId="17" fillId="0" borderId="0" xfId="52" applyFont="1" applyAlignment="1">
      <alignment wrapText="1"/>
      <protection/>
    </xf>
    <xf numFmtId="49" fontId="17" fillId="36" borderId="23" xfId="49" applyNumberFormat="1" applyFont="1" applyFill="1" applyBorder="1" applyAlignment="1">
      <alignment horizontal="center" vertical="center" wrapText="1"/>
      <protection/>
    </xf>
    <xf numFmtId="0" fontId="17" fillId="0" borderId="23" xfId="49" applyNumberFormat="1" applyFont="1" applyFill="1" applyBorder="1" applyAlignment="1">
      <alignment vertical="center" wrapText="1"/>
      <protection/>
    </xf>
    <xf numFmtId="3" fontId="17" fillId="36" borderId="23" xfId="52" applyNumberFormat="1" applyFont="1" applyFill="1" applyBorder="1" applyAlignment="1">
      <alignment horizontal="right" vertical="center" wrapText="1" indent="1"/>
      <protection/>
    </xf>
    <xf numFmtId="49" fontId="18" fillId="35" borderId="40" xfId="52" applyNumberFormat="1" applyFont="1" applyFill="1" applyBorder="1" applyAlignment="1">
      <alignment horizontal="center" vertical="center"/>
      <protection/>
    </xf>
    <xf numFmtId="0" fontId="18" fillId="35" borderId="28" xfId="52" applyNumberFormat="1" applyFont="1" applyFill="1" applyBorder="1" applyAlignment="1">
      <alignment horizontal="center" vertical="center"/>
      <protection/>
    </xf>
    <xf numFmtId="0" fontId="18" fillId="35" borderId="28" xfId="52" applyNumberFormat="1" applyFont="1" applyFill="1" applyBorder="1" applyAlignment="1">
      <alignment vertical="center"/>
      <protection/>
    </xf>
    <xf numFmtId="49" fontId="18" fillId="35" borderId="28" xfId="52" applyNumberFormat="1" applyFont="1" applyFill="1" applyBorder="1" applyAlignment="1">
      <alignment horizontal="center" vertical="center"/>
      <protection/>
    </xf>
    <xf numFmtId="4" fontId="18" fillId="35" borderId="28" xfId="52" applyNumberFormat="1" applyFont="1" applyFill="1" applyBorder="1" applyAlignment="1">
      <alignment vertical="center"/>
      <protection/>
    </xf>
    <xf numFmtId="3" fontId="20" fillId="35" borderId="28" xfId="52" applyNumberFormat="1" applyFont="1" applyFill="1" applyBorder="1" applyAlignment="1">
      <alignment horizontal="right" vertical="center" indent="1"/>
      <protection/>
    </xf>
    <xf numFmtId="3" fontId="17" fillId="35" borderId="41" xfId="52" applyNumberFormat="1" applyFont="1" applyFill="1" applyBorder="1" applyAlignment="1">
      <alignment horizontal="right" vertical="center" indent="1"/>
      <protection/>
    </xf>
    <xf numFmtId="4" fontId="11" fillId="0" borderId="0" xfId="52" applyNumberFormat="1" applyFont="1" applyFill="1" applyBorder="1" applyAlignment="1">
      <alignment vertical="center"/>
      <protection/>
    </xf>
    <xf numFmtId="3" fontId="21" fillId="0" borderId="0" xfId="52" applyNumberFormat="1" applyFont="1" applyFill="1" applyBorder="1" applyAlignment="1">
      <alignment vertical="center"/>
      <protection/>
    </xf>
    <xf numFmtId="0" fontId="11" fillId="0" borderId="0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0" borderId="12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_A" xfId="52"/>
    <cellStyle name="Poznámka" xfId="53"/>
    <cellStyle name="Percent" xfId="54"/>
    <cellStyle name="Propojená buňka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Uziv\Pardubice3-DUR\Propo&#269;et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bio3%20-%20n&#225;klady_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na\Podnik\Zakazky\Zakazky_2013\201301_Z&#352;%20Mozartova%207_zateplen&#237;\Rozpo&#269;et\Soupis%20praci\Oceneny%20soupis\Etapa1\7_E1_V_C_Vedlej&#353;&#237;%20a%20ostatn&#237;_nakla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na\Podnik\Zakazky\Zakazky_2013\201301_Z&#352;%20Mozartova%207_zateplen&#237;\Rozpo&#269;et\Soupis%20praci\Oceneny%20soupis\Etapa2\2a&#382;6_E2_R_AB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na\Podnik\Zakazky\Zakazky_2013\201306_M&#352;_Fibichova_zateplen&#237;\Rozpo&#269;et\Oceneny_SSP\Podklady\7_R_C_Vedlej&#353;&#237;%20a%20ostatn&#237;_na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TAT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_Souhrnna_rekapitulace"/>
      <sheetName val="B_Rekapitulace rozpočtu "/>
      <sheetName val="B1_SO1_SO2_Rekapitulace"/>
      <sheetName val="B1_SO1_SO2_položky"/>
      <sheetName val="B3_SO4_Rekapitulace"/>
      <sheetName val="B3_SO4a_Elinst_uzemneni"/>
      <sheetName val="B3_SO4b_hromosvod"/>
      <sheetName val="C_vedlejši_ost_naklad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STAT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view="pageLayout" workbookViewId="0" topLeftCell="A1">
      <selection activeCell="A5" sqref="A5"/>
    </sheetView>
  </sheetViews>
  <sheetFormatPr defaultColWidth="9.33203125" defaultRowHeight="10.5"/>
  <cols>
    <col min="1" max="1" width="36" style="119" customWidth="1"/>
    <col min="2" max="2" width="37" style="120" customWidth="1"/>
    <col min="3" max="3" width="25.16015625" style="102" customWidth="1"/>
    <col min="4" max="4" width="19.33203125" style="102" customWidth="1"/>
    <col min="5" max="5" width="19.5" style="120" customWidth="1"/>
    <col min="6" max="16384" width="9.33203125" style="121" customWidth="1"/>
  </cols>
  <sheetData>
    <row r="2" spans="1:3" ht="20.25">
      <c r="A2" s="100" t="s">
        <v>897</v>
      </c>
      <c r="B2" s="101"/>
      <c r="C2" s="101"/>
    </row>
    <row r="3" spans="1:3" ht="12.75">
      <c r="A3" s="101"/>
      <c r="B3" s="101"/>
      <c r="C3" s="101"/>
    </row>
    <row r="4" spans="1:3" ht="12.75">
      <c r="A4" s="122" t="s">
        <v>909</v>
      </c>
      <c r="B4" s="101"/>
      <c r="C4" s="101"/>
    </row>
    <row r="5" spans="1:3" ht="12.75">
      <c r="A5" s="122" t="s">
        <v>898</v>
      </c>
      <c r="B5" s="101"/>
      <c r="C5" s="101"/>
    </row>
    <row r="6" spans="1:3" ht="12.75">
      <c r="A6" s="101"/>
      <c r="B6" s="101"/>
      <c r="C6" s="101"/>
    </row>
    <row r="7" spans="1:3" ht="21" customHeight="1" thickBot="1">
      <c r="A7" s="103" t="s">
        <v>899</v>
      </c>
      <c r="B7" s="104"/>
      <c r="C7" s="105" t="s">
        <v>900</v>
      </c>
    </row>
    <row r="8" spans="1:3" ht="15" customHeight="1" thickBot="1">
      <c r="A8" s="106" t="s">
        <v>901</v>
      </c>
      <c r="B8" s="107"/>
      <c r="C8" s="108">
        <f>'B_Rekapitulace rozpočtu '!$C$12</f>
        <v>0</v>
      </c>
    </row>
    <row r="9" spans="1:3" ht="18.75" customHeight="1" thickBot="1">
      <c r="A9" s="109" t="s">
        <v>902</v>
      </c>
      <c r="B9" s="110"/>
      <c r="C9" s="111">
        <f>SUM(C8:C8)</f>
        <v>0</v>
      </c>
    </row>
    <row r="10" spans="1:3" ht="12.75">
      <c r="A10" s="112"/>
      <c r="B10" s="112"/>
      <c r="C10" s="113"/>
    </row>
    <row r="11" spans="1:3" ht="21" customHeight="1" thickBot="1">
      <c r="A11" s="103" t="s">
        <v>903</v>
      </c>
      <c r="B11" s="104"/>
      <c r="C11" s="105" t="s">
        <v>900</v>
      </c>
    </row>
    <row r="12" spans="1:3" ht="15" customHeight="1" thickBot="1">
      <c r="A12" s="114" t="s">
        <v>904</v>
      </c>
      <c r="B12" s="107"/>
      <c r="C12" s="108">
        <f>C_OSTATNÍ!$G$18</f>
        <v>0</v>
      </c>
    </row>
    <row r="13" spans="1:3" ht="18.75" customHeight="1" thickBot="1">
      <c r="A13" s="109" t="s">
        <v>905</v>
      </c>
      <c r="B13" s="110"/>
      <c r="C13" s="111">
        <f>C12</f>
        <v>0</v>
      </c>
    </row>
    <row r="14" spans="1:3" ht="13.5" thickBot="1">
      <c r="A14" s="112"/>
      <c r="B14" s="112"/>
      <c r="C14" s="113"/>
    </row>
    <row r="15" spans="1:3" ht="21" customHeight="1" thickBot="1">
      <c r="A15" s="103" t="s">
        <v>906</v>
      </c>
      <c r="B15" s="104"/>
      <c r="C15" s="111">
        <f>C9+C13</f>
        <v>0</v>
      </c>
    </row>
    <row r="16" spans="1:3" ht="21" customHeight="1" thickBot="1">
      <c r="A16" s="109" t="s">
        <v>907</v>
      </c>
      <c r="B16" s="115"/>
      <c r="C16" s="116">
        <f>C15*0.21</f>
        <v>0</v>
      </c>
    </row>
    <row r="17" spans="1:3" ht="21" customHeight="1" thickBot="1">
      <c r="A17" s="117" t="s">
        <v>908</v>
      </c>
      <c r="B17" s="118"/>
      <c r="C17" s="111">
        <f>SUM(C15:C16)</f>
        <v>0</v>
      </c>
    </row>
    <row r="18" spans="1:3" ht="12.75">
      <c r="A18" s="101"/>
      <c r="B18" s="101"/>
      <c r="C18" s="10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999" horizontalDpi="600" verticalDpi="600" orientation="portrait" paperSize="9" r:id="rId1"/>
  <headerFooter alignWithMargins="0">
    <oddFooter>&amp;R&amp;"Arial,Obyčejné"&amp;8Str.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2"/>
  <sheetViews>
    <sheetView showGridLines="0" view="pageLayout" workbookViewId="0" topLeftCell="A1">
      <selection activeCell="A6" sqref="A6"/>
    </sheetView>
  </sheetViews>
  <sheetFormatPr defaultColWidth="10.66015625" defaultRowHeight="12" customHeight="1"/>
  <cols>
    <col min="1" max="1" width="5.83203125" style="6" customWidth="1"/>
    <col min="2" max="2" width="53.66015625" style="6" customWidth="1"/>
    <col min="3" max="3" width="17.83203125" style="6" customWidth="1"/>
    <col min="4" max="16384" width="10.66015625" style="1" customWidth="1"/>
  </cols>
  <sheetData>
    <row r="3" spans="1:3" s="6" customFormat="1" ht="17.25" customHeight="1">
      <c r="A3" s="91" t="s">
        <v>891</v>
      </c>
      <c r="B3" s="92"/>
      <c r="C3" s="92"/>
    </row>
    <row r="4" spans="1:3" s="6" customFormat="1" ht="17.25" customHeight="1">
      <c r="A4" s="122" t="s">
        <v>909</v>
      </c>
      <c r="B4" s="94"/>
      <c r="C4" s="92"/>
    </row>
    <row r="5" spans="1:3" s="6" customFormat="1" ht="12.75" customHeight="1">
      <c r="A5" s="155" t="s">
        <v>931</v>
      </c>
      <c r="B5" s="94"/>
      <c r="C5" s="92"/>
    </row>
    <row r="6" spans="1:3" s="6" customFormat="1" ht="12.75" customHeight="1">
      <c r="A6" s="93" t="s">
        <v>1</v>
      </c>
      <c r="B6" s="94"/>
      <c r="C6" s="92"/>
    </row>
    <row r="7" spans="1:3" s="6" customFormat="1" ht="12.75" customHeight="1">
      <c r="A7" s="94" t="s">
        <v>438</v>
      </c>
      <c r="B7" s="94"/>
      <c r="C7" s="92"/>
    </row>
    <row r="8" spans="1:3" s="6" customFormat="1" ht="6" customHeight="1">
      <c r="A8" s="92"/>
      <c r="B8" s="92"/>
      <c r="C8" s="92"/>
    </row>
    <row r="9" spans="1:3" s="6" customFormat="1" ht="4.5" customHeight="1">
      <c r="A9" s="95"/>
      <c r="B9" s="95"/>
      <c r="C9" s="95"/>
    </row>
    <row r="10" spans="1:3" s="6" customFormat="1" ht="21" customHeight="1">
      <c r="A10" s="96" t="s">
        <v>893</v>
      </c>
      <c r="B10" s="96" t="s">
        <v>894</v>
      </c>
      <c r="C10" s="97">
        <f>'B1_SO1_Rekapitulace'!$C$26</f>
        <v>0</v>
      </c>
    </row>
    <row r="11" spans="1:3" s="6" customFormat="1" ht="21" customHeight="1">
      <c r="A11" s="96" t="s">
        <v>895</v>
      </c>
      <c r="B11" s="96" t="s">
        <v>896</v>
      </c>
      <c r="C11" s="98">
        <f>'B2_SO2_Rekapitulace'!$C$22</f>
        <v>0</v>
      </c>
    </row>
    <row r="12" spans="1:3" s="6" customFormat="1" ht="21" customHeight="1">
      <c r="A12" s="158" t="s">
        <v>892</v>
      </c>
      <c r="B12" s="159"/>
      <c r="C12" s="99">
        <f>C10+C11</f>
        <v>0</v>
      </c>
    </row>
  </sheetData>
  <sheetProtection/>
  <mergeCells count="1">
    <mergeCell ref="A12:B12"/>
  </mergeCells>
  <printOptions horizontalCentered="1"/>
  <pageMargins left="1.1023622047244095" right="0.7874015748031497" top="0.7874015748031497" bottom="0.7874015748031497" header="0" footer="0"/>
  <pageSetup blackAndWhite="1" firstPageNumber="5" useFirstPageNumber="1" fitToHeight="100" fitToWidth="1" horizontalDpi="600" verticalDpi="600" orientation="portrait" paperSize="9" r:id="rId1"/>
  <headerFooter>
    <oddFooter>&amp;RStr.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Layout" workbookViewId="0" topLeftCell="A16">
      <selection activeCell="A3" sqref="A3"/>
    </sheetView>
  </sheetViews>
  <sheetFormatPr defaultColWidth="9.33203125" defaultRowHeight="12" customHeight="1"/>
  <cols>
    <col min="1" max="1" width="11.33203125" style="90" customWidth="1"/>
    <col min="2" max="2" width="58.66015625" style="90" customWidth="1"/>
    <col min="3" max="3" width="18.33203125" style="90" customWidth="1"/>
    <col min="4" max="4" width="9.33203125" style="90" customWidth="1"/>
    <col min="5" max="5" width="11.66015625" style="90" bestFit="1" customWidth="1"/>
    <col min="6" max="16384" width="9.33203125" style="90" customWidth="1"/>
  </cols>
  <sheetData>
    <row r="1" spans="1:3" s="79" customFormat="1" ht="20.25" customHeight="1">
      <c r="A1" s="77" t="s">
        <v>888</v>
      </c>
      <c r="B1" s="78"/>
      <c r="C1" s="78"/>
    </row>
    <row r="2" spans="1:3" s="79" customFormat="1" ht="12" customHeight="1">
      <c r="A2" s="80" t="s">
        <v>909</v>
      </c>
      <c r="B2" s="81"/>
      <c r="C2" s="78"/>
    </row>
    <row r="3" spans="1:3" s="79" customFormat="1" ht="12" customHeight="1">
      <c r="A3" s="80" t="s">
        <v>889</v>
      </c>
      <c r="B3" s="81"/>
      <c r="C3" s="78"/>
    </row>
    <row r="4" spans="1:3" s="79" customFormat="1" ht="12" customHeight="1">
      <c r="A4" s="80" t="s">
        <v>1</v>
      </c>
      <c r="B4" s="81"/>
      <c r="C4" s="78"/>
    </row>
    <row r="5" spans="1:3" s="79" customFormat="1" ht="12" customHeight="1">
      <c r="A5" s="81" t="s">
        <v>438</v>
      </c>
      <c r="B5" s="81"/>
      <c r="C5" s="78"/>
    </row>
    <row r="6" spans="1:3" s="79" customFormat="1" ht="6" customHeight="1" thickBot="1">
      <c r="A6" s="78"/>
      <c r="B6" s="78"/>
      <c r="C6" s="78"/>
    </row>
    <row r="7" spans="1:3" s="79" customFormat="1" ht="24" customHeight="1" thickBot="1">
      <c r="A7" s="82" t="s">
        <v>9</v>
      </c>
      <c r="B7" s="82" t="s">
        <v>10</v>
      </c>
      <c r="C7" s="82" t="s">
        <v>14</v>
      </c>
    </row>
    <row r="8" spans="1:3" s="79" customFormat="1" ht="12" customHeight="1" thickBot="1">
      <c r="A8" s="82" t="s">
        <v>15</v>
      </c>
      <c r="B8" s="82" t="s">
        <v>16</v>
      </c>
      <c r="C8" s="82" t="s">
        <v>19</v>
      </c>
    </row>
    <row r="9" spans="1:3" s="79" customFormat="1" ht="5.25" customHeight="1">
      <c r="A9" s="81"/>
      <c r="B9" s="81"/>
      <c r="C9" s="81"/>
    </row>
    <row r="10" spans="1:5" s="79" customFormat="1" ht="21" customHeight="1">
      <c r="A10" s="83" t="s">
        <v>23</v>
      </c>
      <c r="B10" s="83" t="s">
        <v>24</v>
      </c>
      <c r="C10" s="84">
        <f>C11+C12</f>
        <v>0</v>
      </c>
      <c r="E10" s="85"/>
    </row>
    <row r="11" spans="1:3" s="79" customFormat="1" ht="12.75" customHeight="1">
      <c r="A11" s="86">
        <v>6</v>
      </c>
      <c r="B11" s="86" t="s">
        <v>39</v>
      </c>
      <c r="C11" s="87">
        <f>'B1_SO1_SSP'!$H$12</f>
        <v>0</v>
      </c>
    </row>
    <row r="12" spans="1:3" s="79" customFormat="1" ht="12.75" customHeight="1">
      <c r="A12" s="86">
        <v>9</v>
      </c>
      <c r="B12" s="86" t="s">
        <v>216</v>
      </c>
      <c r="C12" s="87">
        <f>'B1_SO1_SSP'!$H$255</f>
        <v>0</v>
      </c>
    </row>
    <row r="13" spans="1:3" s="79" customFormat="1" ht="12.75" customHeight="1">
      <c r="A13" s="86" t="s">
        <v>253</v>
      </c>
      <c r="B13" s="86" t="s">
        <v>254</v>
      </c>
      <c r="C13" s="87">
        <f>'B1_SO1_SSP'!$H$332</f>
        <v>0</v>
      </c>
    </row>
    <row r="14" spans="1:3" s="79" customFormat="1" ht="21" customHeight="1">
      <c r="A14" s="83" t="s">
        <v>257</v>
      </c>
      <c r="B14" s="83" t="s">
        <v>258</v>
      </c>
      <c r="C14" s="84">
        <f>C15+C16+C17+C18+C19+C20+C21</f>
        <v>0</v>
      </c>
    </row>
    <row r="15" spans="1:3" s="79" customFormat="1" ht="12.75" customHeight="1">
      <c r="A15" s="86" t="s">
        <v>440</v>
      </c>
      <c r="B15" s="86" t="s">
        <v>441</v>
      </c>
      <c r="C15" s="87">
        <f>'B1_SO1_SSP'!$H$335</f>
        <v>0</v>
      </c>
    </row>
    <row r="16" spans="1:3" s="79" customFormat="1" ht="12.75" customHeight="1">
      <c r="A16" s="86">
        <v>713</v>
      </c>
      <c r="B16" s="86" t="s">
        <v>305</v>
      </c>
      <c r="C16" s="87">
        <f>'B1_SO1_SSP'!$H$355</f>
        <v>0</v>
      </c>
    </row>
    <row r="17" spans="1:3" s="79" customFormat="1" ht="12.75" customHeight="1">
      <c r="A17" s="86" t="s">
        <v>756</v>
      </c>
      <c r="B17" s="86" t="s">
        <v>757</v>
      </c>
      <c r="C17" s="87">
        <f>'B1_SO1_SSP'!$H$366</f>
        <v>0</v>
      </c>
    </row>
    <row r="18" spans="1:3" s="79" customFormat="1" ht="12.75" customHeight="1">
      <c r="A18" s="86">
        <v>762</v>
      </c>
      <c r="B18" s="86" t="s">
        <v>443</v>
      </c>
      <c r="C18" s="87">
        <f>'B1_SO1_SSP'!$H$369</f>
        <v>0</v>
      </c>
    </row>
    <row r="19" spans="1:3" s="79" customFormat="1" ht="12.75" customHeight="1">
      <c r="A19" s="86">
        <v>764</v>
      </c>
      <c r="B19" s="86" t="s">
        <v>314</v>
      </c>
      <c r="C19" s="87">
        <f>'B1_SO1_SSP'!$H$395</f>
        <v>0</v>
      </c>
    </row>
    <row r="20" spans="1:3" s="79" customFormat="1" ht="12.75" customHeight="1">
      <c r="A20" s="86">
        <v>765</v>
      </c>
      <c r="B20" s="86" t="s">
        <v>445</v>
      </c>
      <c r="C20" s="87">
        <f>'B1_SO1_SSP'!$H$469</f>
        <v>0</v>
      </c>
    </row>
    <row r="21" spans="1:3" s="79" customFormat="1" ht="12.75" customHeight="1">
      <c r="A21" s="86">
        <v>781</v>
      </c>
      <c r="B21" s="86" t="s">
        <v>406</v>
      </c>
      <c r="C21" s="87">
        <f>'B1_SO1_SSP'!$H$477</f>
        <v>0</v>
      </c>
    </row>
    <row r="22" spans="1:5" s="79" customFormat="1" ht="21" customHeight="1">
      <c r="A22" s="83" t="s">
        <v>446</v>
      </c>
      <c r="B22" s="83" t="s">
        <v>447</v>
      </c>
      <c r="C22" s="84">
        <f>C23+C24+C25</f>
        <v>0</v>
      </c>
      <c r="E22" s="85"/>
    </row>
    <row r="23" spans="1:3" s="79" customFormat="1" ht="12.75" customHeight="1">
      <c r="A23" s="86" t="s">
        <v>841</v>
      </c>
      <c r="B23" s="86" t="s">
        <v>842</v>
      </c>
      <c r="C23" s="87">
        <f>'B1_SO1_SSP'!$H$490</f>
        <v>0</v>
      </c>
    </row>
    <row r="24" spans="1:3" s="79" customFormat="1" ht="12.75" customHeight="1">
      <c r="A24" s="86" t="s">
        <v>854</v>
      </c>
      <c r="B24" s="86" t="s">
        <v>855</v>
      </c>
      <c r="C24" s="87">
        <f>'B1_SO1_SSP'!$H$501</f>
        <v>0</v>
      </c>
    </row>
    <row r="25" spans="1:3" s="79" customFormat="1" ht="12.75" customHeight="1">
      <c r="A25" s="86" t="s">
        <v>448</v>
      </c>
      <c r="B25" s="86" t="s">
        <v>890</v>
      </c>
      <c r="C25" s="15">
        <f>'B1_SO1_SSP'!$H$519</f>
        <v>0</v>
      </c>
    </row>
    <row r="26" spans="1:5" s="79" customFormat="1" ht="21" customHeight="1">
      <c r="A26" s="88"/>
      <c r="B26" s="88" t="s">
        <v>435</v>
      </c>
      <c r="C26" s="89">
        <f>C22+C14+C10</f>
        <v>0</v>
      </c>
      <c r="E26" s="85"/>
    </row>
  </sheetData>
  <sheetProtection/>
  <printOptions horizontalCentered="1"/>
  <pageMargins left="0.3937007874015748" right="0.3937007874015748" top="0.7874015748031497" bottom="0.7874015748031497" header="0" footer="0"/>
  <pageSetup firstPageNumber="6" useFirstPageNumber="1" fitToHeight="100" fitToWidth="1" horizontalDpi="300" verticalDpi="300" orientation="portrait" r:id="rId1"/>
  <headerFooter alignWithMargins="0">
    <oddFooter>&amp;RStr.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2"/>
  <sheetViews>
    <sheetView showGridLines="0" zoomScalePageLayoutView="0" workbookViewId="0" topLeftCell="A37">
      <selection activeCell="M16" sqref="M16"/>
    </sheetView>
  </sheetViews>
  <sheetFormatPr defaultColWidth="10.5" defaultRowHeight="12" customHeight="1"/>
  <cols>
    <col min="1" max="1" width="4" style="2" customWidth="1"/>
    <col min="2" max="2" width="4.5" style="3" customWidth="1"/>
    <col min="3" max="3" width="14.66015625" style="3" customWidth="1"/>
    <col min="4" max="4" width="46.83203125" style="3" customWidth="1"/>
    <col min="5" max="5" width="4.33203125" style="3" customWidth="1"/>
    <col min="6" max="6" width="10.83203125" style="4" customWidth="1"/>
    <col min="7" max="7" width="10.83203125" style="5" customWidth="1"/>
    <col min="8" max="8" width="14.5" style="5" customWidth="1"/>
    <col min="9" max="9" width="0" style="1" hidden="1" customWidth="1"/>
    <col min="10" max="10" width="13.33203125" style="1" hidden="1" customWidth="1"/>
    <col min="11" max="16384" width="10.5" style="1" customWidth="1"/>
  </cols>
  <sheetData>
    <row r="1" spans="1:8" s="6" customFormat="1" ht="19.5" customHeight="1">
      <c r="A1" s="7" t="s">
        <v>887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156" t="s">
        <v>909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0</v>
      </c>
      <c r="B3" s="10"/>
      <c r="C3" s="10" t="s">
        <v>453</v>
      </c>
      <c r="D3" s="10"/>
      <c r="E3" s="10"/>
      <c r="F3" s="10" t="s">
        <v>438</v>
      </c>
      <c r="G3" s="8"/>
      <c r="H3" s="8"/>
    </row>
    <row r="4" spans="1:8" s="6" customFormat="1" ht="12.75" customHeight="1">
      <c r="A4" s="9" t="s">
        <v>1</v>
      </c>
      <c r="B4" s="10"/>
      <c r="C4" s="10"/>
      <c r="D4" s="10"/>
      <c r="E4" s="10"/>
      <c r="F4" s="10" t="s">
        <v>2</v>
      </c>
      <c r="G4" s="8"/>
      <c r="H4" s="8"/>
    </row>
    <row r="5" spans="1:8" s="6" customFormat="1" ht="12.75" customHeight="1">
      <c r="A5" s="10" t="s">
        <v>3</v>
      </c>
      <c r="B5" s="10"/>
      <c r="C5" s="10"/>
      <c r="D5" s="10"/>
      <c r="E5" s="10"/>
      <c r="F5" s="10" t="s">
        <v>4</v>
      </c>
      <c r="G5" s="8"/>
      <c r="H5" s="8"/>
    </row>
    <row r="6" spans="1:8" s="6" customFormat="1" ht="12.75" customHeight="1">
      <c r="A6" s="10" t="s">
        <v>5</v>
      </c>
      <c r="B6" s="10"/>
      <c r="C6" s="10"/>
      <c r="D6" s="10"/>
      <c r="E6" s="10"/>
      <c r="F6" s="10" t="s">
        <v>6</v>
      </c>
      <c r="G6" s="8"/>
      <c r="H6" s="8"/>
    </row>
    <row r="7" spans="1:8" s="6" customFormat="1" ht="6" customHeight="1" thickBot="1">
      <c r="A7" s="8"/>
      <c r="B7" s="8"/>
      <c r="C7" s="8"/>
      <c r="D7" s="8"/>
      <c r="E7" s="8"/>
      <c r="F7" s="8"/>
      <c r="G7" s="8"/>
      <c r="H7" s="8"/>
    </row>
    <row r="8" spans="1:8" s="6" customFormat="1" ht="25.5" customHeight="1" thickBot="1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</row>
    <row r="9" spans="1:8" s="6" customFormat="1" ht="12.75" customHeight="1" thickBot="1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</row>
    <row r="10" spans="1:8" s="6" customFormat="1" ht="4.5" customHeight="1">
      <c r="A10" s="8"/>
      <c r="B10" s="8"/>
      <c r="C10" s="8"/>
      <c r="D10" s="8"/>
      <c r="E10" s="8"/>
      <c r="F10" s="8"/>
      <c r="G10" s="8"/>
      <c r="H10" s="8"/>
    </row>
    <row r="11" spans="1:10" s="6" customFormat="1" ht="21" customHeight="1">
      <c r="A11" s="12"/>
      <c r="B11" s="13"/>
      <c r="C11" s="13" t="s">
        <v>23</v>
      </c>
      <c r="D11" s="13" t="s">
        <v>24</v>
      </c>
      <c r="E11" s="13"/>
      <c r="F11" s="14"/>
      <c r="G11" s="15"/>
      <c r="H11" s="15">
        <f>H12+H255</f>
        <v>0</v>
      </c>
      <c r="J11" s="15"/>
    </row>
    <row r="12" spans="1:10" s="6" customFormat="1" ht="21" customHeight="1" thickBot="1">
      <c r="A12" s="12"/>
      <c r="B12" s="13"/>
      <c r="C12" s="13" t="s">
        <v>20</v>
      </c>
      <c r="D12" s="13" t="s">
        <v>39</v>
      </c>
      <c r="E12" s="13"/>
      <c r="F12" s="14"/>
      <c r="G12" s="15"/>
      <c r="H12" s="15">
        <f>H13+H15+H17+H28+H37+H43+H54+H56+H66+H72+H84+H90+H96+H98+H103+H107+H112+H118+H124+H132+H143+H149+H159+H163+H178+H182+H187+H191+H199+H204+H210+H217+H224+H228+H230+H232+H241+H247+H252</f>
        <v>0</v>
      </c>
      <c r="J12" s="15"/>
    </row>
    <row r="13" spans="1:8" s="6" customFormat="1" ht="39.75" customHeight="1" thickBot="1">
      <c r="A13" s="16">
        <v>1</v>
      </c>
      <c r="B13" s="17" t="s">
        <v>26</v>
      </c>
      <c r="C13" s="17" t="s">
        <v>40</v>
      </c>
      <c r="D13" s="157" t="s">
        <v>941</v>
      </c>
      <c r="E13" s="17" t="s">
        <v>37</v>
      </c>
      <c r="F13" s="18">
        <v>561.949</v>
      </c>
      <c r="G13" s="19"/>
      <c r="H13" s="20">
        <f>F13*G13</f>
        <v>0</v>
      </c>
    </row>
    <row r="14" spans="1:8" s="6" customFormat="1" ht="13.5" customHeight="1" thickBot="1">
      <c r="A14" s="36"/>
      <c r="B14" s="37"/>
      <c r="C14" s="37"/>
      <c r="D14" s="37" t="s">
        <v>454</v>
      </c>
      <c r="E14" s="37"/>
      <c r="F14" s="38">
        <v>561.949</v>
      </c>
      <c r="G14" s="39"/>
      <c r="H14" s="40"/>
    </row>
    <row r="15" spans="1:8" s="6" customFormat="1" ht="39.75" customHeight="1" thickBot="1">
      <c r="A15" s="16">
        <v>2</v>
      </c>
      <c r="B15" s="17" t="s">
        <v>26</v>
      </c>
      <c r="C15" s="17" t="s">
        <v>44</v>
      </c>
      <c r="D15" s="157" t="s">
        <v>942</v>
      </c>
      <c r="E15" s="17" t="s">
        <v>37</v>
      </c>
      <c r="F15" s="18">
        <v>141.365</v>
      </c>
      <c r="G15" s="19"/>
      <c r="H15" s="20">
        <f>F15*G15</f>
        <v>0</v>
      </c>
    </row>
    <row r="16" spans="1:8" s="6" customFormat="1" ht="13.5" customHeight="1" thickBot="1">
      <c r="A16" s="36"/>
      <c r="B16" s="37"/>
      <c r="C16" s="37"/>
      <c r="D16" s="37" t="s">
        <v>455</v>
      </c>
      <c r="E16" s="37"/>
      <c r="F16" s="38">
        <v>141.365</v>
      </c>
      <c r="G16" s="39"/>
      <c r="H16" s="40"/>
    </row>
    <row r="17" spans="1:8" s="6" customFormat="1" ht="24" customHeight="1" thickBot="1">
      <c r="A17" s="16">
        <v>3</v>
      </c>
      <c r="B17" s="17" t="s">
        <v>26</v>
      </c>
      <c r="C17" s="17" t="s">
        <v>51</v>
      </c>
      <c r="D17" s="17" t="s">
        <v>52</v>
      </c>
      <c r="E17" s="17" t="s">
        <v>37</v>
      </c>
      <c r="F17" s="18">
        <v>561.949</v>
      </c>
      <c r="G17" s="19"/>
      <c r="H17" s="20">
        <f>F17*G17</f>
        <v>0</v>
      </c>
    </row>
    <row r="18" spans="1:8" s="6" customFormat="1" ht="24" customHeight="1">
      <c r="A18" s="21"/>
      <c r="B18" s="22"/>
      <c r="C18" s="22"/>
      <c r="D18" s="22" t="s">
        <v>456</v>
      </c>
      <c r="E18" s="22"/>
      <c r="F18" s="23">
        <v>92.4272</v>
      </c>
      <c r="G18" s="24"/>
      <c r="H18" s="25"/>
    </row>
    <row r="19" spans="1:8" s="6" customFormat="1" ht="34.5" customHeight="1">
      <c r="A19" s="26"/>
      <c r="B19" s="27"/>
      <c r="C19" s="27"/>
      <c r="D19" s="27" t="s">
        <v>457</v>
      </c>
      <c r="E19" s="27"/>
      <c r="F19" s="28">
        <v>132.6594</v>
      </c>
      <c r="G19" s="29"/>
      <c r="H19" s="30"/>
    </row>
    <row r="20" spans="1:8" s="6" customFormat="1" ht="24" customHeight="1">
      <c r="A20" s="26"/>
      <c r="B20" s="27"/>
      <c r="C20" s="27"/>
      <c r="D20" s="27" t="s">
        <v>458</v>
      </c>
      <c r="E20" s="27"/>
      <c r="F20" s="28">
        <v>66.376</v>
      </c>
      <c r="G20" s="29"/>
      <c r="H20" s="30"/>
    </row>
    <row r="21" spans="1:8" s="6" customFormat="1" ht="34.5" customHeight="1">
      <c r="A21" s="26"/>
      <c r="B21" s="27"/>
      <c r="C21" s="27"/>
      <c r="D21" s="27" t="s">
        <v>459</v>
      </c>
      <c r="E21" s="27"/>
      <c r="F21" s="28">
        <v>128.71625</v>
      </c>
      <c r="G21" s="29"/>
      <c r="H21" s="30"/>
    </row>
    <row r="22" spans="1:8" s="6" customFormat="1" ht="24" customHeight="1">
      <c r="A22" s="26"/>
      <c r="B22" s="27"/>
      <c r="C22" s="27"/>
      <c r="D22" s="27" t="s">
        <v>460</v>
      </c>
      <c r="E22" s="27"/>
      <c r="F22" s="28">
        <v>27.8511</v>
      </c>
      <c r="G22" s="29"/>
      <c r="H22" s="30"/>
    </row>
    <row r="23" spans="1:8" s="6" customFormat="1" ht="13.5" customHeight="1">
      <c r="A23" s="26"/>
      <c r="B23" s="27"/>
      <c r="C23" s="27"/>
      <c r="D23" s="27" t="s">
        <v>461</v>
      </c>
      <c r="E23" s="27"/>
      <c r="F23" s="28">
        <v>7.0793</v>
      </c>
      <c r="G23" s="29"/>
      <c r="H23" s="30"/>
    </row>
    <row r="24" spans="1:8" s="6" customFormat="1" ht="34.5" customHeight="1">
      <c r="A24" s="26"/>
      <c r="B24" s="27"/>
      <c r="C24" s="27"/>
      <c r="D24" s="27" t="s">
        <v>462</v>
      </c>
      <c r="E24" s="27"/>
      <c r="F24" s="28">
        <v>71.078</v>
      </c>
      <c r="G24" s="29"/>
      <c r="H24" s="30"/>
    </row>
    <row r="25" spans="1:8" s="6" customFormat="1" ht="13.5" customHeight="1">
      <c r="A25" s="26"/>
      <c r="B25" s="27"/>
      <c r="C25" s="27"/>
      <c r="D25" s="27" t="s">
        <v>463</v>
      </c>
      <c r="E25" s="27"/>
      <c r="F25" s="28">
        <v>9.3262</v>
      </c>
      <c r="G25" s="29"/>
      <c r="H25" s="30"/>
    </row>
    <row r="26" spans="1:8" s="6" customFormat="1" ht="13.5" customHeight="1">
      <c r="A26" s="26"/>
      <c r="B26" s="27"/>
      <c r="C26" s="27"/>
      <c r="D26" s="27" t="s">
        <v>464</v>
      </c>
      <c r="E26" s="27"/>
      <c r="F26" s="28">
        <v>26.4352</v>
      </c>
      <c r="G26" s="29"/>
      <c r="H26" s="30"/>
    </row>
    <row r="27" spans="1:8" s="6" customFormat="1" ht="13.5" customHeight="1" thickBot="1">
      <c r="A27" s="31"/>
      <c r="B27" s="32"/>
      <c r="C27" s="32"/>
      <c r="D27" s="32" t="s">
        <v>33</v>
      </c>
      <c r="E27" s="32"/>
      <c r="F27" s="33">
        <v>561.94865</v>
      </c>
      <c r="G27" s="34"/>
      <c r="H27" s="35"/>
    </row>
    <row r="28" spans="1:8" s="6" customFormat="1" ht="24" customHeight="1" thickBot="1">
      <c r="A28" s="16">
        <v>4</v>
      </c>
      <c r="B28" s="17" t="s">
        <v>26</v>
      </c>
      <c r="C28" s="17" t="s">
        <v>54</v>
      </c>
      <c r="D28" s="17" t="s">
        <v>55</v>
      </c>
      <c r="E28" s="17" t="s">
        <v>37</v>
      </c>
      <c r="F28" s="18">
        <v>141.365</v>
      </c>
      <c r="G28" s="19"/>
      <c r="H28" s="20">
        <f>F28*G28</f>
        <v>0</v>
      </c>
    </row>
    <row r="29" spans="1:8" s="6" customFormat="1" ht="13.5" customHeight="1">
      <c r="A29" s="21"/>
      <c r="B29" s="22"/>
      <c r="C29" s="22"/>
      <c r="D29" s="22" t="s">
        <v>465</v>
      </c>
      <c r="E29" s="22"/>
      <c r="F29" s="23">
        <v>0</v>
      </c>
      <c r="G29" s="24"/>
      <c r="H29" s="25"/>
    </row>
    <row r="30" spans="1:8" s="6" customFormat="1" ht="34.5" customHeight="1">
      <c r="A30" s="26"/>
      <c r="B30" s="27"/>
      <c r="C30" s="27"/>
      <c r="D30" s="27" t="s">
        <v>466</v>
      </c>
      <c r="E30" s="27"/>
      <c r="F30" s="28">
        <v>34.0925</v>
      </c>
      <c r="G30" s="29"/>
      <c r="H30" s="30"/>
    </row>
    <row r="31" spans="1:8" s="6" customFormat="1" ht="34.5" customHeight="1">
      <c r="A31" s="26"/>
      <c r="B31" s="27"/>
      <c r="C31" s="27"/>
      <c r="D31" s="27" t="s">
        <v>467</v>
      </c>
      <c r="E31" s="27"/>
      <c r="F31" s="28">
        <v>36.9027</v>
      </c>
      <c r="G31" s="29"/>
      <c r="H31" s="30"/>
    </row>
    <row r="32" spans="1:8" s="6" customFormat="1" ht="13.5" customHeight="1">
      <c r="A32" s="26"/>
      <c r="B32" s="27"/>
      <c r="C32" s="27"/>
      <c r="D32" s="27" t="s">
        <v>468</v>
      </c>
      <c r="E32" s="27"/>
      <c r="F32" s="28">
        <v>25.576</v>
      </c>
      <c r="G32" s="29"/>
      <c r="H32" s="30"/>
    </row>
    <row r="33" spans="1:8" s="6" customFormat="1" ht="13.5" customHeight="1">
      <c r="A33" s="26"/>
      <c r="B33" s="27"/>
      <c r="C33" s="27"/>
      <c r="D33" s="27" t="s">
        <v>469</v>
      </c>
      <c r="E33" s="27"/>
      <c r="F33" s="28">
        <v>37.25</v>
      </c>
      <c r="G33" s="29"/>
      <c r="H33" s="30"/>
    </row>
    <row r="34" spans="1:8" s="6" customFormat="1" ht="13.5" customHeight="1">
      <c r="A34" s="26"/>
      <c r="B34" s="27"/>
      <c r="C34" s="27"/>
      <c r="D34" s="27" t="s">
        <v>470</v>
      </c>
      <c r="E34" s="27"/>
      <c r="F34" s="28">
        <v>6.324</v>
      </c>
      <c r="G34" s="29"/>
      <c r="H34" s="30"/>
    </row>
    <row r="35" spans="1:8" s="6" customFormat="1" ht="13.5" customHeight="1">
      <c r="A35" s="26"/>
      <c r="B35" s="27"/>
      <c r="C35" s="27"/>
      <c r="D35" s="27" t="s">
        <v>471</v>
      </c>
      <c r="E35" s="27"/>
      <c r="F35" s="28">
        <v>1.22</v>
      </c>
      <c r="G35" s="29"/>
      <c r="H35" s="30"/>
    </row>
    <row r="36" spans="1:8" s="6" customFormat="1" ht="13.5" customHeight="1" thickBot="1">
      <c r="A36" s="31"/>
      <c r="B36" s="32"/>
      <c r="C36" s="32"/>
      <c r="D36" s="32" t="s">
        <v>33</v>
      </c>
      <c r="E36" s="32"/>
      <c r="F36" s="33">
        <v>141.3652</v>
      </c>
      <c r="G36" s="34"/>
      <c r="H36" s="35"/>
    </row>
    <row r="37" spans="1:8" s="6" customFormat="1" ht="24" customHeight="1" thickBot="1">
      <c r="A37" s="16">
        <v>5</v>
      </c>
      <c r="B37" s="17" t="s">
        <v>26</v>
      </c>
      <c r="C37" s="17" t="s">
        <v>472</v>
      </c>
      <c r="D37" s="17" t="s">
        <v>473</v>
      </c>
      <c r="E37" s="17" t="s">
        <v>37</v>
      </c>
      <c r="F37" s="18">
        <v>196.227</v>
      </c>
      <c r="G37" s="19"/>
      <c r="H37" s="20">
        <f>F37*G37</f>
        <v>0</v>
      </c>
    </row>
    <row r="38" spans="1:8" s="6" customFormat="1" ht="13.5" customHeight="1">
      <c r="A38" s="21"/>
      <c r="B38" s="22"/>
      <c r="C38" s="22"/>
      <c r="D38" s="22" t="s">
        <v>474</v>
      </c>
      <c r="E38" s="22"/>
      <c r="F38" s="23">
        <v>4.46</v>
      </c>
      <c r="G38" s="24"/>
      <c r="H38" s="25"/>
    </row>
    <row r="39" spans="1:8" s="6" customFormat="1" ht="13.5" customHeight="1">
      <c r="A39" s="26"/>
      <c r="B39" s="27"/>
      <c r="C39" s="27"/>
      <c r="D39" s="27" t="s">
        <v>475</v>
      </c>
      <c r="E39" s="27"/>
      <c r="F39" s="28">
        <v>99.18</v>
      </c>
      <c r="G39" s="29"/>
      <c r="H39" s="30"/>
    </row>
    <row r="40" spans="1:8" s="6" customFormat="1" ht="34.5" customHeight="1">
      <c r="A40" s="26"/>
      <c r="B40" s="27"/>
      <c r="C40" s="27"/>
      <c r="D40" s="27" t="s">
        <v>476</v>
      </c>
      <c r="E40" s="27"/>
      <c r="F40" s="28">
        <v>78.84575</v>
      </c>
      <c r="G40" s="29"/>
      <c r="H40" s="30"/>
    </row>
    <row r="41" spans="1:8" s="6" customFormat="1" ht="13.5" customHeight="1">
      <c r="A41" s="26"/>
      <c r="B41" s="27"/>
      <c r="C41" s="27"/>
      <c r="D41" s="27" t="s">
        <v>477</v>
      </c>
      <c r="E41" s="27"/>
      <c r="F41" s="28">
        <v>13.741</v>
      </c>
      <c r="G41" s="29"/>
      <c r="H41" s="30"/>
    </row>
    <row r="42" spans="1:8" s="6" customFormat="1" ht="13.5" customHeight="1" thickBot="1">
      <c r="A42" s="31"/>
      <c r="B42" s="32"/>
      <c r="C42" s="32"/>
      <c r="D42" s="32" t="s">
        <v>33</v>
      </c>
      <c r="E42" s="32"/>
      <c r="F42" s="33">
        <v>196.22675</v>
      </c>
      <c r="G42" s="34"/>
      <c r="H42" s="35"/>
    </row>
    <row r="43" spans="1:8" s="6" customFormat="1" ht="24" customHeight="1" thickBot="1">
      <c r="A43" s="16">
        <v>6</v>
      </c>
      <c r="B43" s="17" t="s">
        <v>26</v>
      </c>
      <c r="C43" s="17" t="s">
        <v>66</v>
      </c>
      <c r="D43" s="17" t="s">
        <v>67</v>
      </c>
      <c r="E43" s="17" t="s">
        <v>37</v>
      </c>
      <c r="F43" s="18">
        <v>112.068</v>
      </c>
      <c r="G43" s="19"/>
      <c r="H43" s="20">
        <f>F43*G43</f>
        <v>0</v>
      </c>
    </row>
    <row r="44" spans="1:8" s="6" customFormat="1" ht="13.5" customHeight="1">
      <c r="A44" s="21"/>
      <c r="B44" s="22"/>
      <c r="C44" s="22"/>
      <c r="D44" s="22" t="s">
        <v>68</v>
      </c>
      <c r="E44" s="22"/>
      <c r="F44" s="23">
        <v>0</v>
      </c>
      <c r="G44" s="24"/>
      <c r="H44" s="25"/>
    </row>
    <row r="45" spans="1:8" s="6" customFormat="1" ht="13.5" customHeight="1">
      <c r="A45" s="26"/>
      <c r="B45" s="27"/>
      <c r="C45" s="27"/>
      <c r="D45" s="27" t="s">
        <v>478</v>
      </c>
      <c r="E45" s="27"/>
      <c r="F45" s="28">
        <v>26.84</v>
      </c>
      <c r="G45" s="29"/>
      <c r="H45" s="30"/>
    </row>
    <row r="46" spans="1:8" s="6" customFormat="1" ht="13.5" customHeight="1">
      <c r="A46" s="26"/>
      <c r="B46" s="27"/>
      <c r="C46" s="27"/>
      <c r="D46" s="27" t="s">
        <v>479</v>
      </c>
      <c r="E46" s="27"/>
      <c r="F46" s="28">
        <v>35.7</v>
      </c>
      <c r="G46" s="29"/>
      <c r="H46" s="30"/>
    </row>
    <row r="47" spans="1:8" s="6" customFormat="1" ht="13.5" customHeight="1">
      <c r="A47" s="26"/>
      <c r="B47" s="27"/>
      <c r="C47" s="27"/>
      <c r="D47" s="27" t="s">
        <v>480</v>
      </c>
      <c r="E47" s="27"/>
      <c r="F47" s="28">
        <v>5.928</v>
      </c>
      <c r="G47" s="29"/>
      <c r="H47" s="30"/>
    </row>
    <row r="48" spans="1:8" s="6" customFormat="1" ht="13.5" customHeight="1">
      <c r="A48" s="26"/>
      <c r="B48" s="27"/>
      <c r="C48" s="27"/>
      <c r="D48" s="27" t="s">
        <v>481</v>
      </c>
      <c r="E48" s="27"/>
      <c r="F48" s="28">
        <v>3.36</v>
      </c>
      <c r="G48" s="29"/>
      <c r="H48" s="30"/>
    </row>
    <row r="49" spans="1:8" s="6" customFormat="1" ht="13.5" customHeight="1">
      <c r="A49" s="26"/>
      <c r="B49" s="27"/>
      <c r="C49" s="27"/>
      <c r="D49" s="27" t="s">
        <v>482</v>
      </c>
      <c r="E49" s="27"/>
      <c r="F49" s="28">
        <v>35.3</v>
      </c>
      <c r="G49" s="29"/>
      <c r="H49" s="30"/>
    </row>
    <row r="50" spans="1:8" s="6" customFormat="1" ht="24" customHeight="1">
      <c r="A50" s="26"/>
      <c r="B50" s="27"/>
      <c r="C50" s="27"/>
      <c r="D50" s="27" t="s">
        <v>483</v>
      </c>
      <c r="E50" s="27"/>
      <c r="F50" s="28">
        <v>2.79</v>
      </c>
      <c r="G50" s="29"/>
      <c r="H50" s="30"/>
    </row>
    <row r="51" spans="1:8" s="6" customFormat="1" ht="13.5" customHeight="1">
      <c r="A51" s="26"/>
      <c r="B51" s="27"/>
      <c r="C51" s="27"/>
      <c r="D51" s="27" t="s">
        <v>484</v>
      </c>
      <c r="E51" s="27"/>
      <c r="F51" s="28">
        <v>1.17</v>
      </c>
      <c r="G51" s="29"/>
      <c r="H51" s="30"/>
    </row>
    <row r="52" spans="1:8" s="6" customFormat="1" ht="13.5" customHeight="1">
      <c r="A52" s="26"/>
      <c r="B52" s="27"/>
      <c r="C52" s="27"/>
      <c r="D52" s="27" t="s">
        <v>485</v>
      </c>
      <c r="E52" s="27"/>
      <c r="F52" s="28">
        <v>0.98</v>
      </c>
      <c r="G52" s="29"/>
      <c r="H52" s="30"/>
    </row>
    <row r="53" spans="1:8" s="6" customFormat="1" ht="13.5" customHeight="1" thickBot="1">
      <c r="A53" s="31"/>
      <c r="B53" s="32"/>
      <c r="C53" s="32"/>
      <c r="D53" s="32" t="s">
        <v>33</v>
      </c>
      <c r="E53" s="32"/>
      <c r="F53" s="33">
        <v>112.068</v>
      </c>
      <c r="G53" s="34"/>
      <c r="H53" s="35"/>
    </row>
    <row r="54" spans="1:8" s="6" customFormat="1" ht="39.75" customHeight="1" thickBot="1">
      <c r="A54" s="16">
        <v>7</v>
      </c>
      <c r="B54" s="17" t="s">
        <v>26</v>
      </c>
      <c r="C54" s="17" t="s">
        <v>486</v>
      </c>
      <c r="D54" s="157" t="s">
        <v>944</v>
      </c>
      <c r="E54" s="17" t="s">
        <v>37</v>
      </c>
      <c r="F54" s="18">
        <v>0.18</v>
      </c>
      <c r="G54" s="19"/>
      <c r="H54" s="20">
        <f>F54*G54</f>
        <v>0</v>
      </c>
    </row>
    <row r="55" spans="1:8" s="6" customFormat="1" ht="13.5" customHeight="1" thickBot="1">
      <c r="A55" s="36"/>
      <c r="B55" s="37"/>
      <c r="C55" s="37"/>
      <c r="D55" s="37" t="s">
        <v>487</v>
      </c>
      <c r="E55" s="37"/>
      <c r="F55" s="38">
        <v>0.18</v>
      </c>
      <c r="G55" s="39"/>
      <c r="H55" s="40"/>
    </row>
    <row r="56" spans="1:8" s="6" customFormat="1" ht="39.75" customHeight="1" thickBot="1">
      <c r="A56" s="16">
        <v>8</v>
      </c>
      <c r="B56" s="17" t="s">
        <v>26</v>
      </c>
      <c r="C56" s="17" t="s">
        <v>488</v>
      </c>
      <c r="D56" s="157" t="s">
        <v>943</v>
      </c>
      <c r="E56" s="17" t="s">
        <v>37</v>
      </c>
      <c r="F56" s="18">
        <v>454.922</v>
      </c>
      <c r="G56" s="19"/>
      <c r="H56" s="20">
        <f>F56*G56</f>
        <v>0</v>
      </c>
    </row>
    <row r="57" spans="1:8" s="6" customFormat="1" ht="13.5" customHeight="1">
      <c r="A57" s="21"/>
      <c r="B57" s="22"/>
      <c r="C57" s="22"/>
      <c r="D57" s="22" t="s">
        <v>489</v>
      </c>
      <c r="E57" s="22"/>
      <c r="F57" s="23">
        <v>0</v>
      </c>
      <c r="G57" s="24"/>
      <c r="H57" s="25"/>
    </row>
    <row r="58" spans="1:8" s="6" customFormat="1" ht="13.5" customHeight="1">
      <c r="A58" s="26"/>
      <c r="B58" s="27"/>
      <c r="C58" s="27"/>
      <c r="D58" s="27" t="s">
        <v>490</v>
      </c>
      <c r="E58" s="27"/>
      <c r="F58" s="28">
        <v>105.712397</v>
      </c>
      <c r="G58" s="29"/>
      <c r="H58" s="30"/>
    </row>
    <row r="59" spans="1:8" s="6" customFormat="1" ht="45" customHeight="1">
      <c r="A59" s="26"/>
      <c r="B59" s="27"/>
      <c r="C59" s="27"/>
      <c r="D59" s="27" t="s">
        <v>491</v>
      </c>
      <c r="E59" s="27"/>
      <c r="F59" s="28">
        <v>158.9061</v>
      </c>
      <c r="G59" s="29"/>
      <c r="H59" s="30"/>
    </row>
    <row r="60" spans="1:8" s="6" customFormat="1" ht="45" customHeight="1">
      <c r="A60" s="26"/>
      <c r="B60" s="27"/>
      <c r="C60" s="27"/>
      <c r="D60" s="27" t="s">
        <v>492</v>
      </c>
      <c r="E60" s="27"/>
      <c r="F60" s="28">
        <v>149.40045</v>
      </c>
      <c r="G60" s="29"/>
      <c r="H60" s="30"/>
    </row>
    <row r="61" spans="1:8" s="6" customFormat="1" ht="13.5" customHeight="1">
      <c r="A61" s="26"/>
      <c r="B61" s="27"/>
      <c r="C61" s="27"/>
      <c r="D61" s="27" t="s">
        <v>493</v>
      </c>
      <c r="E61" s="27"/>
      <c r="F61" s="28">
        <v>1.243</v>
      </c>
      <c r="G61" s="29"/>
      <c r="H61" s="30"/>
    </row>
    <row r="62" spans="1:8" s="6" customFormat="1" ht="13.5" customHeight="1">
      <c r="A62" s="26"/>
      <c r="B62" s="27"/>
      <c r="C62" s="27"/>
      <c r="D62" s="27" t="s">
        <v>494</v>
      </c>
      <c r="E62" s="27"/>
      <c r="F62" s="28">
        <v>41.1601</v>
      </c>
      <c r="G62" s="29"/>
      <c r="H62" s="30"/>
    </row>
    <row r="63" spans="1:8" s="6" customFormat="1" ht="13.5" customHeight="1">
      <c r="A63" s="26"/>
      <c r="B63" s="27"/>
      <c r="C63" s="27"/>
      <c r="D63" s="27" t="s">
        <v>495</v>
      </c>
      <c r="E63" s="27"/>
      <c r="F63" s="28">
        <v>-0.5</v>
      </c>
      <c r="G63" s="29"/>
      <c r="H63" s="30"/>
    </row>
    <row r="64" spans="1:8" s="6" customFormat="1" ht="13.5" customHeight="1">
      <c r="A64" s="26"/>
      <c r="B64" s="27"/>
      <c r="C64" s="27"/>
      <c r="D64" s="27" t="s">
        <v>496</v>
      </c>
      <c r="E64" s="27"/>
      <c r="F64" s="28">
        <v>-1</v>
      </c>
      <c r="G64" s="29"/>
      <c r="H64" s="30"/>
    </row>
    <row r="65" spans="1:8" s="6" customFormat="1" ht="13.5" customHeight="1" thickBot="1">
      <c r="A65" s="31"/>
      <c r="B65" s="32"/>
      <c r="C65" s="32"/>
      <c r="D65" s="32" t="s">
        <v>33</v>
      </c>
      <c r="E65" s="32"/>
      <c r="F65" s="33">
        <v>454.922047</v>
      </c>
      <c r="G65" s="34"/>
      <c r="H65" s="35"/>
    </row>
    <row r="66" spans="1:8" s="6" customFormat="1" ht="39.75" customHeight="1" thickBot="1">
      <c r="A66" s="16">
        <v>9</v>
      </c>
      <c r="B66" s="17" t="s">
        <v>26</v>
      </c>
      <c r="C66" s="17" t="s">
        <v>95</v>
      </c>
      <c r="D66" s="157" t="s">
        <v>945</v>
      </c>
      <c r="E66" s="17" t="s">
        <v>37</v>
      </c>
      <c r="F66" s="18">
        <v>31.064</v>
      </c>
      <c r="G66" s="19"/>
      <c r="H66" s="20">
        <f>F66*G66</f>
        <v>0</v>
      </c>
    </row>
    <row r="67" spans="1:8" s="6" customFormat="1" ht="13.5" customHeight="1">
      <c r="A67" s="21"/>
      <c r="B67" s="22"/>
      <c r="C67" s="22"/>
      <c r="D67" s="22" t="s">
        <v>497</v>
      </c>
      <c r="E67" s="22"/>
      <c r="F67" s="23">
        <v>0</v>
      </c>
      <c r="G67" s="24"/>
      <c r="H67" s="25"/>
    </row>
    <row r="68" spans="1:8" s="6" customFormat="1" ht="13.5" customHeight="1">
      <c r="A68" s="26"/>
      <c r="B68" s="27"/>
      <c r="C68" s="27"/>
      <c r="D68" s="27" t="s">
        <v>498</v>
      </c>
      <c r="E68" s="27"/>
      <c r="F68" s="28">
        <v>17.6</v>
      </c>
      <c r="G68" s="29"/>
      <c r="H68" s="30"/>
    </row>
    <row r="69" spans="1:8" s="6" customFormat="1" ht="13.5" customHeight="1">
      <c r="A69" s="26"/>
      <c r="B69" s="27"/>
      <c r="C69" s="27"/>
      <c r="D69" s="27" t="s">
        <v>499</v>
      </c>
      <c r="E69" s="27"/>
      <c r="F69" s="28">
        <v>12.444</v>
      </c>
      <c r="G69" s="29"/>
      <c r="H69" s="30"/>
    </row>
    <row r="70" spans="1:8" s="6" customFormat="1" ht="13.5" customHeight="1">
      <c r="A70" s="26"/>
      <c r="B70" s="27"/>
      <c r="C70" s="27"/>
      <c r="D70" s="27" t="s">
        <v>500</v>
      </c>
      <c r="E70" s="27"/>
      <c r="F70" s="28">
        <v>1.02</v>
      </c>
      <c r="G70" s="29"/>
      <c r="H70" s="30"/>
    </row>
    <row r="71" spans="1:8" s="6" customFormat="1" ht="13.5" customHeight="1" thickBot="1">
      <c r="A71" s="31"/>
      <c r="B71" s="32"/>
      <c r="C71" s="32"/>
      <c r="D71" s="32" t="s">
        <v>33</v>
      </c>
      <c r="E71" s="32"/>
      <c r="F71" s="33">
        <v>31.064</v>
      </c>
      <c r="G71" s="34"/>
      <c r="H71" s="35"/>
    </row>
    <row r="72" spans="1:8" s="6" customFormat="1" ht="39.75" customHeight="1" thickBot="1">
      <c r="A72" s="16">
        <v>10</v>
      </c>
      <c r="B72" s="17" t="s">
        <v>26</v>
      </c>
      <c r="C72" s="17" t="s">
        <v>501</v>
      </c>
      <c r="D72" s="157" t="s">
        <v>946</v>
      </c>
      <c r="E72" s="17" t="s">
        <v>37</v>
      </c>
      <c r="F72" s="18">
        <v>39.36</v>
      </c>
      <c r="G72" s="19"/>
      <c r="H72" s="20">
        <f>F72*G72</f>
        <v>0</v>
      </c>
    </row>
    <row r="73" spans="1:8" s="6" customFormat="1" ht="13.5" customHeight="1">
      <c r="A73" s="21"/>
      <c r="B73" s="22"/>
      <c r="C73" s="22"/>
      <c r="D73" s="22" t="s">
        <v>489</v>
      </c>
      <c r="E73" s="22"/>
      <c r="F73" s="23">
        <v>0</v>
      </c>
      <c r="G73" s="24"/>
      <c r="H73" s="25"/>
    </row>
    <row r="74" spans="1:8" s="6" customFormat="1" ht="13.5" customHeight="1">
      <c r="A74" s="26"/>
      <c r="B74" s="27"/>
      <c r="C74" s="27"/>
      <c r="D74" s="27" t="s">
        <v>502</v>
      </c>
      <c r="E74" s="27"/>
      <c r="F74" s="28">
        <v>4.33215</v>
      </c>
      <c r="G74" s="29"/>
      <c r="H74" s="30"/>
    </row>
    <row r="75" spans="1:8" s="6" customFormat="1" ht="13.5" customHeight="1">
      <c r="A75" s="26"/>
      <c r="B75" s="27"/>
      <c r="C75" s="27"/>
      <c r="D75" s="27" t="s">
        <v>503</v>
      </c>
      <c r="E75" s="27"/>
      <c r="F75" s="28">
        <v>2.664</v>
      </c>
      <c r="G75" s="29"/>
      <c r="H75" s="30"/>
    </row>
    <row r="76" spans="1:8" s="6" customFormat="1" ht="13.5" customHeight="1">
      <c r="A76" s="26"/>
      <c r="B76" s="27"/>
      <c r="C76" s="27"/>
      <c r="D76" s="27" t="s">
        <v>504</v>
      </c>
      <c r="E76" s="27"/>
      <c r="F76" s="28">
        <v>9.52752</v>
      </c>
      <c r="G76" s="29"/>
      <c r="H76" s="30"/>
    </row>
    <row r="77" spans="1:8" s="6" customFormat="1" ht="34.5" customHeight="1">
      <c r="A77" s="26"/>
      <c r="B77" s="27"/>
      <c r="C77" s="27"/>
      <c r="D77" s="27" t="s">
        <v>505</v>
      </c>
      <c r="E77" s="27"/>
      <c r="F77" s="28">
        <v>4.34275</v>
      </c>
      <c r="G77" s="29"/>
      <c r="H77" s="30"/>
    </row>
    <row r="78" spans="1:8" s="6" customFormat="1" ht="34.5" customHeight="1">
      <c r="A78" s="26"/>
      <c r="B78" s="27"/>
      <c r="C78" s="27"/>
      <c r="D78" s="27" t="s">
        <v>506</v>
      </c>
      <c r="E78" s="27"/>
      <c r="F78" s="28">
        <v>9.71335</v>
      </c>
      <c r="G78" s="29"/>
      <c r="H78" s="30"/>
    </row>
    <row r="79" spans="1:8" s="6" customFormat="1" ht="34.5" customHeight="1">
      <c r="A79" s="26"/>
      <c r="B79" s="27"/>
      <c r="C79" s="27"/>
      <c r="D79" s="27" t="s">
        <v>507</v>
      </c>
      <c r="E79" s="27"/>
      <c r="F79" s="28">
        <v>6.2805</v>
      </c>
      <c r="G79" s="29"/>
      <c r="H79" s="30"/>
    </row>
    <row r="80" spans="1:8" s="6" customFormat="1" ht="13.5" customHeight="1">
      <c r="A80" s="26"/>
      <c r="B80" s="27"/>
      <c r="C80" s="27"/>
      <c r="D80" s="27" t="s">
        <v>508</v>
      </c>
      <c r="E80" s="27"/>
      <c r="F80" s="28">
        <v>0.5</v>
      </c>
      <c r="G80" s="29"/>
      <c r="H80" s="30"/>
    </row>
    <row r="81" spans="1:8" s="6" customFormat="1" ht="13.5" customHeight="1">
      <c r="A81" s="26"/>
      <c r="B81" s="27"/>
      <c r="C81" s="27"/>
      <c r="D81" s="27" t="s">
        <v>509</v>
      </c>
      <c r="E81" s="27"/>
      <c r="F81" s="28">
        <v>1</v>
      </c>
      <c r="G81" s="29"/>
      <c r="H81" s="30"/>
    </row>
    <row r="82" spans="1:8" s="6" customFormat="1" ht="13.5" customHeight="1">
      <c r="A82" s="26"/>
      <c r="B82" s="27"/>
      <c r="C82" s="27"/>
      <c r="D82" s="27" t="s">
        <v>510</v>
      </c>
      <c r="E82" s="27"/>
      <c r="F82" s="28">
        <v>1</v>
      </c>
      <c r="G82" s="29"/>
      <c r="H82" s="30"/>
    </row>
    <row r="83" spans="1:8" s="6" customFormat="1" ht="13.5" customHeight="1" thickBot="1">
      <c r="A83" s="31"/>
      <c r="B83" s="32"/>
      <c r="C83" s="32"/>
      <c r="D83" s="32" t="s">
        <v>33</v>
      </c>
      <c r="E83" s="32"/>
      <c r="F83" s="33">
        <v>39.36027</v>
      </c>
      <c r="G83" s="34"/>
      <c r="H83" s="35"/>
    </row>
    <row r="84" spans="1:8" s="6" customFormat="1" ht="39.75" customHeight="1" thickBot="1">
      <c r="A84" s="16">
        <v>11</v>
      </c>
      <c r="B84" s="17" t="s">
        <v>26</v>
      </c>
      <c r="C84" s="17" t="s">
        <v>511</v>
      </c>
      <c r="D84" s="157" t="s">
        <v>947</v>
      </c>
      <c r="E84" s="17" t="s">
        <v>37</v>
      </c>
      <c r="F84" s="18">
        <v>5.902</v>
      </c>
      <c r="G84" s="19"/>
      <c r="H84" s="20">
        <f>F84*G84</f>
        <v>0</v>
      </c>
    </row>
    <row r="85" spans="1:8" s="6" customFormat="1" ht="24" customHeight="1">
      <c r="A85" s="21"/>
      <c r="B85" s="22"/>
      <c r="C85" s="22"/>
      <c r="D85" s="22" t="s">
        <v>512</v>
      </c>
      <c r="E85" s="22"/>
      <c r="F85" s="23">
        <v>0.78</v>
      </c>
      <c r="G85" s="24"/>
      <c r="H85" s="25"/>
    </row>
    <row r="86" spans="1:8" s="6" customFormat="1" ht="13.5" customHeight="1">
      <c r="A86" s="26"/>
      <c r="B86" s="27"/>
      <c r="C86" s="27"/>
      <c r="D86" s="27" t="s">
        <v>513</v>
      </c>
      <c r="E86" s="27"/>
      <c r="F86" s="28">
        <v>1.34</v>
      </c>
      <c r="G86" s="29"/>
      <c r="H86" s="30"/>
    </row>
    <row r="87" spans="1:8" s="6" customFormat="1" ht="13.5" customHeight="1">
      <c r="A87" s="26"/>
      <c r="B87" s="27"/>
      <c r="C87" s="27"/>
      <c r="D87" s="27" t="s">
        <v>514</v>
      </c>
      <c r="E87" s="27"/>
      <c r="F87" s="28">
        <v>1.396</v>
      </c>
      <c r="G87" s="29"/>
      <c r="H87" s="30"/>
    </row>
    <row r="88" spans="1:8" s="6" customFormat="1" ht="13.5" customHeight="1">
      <c r="A88" s="26"/>
      <c r="B88" s="27"/>
      <c r="C88" s="27"/>
      <c r="D88" s="27" t="s">
        <v>515</v>
      </c>
      <c r="E88" s="27"/>
      <c r="F88" s="28">
        <v>2.386</v>
      </c>
      <c r="G88" s="29"/>
      <c r="H88" s="30"/>
    </row>
    <row r="89" spans="1:8" s="6" customFormat="1" ht="13.5" customHeight="1" thickBot="1">
      <c r="A89" s="31"/>
      <c r="B89" s="32"/>
      <c r="C89" s="32"/>
      <c r="D89" s="32" t="s">
        <v>33</v>
      </c>
      <c r="E89" s="32"/>
      <c r="F89" s="33">
        <v>5.902</v>
      </c>
      <c r="G89" s="34"/>
      <c r="H89" s="35"/>
    </row>
    <row r="90" spans="1:8" s="6" customFormat="1" ht="39.75" customHeight="1" thickBot="1">
      <c r="A90" s="16">
        <v>12</v>
      </c>
      <c r="B90" s="17" t="s">
        <v>26</v>
      </c>
      <c r="C90" s="17" t="s">
        <v>516</v>
      </c>
      <c r="D90" s="157" t="s">
        <v>948</v>
      </c>
      <c r="E90" s="17" t="s">
        <v>37</v>
      </c>
      <c r="F90" s="18">
        <v>36.363</v>
      </c>
      <c r="G90" s="19"/>
      <c r="H90" s="20">
        <f>F90*G90</f>
        <v>0</v>
      </c>
    </row>
    <row r="91" spans="1:8" s="6" customFormat="1" ht="13.5" customHeight="1">
      <c r="A91" s="21"/>
      <c r="B91" s="22"/>
      <c r="C91" s="22"/>
      <c r="D91" s="22" t="s">
        <v>489</v>
      </c>
      <c r="E91" s="22"/>
      <c r="F91" s="23">
        <v>0</v>
      </c>
      <c r="G91" s="24"/>
      <c r="H91" s="25"/>
    </row>
    <row r="92" spans="1:8" s="6" customFormat="1" ht="13.5" customHeight="1">
      <c r="A92" s="26"/>
      <c r="B92" s="27"/>
      <c r="C92" s="27"/>
      <c r="D92" s="27" t="s">
        <v>517</v>
      </c>
      <c r="E92" s="27"/>
      <c r="F92" s="28">
        <v>7.38</v>
      </c>
      <c r="G92" s="29"/>
      <c r="H92" s="30"/>
    </row>
    <row r="93" spans="1:8" s="6" customFormat="1" ht="24" customHeight="1">
      <c r="A93" s="26"/>
      <c r="B93" s="27"/>
      <c r="C93" s="27"/>
      <c r="D93" s="27" t="s">
        <v>518</v>
      </c>
      <c r="E93" s="27"/>
      <c r="F93" s="28">
        <v>29.9825</v>
      </c>
      <c r="G93" s="29"/>
      <c r="H93" s="30"/>
    </row>
    <row r="94" spans="1:8" s="6" customFormat="1" ht="13.5" customHeight="1">
      <c r="A94" s="26"/>
      <c r="B94" s="27"/>
      <c r="C94" s="27"/>
      <c r="D94" s="27" t="s">
        <v>519</v>
      </c>
      <c r="E94" s="27"/>
      <c r="F94" s="28">
        <v>-1</v>
      </c>
      <c r="G94" s="29"/>
      <c r="H94" s="30"/>
    </row>
    <row r="95" spans="1:8" s="6" customFormat="1" ht="13.5" customHeight="1" thickBot="1">
      <c r="A95" s="31"/>
      <c r="B95" s="32"/>
      <c r="C95" s="32"/>
      <c r="D95" s="32" t="s">
        <v>33</v>
      </c>
      <c r="E95" s="32"/>
      <c r="F95" s="33">
        <v>36.3625</v>
      </c>
      <c r="G95" s="34"/>
      <c r="H95" s="35"/>
    </row>
    <row r="96" spans="1:8" s="6" customFormat="1" ht="24" customHeight="1" thickBot="1">
      <c r="A96" s="16">
        <v>13</v>
      </c>
      <c r="B96" s="17" t="s">
        <v>26</v>
      </c>
      <c r="C96" s="17" t="s">
        <v>520</v>
      </c>
      <c r="D96" s="17" t="s">
        <v>521</v>
      </c>
      <c r="E96" s="17" t="s">
        <v>104</v>
      </c>
      <c r="F96" s="18">
        <v>1.6</v>
      </c>
      <c r="G96" s="19"/>
      <c r="H96" s="20">
        <f>F96*G96</f>
        <v>0</v>
      </c>
    </row>
    <row r="97" spans="1:8" s="6" customFormat="1" ht="13.5" customHeight="1" thickBot="1">
      <c r="A97" s="36"/>
      <c r="B97" s="37"/>
      <c r="C97" s="37"/>
      <c r="D97" s="37" t="s">
        <v>522</v>
      </c>
      <c r="E97" s="37"/>
      <c r="F97" s="38">
        <v>1.6</v>
      </c>
      <c r="G97" s="39"/>
      <c r="H97" s="40"/>
    </row>
    <row r="98" spans="1:8" s="6" customFormat="1" ht="24" customHeight="1" thickBot="1">
      <c r="A98" s="16">
        <v>14</v>
      </c>
      <c r="B98" s="17" t="s">
        <v>26</v>
      </c>
      <c r="C98" s="17" t="s">
        <v>523</v>
      </c>
      <c r="D98" s="17" t="s">
        <v>524</v>
      </c>
      <c r="E98" s="17" t="s">
        <v>104</v>
      </c>
      <c r="F98" s="18">
        <v>284.695</v>
      </c>
      <c r="G98" s="19"/>
      <c r="H98" s="20">
        <f>F98*G98</f>
        <v>0</v>
      </c>
    </row>
    <row r="99" spans="1:8" s="6" customFormat="1" ht="13.5" customHeight="1">
      <c r="A99" s="21"/>
      <c r="B99" s="22"/>
      <c r="C99" s="22"/>
      <c r="D99" s="22" t="s">
        <v>525</v>
      </c>
      <c r="E99" s="22"/>
      <c r="F99" s="23">
        <v>171.22</v>
      </c>
      <c r="G99" s="24"/>
      <c r="H99" s="25"/>
    </row>
    <row r="100" spans="1:8" s="6" customFormat="1" ht="34.5" customHeight="1">
      <c r="A100" s="26"/>
      <c r="B100" s="27"/>
      <c r="C100" s="27"/>
      <c r="D100" s="27" t="s">
        <v>526</v>
      </c>
      <c r="E100" s="27"/>
      <c r="F100" s="28">
        <v>101.715</v>
      </c>
      <c r="G100" s="29"/>
      <c r="H100" s="30"/>
    </row>
    <row r="101" spans="1:8" s="6" customFormat="1" ht="13.5" customHeight="1">
      <c r="A101" s="26"/>
      <c r="B101" s="27"/>
      <c r="C101" s="27"/>
      <c r="D101" s="27" t="s">
        <v>527</v>
      </c>
      <c r="E101" s="27"/>
      <c r="F101" s="28">
        <v>11.76</v>
      </c>
      <c r="G101" s="29"/>
      <c r="H101" s="30"/>
    </row>
    <row r="102" spans="1:8" s="6" customFormat="1" ht="13.5" customHeight="1" thickBot="1">
      <c r="A102" s="31"/>
      <c r="B102" s="32"/>
      <c r="C102" s="32"/>
      <c r="D102" s="32" t="s">
        <v>33</v>
      </c>
      <c r="E102" s="32"/>
      <c r="F102" s="33">
        <v>284.695</v>
      </c>
      <c r="G102" s="34"/>
      <c r="H102" s="35"/>
    </row>
    <row r="103" spans="1:8" s="6" customFormat="1" ht="24" customHeight="1" thickBot="1">
      <c r="A103" s="16">
        <v>15</v>
      </c>
      <c r="B103" s="17" t="s">
        <v>26</v>
      </c>
      <c r="C103" s="17" t="s">
        <v>528</v>
      </c>
      <c r="D103" s="17" t="s">
        <v>529</v>
      </c>
      <c r="E103" s="17" t="s">
        <v>104</v>
      </c>
      <c r="F103" s="18">
        <v>21.61</v>
      </c>
      <c r="G103" s="19"/>
      <c r="H103" s="20">
        <f>F103*G103</f>
        <v>0</v>
      </c>
    </row>
    <row r="104" spans="1:8" s="6" customFormat="1" ht="13.5" customHeight="1">
      <c r="A104" s="21"/>
      <c r="B104" s="22"/>
      <c r="C104" s="22"/>
      <c r="D104" s="22" t="s">
        <v>530</v>
      </c>
      <c r="E104" s="22"/>
      <c r="F104" s="23">
        <v>5.94</v>
      </c>
      <c r="G104" s="24"/>
      <c r="H104" s="25"/>
    </row>
    <row r="105" spans="1:8" s="6" customFormat="1" ht="13.5" customHeight="1">
      <c r="A105" s="26"/>
      <c r="B105" s="27"/>
      <c r="C105" s="27"/>
      <c r="D105" s="27" t="s">
        <v>531</v>
      </c>
      <c r="E105" s="27"/>
      <c r="F105" s="28">
        <v>15.67</v>
      </c>
      <c r="G105" s="29"/>
      <c r="H105" s="30"/>
    </row>
    <row r="106" spans="1:8" s="6" customFormat="1" ht="13.5" customHeight="1" thickBot="1">
      <c r="A106" s="31"/>
      <c r="B106" s="32"/>
      <c r="C106" s="32"/>
      <c r="D106" s="32" t="s">
        <v>33</v>
      </c>
      <c r="E106" s="32"/>
      <c r="F106" s="33">
        <v>21.61</v>
      </c>
      <c r="G106" s="34"/>
      <c r="H106" s="35"/>
    </row>
    <row r="107" spans="1:8" s="6" customFormat="1" ht="24" customHeight="1" thickBot="1">
      <c r="A107" s="16">
        <v>16</v>
      </c>
      <c r="B107" s="17" t="s">
        <v>26</v>
      </c>
      <c r="C107" s="17" t="s">
        <v>532</v>
      </c>
      <c r="D107" s="17" t="s">
        <v>533</v>
      </c>
      <c r="E107" s="17" t="s">
        <v>104</v>
      </c>
      <c r="F107" s="18">
        <v>21.6</v>
      </c>
      <c r="G107" s="19"/>
      <c r="H107" s="20">
        <f>F107*G107</f>
        <v>0</v>
      </c>
    </row>
    <row r="108" spans="1:8" s="6" customFormat="1" ht="13.5" customHeight="1">
      <c r="A108" s="21"/>
      <c r="B108" s="22"/>
      <c r="C108" s="22"/>
      <c r="D108" s="22" t="s">
        <v>534</v>
      </c>
      <c r="E108" s="22"/>
      <c r="F108" s="23">
        <v>0</v>
      </c>
      <c r="G108" s="24"/>
      <c r="H108" s="25"/>
    </row>
    <row r="109" spans="1:8" s="6" customFormat="1" ht="13.5" customHeight="1">
      <c r="A109" s="26"/>
      <c r="B109" s="27"/>
      <c r="C109" s="27"/>
      <c r="D109" s="27" t="s">
        <v>535</v>
      </c>
      <c r="E109" s="27"/>
      <c r="F109" s="28">
        <v>14.4</v>
      </c>
      <c r="G109" s="29"/>
      <c r="H109" s="30"/>
    </row>
    <row r="110" spans="1:8" s="6" customFormat="1" ht="13.5" customHeight="1">
      <c r="A110" s="26"/>
      <c r="B110" s="27"/>
      <c r="C110" s="27"/>
      <c r="D110" s="27" t="s">
        <v>536</v>
      </c>
      <c r="E110" s="27"/>
      <c r="F110" s="28">
        <v>7.2</v>
      </c>
      <c r="G110" s="29"/>
      <c r="H110" s="30"/>
    </row>
    <row r="111" spans="1:8" s="6" customFormat="1" ht="13.5" customHeight="1" thickBot="1">
      <c r="A111" s="31"/>
      <c r="B111" s="32"/>
      <c r="C111" s="32"/>
      <c r="D111" s="32" t="s">
        <v>33</v>
      </c>
      <c r="E111" s="32"/>
      <c r="F111" s="33">
        <v>21.6</v>
      </c>
      <c r="G111" s="34"/>
      <c r="H111" s="35"/>
    </row>
    <row r="112" spans="1:8" s="6" customFormat="1" ht="39.75" customHeight="1" thickBot="1">
      <c r="A112" s="16">
        <v>17</v>
      </c>
      <c r="B112" s="17" t="s">
        <v>26</v>
      </c>
      <c r="C112" s="17" t="s">
        <v>537</v>
      </c>
      <c r="D112" s="157" t="s">
        <v>949</v>
      </c>
      <c r="E112" s="17" t="s">
        <v>37</v>
      </c>
      <c r="F112" s="18">
        <v>6.756</v>
      </c>
      <c r="G112" s="19"/>
      <c r="H112" s="20">
        <f>F112*G112</f>
        <v>0</v>
      </c>
    </row>
    <row r="113" spans="1:8" s="6" customFormat="1" ht="13.5" customHeight="1">
      <c r="A113" s="21"/>
      <c r="B113" s="22"/>
      <c r="C113" s="22"/>
      <c r="D113" s="22" t="s">
        <v>538</v>
      </c>
      <c r="E113" s="22"/>
      <c r="F113" s="23">
        <v>1.836</v>
      </c>
      <c r="G113" s="24"/>
      <c r="H113" s="25"/>
    </row>
    <row r="114" spans="1:8" s="6" customFormat="1" ht="13.5" customHeight="1">
      <c r="A114" s="26"/>
      <c r="B114" s="27"/>
      <c r="C114" s="27"/>
      <c r="D114" s="27" t="s">
        <v>539</v>
      </c>
      <c r="E114" s="27"/>
      <c r="F114" s="28">
        <v>1.422</v>
      </c>
      <c r="G114" s="29"/>
      <c r="H114" s="30"/>
    </row>
    <row r="115" spans="1:8" s="6" customFormat="1" ht="13.5" customHeight="1">
      <c r="A115" s="26"/>
      <c r="B115" s="27"/>
      <c r="C115" s="27"/>
      <c r="D115" s="27" t="s">
        <v>540</v>
      </c>
      <c r="E115" s="27"/>
      <c r="F115" s="28">
        <v>2.93</v>
      </c>
      <c r="G115" s="29"/>
      <c r="H115" s="30"/>
    </row>
    <row r="116" spans="1:8" s="6" customFormat="1" ht="13.5" customHeight="1">
      <c r="A116" s="26"/>
      <c r="B116" s="27"/>
      <c r="C116" s="27"/>
      <c r="D116" s="27" t="s">
        <v>541</v>
      </c>
      <c r="E116" s="27"/>
      <c r="F116" s="28">
        <v>0.568</v>
      </c>
      <c r="G116" s="29"/>
      <c r="H116" s="30"/>
    </row>
    <row r="117" spans="1:8" s="6" customFormat="1" ht="13.5" customHeight="1" thickBot="1">
      <c r="A117" s="31"/>
      <c r="B117" s="32"/>
      <c r="C117" s="32"/>
      <c r="D117" s="32" t="s">
        <v>33</v>
      </c>
      <c r="E117" s="32"/>
      <c r="F117" s="33">
        <v>6.756</v>
      </c>
      <c r="G117" s="34"/>
      <c r="H117" s="35"/>
    </row>
    <row r="118" spans="1:8" s="6" customFormat="1" ht="39.75" customHeight="1" thickBot="1">
      <c r="A118" s="16">
        <v>18</v>
      </c>
      <c r="B118" s="17" t="s">
        <v>26</v>
      </c>
      <c r="C118" s="17" t="s">
        <v>542</v>
      </c>
      <c r="D118" s="157" t="s">
        <v>950</v>
      </c>
      <c r="E118" s="17" t="s">
        <v>37</v>
      </c>
      <c r="F118" s="18">
        <v>39.004</v>
      </c>
      <c r="G118" s="19"/>
      <c r="H118" s="20">
        <f>F118*G118</f>
        <v>0</v>
      </c>
    </row>
    <row r="119" spans="1:8" s="6" customFormat="1" ht="13.5" customHeight="1">
      <c r="A119" s="21"/>
      <c r="B119" s="22"/>
      <c r="C119" s="22"/>
      <c r="D119" s="22" t="s">
        <v>543</v>
      </c>
      <c r="E119" s="22"/>
      <c r="F119" s="23">
        <v>0.66</v>
      </c>
      <c r="G119" s="24"/>
      <c r="H119" s="25"/>
    </row>
    <row r="120" spans="1:8" s="6" customFormat="1" ht="13.5" customHeight="1">
      <c r="A120" s="26"/>
      <c r="B120" s="27"/>
      <c r="C120" s="27"/>
      <c r="D120" s="27" t="s">
        <v>544</v>
      </c>
      <c r="E120" s="27"/>
      <c r="F120" s="28">
        <v>11.524</v>
      </c>
      <c r="G120" s="29"/>
      <c r="H120" s="30"/>
    </row>
    <row r="121" spans="1:8" s="6" customFormat="1" ht="13.5" customHeight="1">
      <c r="A121" s="26"/>
      <c r="B121" s="27"/>
      <c r="C121" s="27"/>
      <c r="D121" s="27" t="s">
        <v>545</v>
      </c>
      <c r="E121" s="27"/>
      <c r="F121" s="28">
        <v>1.35</v>
      </c>
      <c r="G121" s="29"/>
      <c r="H121" s="30"/>
    </row>
    <row r="122" spans="1:8" s="6" customFormat="1" ht="13.5" customHeight="1">
      <c r="A122" s="26"/>
      <c r="B122" s="27"/>
      <c r="C122" s="27"/>
      <c r="D122" s="27" t="s">
        <v>546</v>
      </c>
      <c r="E122" s="27"/>
      <c r="F122" s="28">
        <v>25.4696</v>
      </c>
      <c r="G122" s="29"/>
      <c r="H122" s="30"/>
    </row>
    <row r="123" spans="1:8" s="6" customFormat="1" ht="13.5" customHeight="1" thickBot="1">
      <c r="A123" s="31"/>
      <c r="B123" s="32"/>
      <c r="C123" s="32"/>
      <c r="D123" s="32" t="s">
        <v>33</v>
      </c>
      <c r="E123" s="32"/>
      <c r="F123" s="33">
        <v>39.0036</v>
      </c>
      <c r="G123" s="34"/>
      <c r="H123" s="35"/>
    </row>
    <row r="124" spans="1:8" s="6" customFormat="1" ht="13.5" customHeight="1" thickBot="1">
      <c r="A124" s="16">
        <v>19</v>
      </c>
      <c r="B124" s="17" t="s">
        <v>26</v>
      </c>
      <c r="C124" s="17" t="s">
        <v>547</v>
      </c>
      <c r="D124" s="17" t="s">
        <v>548</v>
      </c>
      <c r="E124" s="17" t="s">
        <v>104</v>
      </c>
      <c r="F124" s="18">
        <v>72.44</v>
      </c>
      <c r="G124" s="19"/>
      <c r="H124" s="20">
        <f>F124*G124</f>
        <v>0</v>
      </c>
    </row>
    <row r="125" spans="1:8" s="6" customFormat="1" ht="13.5" customHeight="1">
      <c r="A125" s="21"/>
      <c r="B125" s="22"/>
      <c r="C125" s="22"/>
      <c r="D125" s="22" t="s">
        <v>549</v>
      </c>
      <c r="E125" s="22"/>
      <c r="F125" s="23">
        <v>0</v>
      </c>
      <c r="G125" s="24"/>
      <c r="H125" s="25"/>
    </row>
    <row r="126" spans="1:8" s="6" customFormat="1" ht="13.5" customHeight="1">
      <c r="A126" s="26"/>
      <c r="B126" s="27"/>
      <c r="C126" s="27"/>
      <c r="D126" s="27" t="s">
        <v>550</v>
      </c>
      <c r="E126" s="27"/>
      <c r="F126" s="28">
        <v>9.93</v>
      </c>
      <c r="G126" s="29"/>
      <c r="H126" s="30"/>
    </row>
    <row r="127" spans="1:8" s="6" customFormat="1" ht="13.5" customHeight="1">
      <c r="A127" s="26"/>
      <c r="B127" s="27"/>
      <c r="C127" s="27"/>
      <c r="D127" s="27" t="s">
        <v>551</v>
      </c>
      <c r="E127" s="27"/>
      <c r="F127" s="28">
        <v>25.05</v>
      </c>
      <c r="G127" s="29"/>
      <c r="H127" s="30"/>
    </row>
    <row r="128" spans="1:8" s="6" customFormat="1" ht="13.5" customHeight="1">
      <c r="A128" s="26"/>
      <c r="B128" s="27"/>
      <c r="C128" s="27"/>
      <c r="D128" s="27" t="s">
        <v>552</v>
      </c>
      <c r="E128" s="27"/>
      <c r="F128" s="28">
        <v>23.03</v>
      </c>
      <c r="G128" s="29"/>
      <c r="H128" s="30"/>
    </row>
    <row r="129" spans="1:8" s="6" customFormat="1" ht="13.5" customHeight="1">
      <c r="A129" s="26"/>
      <c r="B129" s="27"/>
      <c r="C129" s="27"/>
      <c r="D129" s="27" t="s">
        <v>553</v>
      </c>
      <c r="E129" s="27"/>
      <c r="F129" s="28">
        <v>4.19</v>
      </c>
      <c r="G129" s="29"/>
      <c r="H129" s="30"/>
    </row>
    <row r="130" spans="1:8" s="6" customFormat="1" ht="13.5" customHeight="1">
      <c r="A130" s="26"/>
      <c r="B130" s="27"/>
      <c r="C130" s="27"/>
      <c r="D130" s="27" t="s">
        <v>554</v>
      </c>
      <c r="E130" s="27"/>
      <c r="F130" s="28">
        <v>10.24</v>
      </c>
      <c r="G130" s="29"/>
      <c r="H130" s="30"/>
    </row>
    <row r="131" spans="1:8" s="6" customFormat="1" ht="13.5" customHeight="1" thickBot="1">
      <c r="A131" s="31"/>
      <c r="B131" s="32"/>
      <c r="C131" s="32"/>
      <c r="D131" s="32" t="s">
        <v>33</v>
      </c>
      <c r="E131" s="32"/>
      <c r="F131" s="33">
        <v>72.44</v>
      </c>
      <c r="G131" s="34"/>
      <c r="H131" s="35"/>
    </row>
    <row r="132" spans="1:8" s="6" customFormat="1" ht="24" customHeight="1" thickBot="1">
      <c r="A132" s="16">
        <v>20</v>
      </c>
      <c r="B132" s="17" t="s">
        <v>26</v>
      </c>
      <c r="C132" s="17" t="s">
        <v>109</v>
      </c>
      <c r="D132" s="17" t="s">
        <v>110</v>
      </c>
      <c r="E132" s="17" t="s">
        <v>104</v>
      </c>
      <c r="F132" s="18">
        <v>326.848</v>
      </c>
      <c r="G132" s="19"/>
      <c r="H132" s="20">
        <f>F132*G132</f>
        <v>0</v>
      </c>
    </row>
    <row r="133" spans="1:8" s="6" customFormat="1" ht="13.5" customHeight="1">
      <c r="A133" s="21"/>
      <c r="B133" s="22"/>
      <c r="C133" s="22"/>
      <c r="D133" s="22" t="s">
        <v>111</v>
      </c>
      <c r="E133" s="22"/>
      <c r="F133" s="23">
        <v>0</v>
      </c>
      <c r="G133" s="24"/>
      <c r="H133" s="25"/>
    </row>
    <row r="134" spans="1:8" s="6" customFormat="1" ht="13.5" customHeight="1">
      <c r="A134" s="26"/>
      <c r="B134" s="27"/>
      <c r="C134" s="27"/>
      <c r="D134" s="27" t="s">
        <v>555</v>
      </c>
      <c r="E134" s="27"/>
      <c r="F134" s="28">
        <v>26.258</v>
      </c>
      <c r="G134" s="29"/>
      <c r="H134" s="30"/>
    </row>
    <row r="135" spans="1:8" s="6" customFormat="1" ht="13.5" customHeight="1">
      <c r="A135" s="26"/>
      <c r="B135" s="27"/>
      <c r="C135" s="27"/>
      <c r="D135" s="27" t="s">
        <v>556</v>
      </c>
      <c r="E135" s="27"/>
      <c r="F135" s="28">
        <v>14.4</v>
      </c>
      <c r="G135" s="29"/>
      <c r="H135" s="30"/>
    </row>
    <row r="136" spans="1:8" s="6" customFormat="1" ht="13.5" customHeight="1">
      <c r="A136" s="26"/>
      <c r="B136" s="27"/>
      <c r="C136" s="27"/>
      <c r="D136" s="27" t="s">
        <v>557</v>
      </c>
      <c r="E136" s="27"/>
      <c r="F136" s="28">
        <v>0.15</v>
      </c>
      <c r="G136" s="29"/>
      <c r="H136" s="30"/>
    </row>
    <row r="137" spans="1:8" s="6" customFormat="1" ht="13.5" customHeight="1">
      <c r="A137" s="26"/>
      <c r="B137" s="27"/>
      <c r="C137" s="27"/>
      <c r="D137" s="27" t="s">
        <v>558</v>
      </c>
      <c r="E137" s="27"/>
      <c r="F137" s="28">
        <v>0.15</v>
      </c>
      <c r="G137" s="29"/>
      <c r="H137" s="30"/>
    </row>
    <row r="138" spans="1:8" s="6" customFormat="1" ht="24" customHeight="1">
      <c r="A138" s="26"/>
      <c r="B138" s="27"/>
      <c r="C138" s="27"/>
      <c r="D138" s="27" t="s">
        <v>559</v>
      </c>
      <c r="E138" s="27"/>
      <c r="F138" s="28">
        <v>183.72</v>
      </c>
      <c r="G138" s="29"/>
      <c r="H138" s="30"/>
    </row>
    <row r="139" spans="1:8" s="6" customFormat="1" ht="13.5" customHeight="1">
      <c r="A139" s="26"/>
      <c r="B139" s="27"/>
      <c r="C139" s="27"/>
      <c r="D139" s="27" t="s">
        <v>560</v>
      </c>
      <c r="E139" s="27"/>
      <c r="F139" s="28">
        <v>0.6</v>
      </c>
      <c r="G139" s="29"/>
      <c r="H139" s="30"/>
    </row>
    <row r="140" spans="1:8" s="6" customFormat="1" ht="34.5" customHeight="1">
      <c r="A140" s="26"/>
      <c r="B140" s="27"/>
      <c r="C140" s="27"/>
      <c r="D140" s="27" t="s">
        <v>561</v>
      </c>
      <c r="E140" s="27"/>
      <c r="F140" s="28">
        <v>80.69</v>
      </c>
      <c r="G140" s="29"/>
      <c r="H140" s="30"/>
    </row>
    <row r="141" spans="1:8" s="6" customFormat="1" ht="13.5" customHeight="1">
      <c r="A141" s="26"/>
      <c r="B141" s="27"/>
      <c r="C141" s="27"/>
      <c r="D141" s="27" t="s">
        <v>562</v>
      </c>
      <c r="E141" s="27"/>
      <c r="F141" s="28">
        <v>20.88</v>
      </c>
      <c r="G141" s="29"/>
      <c r="H141" s="30"/>
    </row>
    <row r="142" spans="1:8" s="6" customFormat="1" ht="13.5" customHeight="1" thickBot="1">
      <c r="A142" s="31"/>
      <c r="B142" s="32"/>
      <c r="C142" s="32"/>
      <c r="D142" s="32" t="s">
        <v>33</v>
      </c>
      <c r="E142" s="32"/>
      <c r="F142" s="33">
        <v>326.848</v>
      </c>
      <c r="G142" s="34"/>
      <c r="H142" s="35"/>
    </row>
    <row r="143" spans="1:8" s="6" customFormat="1" ht="13.5" customHeight="1" thickBot="1">
      <c r="A143" s="16">
        <v>21</v>
      </c>
      <c r="B143" s="17" t="s">
        <v>26</v>
      </c>
      <c r="C143" s="17" t="s">
        <v>563</v>
      </c>
      <c r="D143" s="17" t="s">
        <v>564</v>
      </c>
      <c r="E143" s="17" t="s">
        <v>104</v>
      </c>
      <c r="F143" s="18">
        <v>364.605</v>
      </c>
      <c r="G143" s="19"/>
      <c r="H143" s="20">
        <f>F143*G143</f>
        <v>0</v>
      </c>
    </row>
    <row r="144" spans="1:8" s="6" customFormat="1" ht="13.5" customHeight="1">
      <c r="A144" s="21"/>
      <c r="B144" s="22"/>
      <c r="C144" s="22"/>
      <c r="D144" s="22" t="s">
        <v>565</v>
      </c>
      <c r="E144" s="22"/>
      <c r="F144" s="23">
        <v>10.4</v>
      </c>
      <c r="G144" s="24"/>
      <c r="H144" s="25"/>
    </row>
    <row r="145" spans="1:8" s="6" customFormat="1" ht="34.5" customHeight="1">
      <c r="A145" s="26"/>
      <c r="B145" s="27"/>
      <c r="C145" s="27"/>
      <c r="D145" s="27" t="s">
        <v>566</v>
      </c>
      <c r="E145" s="27"/>
      <c r="F145" s="28">
        <v>217.56</v>
      </c>
      <c r="G145" s="29"/>
      <c r="H145" s="30"/>
    </row>
    <row r="146" spans="1:8" s="6" customFormat="1" ht="34.5" customHeight="1">
      <c r="A146" s="26"/>
      <c r="B146" s="27"/>
      <c r="C146" s="27"/>
      <c r="D146" s="27" t="s">
        <v>567</v>
      </c>
      <c r="E146" s="27"/>
      <c r="F146" s="28">
        <v>109.215</v>
      </c>
      <c r="G146" s="29"/>
      <c r="H146" s="30"/>
    </row>
    <row r="147" spans="1:8" s="6" customFormat="1" ht="13.5" customHeight="1">
      <c r="A147" s="26"/>
      <c r="B147" s="27"/>
      <c r="C147" s="27"/>
      <c r="D147" s="27" t="s">
        <v>568</v>
      </c>
      <c r="E147" s="27"/>
      <c r="F147" s="28">
        <v>27.43</v>
      </c>
      <c r="G147" s="29"/>
      <c r="H147" s="30"/>
    </row>
    <row r="148" spans="1:8" s="6" customFormat="1" ht="13.5" customHeight="1" thickBot="1">
      <c r="A148" s="31"/>
      <c r="B148" s="32"/>
      <c r="C148" s="32"/>
      <c r="D148" s="32" t="s">
        <v>33</v>
      </c>
      <c r="E148" s="32"/>
      <c r="F148" s="33">
        <v>364.605</v>
      </c>
      <c r="G148" s="34"/>
      <c r="H148" s="35"/>
    </row>
    <row r="149" spans="1:8" s="6" customFormat="1" ht="13.5" customHeight="1" thickBot="1">
      <c r="A149" s="16">
        <v>22</v>
      </c>
      <c r="B149" s="17" t="s">
        <v>26</v>
      </c>
      <c r="C149" s="17" t="s">
        <v>119</v>
      </c>
      <c r="D149" s="17" t="s">
        <v>120</v>
      </c>
      <c r="E149" s="17" t="s">
        <v>104</v>
      </c>
      <c r="F149" s="18">
        <v>118.8</v>
      </c>
      <c r="G149" s="19"/>
      <c r="H149" s="20">
        <f>F149*G149</f>
        <v>0</v>
      </c>
    </row>
    <row r="150" spans="1:8" s="6" customFormat="1" ht="13.5" customHeight="1">
      <c r="A150" s="21"/>
      <c r="B150" s="22"/>
      <c r="C150" s="22"/>
      <c r="D150" s="22" t="s">
        <v>121</v>
      </c>
      <c r="E150" s="22"/>
      <c r="F150" s="23">
        <v>0</v>
      </c>
      <c r="G150" s="24"/>
      <c r="H150" s="25"/>
    </row>
    <row r="151" spans="1:8" s="6" customFormat="1" ht="13.5" customHeight="1">
      <c r="A151" s="26"/>
      <c r="B151" s="27"/>
      <c r="C151" s="27"/>
      <c r="D151" s="27" t="s">
        <v>569</v>
      </c>
      <c r="E151" s="27"/>
      <c r="F151" s="28">
        <v>2.2</v>
      </c>
      <c r="G151" s="29"/>
      <c r="H151" s="30"/>
    </row>
    <row r="152" spans="1:8" s="6" customFormat="1" ht="13.5" customHeight="1">
      <c r="A152" s="26"/>
      <c r="B152" s="27"/>
      <c r="C152" s="27"/>
      <c r="D152" s="27" t="s">
        <v>570</v>
      </c>
      <c r="E152" s="27"/>
      <c r="F152" s="28">
        <v>6.73</v>
      </c>
      <c r="G152" s="29"/>
      <c r="H152" s="30"/>
    </row>
    <row r="153" spans="1:8" s="6" customFormat="1" ht="13.5" customHeight="1">
      <c r="A153" s="26"/>
      <c r="B153" s="27"/>
      <c r="C153" s="27"/>
      <c r="D153" s="27" t="s">
        <v>571</v>
      </c>
      <c r="E153" s="27"/>
      <c r="F153" s="28">
        <v>51.6</v>
      </c>
      <c r="G153" s="29"/>
      <c r="H153" s="30"/>
    </row>
    <row r="154" spans="1:8" s="6" customFormat="1" ht="13.5" customHeight="1">
      <c r="A154" s="26"/>
      <c r="B154" s="27"/>
      <c r="C154" s="27"/>
      <c r="D154" s="27" t="s">
        <v>572</v>
      </c>
      <c r="E154" s="27"/>
      <c r="F154" s="28">
        <v>6.98</v>
      </c>
      <c r="G154" s="29"/>
      <c r="H154" s="30"/>
    </row>
    <row r="155" spans="1:8" s="6" customFormat="1" ht="13.5" customHeight="1">
      <c r="A155" s="26"/>
      <c r="B155" s="27"/>
      <c r="C155" s="27"/>
      <c r="D155" s="27" t="s">
        <v>573</v>
      </c>
      <c r="E155" s="27"/>
      <c r="F155" s="28">
        <v>36.3</v>
      </c>
      <c r="G155" s="29"/>
      <c r="H155" s="30"/>
    </row>
    <row r="156" spans="1:8" s="6" customFormat="1" ht="13.5" customHeight="1">
      <c r="A156" s="26"/>
      <c r="B156" s="27"/>
      <c r="C156" s="27"/>
      <c r="D156" s="27" t="s">
        <v>574</v>
      </c>
      <c r="E156" s="27"/>
      <c r="F156" s="28">
        <v>11.99</v>
      </c>
      <c r="G156" s="29"/>
      <c r="H156" s="30"/>
    </row>
    <row r="157" spans="1:8" s="6" customFormat="1" ht="13.5" customHeight="1">
      <c r="A157" s="26"/>
      <c r="B157" s="27"/>
      <c r="C157" s="27"/>
      <c r="D157" s="27" t="s">
        <v>575</v>
      </c>
      <c r="E157" s="27"/>
      <c r="F157" s="28">
        <v>3</v>
      </c>
      <c r="G157" s="29"/>
      <c r="H157" s="30"/>
    </row>
    <row r="158" spans="1:8" s="6" customFormat="1" ht="13.5" customHeight="1" thickBot="1">
      <c r="A158" s="31"/>
      <c r="B158" s="32"/>
      <c r="C158" s="32"/>
      <c r="D158" s="32" t="s">
        <v>33</v>
      </c>
      <c r="E158" s="32"/>
      <c r="F158" s="33">
        <v>118.8</v>
      </c>
      <c r="G158" s="34"/>
      <c r="H158" s="35"/>
    </row>
    <row r="159" spans="1:8" s="6" customFormat="1" ht="13.5" customHeight="1" thickBot="1">
      <c r="A159" s="16">
        <v>23</v>
      </c>
      <c r="B159" s="17" t="s">
        <v>26</v>
      </c>
      <c r="C159" s="17" t="s">
        <v>576</v>
      </c>
      <c r="D159" s="17" t="s">
        <v>577</v>
      </c>
      <c r="E159" s="17" t="s">
        <v>104</v>
      </c>
      <c r="F159" s="18">
        <v>6.7</v>
      </c>
      <c r="G159" s="19"/>
      <c r="H159" s="20">
        <f>F159*G159</f>
        <v>0</v>
      </c>
    </row>
    <row r="160" spans="1:8" s="6" customFormat="1" ht="24" customHeight="1">
      <c r="A160" s="21"/>
      <c r="B160" s="22"/>
      <c r="C160" s="22"/>
      <c r="D160" s="22" t="s">
        <v>578</v>
      </c>
      <c r="E160" s="22"/>
      <c r="F160" s="23">
        <v>0</v>
      </c>
      <c r="G160" s="24"/>
      <c r="H160" s="25"/>
    </row>
    <row r="161" spans="1:8" s="6" customFormat="1" ht="13.5" customHeight="1">
      <c r="A161" s="26"/>
      <c r="B161" s="27"/>
      <c r="C161" s="27"/>
      <c r="D161" s="27" t="s">
        <v>579</v>
      </c>
      <c r="E161" s="27"/>
      <c r="F161" s="28">
        <v>0</v>
      </c>
      <c r="G161" s="29"/>
      <c r="H161" s="30"/>
    </row>
    <row r="162" spans="1:8" s="6" customFormat="1" ht="13.5" customHeight="1" thickBot="1">
      <c r="A162" s="31"/>
      <c r="B162" s="32"/>
      <c r="C162" s="32"/>
      <c r="D162" s="32" t="s">
        <v>580</v>
      </c>
      <c r="E162" s="32"/>
      <c r="F162" s="33">
        <v>6.7</v>
      </c>
      <c r="G162" s="34"/>
      <c r="H162" s="35"/>
    </row>
    <row r="163" spans="1:8" s="6" customFormat="1" ht="13.5" customHeight="1" thickBot="1">
      <c r="A163" s="16">
        <v>24</v>
      </c>
      <c r="B163" s="17" t="s">
        <v>26</v>
      </c>
      <c r="C163" s="17" t="s">
        <v>130</v>
      </c>
      <c r="D163" s="17" t="s">
        <v>131</v>
      </c>
      <c r="E163" s="17" t="s">
        <v>104</v>
      </c>
      <c r="F163" s="18">
        <v>176.175</v>
      </c>
      <c r="G163" s="19"/>
      <c r="H163" s="20">
        <f>F163*G163</f>
        <v>0</v>
      </c>
    </row>
    <row r="164" spans="1:8" s="6" customFormat="1" ht="13.5" customHeight="1">
      <c r="A164" s="21"/>
      <c r="B164" s="22"/>
      <c r="C164" s="22"/>
      <c r="D164" s="22" t="s">
        <v>132</v>
      </c>
      <c r="E164" s="22"/>
      <c r="F164" s="23">
        <v>0</v>
      </c>
      <c r="G164" s="24"/>
      <c r="H164" s="25"/>
    </row>
    <row r="165" spans="1:8" s="6" customFormat="1" ht="13.5" customHeight="1">
      <c r="A165" s="26"/>
      <c r="B165" s="27"/>
      <c r="C165" s="27"/>
      <c r="D165" s="27" t="s">
        <v>581</v>
      </c>
      <c r="E165" s="27"/>
      <c r="F165" s="28">
        <v>12.98</v>
      </c>
      <c r="G165" s="29"/>
      <c r="H165" s="30"/>
    </row>
    <row r="166" spans="1:8" s="6" customFormat="1" ht="13.5" customHeight="1">
      <c r="A166" s="26"/>
      <c r="B166" s="27"/>
      <c r="C166" s="27"/>
      <c r="D166" s="27" t="s">
        <v>582</v>
      </c>
      <c r="E166" s="27"/>
      <c r="F166" s="28">
        <v>1.685</v>
      </c>
      <c r="G166" s="29"/>
      <c r="H166" s="30"/>
    </row>
    <row r="167" spans="1:8" s="6" customFormat="1" ht="13.5" customHeight="1">
      <c r="A167" s="26"/>
      <c r="B167" s="27"/>
      <c r="C167" s="27"/>
      <c r="D167" s="27" t="s">
        <v>583</v>
      </c>
      <c r="E167" s="27"/>
      <c r="F167" s="28">
        <v>6.7</v>
      </c>
      <c r="G167" s="29"/>
      <c r="H167" s="30"/>
    </row>
    <row r="168" spans="1:8" s="6" customFormat="1" ht="13.5" customHeight="1">
      <c r="A168" s="26"/>
      <c r="B168" s="27"/>
      <c r="C168" s="27"/>
      <c r="D168" s="27" t="s">
        <v>584</v>
      </c>
      <c r="E168" s="27"/>
      <c r="F168" s="28">
        <v>52.6</v>
      </c>
      <c r="G168" s="29"/>
      <c r="H168" s="30"/>
    </row>
    <row r="169" spans="1:8" s="6" customFormat="1" ht="13.5" customHeight="1">
      <c r="A169" s="26"/>
      <c r="B169" s="27"/>
      <c r="C169" s="27"/>
      <c r="D169" s="27" t="s">
        <v>585</v>
      </c>
      <c r="E169" s="27"/>
      <c r="F169" s="28">
        <v>21.81</v>
      </c>
      <c r="G169" s="29"/>
      <c r="H169" s="30"/>
    </row>
    <row r="170" spans="1:8" s="6" customFormat="1" ht="13.5" customHeight="1">
      <c r="A170" s="26"/>
      <c r="B170" s="27"/>
      <c r="C170" s="27"/>
      <c r="D170" s="27" t="s">
        <v>586</v>
      </c>
      <c r="E170" s="27"/>
      <c r="F170" s="28">
        <v>17.65</v>
      </c>
      <c r="G170" s="29"/>
      <c r="H170" s="30"/>
    </row>
    <row r="171" spans="1:8" s="6" customFormat="1" ht="13.5" customHeight="1">
      <c r="A171" s="26"/>
      <c r="B171" s="27"/>
      <c r="C171" s="27"/>
      <c r="D171" s="27" t="s">
        <v>587</v>
      </c>
      <c r="E171" s="27"/>
      <c r="F171" s="28">
        <v>5.1</v>
      </c>
      <c r="G171" s="29"/>
      <c r="H171" s="30"/>
    </row>
    <row r="172" spans="1:8" s="6" customFormat="1" ht="13.5" customHeight="1">
      <c r="A172" s="26"/>
      <c r="B172" s="27"/>
      <c r="C172" s="27"/>
      <c r="D172" s="27" t="s">
        <v>588</v>
      </c>
      <c r="E172" s="27"/>
      <c r="F172" s="28">
        <v>33.8</v>
      </c>
      <c r="G172" s="29"/>
      <c r="H172" s="30"/>
    </row>
    <row r="173" spans="1:8" s="6" customFormat="1" ht="13.5" customHeight="1">
      <c r="A173" s="26"/>
      <c r="B173" s="27"/>
      <c r="C173" s="27"/>
      <c r="D173" s="27" t="s">
        <v>589</v>
      </c>
      <c r="E173" s="27"/>
      <c r="F173" s="28">
        <v>2.5</v>
      </c>
      <c r="G173" s="29"/>
      <c r="H173" s="30"/>
    </row>
    <row r="174" spans="1:8" s="6" customFormat="1" ht="13.5" customHeight="1">
      <c r="A174" s="26"/>
      <c r="B174" s="27"/>
      <c r="C174" s="27"/>
      <c r="D174" s="27" t="s">
        <v>590</v>
      </c>
      <c r="E174" s="27"/>
      <c r="F174" s="28">
        <v>11.96</v>
      </c>
      <c r="G174" s="29"/>
      <c r="H174" s="30"/>
    </row>
    <row r="175" spans="1:8" s="6" customFormat="1" ht="13.5" customHeight="1">
      <c r="A175" s="26"/>
      <c r="B175" s="27"/>
      <c r="C175" s="27"/>
      <c r="D175" s="27" t="s">
        <v>591</v>
      </c>
      <c r="E175" s="27"/>
      <c r="F175" s="28">
        <v>6.55</v>
      </c>
      <c r="G175" s="29"/>
      <c r="H175" s="30"/>
    </row>
    <row r="176" spans="1:8" s="6" customFormat="1" ht="13.5" customHeight="1">
      <c r="A176" s="26"/>
      <c r="B176" s="27"/>
      <c r="C176" s="27"/>
      <c r="D176" s="27" t="s">
        <v>592</v>
      </c>
      <c r="E176" s="27"/>
      <c r="F176" s="28">
        <v>2.84</v>
      </c>
      <c r="G176" s="29"/>
      <c r="H176" s="30"/>
    </row>
    <row r="177" spans="1:8" s="6" customFormat="1" ht="13.5" customHeight="1" thickBot="1">
      <c r="A177" s="31"/>
      <c r="B177" s="32"/>
      <c r="C177" s="32"/>
      <c r="D177" s="32" t="s">
        <v>33</v>
      </c>
      <c r="E177" s="32"/>
      <c r="F177" s="33">
        <v>176.175</v>
      </c>
      <c r="G177" s="34"/>
      <c r="H177" s="35"/>
    </row>
    <row r="178" spans="1:8" s="6" customFormat="1" ht="24" customHeight="1" thickBot="1">
      <c r="A178" s="16">
        <v>25</v>
      </c>
      <c r="B178" s="17" t="s">
        <v>69</v>
      </c>
      <c r="C178" s="17" t="s">
        <v>593</v>
      </c>
      <c r="D178" s="17" t="s">
        <v>594</v>
      </c>
      <c r="E178" s="17" t="s">
        <v>37</v>
      </c>
      <c r="F178" s="18">
        <v>703.314</v>
      </c>
      <c r="G178" s="19"/>
      <c r="H178" s="20">
        <f>F178*G178</f>
        <v>0</v>
      </c>
    </row>
    <row r="179" spans="1:8" s="6" customFormat="1" ht="13.5" customHeight="1">
      <c r="A179" s="21"/>
      <c r="B179" s="22"/>
      <c r="C179" s="22"/>
      <c r="D179" s="22" t="s">
        <v>595</v>
      </c>
      <c r="E179" s="22"/>
      <c r="F179" s="23">
        <v>561.949</v>
      </c>
      <c r="G179" s="24"/>
      <c r="H179" s="25"/>
    </row>
    <row r="180" spans="1:8" s="6" customFormat="1" ht="13.5" customHeight="1">
      <c r="A180" s="26"/>
      <c r="B180" s="27"/>
      <c r="C180" s="27"/>
      <c r="D180" s="27" t="s">
        <v>596</v>
      </c>
      <c r="E180" s="27"/>
      <c r="F180" s="28">
        <v>141.365</v>
      </c>
      <c r="G180" s="29"/>
      <c r="H180" s="30"/>
    </row>
    <row r="181" spans="1:8" s="6" customFormat="1" ht="13.5" customHeight="1" thickBot="1">
      <c r="A181" s="31"/>
      <c r="B181" s="32"/>
      <c r="C181" s="32"/>
      <c r="D181" s="32" t="s">
        <v>33</v>
      </c>
      <c r="E181" s="32"/>
      <c r="F181" s="33">
        <v>703.314</v>
      </c>
      <c r="G181" s="34"/>
      <c r="H181" s="35"/>
    </row>
    <row r="182" spans="1:8" s="6" customFormat="1" ht="24" customHeight="1" thickBot="1">
      <c r="A182" s="16">
        <v>26</v>
      </c>
      <c r="B182" s="17" t="s">
        <v>69</v>
      </c>
      <c r="C182" s="17" t="s">
        <v>597</v>
      </c>
      <c r="D182" s="17" t="s">
        <v>598</v>
      </c>
      <c r="E182" s="17" t="s">
        <v>104</v>
      </c>
      <c r="F182" s="18">
        <v>119.465</v>
      </c>
      <c r="G182" s="19"/>
      <c r="H182" s="20">
        <f>F182*G182</f>
        <v>0</v>
      </c>
    </row>
    <row r="183" spans="1:8" s="6" customFormat="1" ht="13.5" customHeight="1">
      <c r="A183" s="21"/>
      <c r="B183" s="22"/>
      <c r="C183" s="22"/>
      <c r="D183" s="22" t="s">
        <v>580</v>
      </c>
      <c r="E183" s="22"/>
      <c r="F183" s="23">
        <v>6.7</v>
      </c>
      <c r="G183" s="24"/>
      <c r="H183" s="25"/>
    </row>
    <row r="184" spans="1:8" s="6" customFormat="1" ht="34.5" customHeight="1">
      <c r="A184" s="26"/>
      <c r="B184" s="27"/>
      <c r="C184" s="27"/>
      <c r="D184" s="27" t="s">
        <v>599</v>
      </c>
      <c r="E184" s="27"/>
      <c r="F184" s="28">
        <v>91.6</v>
      </c>
      <c r="G184" s="29"/>
      <c r="H184" s="30"/>
    </row>
    <row r="185" spans="1:8" s="6" customFormat="1" ht="13.5" customHeight="1">
      <c r="A185" s="26"/>
      <c r="B185" s="27"/>
      <c r="C185" s="27"/>
      <c r="D185" s="27" t="s">
        <v>600</v>
      </c>
      <c r="E185" s="27"/>
      <c r="F185" s="28">
        <v>21.165</v>
      </c>
      <c r="G185" s="29"/>
      <c r="H185" s="30"/>
    </row>
    <row r="186" spans="1:8" s="6" customFormat="1" ht="13.5" customHeight="1" thickBot="1">
      <c r="A186" s="31"/>
      <c r="B186" s="32"/>
      <c r="C186" s="32"/>
      <c r="D186" s="32" t="s">
        <v>33</v>
      </c>
      <c r="E186" s="32"/>
      <c r="F186" s="33">
        <v>119.465</v>
      </c>
      <c r="G186" s="34"/>
      <c r="H186" s="35"/>
    </row>
    <row r="187" spans="1:8" s="6" customFormat="1" ht="24" customHeight="1" thickBot="1">
      <c r="A187" s="41">
        <v>27</v>
      </c>
      <c r="B187" s="42" t="s">
        <v>152</v>
      </c>
      <c r="C187" s="42" t="s">
        <v>601</v>
      </c>
      <c r="D187" s="42" t="s">
        <v>602</v>
      </c>
      <c r="E187" s="42" t="s">
        <v>104</v>
      </c>
      <c r="F187" s="43">
        <v>131.412</v>
      </c>
      <c r="G187" s="44"/>
      <c r="H187" s="45">
        <f>F187*G187</f>
        <v>0</v>
      </c>
    </row>
    <row r="188" spans="1:8" s="6" customFormat="1" ht="13.5" customHeight="1">
      <c r="A188" s="21"/>
      <c r="B188" s="22"/>
      <c r="C188" s="22"/>
      <c r="D188" s="22" t="s">
        <v>603</v>
      </c>
      <c r="E188" s="22"/>
      <c r="F188" s="23">
        <v>108.13</v>
      </c>
      <c r="G188" s="24"/>
      <c r="H188" s="25"/>
    </row>
    <row r="189" spans="1:8" s="6" customFormat="1" ht="13.5" customHeight="1">
      <c r="A189" s="26"/>
      <c r="B189" s="27"/>
      <c r="C189" s="27"/>
      <c r="D189" s="27" t="s">
        <v>604</v>
      </c>
      <c r="E189" s="27"/>
      <c r="F189" s="28">
        <v>23.2815</v>
      </c>
      <c r="G189" s="29"/>
      <c r="H189" s="30"/>
    </row>
    <row r="190" spans="1:8" s="6" customFormat="1" ht="13.5" customHeight="1" thickBot="1">
      <c r="A190" s="31"/>
      <c r="B190" s="32"/>
      <c r="C190" s="32"/>
      <c r="D190" s="32" t="s">
        <v>33</v>
      </c>
      <c r="E190" s="32"/>
      <c r="F190" s="33">
        <v>131.4115</v>
      </c>
      <c r="G190" s="34"/>
      <c r="H190" s="35"/>
    </row>
    <row r="191" spans="1:8" s="6" customFormat="1" ht="24" customHeight="1" thickBot="1">
      <c r="A191" s="16">
        <v>28</v>
      </c>
      <c r="B191" s="17" t="s">
        <v>171</v>
      </c>
      <c r="C191" s="17" t="s">
        <v>605</v>
      </c>
      <c r="D191" s="17" t="s">
        <v>606</v>
      </c>
      <c r="E191" s="17" t="s">
        <v>104</v>
      </c>
      <c r="F191" s="18">
        <v>63</v>
      </c>
      <c r="G191" s="19"/>
      <c r="H191" s="20">
        <f>F191*G191</f>
        <v>0</v>
      </c>
    </row>
    <row r="192" spans="1:8" s="6" customFormat="1" ht="13.5" customHeight="1">
      <c r="A192" s="21"/>
      <c r="B192" s="22"/>
      <c r="C192" s="22"/>
      <c r="D192" s="22" t="s">
        <v>607</v>
      </c>
      <c r="E192" s="22"/>
      <c r="F192" s="23">
        <v>0</v>
      </c>
      <c r="G192" s="24"/>
      <c r="H192" s="25"/>
    </row>
    <row r="193" spans="1:8" s="6" customFormat="1" ht="13.5" customHeight="1">
      <c r="A193" s="26"/>
      <c r="B193" s="27"/>
      <c r="C193" s="27"/>
      <c r="D193" s="27" t="s">
        <v>608</v>
      </c>
      <c r="E193" s="27"/>
      <c r="F193" s="28">
        <v>11.38</v>
      </c>
      <c r="G193" s="29"/>
      <c r="H193" s="30"/>
    </row>
    <row r="194" spans="1:8" s="6" customFormat="1" ht="13.5" customHeight="1">
      <c r="A194" s="26"/>
      <c r="B194" s="27"/>
      <c r="C194" s="27"/>
      <c r="D194" s="27" t="s">
        <v>609</v>
      </c>
      <c r="E194" s="27"/>
      <c r="F194" s="28">
        <v>11.38</v>
      </c>
      <c r="G194" s="29"/>
      <c r="H194" s="30"/>
    </row>
    <row r="195" spans="1:8" s="6" customFormat="1" ht="13.5" customHeight="1">
      <c r="A195" s="26"/>
      <c r="B195" s="27"/>
      <c r="C195" s="27"/>
      <c r="D195" s="27" t="s">
        <v>610</v>
      </c>
      <c r="E195" s="27"/>
      <c r="F195" s="28">
        <v>25.78</v>
      </c>
      <c r="G195" s="29"/>
      <c r="H195" s="30"/>
    </row>
    <row r="196" spans="1:8" s="6" customFormat="1" ht="13.5" customHeight="1">
      <c r="A196" s="26"/>
      <c r="B196" s="27"/>
      <c r="C196" s="27"/>
      <c r="D196" s="27" t="s">
        <v>611</v>
      </c>
      <c r="E196" s="27"/>
      <c r="F196" s="28">
        <v>4.19</v>
      </c>
      <c r="G196" s="29"/>
      <c r="H196" s="30"/>
    </row>
    <row r="197" spans="1:8" s="6" customFormat="1" ht="13.5" customHeight="1">
      <c r="A197" s="26"/>
      <c r="B197" s="27"/>
      <c r="C197" s="27"/>
      <c r="D197" s="27" t="s">
        <v>612</v>
      </c>
      <c r="E197" s="27"/>
      <c r="F197" s="28">
        <v>10.27</v>
      </c>
      <c r="G197" s="29"/>
      <c r="H197" s="30"/>
    </row>
    <row r="198" spans="1:8" s="6" customFormat="1" ht="13.5" customHeight="1" thickBot="1">
      <c r="A198" s="31"/>
      <c r="B198" s="32"/>
      <c r="C198" s="32"/>
      <c r="D198" s="32" t="s">
        <v>33</v>
      </c>
      <c r="E198" s="32"/>
      <c r="F198" s="33">
        <v>63</v>
      </c>
      <c r="G198" s="34"/>
      <c r="H198" s="35"/>
    </row>
    <row r="199" spans="1:8" s="6" customFormat="1" ht="13.5" customHeight="1" thickBot="1">
      <c r="A199" s="41">
        <v>29</v>
      </c>
      <c r="B199" s="42" t="s">
        <v>178</v>
      </c>
      <c r="C199" s="42" t="s">
        <v>613</v>
      </c>
      <c r="D199" s="42" t="s">
        <v>614</v>
      </c>
      <c r="E199" s="42" t="s">
        <v>203</v>
      </c>
      <c r="F199" s="43">
        <v>64.89</v>
      </c>
      <c r="G199" s="44"/>
      <c r="H199" s="45">
        <f>F199*G199</f>
        <v>0</v>
      </c>
    </row>
    <row r="200" spans="1:8" s="6" customFormat="1" ht="13.5" customHeight="1">
      <c r="A200" s="21"/>
      <c r="B200" s="22"/>
      <c r="C200" s="22"/>
      <c r="D200" s="22" t="s">
        <v>615</v>
      </c>
      <c r="E200" s="22"/>
      <c r="F200" s="23">
        <v>49.9962</v>
      </c>
      <c r="G200" s="24"/>
      <c r="H200" s="25"/>
    </row>
    <row r="201" spans="1:8" s="6" customFormat="1" ht="13.5" customHeight="1">
      <c r="A201" s="26"/>
      <c r="B201" s="27"/>
      <c r="C201" s="27"/>
      <c r="D201" s="27" t="s">
        <v>616</v>
      </c>
      <c r="E201" s="27"/>
      <c r="F201" s="28">
        <v>4.3157</v>
      </c>
      <c r="G201" s="29"/>
      <c r="H201" s="30"/>
    </row>
    <row r="202" spans="1:8" s="6" customFormat="1" ht="13.5" customHeight="1">
      <c r="A202" s="26"/>
      <c r="B202" s="27"/>
      <c r="C202" s="27"/>
      <c r="D202" s="27" t="s">
        <v>617</v>
      </c>
      <c r="E202" s="27"/>
      <c r="F202" s="28">
        <v>10.5781</v>
      </c>
      <c r="G202" s="29"/>
      <c r="H202" s="30"/>
    </row>
    <row r="203" spans="1:8" s="6" customFormat="1" ht="13.5" customHeight="1" thickBot="1">
      <c r="A203" s="31"/>
      <c r="B203" s="32"/>
      <c r="C203" s="32"/>
      <c r="D203" s="32" t="s">
        <v>33</v>
      </c>
      <c r="E203" s="32"/>
      <c r="F203" s="33">
        <v>64.89</v>
      </c>
      <c r="G203" s="34"/>
      <c r="H203" s="35"/>
    </row>
    <row r="204" spans="1:8" s="6" customFormat="1" ht="24" customHeight="1" thickBot="1">
      <c r="A204" s="16">
        <v>30</v>
      </c>
      <c r="B204" s="17" t="s">
        <v>69</v>
      </c>
      <c r="C204" s="17" t="s">
        <v>618</v>
      </c>
      <c r="D204" s="17" t="s">
        <v>619</v>
      </c>
      <c r="E204" s="17" t="s">
        <v>104</v>
      </c>
      <c r="F204" s="18">
        <v>91.6</v>
      </c>
      <c r="G204" s="19"/>
      <c r="H204" s="20">
        <f>F204*G204</f>
        <v>0</v>
      </c>
    </row>
    <row r="205" spans="1:8" s="6" customFormat="1" ht="13.5" customHeight="1">
      <c r="A205" s="21"/>
      <c r="B205" s="22"/>
      <c r="C205" s="22"/>
      <c r="D205" s="22" t="s">
        <v>497</v>
      </c>
      <c r="E205" s="22"/>
      <c r="F205" s="23">
        <v>0</v>
      </c>
      <c r="G205" s="24"/>
      <c r="H205" s="25"/>
    </row>
    <row r="206" spans="1:8" s="6" customFormat="1" ht="13.5" customHeight="1">
      <c r="A206" s="26"/>
      <c r="B206" s="27"/>
      <c r="C206" s="27"/>
      <c r="D206" s="27" t="s">
        <v>620</v>
      </c>
      <c r="E206" s="27"/>
      <c r="F206" s="28">
        <v>52</v>
      </c>
      <c r="G206" s="29"/>
      <c r="H206" s="30"/>
    </row>
    <row r="207" spans="1:8" s="6" customFormat="1" ht="13.5" customHeight="1">
      <c r="A207" s="26"/>
      <c r="B207" s="27"/>
      <c r="C207" s="27"/>
      <c r="D207" s="27" t="s">
        <v>621</v>
      </c>
      <c r="E207" s="27"/>
      <c r="F207" s="28">
        <v>36.6</v>
      </c>
      <c r="G207" s="29"/>
      <c r="H207" s="30"/>
    </row>
    <row r="208" spans="1:8" s="6" customFormat="1" ht="13.5" customHeight="1">
      <c r="A208" s="26"/>
      <c r="B208" s="27"/>
      <c r="C208" s="27"/>
      <c r="D208" s="27" t="s">
        <v>622</v>
      </c>
      <c r="E208" s="27"/>
      <c r="F208" s="28">
        <v>3</v>
      </c>
      <c r="G208" s="29"/>
      <c r="H208" s="30"/>
    </row>
    <row r="209" spans="1:8" s="6" customFormat="1" ht="13.5" customHeight="1" thickBot="1">
      <c r="A209" s="31"/>
      <c r="B209" s="32"/>
      <c r="C209" s="32"/>
      <c r="D209" s="32" t="s">
        <v>33</v>
      </c>
      <c r="E209" s="32"/>
      <c r="F209" s="33">
        <v>91.6</v>
      </c>
      <c r="G209" s="34"/>
      <c r="H209" s="35"/>
    </row>
    <row r="210" spans="1:8" s="6" customFormat="1" ht="13.5" customHeight="1" thickBot="1">
      <c r="A210" s="16">
        <v>31</v>
      </c>
      <c r="B210" s="17" t="s">
        <v>26</v>
      </c>
      <c r="C210" s="17" t="s">
        <v>623</v>
      </c>
      <c r="D210" s="17" t="s">
        <v>624</v>
      </c>
      <c r="E210" s="17" t="s">
        <v>203</v>
      </c>
      <c r="F210" s="18">
        <v>55</v>
      </c>
      <c r="G210" s="19"/>
      <c r="H210" s="20">
        <f>F210*G210</f>
        <v>0</v>
      </c>
    </row>
    <row r="211" spans="1:8" s="6" customFormat="1" ht="13.5" customHeight="1">
      <c r="A211" s="21"/>
      <c r="B211" s="22"/>
      <c r="C211" s="22"/>
      <c r="D211" s="22" t="s">
        <v>625</v>
      </c>
      <c r="E211" s="22"/>
      <c r="F211" s="23">
        <v>0</v>
      </c>
      <c r="G211" s="24"/>
      <c r="H211" s="25"/>
    </row>
    <row r="212" spans="1:8" s="6" customFormat="1" ht="13.5" customHeight="1">
      <c r="A212" s="26"/>
      <c r="B212" s="27"/>
      <c r="C212" s="27"/>
      <c r="D212" s="27" t="s">
        <v>626</v>
      </c>
      <c r="E212" s="27"/>
      <c r="F212" s="28">
        <v>8</v>
      </c>
      <c r="G212" s="29"/>
      <c r="H212" s="30"/>
    </row>
    <row r="213" spans="1:8" s="6" customFormat="1" ht="13.5" customHeight="1">
      <c r="A213" s="26"/>
      <c r="B213" s="27"/>
      <c r="C213" s="27"/>
      <c r="D213" s="27" t="s">
        <v>627</v>
      </c>
      <c r="E213" s="27"/>
      <c r="F213" s="28">
        <v>20</v>
      </c>
      <c r="G213" s="29"/>
      <c r="H213" s="30"/>
    </row>
    <row r="214" spans="1:8" s="6" customFormat="1" ht="13.5" customHeight="1">
      <c r="A214" s="26"/>
      <c r="B214" s="27"/>
      <c r="C214" s="27"/>
      <c r="D214" s="27" t="s">
        <v>628</v>
      </c>
      <c r="E214" s="27"/>
      <c r="F214" s="28">
        <v>19</v>
      </c>
      <c r="G214" s="29"/>
      <c r="H214" s="30"/>
    </row>
    <row r="215" spans="1:8" s="6" customFormat="1" ht="13.5" customHeight="1">
      <c r="A215" s="26"/>
      <c r="B215" s="27"/>
      <c r="C215" s="27"/>
      <c r="D215" s="27" t="s">
        <v>629</v>
      </c>
      <c r="E215" s="27"/>
      <c r="F215" s="28">
        <v>8</v>
      </c>
      <c r="G215" s="29"/>
      <c r="H215" s="30"/>
    </row>
    <row r="216" spans="1:8" s="6" customFormat="1" ht="13.5" customHeight="1" thickBot="1">
      <c r="A216" s="31"/>
      <c r="B216" s="32"/>
      <c r="C216" s="32"/>
      <c r="D216" s="32" t="s">
        <v>33</v>
      </c>
      <c r="E216" s="32"/>
      <c r="F216" s="33">
        <v>55</v>
      </c>
      <c r="G216" s="34"/>
      <c r="H216" s="35"/>
    </row>
    <row r="217" spans="1:8" s="6" customFormat="1" ht="13.5" customHeight="1" thickBot="1">
      <c r="A217" s="41">
        <v>32</v>
      </c>
      <c r="B217" s="42" t="s">
        <v>630</v>
      </c>
      <c r="C217" s="42" t="s">
        <v>631</v>
      </c>
      <c r="D217" s="42" t="s">
        <v>632</v>
      </c>
      <c r="E217" s="42" t="s">
        <v>203</v>
      </c>
      <c r="F217" s="43">
        <v>55</v>
      </c>
      <c r="G217" s="44"/>
      <c r="H217" s="45">
        <f>F217*G217</f>
        <v>0</v>
      </c>
    </row>
    <row r="218" spans="1:8" s="6" customFormat="1" ht="13.5" customHeight="1">
      <c r="A218" s="21"/>
      <c r="B218" s="22"/>
      <c r="C218" s="22"/>
      <c r="D218" s="22" t="s">
        <v>633</v>
      </c>
      <c r="E218" s="22"/>
      <c r="F218" s="23">
        <v>0</v>
      </c>
      <c r="G218" s="24"/>
      <c r="H218" s="25"/>
    </row>
    <row r="219" spans="1:8" s="6" customFormat="1" ht="13.5" customHeight="1">
      <c r="A219" s="26"/>
      <c r="B219" s="27"/>
      <c r="C219" s="27"/>
      <c r="D219" s="27" t="s">
        <v>626</v>
      </c>
      <c r="E219" s="27"/>
      <c r="F219" s="28">
        <v>8</v>
      </c>
      <c r="G219" s="29"/>
      <c r="H219" s="30"/>
    </row>
    <row r="220" spans="1:8" s="6" customFormat="1" ht="13.5" customHeight="1">
      <c r="A220" s="26"/>
      <c r="B220" s="27"/>
      <c r="C220" s="27"/>
      <c r="D220" s="27" t="s">
        <v>627</v>
      </c>
      <c r="E220" s="27"/>
      <c r="F220" s="28">
        <v>20</v>
      </c>
      <c r="G220" s="29"/>
      <c r="H220" s="30"/>
    </row>
    <row r="221" spans="1:8" s="6" customFormat="1" ht="13.5" customHeight="1">
      <c r="A221" s="26"/>
      <c r="B221" s="27"/>
      <c r="C221" s="27"/>
      <c r="D221" s="27" t="s">
        <v>628</v>
      </c>
      <c r="E221" s="27"/>
      <c r="F221" s="28">
        <v>19</v>
      </c>
      <c r="G221" s="29"/>
      <c r="H221" s="30"/>
    </row>
    <row r="222" spans="1:8" s="6" customFormat="1" ht="13.5" customHeight="1">
      <c r="A222" s="26"/>
      <c r="B222" s="27"/>
      <c r="C222" s="27"/>
      <c r="D222" s="27" t="s">
        <v>629</v>
      </c>
      <c r="E222" s="27"/>
      <c r="F222" s="28">
        <v>8</v>
      </c>
      <c r="G222" s="29"/>
      <c r="H222" s="30"/>
    </row>
    <row r="223" spans="1:8" s="6" customFormat="1" ht="13.5" customHeight="1" thickBot="1">
      <c r="A223" s="31"/>
      <c r="B223" s="32"/>
      <c r="C223" s="32"/>
      <c r="D223" s="32" t="s">
        <v>33</v>
      </c>
      <c r="E223" s="32"/>
      <c r="F223" s="33">
        <v>55</v>
      </c>
      <c r="G223" s="34"/>
      <c r="H223" s="35"/>
    </row>
    <row r="224" spans="1:8" s="6" customFormat="1" ht="13.5" customHeight="1" thickBot="1">
      <c r="A224" s="16">
        <v>33</v>
      </c>
      <c r="B224" s="17" t="s">
        <v>26</v>
      </c>
      <c r="C224" s="17" t="s">
        <v>201</v>
      </c>
      <c r="D224" s="17" t="s">
        <v>202</v>
      </c>
      <c r="E224" s="17" t="s">
        <v>203</v>
      </c>
      <c r="F224" s="18">
        <v>3</v>
      </c>
      <c r="G224" s="19"/>
      <c r="H224" s="20">
        <f>F224*G224</f>
        <v>0</v>
      </c>
    </row>
    <row r="225" spans="1:8" s="6" customFormat="1" ht="13.5" customHeight="1">
      <c r="A225" s="21"/>
      <c r="B225" s="22"/>
      <c r="C225" s="22"/>
      <c r="D225" s="22" t="s">
        <v>634</v>
      </c>
      <c r="E225" s="22"/>
      <c r="F225" s="23">
        <v>1</v>
      </c>
      <c r="G225" s="24"/>
      <c r="H225" s="25"/>
    </row>
    <row r="226" spans="1:8" s="6" customFormat="1" ht="13.5" customHeight="1">
      <c r="A226" s="26"/>
      <c r="B226" s="27"/>
      <c r="C226" s="27"/>
      <c r="D226" s="27" t="s">
        <v>635</v>
      </c>
      <c r="E226" s="27"/>
      <c r="F226" s="28">
        <v>2</v>
      </c>
      <c r="G226" s="29"/>
      <c r="H226" s="30"/>
    </row>
    <row r="227" spans="1:8" s="6" customFormat="1" ht="13.5" customHeight="1" thickBot="1">
      <c r="A227" s="31"/>
      <c r="B227" s="32"/>
      <c r="C227" s="32"/>
      <c r="D227" s="32" t="s">
        <v>33</v>
      </c>
      <c r="E227" s="32"/>
      <c r="F227" s="33">
        <v>3</v>
      </c>
      <c r="G227" s="34"/>
      <c r="H227" s="35"/>
    </row>
    <row r="228" spans="1:8" s="6" customFormat="1" ht="24" customHeight="1" thickBot="1">
      <c r="A228" s="41">
        <v>34</v>
      </c>
      <c r="B228" s="42" t="s">
        <v>205</v>
      </c>
      <c r="C228" s="42" t="s">
        <v>636</v>
      </c>
      <c r="D228" s="42" t="s">
        <v>637</v>
      </c>
      <c r="E228" s="42" t="s">
        <v>203</v>
      </c>
      <c r="F228" s="43">
        <v>1</v>
      </c>
      <c r="G228" s="44"/>
      <c r="H228" s="45">
        <f>F228*G228</f>
        <v>0</v>
      </c>
    </row>
    <row r="229" spans="1:8" s="6" customFormat="1" ht="13.5" customHeight="1" thickBot="1">
      <c r="A229" s="36"/>
      <c r="B229" s="37"/>
      <c r="C229" s="37"/>
      <c r="D229" s="37" t="s">
        <v>634</v>
      </c>
      <c r="E229" s="37"/>
      <c r="F229" s="38">
        <v>1</v>
      </c>
      <c r="G229" s="39"/>
      <c r="H229" s="40"/>
    </row>
    <row r="230" spans="1:8" s="6" customFormat="1" ht="24" customHeight="1" thickBot="1">
      <c r="A230" s="41">
        <v>35</v>
      </c>
      <c r="B230" s="42" t="s">
        <v>205</v>
      </c>
      <c r="C230" s="42" t="s">
        <v>638</v>
      </c>
      <c r="D230" s="42" t="s">
        <v>637</v>
      </c>
      <c r="E230" s="42" t="s">
        <v>203</v>
      </c>
      <c r="F230" s="43">
        <v>2</v>
      </c>
      <c r="G230" s="44"/>
      <c r="H230" s="45">
        <f>F230*G230</f>
        <v>0</v>
      </c>
    </row>
    <row r="231" spans="1:8" s="6" customFormat="1" ht="13.5" customHeight="1" thickBot="1">
      <c r="A231" s="36"/>
      <c r="B231" s="37"/>
      <c r="C231" s="37"/>
      <c r="D231" s="37" t="s">
        <v>635</v>
      </c>
      <c r="E231" s="37"/>
      <c r="F231" s="38">
        <v>2</v>
      </c>
      <c r="G231" s="39"/>
      <c r="H231" s="40"/>
    </row>
    <row r="232" spans="1:8" s="6" customFormat="1" ht="24" customHeight="1" thickBot="1">
      <c r="A232" s="16">
        <v>36</v>
      </c>
      <c r="B232" s="17" t="s">
        <v>26</v>
      </c>
      <c r="C232" s="17" t="s">
        <v>209</v>
      </c>
      <c r="D232" s="17" t="s">
        <v>210</v>
      </c>
      <c r="E232" s="17" t="s">
        <v>203</v>
      </c>
      <c r="F232" s="18">
        <v>51</v>
      </c>
      <c r="G232" s="19"/>
      <c r="H232" s="20">
        <f>F232*G232</f>
        <v>0</v>
      </c>
    </row>
    <row r="233" spans="1:8" s="6" customFormat="1" ht="13.5" customHeight="1">
      <c r="A233" s="21"/>
      <c r="B233" s="22"/>
      <c r="C233" s="22"/>
      <c r="D233" s="22" t="s">
        <v>639</v>
      </c>
      <c r="E233" s="22"/>
      <c r="F233" s="23">
        <v>0</v>
      </c>
      <c r="G233" s="24"/>
      <c r="H233" s="25"/>
    </row>
    <row r="234" spans="1:8" s="6" customFormat="1" ht="13.5" customHeight="1">
      <c r="A234" s="26"/>
      <c r="B234" s="27"/>
      <c r="C234" s="27"/>
      <c r="D234" s="27" t="s">
        <v>626</v>
      </c>
      <c r="E234" s="27"/>
      <c r="F234" s="28">
        <v>8</v>
      </c>
      <c r="G234" s="29"/>
      <c r="H234" s="30"/>
    </row>
    <row r="235" spans="1:8" s="6" customFormat="1" ht="13.5" customHeight="1">
      <c r="A235" s="26"/>
      <c r="B235" s="27"/>
      <c r="C235" s="27"/>
      <c r="D235" s="27" t="s">
        <v>627</v>
      </c>
      <c r="E235" s="27"/>
      <c r="F235" s="28">
        <v>20</v>
      </c>
      <c r="G235" s="29"/>
      <c r="H235" s="30"/>
    </row>
    <row r="236" spans="1:8" s="6" customFormat="1" ht="13.5" customHeight="1">
      <c r="A236" s="26"/>
      <c r="B236" s="27"/>
      <c r="C236" s="27"/>
      <c r="D236" s="27" t="s">
        <v>628</v>
      </c>
      <c r="E236" s="27"/>
      <c r="F236" s="28">
        <v>19</v>
      </c>
      <c r="G236" s="29"/>
      <c r="H236" s="30"/>
    </row>
    <row r="237" spans="1:8" s="6" customFormat="1" ht="13.5" customHeight="1">
      <c r="A237" s="26"/>
      <c r="B237" s="27"/>
      <c r="C237" s="27"/>
      <c r="D237" s="27" t="s">
        <v>640</v>
      </c>
      <c r="E237" s="27"/>
      <c r="F237" s="28">
        <v>1</v>
      </c>
      <c r="G237" s="29"/>
      <c r="H237" s="30"/>
    </row>
    <row r="238" spans="1:8" s="6" customFormat="1" ht="13.5" customHeight="1">
      <c r="A238" s="26"/>
      <c r="B238" s="27"/>
      <c r="C238" s="27"/>
      <c r="D238" s="27" t="s">
        <v>641</v>
      </c>
      <c r="E238" s="27"/>
      <c r="F238" s="28">
        <v>2</v>
      </c>
      <c r="G238" s="29"/>
      <c r="H238" s="30"/>
    </row>
    <row r="239" spans="1:8" s="6" customFormat="1" ht="13.5" customHeight="1">
      <c r="A239" s="26"/>
      <c r="B239" s="27"/>
      <c r="C239" s="27"/>
      <c r="D239" s="27" t="s">
        <v>642</v>
      </c>
      <c r="E239" s="27"/>
      <c r="F239" s="28">
        <v>1</v>
      </c>
      <c r="G239" s="29"/>
      <c r="H239" s="30"/>
    </row>
    <row r="240" spans="1:8" s="6" customFormat="1" ht="13.5" customHeight="1" thickBot="1">
      <c r="A240" s="31"/>
      <c r="B240" s="32"/>
      <c r="C240" s="32"/>
      <c r="D240" s="32" t="s">
        <v>33</v>
      </c>
      <c r="E240" s="32"/>
      <c r="F240" s="33">
        <v>51</v>
      </c>
      <c r="G240" s="34"/>
      <c r="H240" s="35"/>
    </row>
    <row r="241" spans="1:8" s="6" customFormat="1" ht="13.5" customHeight="1" thickBot="1">
      <c r="A241" s="41">
        <v>37</v>
      </c>
      <c r="B241" s="42" t="s">
        <v>211</v>
      </c>
      <c r="C241" s="42" t="s">
        <v>643</v>
      </c>
      <c r="D241" s="42" t="s">
        <v>644</v>
      </c>
      <c r="E241" s="42" t="s">
        <v>203</v>
      </c>
      <c r="F241" s="43">
        <v>47</v>
      </c>
      <c r="G241" s="44"/>
      <c r="H241" s="45">
        <f>F241*G241</f>
        <v>0</v>
      </c>
    </row>
    <row r="242" spans="1:8" s="6" customFormat="1" ht="13.5" customHeight="1">
      <c r="A242" s="21"/>
      <c r="B242" s="22"/>
      <c r="C242" s="22"/>
      <c r="D242" s="22" t="s">
        <v>645</v>
      </c>
      <c r="E242" s="22"/>
      <c r="F242" s="23">
        <v>0</v>
      </c>
      <c r="G242" s="24"/>
      <c r="H242" s="25"/>
    </row>
    <row r="243" spans="1:8" s="6" customFormat="1" ht="13.5" customHeight="1">
      <c r="A243" s="26"/>
      <c r="B243" s="27"/>
      <c r="C243" s="27"/>
      <c r="D243" s="27" t="s">
        <v>626</v>
      </c>
      <c r="E243" s="27"/>
      <c r="F243" s="28">
        <v>8</v>
      </c>
      <c r="G243" s="29"/>
      <c r="H243" s="30"/>
    </row>
    <row r="244" spans="1:8" s="6" customFormat="1" ht="13.5" customHeight="1">
      <c r="A244" s="26"/>
      <c r="B244" s="27"/>
      <c r="C244" s="27"/>
      <c r="D244" s="27" t="s">
        <v>627</v>
      </c>
      <c r="E244" s="27"/>
      <c r="F244" s="28">
        <v>20</v>
      </c>
      <c r="G244" s="29"/>
      <c r="H244" s="30"/>
    </row>
    <row r="245" spans="1:8" s="6" customFormat="1" ht="13.5" customHeight="1">
      <c r="A245" s="26"/>
      <c r="B245" s="27"/>
      <c r="C245" s="27"/>
      <c r="D245" s="27" t="s">
        <v>628</v>
      </c>
      <c r="E245" s="27"/>
      <c r="F245" s="28">
        <v>19</v>
      </c>
      <c r="G245" s="29"/>
      <c r="H245" s="30"/>
    </row>
    <row r="246" spans="1:8" s="6" customFormat="1" ht="13.5" customHeight="1" thickBot="1">
      <c r="A246" s="31"/>
      <c r="B246" s="32"/>
      <c r="C246" s="32"/>
      <c r="D246" s="32" t="s">
        <v>33</v>
      </c>
      <c r="E246" s="32"/>
      <c r="F246" s="33">
        <v>47</v>
      </c>
      <c r="G246" s="34"/>
      <c r="H246" s="35"/>
    </row>
    <row r="247" spans="1:8" s="6" customFormat="1" ht="24" customHeight="1" thickBot="1">
      <c r="A247" s="41">
        <v>38</v>
      </c>
      <c r="B247" s="42" t="s">
        <v>211</v>
      </c>
      <c r="C247" s="42" t="s">
        <v>646</v>
      </c>
      <c r="D247" s="42" t="s">
        <v>647</v>
      </c>
      <c r="E247" s="42" t="s">
        <v>203</v>
      </c>
      <c r="F247" s="43">
        <v>3</v>
      </c>
      <c r="G247" s="44"/>
      <c r="H247" s="45">
        <f>F247*G247</f>
        <v>0</v>
      </c>
    </row>
    <row r="248" spans="1:8" s="6" customFormat="1" ht="13.5" customHeight="1">
      <c r="A248" s="21"/>
      <c r="B248" s="22"/>
      <c r="C248" s="22"/>
      <c r="D248" s="22" t="s">
        <v>648</v>
      </c>
      <c r="E248" s="22"/>
      <c r="F248" s="23">
        <v>0</v>
      </c>
      <c r="G248" s="24"/>
      <c r="H248" s="25"/>
    </row>
    <row r="249" spans="1:8" s="6" customFormat="1" ht="13.5" customHeight="1">
      <c r="A249" s="26"/>
      <c r="B249" s="27"/>
      <c r="C249" s="27"/>
      <c r="D249" s="27" t="s">
        <v>649</v>
      </c>
      <c r="E249" s="27"/>
      <c r="F249" s="28">
        <v>1</v>
      </c>
      <c r="G249" s="29"/>
      <c r="H249" s="30"/>
    </row>
    <row r="250" spans="1:8" s="6" customFormat="1" ht="13.5" customHeight="1">
      <c r="A250" s="26"/>
      <c r="B250" s="27"/>
      <c r="C250" s="27"/>
      <c r="D250" s="27" t="s">
        <v>650</v>
      </c>
      <c r="E250" s="27"/>
      <c r="F250" s="28">
        <v>2</v>
      </c>
      <c r="G250" s="29"/>
      <c r="H250" s="30"/>
    </row>
    <row r="251" spans="1:8" s="6" customFormat="1" ht="13.5" customHeight="1" thickBot="1">
      <c r="A251" s="31"/>
      <c r="B251" s="32"/>
      <c r="C251" s="32"/>
      <c r="D251" s="32" t="s">
        <v>33</v>
      </c>
      <c r="E251" s="32"/>
      <c r="F251" s="33">
        <v>3</v>
      </c>
      <c r="G251" s="34"/>
      <c r="H251" s="35"/>
    </row>
    <row r="252" spans="1:8" s="6" customFormat="1" ht="24" customHeight="1" thickBot="1">
      <c r="A252" s="41">
        <v>39</v>
      </c>
      <c r="B252" s="42" t="s">
        <v>211</v>
      </c>
      <c r="C252" s="42" t="s">
        <v>651</v>
      </c>
      <c r="D252" s="42" t="s">
        <v>652</v>
      </c>
      <c r="E252" s="42" t="s">
        <v>203</v>
      </c>
      <c r="F252" s="43">
        <v>1</v>
      </c>
      <c r="G252" s="44"/>
      <c r="H252" s="45">
        <f>F252*G252</f>
        <v>0</v>
      </c>
    </row>
    <row r="253" spans="1:8" s="6" customFormat="1" ht="13.5" customHeight="1">
      <c r="A253" s="21"/>
      <c r="B253" s="22"/>
      <c r="C253" s="22"/>
      <c r="D253" s="22" t="s">
        <v>653</v>
      </c>
      <c r="E253" s="22"/>
      <c r="F253" s="23">
        <v>0</v>
      </c>
      <c r="G253" s="24"/>
      <c r="H253" s="25"/>
    </row>
    <row r="254" spans="1:8" s="6" customFormat="1" ht="13.5" customHeight="1" thickBot="1">
      <c r="A254" s="31"/>
      <c r="B254" s="32"/>
      <c r="C254" s="32"/>
      <c r="D254" s="32" t="s">
        <v>649</v>
      </c>
      <c r="E254" s="32"/>
      <c r="F254" s="33">
        <v>1</v>
      </c>
      <c r="G254" s="34"/>
      <c r="H254" s="35"/>
    </row>
    <row r="255" spans="1:11" s="6" customFormat="1" ht="21" customHeight="1" thickBot="1">
      <c r="A255" s="12"/>
      <c r="B255" s="13"/>
      <c r="C255" s="13" t="s">
        <v>215</v>
      </c>
      <c r="D255" s="13" t="s">
        <v>216</v>
      </c>
      <c r="E255" s="13"/>
      <c r="F255" s="14"/>
      <c r="G255" s="15"/>
      <c r="H255" s="15">
        <f>H256+H258+H260+H262+H264+H266+H268+H270+H272+H274+H276+H281+H285+H286+H287+H291+H295+H297+H301+H306+H310+H312+H316+H318+H322+H323+H325+H326+H328+H329+H331+H332</f>
        <v>0</v>
      </c>
      <c r="J255" s="15"/>
      <c r="K255" s="76"/>
    </row>
    <row r="256" spans="1:8" s="6" customFormat="1" ht="13.5" customHeight="1" thickBot="1">
      <c r="A256" s="16">
        <v>40</v>
      </c>
      <c r="B256" s="17" t="s">
        <v>157</v>
      </c>
      <c r="C256" s="17" t="s">
        <v>222</v>
      </c>
      <c r="D256" s="17" t="s">
        <v>223</v>
      </c>
      <c r="E256" s="17" t="s">
        <v>37</v>
      </c>
      <c r="F256" s="18">
        <v>112.068</v>
      </c>
      <c r="G256" s="19"/>
      <c r="H256" s="20">
        <f>F256*G256</f>
        <v>0</v>
      </c>
    </row>
    <row r="257" spans="1:8" s="6" customFormat="1" ht="13.5" customHeight="1" thickBot="1">
      <c r="A257" s="36"/>
      <c r="B257" s="37"/>
      <c r="C257" s="37"/>
      <c r="D257" s="37" t="s">
        <v>654</v>
      </c>
      <c r="E257" s="37"/>
      <c r="F257" s="38">
        <v>112.068</v>
      </c>
      <c r="G257" s="39"/>
      <c r="H257" s="40"/>
    </row>
    <row r="258" spans="1:8" s="6" customFormat="1" ht="24" customHeight="1" thickBot="1">
      <c r="A258" s="16">
        <v>41</v>
      </c>
      <c r="B258" s="17" t="s">
        <v>655</v>
      </c>
      <c r="C258" s="17" t="s">
        <v>656</v>
      </c>
      <c r="D258" s="17" t="s">
        <v>657</v>
      </c>
      <c r="E258" s="17" t="s">
        <v>37</v>
      </c>
      <c r="F258" s="18">
        <v>906.336</v>
      </c>
      <c r="G258" s="19"/>
      <c r="H258" s="20">
        <f>F258*G258</f>
        <v>0</v>
      </c>
    </row>
    <row r="259" spans="1:8" s="6" customFormat="1" ht="13.5" customHeight="1" thickBot="1">
      <c r="A259" s="36"/>
      <c r="B259" s="37"/>
      <c r="C259" s="37"/>
      <c r="D259" s="37" t="s">
        <v>658</v>
      </c>
      <c r="E259" s="37"/>
      <c r="F259" s="38">
        <v>906.336</v>
      </c>
      <c r="G259" s="39"/>
      <c r="H259" s="40"/>
    </row>
    <row r="260" spans="1:8" s="6" customFormat="1" ht="24" customHeight="1" thickBot="1">
      <c r="A260" s="16">
        <v>42</v>
      </c>
      <c r="B260" s="17" t="s">
        <v>655</v>
      </c>
      <c r="C260" s="17" t="s">
        <v>659</v>
      </c>
      <c r="D260" s="17" t="s">
        <v>660</v>
      </c>
      <c r="E260" s="17" t="s">
        <v>37</v>
      </c>
      <c r="F260" s="18">
        <v>40785.12</v>
      </c>
      <c r="G260" s="19"/>
      <c r="H260" s="20">
        <f>F260*G260</f>
        <v>0</v>
      </c>
    </row>
    <row r="261" spans="1:8" s="6" customFormat="1" ht="13.5" customHeight="1" thickBot="1">
      <c r="A261" s="36"/>
      <c r="B261" s="37"/>
      <c r="C261" s="37"/>
      <c r="D261" s="37" t="s">
        <v>661</v>
      </c>
      <c r="E261" s="37"/>
      <c r="F261" s="38">
        <v>40785.12</v>
      </c>
      <c r="G261" s="39"/>
      <c r="H261" s="40"/>
    </row>
    <row r="262" spans="1:8" s="6" customFormat="1" ht="24" customHeight="1" thickBot="1">
      <c r="A262" s="16">
        <v>43</v>
      </c>
      <c r="B262" s="17" t="s">
        <v>655</v>
      </c>
      <c r="C262" s="17" t="s">
        <v>662</v>
      </c>
      <c r="D262" s="17" t="s">
        <v>663</v>
      </c>
      <c r="E262" s="17" t="s">
        <v>37</v>
      </c>
      <c r="F262" s="18">
        <v>906.336</v>
      </c>
      <c r="G262" s="19"/>
      <c r="H262" s="20">
        <f>F262*G262</f>
        <v>0</v>
      </c>
    </row>
    <row r="263" spans="1:8" s="6" customFormat="1" ht="13.5" customHeight="1" thickBot="1">
      <c r="A263" s="36"/>
      <c r="B263" s="37"/>
      <c r="C263" s="37"/>
      <c r="D263" s="37" t="s">
        <v>664</v>
      </c>
      <c r="E263" s="37"/>
      <c r="F263" s="38">
        <v>906.336</v>
      </c>
      <c r="G263" s="39"/>
      <c r="H263" s="40"/>
    </row>
    <row r="264" spans="1:8" s="6" customFormat="1" ht="13.5" customHeight="1" thickBot="1">
      <c r="A264" s="16">
        <v>44</v>
      </c>
      <c r="B264" s="17" t="s">
        <v>655</v>
      </c>
      <c r="C264" s="17" t="s">
        <v>665</v>
      </c>
      <c r="D264" s="17" t="s">
        <v>666</v>
      </c>
      <c r="E264" s="17" t="s">
        <v>37</v>
      </c>
      <c r="F264" s="18">
        <v>906.336</v>
      </c>
      <c r="G264" s="19"/>
      <c r="H264" s="20">
        <f>F264*G264</f>
        <v>0</v>
      </c>
    </row>
    <row r="265" spans="1:8" s="6" customFormat="1" ht="13.5" customHeight="1" thickBot="1">
      <c r="A265" s="36"/>
      <c r="B265" s="37"/>
      <c r="C265" s="37"/>
      <c r="D265" s="37" t="s">
        <v>664</v>
      </c>
      <c r="E265" s="37"/>
      <c r="F265" s="38">
        <v>906.336</v>
      </c>
      <c r="G265" s="39"/>
      <c r="H265" s="40"/>
    </row>
    <row r="266" spans="1:8" s="6" customFormat="1" ht="13.5" customHeight="1" thickBot="1">
      <c r="A266" s="16">
        <v>45</v>
      </c>
      <c r="B266" s="17" t="s">
        <v>655</v>
      </c>
      <c r="C266" s="17" t="s">
        <v>667</v>
      </c>
      <c r="D266" s="17" t="s">
        <v>668</v>
      </c>
      <c r="E266" s="17" t="s">
        <v>37</v>
      </c>
      <c r="F266" s="18">
        <v>40785.12</v>
      </c>
      <c r="G266" s="19"/>
      <c r="H266" s="20">
        <f>F266*G266</f>
        <v>0</v>
      </c>
    </row>
    <row r="267" spans="1:8" s="6" customFormat="1" ht="13.5" customHeight="1" thickBot="1">
      <c r="A267" s="36"/>
      <c r="B267" s="37"/>
      <c r="C267" s="37"/>
      <c r="D267" s="37" t="s">
        <v>661</v>
      </c>
      <c r="E267" s="37"/>
      <c r="F267" s="38">
        <v>40785.12</v>
      </c>
      <c r="G267" s="39"/>
      <c r="H267" s="40"/>
    </row>
    <row r="268" spans="1:8" s="6" customFormat="1" ht="13.5" customHeight="1" thickBot="1">
      <c r="A268" s="16">
        <v>46</v>
      </c>
      <c r="B268" s="17" t="s">
        <v>655</v>
      </c>
      <c r="C268" s="17" t="s">
        <v>669</v>
      </c>
      <c r="D268" s="17" t="s">
        <v>670</v>
      </c>
      <c r="E268" s="17" t="s">
        <v>37</v>
      </c>
      <c r="F268" s="18">
        <v>906.336</v>
      </c>
      <c r="G268" s="19"/>
      <c r="H268" s="20">
        <f>F268*G268</f>
        <v>0</v>
      </c>
    </row>
    <row r="269" spans="1:8" s="6" customFormat="1" ht="13.5" customHeight="1" thickBot="1">
      <c r="A269" s="36"/>
      <c r="B269" s="37"/>
      <c r="C269" s="37"/>
      <c r="D269" s="37" t="s">
        <v>664</v>
      </c>
      <c r="E269" s="37"/>
      <c r="F269" s="38">
        <v>906.336</v>
      </c>
      <c r="G269" s="39"/>
      <c r="H269" s="40"/>
    </row>
    <row r="270" spans="1:8" s="6" customFormat="1" ht="13.5" customHeight="1" thickBot="1">
      <c r="A270" s="16">
        <v>47</v>
      </c>
      <c r="B270" s="17" t="s">
        <v>655</v>
      </c>
      <c r="C270" s="17" t="s">
        <v>671</v>
      </c>
      <c r="D270" s="17" t="s">
        <v>672</v>
      </c>
      <c r="E270" s="17" t="s">
        <v>104</v>
      </c>
      <c r="F270" s="18">
        <v>3.4</v>
      </c>
      <c r="G270" s="19"/>
      <c r="H270" s="20">
        <f>F270*G270</f>
        <v>0</v>
      </c>
    </row>
    <row r="271" spans="1:8" s="6" customFormat="1" ht="13.5" customHeight="1" thickBot="1">
      <c r="A271" s="36"/>
      <c r="B271" s="37"/>
      <c r="C271" s="37"/>
      <c r="D271" s="37" t="s">
        <v>673</v>
      </c>
      <c r="E271" s="37"/>
      <c r="F271" s="38">
        <v>3.4</v>
      </c>
      <c r="G271" s="39"/>
      <c r="H271" s="40"/>
    </row>
    <row r="272" spans="1:8" s="6" customFormat="1" ht="24" customHeight="1" thickBot="1">
      <c r="A272" s="16">
        <v>48</v>
      </c>
      <c r="B272" s="17" t="s">
        <v>655</v>
      </c>
      <c r="C272" s="17" t="s">
        <v>674</v>
      </c>
      <c r="D272" s="17" t="s">
        <v>675</v>
      </c>
      <c r="E272" s="17" t="s">
        <v>104</v>
      </c>
      <c r="F272" s="18">
        <v>153</v>
      </c>
      <c r="G272" s="19"/>
      <c r="H272" s="20">
        <f>F272*G272</f>
        <v>0</v>
      </c>
    </row>
    <row r="273" spans="1:8" s="6" customFormat="1" ht="13.5" customHeight="1" thickBot="1">
      <c r="A273" s="36"/>
      <c r="B273" s="37"/>
      <c r="C273" s="37"/>
      <c r="D273" s="37" t="s">
        <v>676</v>
      </c>
      <c r="E273" s="37"/>
      <c r="F273" s="38">
        <v>153</v>
      </c>
      <c r="G273" s="39"/>
      <c r="H273" s="40"/>
    </row>
    <row r="274" spans="1:8" s="6" customFormat="1" ht="13.5" customHeight="1" thickBot="1">
      <c r="A274" s="16">
        <v>49</v>
      </c>
      <c r="B274" s="17" t="s">
        <v>655</v>
      </c>
      <c r="C274" s="17" t="s">
        <v>677</v>
      </c>
      <c r="D274" s="17" t="s">
        <v>678</v>
      </c>
      <c r="E274" s="17" t="s">
        <v>104</v>
      </c>
      <c r="F274" s="18">
        <v>3.4</v>
      </c>
      <c r="G274" s="19"/>
      <c r="H274" s="20">
        <f>F274*G274</f>
        <v>0</v>
      </c>
    </row>
    <row r="275" spans="1:8" s="6" customFormat="1" ht="13.5" customHeight="1" thickBot="1">
      <c r="A275" s="36"/>
      <c r="B275" s="37"/>
      <c r="C275" s="37"/>
      <c r="D275" s="37" t="s">
        <v>679</v>
      </c>
      <c r="E275" s="37"/>
      <c r="F275" s="38">
        <v>3.4</v>
      </c>
      <c r="G275" s="39"/>
      <c r="H275" s="40"/>
    </row>
    <row r="276" spans="1:8" s="6" customFormat="1" ht="13.5" customHeight="1" thickBot="1">
      <c r="A276" s="16">
        <v>50</v>
      </c>
      <c r="B276" s="17" t="s">
        <v>69</v>
      </c>
      <c r="C276" s="17" t="s">
        <v>680</v>
      </c>
      <c r="D276" s="17" t="s">
        <v>681</v>
      </c>
      <c r="E276" s="17" t="s">
        <v>37</v>
      </c>
      <c r="F276" s="18">
        <v>197.503</v>
      </c>
      <c r="G276" s="19"/>
      <c r="H276" s="20">
        <f>F276*G276</f>
        <v>0</v>
      </c>
    </row>
    <row r="277" spans="1:8" s="6" customFormat="1" ht="24" customHeight="1">
      <c r="A277" s="21"/>
      <c r="B277" s="22"/>
      <c r="C277" s="22"/>
      <c r="D277" s="22" t="s">
        <v>682</v>
      </c>
      <c r="E277" s="22"/>
      <c r="F277" s="23">
        <v>104.81</v>
      </c>
      <c r="G277" s="24"/>
      <c r="H277" s="25"/>
    </row>
    <row r="278" spans="1:8" s="6" customFormat="1" ht="24" customHeight="1">
      <c r="A278" s="26"/>
      <c r="B278" s="27"/>
      <c r="C278" s="27"/>
      <c r="D278" s="27" t="s">
        <v>683</v>
      </c>
      <c r="E278" s="27"/>
      <c r="F278" s="28">
        <v>78.84575</v>
      </c>
      <c r="G278" s="29"/>
      <c r="H278" s="30"/>
    </row>
    <row r="279" spans="1:8" s="6" customFormat="1" ht="13.5" customHeight="1">
      <c r="A279" s="26"/>
      <c r="B279" s="27"/>
      <c r="C279" s="27"/>
      <c r="D279" s="27" t="s">
        <v>684</v>
      </c>
      <c r="E279" s="27"/>
      <c r="F279" s="28">
        <v>13.8475</v>
      </c>
      <c r="G279" s="29"/>
      <c r="H279" s="30"/>
    </row>
    <row r="280" spans="1:8" s="6" customFormat="1" ht="13.5" customHeight="1" thickBot="1">
      <c r="A280" s="31"/>
      <c r="B280" s="32"/>
      <c r="C280" s="32"/>
      <c r="D280" s="32" t="s">
        <v>33</v>
      </c>
      <c r="E280" s="32"/>
      <c r="F280" s="33">
        <v>197.50325</v>
      </c>
      <c r="G280" s="34"/>
      <c r="H280" s="35"/>
    </row>
    <row r="281" spans="1:8" s="6" customFormat="1" ht="24" customHeight="1" thickBot="1">
      <c r="A281" s="16">
        <v>51</v>
      </c>
      <c r="B281" s="17" t="s">
        <v>26</v>
      </c>
      <c r="C281" s="17" t="s">
        <v>685</v>
      </c>
      <c r="D281" s="17" t="s">
        <v>686</v>
      </c>
      <c r="E281" s="17" t="s">
        <v>37</v>
      </c>
      <c r="F281" s="18">
        <v>42.461</v>
      </c>
      <c r="G281" s="19"/>
      <c r="H281" s="20">
        <f>F281*G281</f>
        <v>0</v>
      </c>
    </row>
    <row r="282" spans="1:8" s="6" customFormat="1" ht="24" customHeight="1">
      <c r="A282" s="21"/>
      <c r="B282" s="22"/>
      <c r="C282" s="22"/>
      <c r="D282" s="22" t="s">
        <v>687</v>
      </c>
      <c r="E282" s="22"/>
      <c r="F282" s="23">
        <v>30.4051</v>
      </c>
      <c r="G282" s="24"/>
      <c r="H282" s="25"/>
    </row>
    <row r="283" spans="1:8" s="6" customFormat="1" ht="13.5" customHeight="1">
      <c r="A283" s="26"/>
      <c r="B283" s="27"/>
      <c r="C283" s="27"/>
      <c r="D283" s="27" t="s">
        <v>688</v>
      </c>
      <c r="E283" s="27"/>
      <c r="F283" s="28">
        <v>12.05553</v>
      </c>
      <c r="G283" s="29"/>
      <c r="H283" s="30"/>
    </row>
    <row r="284" spans="1:8" s="6" customFormat="1" ht="13.5" customHeight="1" thickBot="1">
      <c r="A284" s="31"/>
      <c r="B284" s="32"/>
      <c r="C284" s="32"/>
      <c r="D284" s="32" t="s">
        <v>33</v>
      </c>
      <c r="E284" s="32"/>
      <c r="F284" s="33">
        <v>42.46063</v>
      </c>
      <c r="G284" s="34"/>
      <c r="H284" s="35"/>
    </row>
    <row r="285" spans="1:8" s="6" customFormat="1" ht="24" customHeight="1" thickBot="1">
      <c r="A285" s="16">
        <v>52</v>
      </c>
      <c r="B285" s="17" t="s">
        <v>26</v>
      </c>
      <c r="C285" s="17" t="s">
        <v>689</v>
      </c>
      <c r="D285" s="17" t="s">
        <v>690</v>
      </c>
      <c r="E285" s="17" t="s">
        <v>203</v>
      </c>
      <c r="F285" s="18">
        <v>2</v>
      </c>
      <c r="G285" s="19"/>
      <c r="H285" s="20">
        <f>F285*G285</f>
        <v>0</v>
      </c>
    </row>
    <row r="286" spans="1:8" s="6" customFormat="1" ht="13.5" customHeight="1" thickBot="1">
      <c r="A286" s="41">
        <v>53</v>
      </c>
      <c r="B286" s="42" t="s">
        <v>205</v>
      </c>
      <c r="C286" s="42" t="s">
        <v>691</v>
      </c>
      <c r="D286" s="42" t="s">
        <v>692</v>
      </c>
      <c r="E286" s="42" t="s">
        <v>203</v>
      </c>
      <c r="F286" s="43">
        <v>2</v>
      </c>
      <c r="G286" s="44"/>
      <c r="H286" s="45">
        <f>F286*G286</f>
        <v>0</v>
      </c>
    </row>
    <row r="287" spans="1:8" s="6" customFormat="1" ht="34.5" customHeight="1" thickBot="1">
      <c r="A287" s="16">
        <v>54</v>
      </c>
      <c r="B287" s="17" t="s">
        <v>26</v>
      </c>
      <c r="C287" s="17" t="s">
        <v>693</v>
      </c>
      <c r="D287" s="17" t="s">
        <v>694</v>
      </c>
      <c r="E287" s="17" t="s">
        <v>203</v>
      </c>
      <c r="F287" s="18">
        <v>1</v>
      </c>
      <c r="G287" s="19"/>
      <c r="H287" s="20">
        <f>F287*G287</f>
        <v>0</v>
      </c>
    </row>
    <row r="288" spans="1:8" s="6" customFormat="1" ht="13.5" customHeight="1">
      <c r="A288" s="21"/>
      <c r="B288" s="22"/>
      <c r="C288" s="22"/>
      <c r="D288" s="22" t="s">
        <v>695</v>
      </c>
      <c r="E288" s="22"/>
      <c r="F288" s="23">
        <v>0</v>
      </c>
      <c r="G288" s="24"/>
      <c r="H288" s="25"/>
    </row>
    <row r="289" spans="1:8" s="6" customFormat="1" ht="24" customHeight="1">
      <c r="A289" s="26"/>
      <c r="B289" s="27"/>
      <c r="C289" s="27"/>
      <c r="D289" s="27" t="s">
        <v>696</v>
      </c>
      <c r="E289" s="27"/>
      <c r="F289" s="28">
        <v>0</v>
      </c>
      <c r="G289" s="29"/>
      <c r="H289" s="30"/>
    </row>
    <row r="290" spans="1:8" s="6" customFormat="1" ht="24" customHeight="1" thickBot="1">
      <c r="A290" s="31"/>
      <c r="B290" s="32"/>
      <c r="C290" s="32"/>
      <c r="D290" s="32" t="s">
        <v>697</v>
      </c>
      <c r="E290" s="32"/>
      <c r="F290" s="33">
        <v>1</v>
      </c>
      <c r="G290" s="34"/>
      <c r="H290" s="35"/>
    </row>
    <row r="291" spans="1:8" s="6" customFormat="1" ht="34.5" customHeight="1" thickBot="1">
      <c r="A291" s="16">
        <v>55</v>
      </c>
      <c r="B291" s="17" t="s">
        <v>26</v>
      </c>
      <c r="C291" s="17" t="s">
        <v>698</v>
      </c>
      <c r="D291" s="17" t="s">
        <v>699</v>
      </c>
      <c r="E291" s="17" t="s">
        <v>203</v>
      </c>
      <c r="F291" s="18">
        <v>1</v>
      </c>
      <c r="G291" s="19"/>
      <c r="H291" s="20">
        <f>F291*G291</f>
        <v>0</v>
      </c>
    </row>
    <row r="292" spans="1:8" s="6" customFormat="1" ht="13.5" customHeight="1">
      <c r="A292" s="21"/>
      <c r="B292" s="22"/>
      <c r="C292" s="22"/>
      <c r="D292" s="22" t="s">
        <v>700</v>
      </c>
      <c r="E292" s="22"/>
      <c r="F292" s="23">
        <v>0</v>
      </c>
      <c r="G292" s="24"/>
      <c r="H292" s="25"/>
    </row>
    <row r="293" spans="1:8" s="6" customFormat="1" ht="24" customHeight="1">
      <c r="A293" s="26"/>
      <c r="B293" s="27"/>
      <c r="C293" s="27"/>
      <c r="D293" s="27" t="s">
        <v>696</v>
      </c>
      <c r="E293" s="27"/>
      <c r="F293" s="28">
        <v>0</v>
      </c>
      <c r="G293" s="29"/>
      <c r="H293" s="30"/>
    </row>
    <row r="294" spans="1:8" s="6" customFormat="1" ht="24" customHeight="1" thickBot="1">
      <c r="A294" s="31"/>
      <c r="B294" s="32"/>
      <c r="C294" s="32"/>
      <c r="D294" s="32" t="s">
        <v>697</v>
      </c>
      <c r="E294" s="32"/>
      <c r="F294" s="33">
        <v>1</v>
      </c>
      <c r="G294" s="34"/>
      <c r="H294" s="35"/>
    </row>
    <row r="295" spans="1:8" s="6" customFormat="1" ht="24" customHeight="1" thickBot="1">
      <c r="A295" s="16">
        <v>56</v>
      </c>
      <c r="B295" s="17" t="s">
        <v>26</v>
      </c>
      <c r="C295" s="17" t="s">
        <v>701</v>
      </c>
      <c r="D295" s="17" t="s">
        <v>702</v>
      </c>
      <c r="E295" s="17" t="s">
        <v>203</v>
      </c>
      <c r="F295" s="18">
        <v>1</v>
      </c>
      <c r="G295" s="19"/>
      <c r="H295" s="20">
        <f>F295*G295</f>
        <v>0</v>
      </c>
    </row>
    <row r="296" spans="1:8" s="6" customFormat="1" ht="13.5" customHeight="1" thickBot="1">
      <c r="A296" s="36"/>
      <c r="B296" s="37"/>
      <c r="C296" s="37"/>
      <c r="D296" s="37" t="s">
        <v>703</v>
      </c>
      <c r="E296" s="37"/>
      <c r="F296" s="38">
        <v>1</v>
      </c>
      <c r="G296" s="39"/>
      <c r="H296" s="40"/>
    </row>
    <row r="297" spans="1:8" s="6" customFormat="1" ht="34.5" customHeight="1" thickBot="1">
      <c r="A297" s="16">
        <v>57</v>
      </c>
      <c r="B297" s="17" t="s">
        <v>26</v>
      </c>
      <c r="C297" s="17" t="s">
        <v>704</v>
      </c>
      <c r="D297" s="17" t="s">
        <v>705</v>
      </c>
      <c r="E297" s="17" t="s">
        <v>203</v>
      </c>
      <c r="F297" s="18">
        <v>1</v>
      </c>
      <c r="G297" s="19"/>
      <c r="H297" s="20">
        <f>F297*G297</f>
        <v>0</v>
      </c>
    </row>
    <row r="298" spans="1:8" s="6" customFormat="1" ht="13.5" customHeight="1">
      <c r="A298" s="21"/>
      <c r="B298" s="22"/>
      <c r="C298" s="22"/>
      <c r="D298" s="22" t="s">
        <v>706</v>
      </c>
      <c r="E298" s="22"/>
      <c r="F298" s="23">
        <v>0</v>
      </c>
      <c r="G298" s="24"/>
      <c r="H298" s="25"/>
    </row>
    <row r="299" spans="1:8" s="6" customFormat="1" ht="24" customHeight="1">
      <c r="A299" s="26"/>
      <c r="B299" s="27"/>
      <c r="C299" s="27"/>
      <c r="D299" s="27" t="s">
        <v>696</v>
      </c>
      <c r="E299" s="27"/>
      <c r="F299" s="28">
        <v>0</v>
      </c>
      <c r="G299" s="29"/>
      <c r="H299" s="30"/>
    </row>
    <row r="300" spans="1:8" s="6" customFormat="1" ht="24" customHeight="1" thickBot="1">
      <c r="A300" s="31"/>
      <c r="B300" s="32"/>
      <c r="C300" s="32"/>
      <c r="D300" s="32" t="s">
        <v>697</v>
      </c>
      <c r="E300" s="32"/>
      <c r="F300" s="33">
        <v>1</v>
      </c>
      <c r="G300" s="34"/>
      <c r="H300" s="35"/>
    </row>
    <row r="301" spans="1:8" s="6" customFormat="1" ht="34.5" customHeight="1" thickBot="1">
      <c r="A301" s="16">
        <v>58</v>
      </c>
      <c r="B301" s="17" t="s">
        <v>26</v>
      </c>
      <c r="C301" s="17" t="s">
        <v>707</v>
      </c>
      <c r="D301" s="17" t="s">
        <v>708</v>
      </c>
      <c r="E301" s="17" t="s">
        <v>203</v>
      </c>
      <c r="F301" s="18">
        <v>1</v>
      </c>
      <c r="G301" s="19"/>
      <c r="H301" s="20">
        <f>F301*G301</f>
        <v>0</v>
      </c>
    </row>
    <row r="302" spans="1:8" s="6" customFormat="1" ht="13.5" customHeight="1">
      <c r="A302" s="21"/>
      <c r="B302" s="22"/>
      <c r="C302" s="22"/>
      <c r="D302" s="22" t="s">
        <v>709</v>
      </c>
      <c r="E302" s="22"/>
      <c r="F302" s="23">
        <v>0</v>
      </c>
      <c r="G302" s="24"/>
      <c r="H302" s="25"/>
    </row>
    <row r="303" spans="1:8" s="6" customFormat="1" ht="13.5" customHeight="1">
      <c r="A303" s="26"/>
      <c r="B303" s="27"/>
      <c r="C303" s="27"/>
      <c r="D303" s="27" t="s">
        <v>710</v>
      </c>
      <c r="E303" s="27"/>
      <c r="F303" s="28">
        <v>0</v>
      </c>
      <c r="G303" s="29"/>
      <c r="H303" s="30"/>
    </row>
    <row r="304" spans="1:8" s="6" customFormat="1" ht="24" customHeight="1">
      <c r="A304" s="26"/>
      <c r="B304" s="27"/>
      <c r="C304" s="27"/>
      <c r="D304" s="27" t="s">
        <v>696</v>
      </c>
      <c r="E304" s="27"/>
      <c r="F304" s="28">
        <v>0</v>
      </c>
      <c r="G304" s="29"/>
      <c r="H304" s="30"/>
    </row>
    <row r="305" spans="1:8" s="6" customFormat="1" ht="24" customHeight="1" thickBot="1">
      <c r="A305" s="31"/>
      <c r="B305" s="32"/>
      <c r="C305" s="32"/>
      <c r="D305" s="32" t="s">
        <v>697</v>
      </c>
      <c r="E305" s="32"/>
      <c r="F305" s="33">
        <v>1</v>
      </c>
      <c r="G305" s="34"/>
      <c r="H305" s="35"/>
    </row>
    <row r="306" spans="1:8" s="6" customFormat="1" ht="24" customHeight="1" thickBot="1">
      <c r="A306" s="41">
        <v>59</v>
      </c>
      <c r="B306" s="42" t="s">
        <v>711</v>
      </c>
      <c r="C306" s="42" t="s">
        <v>712</v>
      </c>
      <c r="D306" s="42" t="s">
        <v>713</v>
      </c>
      <c r="E306" s="42" t="s">
        <v>203</v>
      </c>
      <c r="F306" s="43">
        <v>1</v>
      </c>
      <c r="G306" s="44"/>
      <c r="H306" s="20">
        <f>F306*G306</f>
        <v>0</v>
      </c>
    </row>
    <row r="307" spans="1:8" s="6" customFormat="1" ht="34.5" customHeight="1">
      <c r="A307" s="21"/>
      <c r="B307" s="22"/>
      <c r="C307" s="22"/>
      <c r="D307" s="22" t="s">
        <v>714</v>
      </c>
      <c r="E307" s="22"/>
      <c r="F307" s="23">
        <v>0</v>
      </c>
      <c r="G307" s="24"/>
      <c r="H307" s="25"/>
    </row>
    <row r="308" spans="1:8" s="6" customFormat="1" ht="13.5" customHeight="1">
      <c r="A308" s="26"/>
      <c r="B308" s="27"/>
      <c r="C308" s="27"/>
      <c r="D308" s="27" t="s">
        <v>715</v>
      </c>
      <c r="E308" s="27"/>
      <c r="F308" s="28">
        <v>0</v>
      </c>
      <c r="G308" s="29"/>
      <c r="H308" s="30"/>
    </row>
    <row r="309" spans="1:8" s="6" customFormat="1" ht="13.5" customHeight="1" thickBot="1">
      <c r="A309" s="31"/>
      <c r="B309" s="32"/>
      <c r="C309" s="32"/>
      <c r="D309" s="32" t="s">
        <v>716</v>
      </c>
      <c r="E309" s="32"/>
      <c r="F309" s="33">
        <v>1</v>
      </c>
      <c r="G309" s="34"/>
      <c r="H309" s="35"/>
    </row>
    <row r="310" spans="1:8" s="6" customFormat="1" ht="24" customHeight="1" thickBot="1">
      <c r="A310" s="16">
        <v>60</v>
      </c>
      <c r="B310" s="17" t="s">
        <v>26</v>
      </c>
      <c r="C310" s="17" t="s">
        <v>717</v>
      </c>
      <c r="D310" s="17" t="s">
        <v>718</v>
      </c>
      <c r="E310" s="17" t="s">
        <v>203</v>
      </c>
      <c r="F310" s="18">
        <v>6</v>
      </c>
      <c r="G310" s="19"/>
      <c r="H310" s="20">
        <f>F310*G310</f>
        <v>0</v>
      </c>
    </row>
    <row r="311" spans="1:8" s="6" customFormat="1" ht="13.5" customHeight="1" thickBot="1">
      <c r="A311" s="36"/>
      <c r="B311" s="37"/>
      <c r="C311" s="37"/>
      <c r="D311" s="37" t="s">
        <v>719</v>
      </c>
      <c r="E311" s="37"/>
      <c r="F311" s="38">
        <v>6</v>
      </c>
      <c r="G311" s="39"/>
      <c r="H311" s="40"/>
    </row>
    <row r="312" spans="1:8" s="6" customFormat="1" ht="24" customHeight="1" thickBot="1">
      <c r="A312" s="16">
        <v>61</v>
      </c>
      <c r="B312" s="17" t="s">
        <v>26</v>
      </c>
      <c r="C312" s="17" t="s">
        <v>720</v>
      </c>
      <c r="D312" s="17" t="s">
        <v>721</v>
      </c>
      <c r="E312" s="17" t="s">
        <v>203</v>
      </c>
      <c r="F312" s="18">
        <v>20</v>
      </c>
      <c r="G312" s="19"/>
      <c r="H312" s="20">
        <f>F312*G312</f>
        <v>0</v>
      </c>
    </row>
    <row r="313" spans="1:8" s="6" customFormat="1" ht="13.5" customHeight="1">
      <c r="A313" s="21"/>
      <c r="B313" s="22"/>
      <c r="C313" s="22"/>
      <c r="D313" s="22" t="s">
        <v>722</v>
      </c>
      <c r="E313" s="22"/>
      <c r="F313" s="23">
        <v>12</v>
      </c>
      <c r="G313" s="24"/>
      <c r="H313" s="25"/>
    </row>
    <row r="314" spans="1:8" s="6" customFormat="1" ht="13.5" customHeight="1">
      <c r="A314" s="26"/>
      <c r="B314" s="27"/>
      <c r="C314" s="27"/>
      <c r="D314" s="27" t="s">
        <v>723</v>
      </c>
      <c r="E314" s="27"/>
      <c r="F314" s="28">
        <v>8</v>
      </c>
      <c r="G314" s="29"/>
      <c r="H314" s="30"/>
    </row>
    <row r="315" spans="1:8" s="6" customFormat="1" ht="13.5" customHeight="1" thickBot="1">
      <c r="A315" s="31"/>
      <c r="B315" s="32"/>
      <c r="C315" s="32"/>
      <c r="D315" s="32" t="s">
        <v>33</v>
      </c>
      <c r="E315" s="32"/>
      <c r="F315" s="33">
        <v>20</v>
      </c>
      <c r="G315" s="34"/>
      <c r="H315" s="35"/>
    </row>
    <row r="316" spans="1:8" s="6" customFormat="1" ht="24" customHeight="1" thickBot="1">
      <c r="A316" s="16">
        <v>62</v>
      </c>
      <c r="B316" s="17" t="s">
        <v>26</v>
      </c>
      <c r="C316" s="17" t="s">
        <v>724</v>
      </c>
      <c r="D316" s="17" t="s">
        <v>725</v>
      </c>
      <c r="E316" s="17" t="s">
        <v>203</v>
      </c>
      <c r="F316" s="18">
        <v>6</v>
      </c>
      <c r="G316" s="19"/>
      <c r="H316" s="20">
        <f>F316*G316</f>
        <v>0</v>
      </c>
    </row>
    <row r="317" spans="1:8" s="6" customFormat="1" ht="13.5" customHeight="1" thickBot="1">
      <c r="A317" s="36"/>
      <c r="B317" s="37"/>
      <c r="C317" s="37"/>
      <c r="D317" s="37" t="s">
        <v>719</v>
      </c>
      <c r="E317" s="37"/>
      <c r="F317" s="38">
        <v>6</v>
      </c>
      <c r="G317" s="39"/>
      <c r="H317" s="40"/>
    </row>
    <row r="318" spans="1:8" s="6" customFormat="1" ht="24" customHeight="1" thickBot="1">
      <c r="A318" s="16">
        <v>63</v>
      </c>
      <c r="B318" s="17" t="s">
        <v>26</v>
      </c>
      <c r="C318" s="17" t="s">
        <v>726</v>
      </c>
      <c r="D318" s="17" t="s">
        <v>727</v>
      </c>
      <c r="E318" s="17" t="s">
        <v>203</v>
      </c>
      <c r="F318" s="18">
        <v>20</v>
      </c>
      <c r="G318" s="19"/>
      <c r="H318" s="20">
        <f>F318*G318</f>
        <v>0</v>
      </c>
    </row>
    <row r="319" spans="1:8" s="6" customFormat="1" ht="13.5" customHeight="1">
      <c r="A319" s="21"/>
      <c r="B319" s="22"/>
      <c r="C319" s="22"/>
      <c r="D319" s="22" t="s">
        <v>722</v>
      </c>
      <c r="E319" s="22"/>
      <c r="F319" s="23">
        <v>12</v>
      </c>
      <c r="G319" s="24"/>
      <c r="H319" s="25"/>
    </row>
    <row r="320" spans="1:8" s="6" customFormat="1" ht="13.5" customHeight="1">
      <c r="A320" s="26"/>
      <c r="B320" s="27"/>
      <c r="C320" s="27"/>
      <c r="D320" s="27" t="s">
        <v>723</v>
      </c>
      <c r="E320" s="27"/>
      <c r="F320" s="28">
        <v>8</v>
      </c>
      <c r="G320" s="29"/>
      <c r="H320" s="30"/>
    </row>
    <row r="321" spans="1:8" s="6" customFormat="1" ht="13.5" customHeight="1" thickBot="1">
      <c r="A321" s="31"/>
      <c r="B321" s="32"/>
      <c r="C321" s="32"/>
      <c r="D321" s="32" t="s">
        <v>33</v>
      </c>
      <c r="E321" s="32"/>
      <c r="F321" s="33">
        <v>20</v>
      </c>
      <c r="G321" s="34"/>
      <c r="H321" s="35"/>
    </row>
    <row r="322" spans="1:8" s="6" customFormat="1" ht="13.5" customHeight="1" thickBot="1">
      <c r="A322" s="46">
        <v>64</v>
      </c>
      <c r="B322" s="47" t="s">
        <v>224</v>
      </c>
      <c r="C322" s="47" t="s">
        <v>239</v>
      </c>
      <c r="D322" s="47" t="s">
        <v>240</v>
      </c>
      <c r="E322" s="47" t="s">
        <v>190</v>
      </c>
      <c r="F322" s="48">
        <v>10.328</v>
      </c>
      <c r="G322" s="49"/>
      <c r="H322" s="20">
        <f>F322*G322</f>
        <v>0</v>
      </c>
    </row>
    <row r="323" spans="1:8" s="6" customFormat="1" ht="13.5" customHeight="1" thickBot="1">
      <c r="A323" s="54">
        <v>65</v>
      </c>
      <c r="B323" s="55" t="s">
        <v>224</v>
      </c>
      <c r="C323" s="55" t="s">
        <v>728</v>
      </c>
      <c r="D323" s="55" t="s">
        <v>729</v>
      </c>
      <c r="E323" s="55" t="s">
        <v>190</v>
      </c>
      <c r="F323" s="56">
        <v>20.656</v>
      </c>
      <c r="G323" s="57"/>
      <c r="H323" s="20">
        <f>F323*G323</f>
        <v>0</v>
      </c>
    </row>
    <row r="324" spans="1:8" s="6" customFormat="1" ht="13.5" customHeight="1" thickBot="1">
      <c r="A324" s="36"/>
      <c r="B324" s="37"/>
      <c r="C324" s="37"/>
      <c r="D324" s="37" t="s">
        <v>730</v>
      </c>
      <c r="E324" s="37"/>
      <c r="F324" s="38">
        <v>20.656</v>
      </c>
      <c r="G324" s="39"/>
      <c r="H324" s="40"/>
    </row>
    <row r="325" spans="1:8" s="6" customFormat="1" ht="13.5" customHeight="1" thickBot="1">
      <c r="A325" s="46">
        <v>66</v>
      </c>
      <c r="B325" s="47" t="s">
        <v>224</v>
      </c>
      <c r="C325" s="47" t="s">
        <v>241</v>
      </c>
      <c r="D325" s="47" t="s">
        <v>242</v>
      </c>
      <c r="E325" s="47" t="s">
        <v>190</v>
      </c>
      <c r="F325" s="48">
        <v>10.328</v>
      </c>
      <c r="G325" s="49"/>
      <c r="H325" s="20">
        <f>F325*G325</f>
        <v>0</v>
      </c>
    </row>
    <row r="326" spans="1:8" s="6" customFormat="1" ht="24" customHeight="1" thickBot="1">
      <c r="A326" s="54">
        <v>67</v>
      </c>
      <c r="B326" s="55" t="s">
        <v>224</v>
      </c>
      <c r="C326" s="55" t="s">
        <v>243</v>
      </c>
      <c r="D326" s="55" t="s">
        <v>244</v>
      </c>
      <c r="E326" s="55" t="s">
        <v>190</v>
      </c>
      <c r="F326" s="56">
        <v>196.232</v>
      </c>
      <c r="G326" s="57"/>
      <c r="H326" s="20">
        <f>F326*G326</f>
        <v>0</v>
      </c>
    </row>
    <row r="327" spans="1:8" s="6" customFormat="1" ht="13.5" customHeight="1" thickBot="1">
      <c r="A327" s="36"/>
      <c r="B327" s="37"/>
      <c r="C327" s="37"/>
      <c r="D327" s="37" t="s">
        <v>731</v>
      </c>
      <c r="E327" s="37"/>
      <c r="F327" s="38">
        <v>196.232</v>
      </c>
      <c r="G327" s="39"/>
      <c r="H327" s="40"/>
    </row>
    <row r="328" spans="1:8" s="6" customFormat="1" ht="24" customHeight="1" thickBot="1">
      <c r="A328" s="46">
        <v>68</v>
      </c>
      <c r="B328" s="47" t="s">
        <v>224</v>
      </c>
      <c r="C328" s="47" t="s">
        <v>246</v>
      </c>
      <c r="D328" s="47" t="s">
        <v>247</v>
      </c>
      <c r="E328" s="47" t="s">
        <v>190</v>
      </c>
      <c r="F328" s="48">
        <v>10.328</v>
      </c>
      <c r="G328" s="49"/>
      <c r="H328" s="20">
        <f>F328*G328</f>
        <v>0</v>
      </c>
    </row>
    <row r="329" spans="1:8" s="6" customFormat="1" ht="24" customHeight="1" thickBot="1">
      <c r="A329" s="54">
        <v>69</v>
      </c>
      <c r="B329" s="55" t="s">
        <v>224</v>
      </c>
      <c r="C329" s="55" t="s">
        <v>248</v>
      </c>
      <c r="D329" s="55" t="s">
        <v>249</v>
      </c>
      <c r="E329" s="55" t="s">
        <v>190</v>
      </c>
      <c r="F329" s="56">
        <v>20.656</v>
      </c>
      <c r="G329" s="57"/>
      <c r="H329" s="20">
        <f>F329*G329</f>
        <v>0</v>
      </c>
    </row>
    <row r="330" spans="1:8" s="6" customFormat="1" ht="13.5" customHeight="1" thickBot="1">
      <c r="A330" s="36"/>
      <c r="B330" s="37"/>
      <c r="C330" s="37"/>
      <c r="D330" s="37" t="s">
        <v>730</v>
      </c>
      <c r="E330" s="37"/>
      <c r="F330" s="38">
        <v>20.656</v>
      </c>
      <c r="G330" s="39"/>
      <c r="H330" s="40"/>
    </row>
    <row r="331" spans="1:8" s="6" customFormat="1" ht="13.5" customHeight="1" thickBot="1">
      <c r="A331" s="16">
        <v>70</v>
      </c>
      <c r="B331" s="17" t="s">
        <v>224</v>
      </c>
      <c r="C331" s="17" t="s">
        <v>251</v>
      </c>
      <c r="D331" s="17" t="s">
        <v>252</v>
      </c>
      <c r="E331" s="17" t="s">
        <v>190</v>
      </c>
      <c r="F331" s="18">
        <v>10.328</v>
      </c>
      <c r="G331" s="19"/>
      <c r="H331" s="20">
        <f>F331*G331</f>
        <v>0</v>
      </c>
    </row>
    <row r="332" spans="1:10" s="6" customFormat="1" ht="13.5" customHeight="1" thickBot="1">
      <c r="A332" s="12"/>
      <c r="B332" s="13"/>
      <c r="C332" s="13" t="s">
        <v>253</v>
      </c>
      <c r="D332" s="13" t="s">
        <v>254</v>
      </c>
      <c r="E332" s="13"/>
      <c r="F332" s="14"/>
      <c r="G332" s="15"/>
      <c r="H332" s="15">
        <f>H333</f>
        <v>0</v>
      </c>
      <c r="I332" s="15"/>
      <c r="J332" s="15"/>
    </row>
    <row r="333" spans="1:8" s="6" customFormat="1" ht="13.5" customHeight="1" thickBot="1">
      <c r="A333" s="16">
        <v>71</v>
      </c>
      <c r="B333" s="17" t="s">
        <v>69</v>
      </c>
      <c r="C333" s="17" t="s">
        <v>255</v>
      </c>
      <c r="D333" s="17" t="s">
        <v>256</v>
      </c>
      <c r="E333" s="17" t="s">
        <v>190</v>
      </c>
      <c r="F333" s="18">
        <v>19.911</v>
      </c>
      <c r="G333" s="19"/>
      <c r="H333" s="20">
        <f>F333*G333</f>
        <v>0</v>
      </c>
    </row>
    <row r="334" spans="1:10" s="6" customFormat="1" ht="21" customHeight="1">
      <c r="A334" s="12"/>
      <c r="B334" s="13"/>
      <c r="C334" s="13" t="s">
        <v>257</v>
      </c>
      <c r="D334" s="13" t="s">
        <v>258</v>
      </c>
      <c r="E334" s="13"/>
      <c r="F334" s="14"/>
      <c r="G334" s="15"/>
      <c r="H334" s="15">
        <f>H335+H355+H366+H369+H395+H469+H477</f>
        <v>0</v>
      </c>
      <c r="J334" s="15"/>
    </row>
    <row r="335" spans="1:10" s="6" customFormat="1" ht="21" customHeight="1" thickBot="1">
      <c r="A335" s="12"/>
      <c r="B335" s="13"/>
      <c r="C335" s="13" t="s">
        <v>440</v>
      </c>
      <c r="D335" s="13" t="s">
        <v>441</v>
      </c>
      <c r="E335" s="13"/>
      <c r="F335" s="14"/>
      <c r="G335" s="15"/>
      <c r="H335" s="15">
        <f>H336+H343+H345+H352+H354</f>
        <v>0</v>
      </c>
      <c r="J335" s="15"/>
    </row>
    <row r="336" spans="1:8" s="6" customFormat="1" ht="24" customHeight="1" thickBot="1">
      <c r="A336" s="16">
        <v>72</v>
      </c>
      <c r="B336" s="17" t="s">
        <v>440</v>
      </c>
      <c r="C336" s="17" t="s">
        <v>732</v>
      </c>
      <c r="D336" s="17" t="s">
        <v>733</v>
      </c>
      <c r="E336" s="17" t="s">
        <v>37</v>
      </c>
      <c r="F336" s="18">
        <v>26.697</v>
      </c>
      <c r="G336" s="19"/>
      <c r="H336" s="20">
        <f>F336*G336</f>
        <v>0</v>
      </c>
    </row>
    <row r="337" spans="1:8" s="6" customFormat="1" ht="13.5" customHeight="1">
      <c r="A337" s="21"/>
      <c r="B337" s="22"/>
      <c r="C337" s="22"/>
      <c r="D337" s="22" t="s">
        <v>607</v>
      </c>
      <c r="E337" s="22"/>
      <c r="F337" s="23">
        <v>0</v>
      </c>
      <c r="G337" s="24"/>
      <c r="H337" s="25"/>
    </row>
    <row r="338" spans="1:8" s="6" customFormat="1" ht="13.5" customHeight="1">
      <c r="A338" s="26"/>
      <c r="B338" s="27"/>
      <c r="C338" s="27"/>
      <c r="D338" s="27" t="s">
        <v>608</v>
      </c>
      <c r="E338" s="27"/>
      <c r="F338" s="28">
        <v>11.38</v>
      </c>
      <c r="G338" s="29"/>
      <c r="H338" s="30"/>
    </row>
    <row r="339" spans="1:8" s="6" customFormat="1" ht="13.5" customHeight="1">
      <c r="A339" s="26"/>
      <c r="B339" s="27"/>
      <c r="C339" s="27"/>
      <c r="D339" s="27" t="s">
        <v>609</v>
      </c>
      <c r="E339" s="27"/>
      <c r="F339" s="28">
        <v>11.38</v>
      </c>
      <c r="G339" s="29"/>
      <c r="H339" s="30"/>
    </row>
    <row r="340" spans="1:8" s="6" customFormat="1" ht="13.5" customHeight="1">
      <c r="A340" s="26"/>
      <c r="B340" s="27"/>
      <c r="C340" s="27"/>
      <c r="D340" s="27" t="s">
        <v>610</v>
      </c>
      <c r="E340" s="27"/>
      <c r="F340" s="28">
        <v>25.78</v>
      </c>
      <c r="G340" s="29"/>
      <c r="H340" s="30"/>
    </row>
    <row r="341" spans="1:8" s="6" customFormat="1" ht="13.5" customHeight="1">
      <c r="A341" s="26"/>
      <c r="B341" s="27"/>
      <c r="C341" s="27"/>
      <c r="D341" s="27" t="s">
        <v>194</v>
      </c>
      <c r="E341" s="27"/>
      <c r="F341" s="28">
        <v>48.54</v>
      </c>
      <c r="G341" s="29"/>
      <c r="H341" s="30"/>
    </row>
    <row r="342" spans="1:8" s="6" customFormat="1" ht="13.5" customHeight="1" thickBot="1">
      <c r="A342" s="31"/>
      <c r="B342" s="32"/>
      <c r="C342" s="32"/>
      <c r="D342" s="32" t="s">
        <v>734</v>
      </c>
      <c r="E342" s="32"/>
      <c r="F342" s="33">
        <v>26.697</v>
      </c>
      <c r="G342" s="34"/>
      <c r="H342" s="35"/>
    </row>
    <row r="343" spans="1:8" s="6" customFormat="1" ht="13.5" customHeight="1" thickBot="1">
      <c r="A343" s="41">
        <v>73</v>
      </c>
      <c r="B343" s="42" t="s">
        <v>735</v>
      </c>
      <c r="C343" s="42" t="s">
        <v>736</v>
      </c>
      <c r="D343" s="42" t="s">
        <v>737</v>
      </c>
      <c r="E343" s="42" t="s">
        <v>190</v>
      </c>
      <c r="F343" s="43">
        <v>0.008</v>
      </c>
      <c r="G343" s="44"/>
      <c r="H343" s="45">
        <f>F343*G343</f>
        <v>0</v>
      </c>
    </row>
    <row r="344" spans="1:8" s="6" customFormat="1" ht="13.5" customHeight="1" thickBot="1">
      <c r="A344" s="36"/>
      <c r="B344" s="37"/>
      <c r="C344" s="37"/>
      <c r="D344" s="37" t="s">
        <v>738</v>
      </c>
      <c r="E344" s="37"/>
      <c r="F344" s="38">
        <v>0.0080091</v>
      </c>
      <c r="G344" s="39"/>
      <c r="H344" s="40"/>
    </row>
    <row r="345" spans="1:8" s="6" customFormat="1" ht="24" customHeight="1" thickBot="1">
      <c r="A345" s="16">
        <v>74</v>
      </c>
      <c r="B345" s="17" t="s">
        <v>440</v>
      </c>
      <c r="C345" s="17" t="s">
        <v>739</v>
      </c>
      <c r="D345" s="17" t="s">
        <v>740</v>
      </c>
      <c r="E345" s="17" t="s">
        <v>37</v>
      </c>
      <c r="F345" s="18">
        <v>33.978</v>
      </c>
      <c r="G345" s="19"/>
      <c r="H345" s="20">
        <f>F345*G345</f>
        <v>0</v>
      </c>
    </row>
    <row r="346" spans="1:8" s="6" customFormat="1" ht="13.5" customHeight="1">
      <c r="A346" s="21"/>
      <c r="B346" s="22"/>
      <c r="C346" s="22"/>
      <c r="D346" s="22" t="s">
        <v>607</v>
      </c>
      <c r="E346" s="22"/>
      <c r="F346" s="23">
        <v>0</v>
      </c>
      <c r="G346" s="24"/>
      <c r="H346" s="25"/>
    </row>
    <row r="347" spans="1:8" s="6" customFormat="1" ht="13.5" customHeight="1">
      <c r="A347" s="26"/>
      <c r="B347" s="27"/>
      <c r="C347" s="27"/>
      <c r="D347" s="27" t="s">
        <v>608</v>
      </c>
      <c r="E347" s="27"/>
      <c r="F347" s="28">
        <v>11.38</v>
      </c>
      <c r="G347" s="29"/>
      <c r="H347" s="30"/>
    </row>
    <row r="348" spans="1:8" s="6" customFormat="1" ht="13.5" customHeight="1">
      <c r="A348" s="26"/>
      <c r="B348" s="27"/>
      <c r="C348" s="27"/>
      <c r="D348" s="27" t="s">
        <v>609</v>
      </c>
      <c r="E348" s="27"/>
      <c r="F348" s="28">
        <v>11.38</v>
      </c>
      <c r="G348" s="29"/>
      <c r="H348" s="30"/>
    </row>
    <row r="349" spans="1:8" s="6" customFormat="1" ht="13.5" customHeight="1">
      <c r="A349" s="26"/>
      <c r="B349" s="27"/>
      <c r="C349" s="27"/>
      <c r="D349" s="27" t="s">
        <v>610</v>
      </c>
      <c r="E349" s="27"/>
      <c r="F349" s="28">
        <v>25.78</v>
      </c>
      <c r="G349" s="29"/>
      <c r="H349" s="30"/>
    </row>
    <row r="350" spans="1:8" s="6" customFormat="1" ht="13.5" customHeight="1">
      <c r="A350" s="26"/>
      <c r="B350" s="27"/>
      <c r="C350" s="27"/>
      <c r="D350" s="27" t="s">
        <v>194</v>
      </c>
      <c r="E350" s="27"/>
      <c r="F350" s="28">
        <v>48.54</v>
      </c>
      <c r="G350" s="29"/>
      <c r="H350" s="30"/>
    </row>
    <row r="351" spans="1:8" s="6" customFormat="1" ht="13.5" customHeight="1" thickBot="1">
      <c r="A351" s="31"/>
      <c r="B351" s="32"/>
      <c r="C351" s="32"/>
      <c r="D351" s="32" t="s">
        <v>741</v>
      </c>
      <c r="E351" s="32"/>
      <c r="F351" s="33">
        <v>33.978</v>
      </c>
      <c r="G351" s="34"/>
      <c r="H351" s="35"/>
    </row>
    <row r="352" spans="1:8" s="6" customFormat="1" ht="24" customHeight="1" thickBot="1">
      <c r="A352" s="41">
        <v>75</v>
      </c>
      <c r="B352" s="42" t="s">
        <v>742</v>
      </c>
      <c r="C352" s="42" t="s">
        <v>743</v>
      </c>
      <c r="D352" s="42" t="s">
        <v>744</v>
      </c>
      <c r="E352" s="42" t="s">
        <v>37</v>
      </c>
      <c r="F352" s="43">
        <v>39.075</v>
      </c>
      <c r="G352" s="44"/>
      <c r="H352" s="45">
        <f>F352*G352</f>
        <v>0</v>
      </c>
    </row>
    <row r="353" spans="1:8" s="6" customFormat="1" ht="13.5" customHeight="1" thickBot="1">
      <c r="A353" s="36"/>
      <c r="B353" s="37"/>
      <c r="C353" s="37"/>
      <c r="D353" s="37" t="s">
        <v>745</v>
      </c>
      <c r="E353" s="37"/>
      <c r="F353" s="38">
        <v>39.0747</v>
      </c>
      <c r="G353" s="39"/>
      <c r="H353" s="40"/>
    </row>
    <row r="354" spans="1:8" s="6" customFormat="1" ht="13.5" customHeight="1" thickBot="1">
      <c r="A354" s="16">
        <v>76</v>
      </c>
      <c r="B354" s="17" t="s">
        <v>440</v>
      </c>
      <c r="C354" s="17" t="s">
        <v>746</v>
      </c>
      <c r="D354" s="17" t="s">
        <v>747</v>
      </c>
      <c r="E354" s="17" t="s">
        <v>190</v>
      </c>
      <c r="F354" s="18">
        <v>0.175</v>
      </c>
      <c r="G354" s="19"/>
      <c r="H354" s="20">
        <f>F354*G354</f>
        <v>0</v>
      </c>
    </row>
    <row r="355" spans="1:10" s="6" customFormat="1" ht="21" customHeight="1" thickBot="1">
      <c r="A355" s="12"/>
      <c r="B355" s="13"/>
      <c r="C355" s="13" t="s">
        <v>304</v>
      </c>
      <c r="D355" s="13" t="s">
        <v>305</v>
      </c>
      <c r="E355" s="13"/>
      <c r="F355" s="14"/>
      <c r="G355" s="15"/>
      <c r="H355" s="15">
        <f>H356+H363+H365</f>
        <v>0</v>
      </c>
      <c r="J355" s="15"/>
    </row>
    <row r="356" spans="1:8" s="6" customFormat="1" ht="24" customHeight="1" thickBot="1">
      <c r="A356" s="16">
        <v>77</v>
      </c>
      <c r="B356" s="17" t="s">
        <v>304</v>
      </c>
      <c r="C356" s="17" t="s">
        <v>748</v>
      </c>
      <c r="D356" s="17" t="s">
        <v>749</v>
      </c>
      <c r="E356" s="17" t="s">
        <v>37</v>
      </c>
      <c r="F356" s="18">
        <v>7.734</v>
      </c>
      <c r="G356" s="19"/>
      <c r="H356" s="20">
        <f>F356*G356</f>
        <v>0</v>
      </c>
    </row>
    <row r="357" spans="1:8" s="6" customFormat="1" ht="13.5" customHeight="1">
      <c r="A357" s="21"/>
      <c r="B357" s="22"/>
      <c r="C357" s="22"/>
      <c r="D357" s="22" t="s">
        <v>607</v>
      </c>
      <c r="E357" s="22"/>
      <c r="F357" s="23">
        <v>0</v>
      </c>
      <c r="G357" s="24"/>
      <c r="H357" s="25"/>
    </row>
    <row r="358" spans="1:8" s="6" customFormat="1" ht="13.5" customHeight="1">
      <c r="A358" s="26"/>
      <c r="B358" s="27"/>
      <c r="C358" s="27"/>
      <c r="D358" s="27" t="s">
        <v>608</v>
      </c>
      <c r="E358" s="27"/>
      <c r="F358" s="28">
        <v>11.38</v>
      </c>
      <c r="G358" s="29"/>
      <c r="H358" s="30"/>
    </row>
    <row r="359" spans="1:8" s="6" customFormat="1" ht="13.5" customHeight="1">
      <c r="A359" s="26"/>
      <c r="B359" s="27"/>
      <c r="C359" s="27"/>
      <c r="D359" s="27" t="s">
        <v>609</v>
      </c>
      <c r="E359" s="27"/>
      <c r="F359" s="28">
        <v>11.38</v>
      </c>
      <c r="G359" s="29"/>
      <c r="H359" s="30"/>
    </row>
    <row r="360" spans="1:8" s="6" customFormat="1" ht="13.5" customHeight="1">
      <c r="A360" s="26"/>
      <c r="B360" s="27"/>
      <c r="C360" s="27"/>
      <c r="D360" s="27" t="s">
        <v>610</v>
      </c>
      <c r="E360" s="27"/>
      <c r="F360" s="28">
        <v>25.78</v>
      </c>
      <c r="G360" s="29"/>
      <c r="H360" s="30"/>
    </row>
    <row r="361" spans="1:8" s="6" customFormat="1" ht="13.5" customHeight="1">
      <c r="A361" s="26"/>
      <c r="B361" s="27"/>
      <c r="C361" s="27"/>
      <c r="D361" s="27" t="s">
        <v>194</v>
      </c>
      <c r="E361" s="27"/>
      <c r="F361" s="28">
        <v>48.54</v>
      </c>
      <c r="G361" s="29"/>
      <c r="H361" s="30"/>
    </row>
    <row r="362" spans="1:8" s="6" customFormat="1" ht="13.5" customHeight="1" thickBot="1">
      <c r="A362" s="31"/>
      <c r="B362" s="32"/>
      <c r="C362" s="32"/>
      <c r="D362" s="32" t="s">
        <v>750</v>
      </c>
      <c r="E362" s="32"/>
      <c r="F362" s="33">
        <v>7.734</v>
      </c>
      <c r="G362" s="34"/>
      <c r="H362" s="35"/>
    </row>
    <row r="363" spans="1:8" s="6" customFormat="1" ht="24" customHeight="1" thickBot="1">
      <c r="A363" s="41">
        <v>78</v>
      </c>
      <c r="B363" s="42" t="s">
        <v>309</v>
      </c>
      <c r="C363" s="42" t="s">
        <v>751</v>
      </c>
      <c r="D363" s="42" t="s">
        <v>752</v>
      </c>
      <c r="E363" s="42" t="s">
        <v>37</v>
      </c>
      <c r="F363" s="43">
        <v>7.966</v>
      </c>
      <c r="G363" s="44"/>
      <c r="H363" s="45">
        <f>F363*G363</f>
        <v>0</v>
      </c>
    </row>
    <row r="364" spans="1:8" s="6" customFormat="1" ht="13.5" customHeight="1" thickBot="1">
      <c r="A364" s="36"/>
      <c r="B364" s="37"/>
      <c r="C364" s="37"/>
      <c r="D364" s="37" t="s">
        <v>753</v>
      </c>
      <c r="E364" s="37"/>
      <c r="F364" s="38">
        <v>7.96602</v>
      </c>
      <c r="G364" s="39"/>
      <c r="H364" s="40"/>
    </row>
    <row r="365" spans="1:8" s="6" customFormat="1" ht="13.5" customHeight="1" thickBot="1">
      <c r="A365" s="16">
        <v>79</v>
      </c>
      <c r="B365" s="17" t="s">
        <v>304</v>
      </c>
      <c r="C365" s="17" t="s">
        <v>754</v>
      </c>
      <c r="D365" s="17" t="s">
        <v>755</v>
      </c>
      <c r="E365" s="17" t="s">
        <v>190</v>
      </c>
      <c r="F365" s="18">
        <v>0.011</v>
      </c>
      <c r="G365" s="19"/>
      <c r="H365" s="20">
        <f>F365*G365</f>
        <v>0</v>
      </c>
    </row>
    <row r="366" spans="1:10" s="6" customFormat="1" ht="21" customHeight="1" thickBot="1">
      <c r="A366" s="12"/>
      <c r="B366" s="13"/>
      <c r="C366" s="13" t="s">
        <v>756</v>
      </c>
      <c r="D366" s="13" t="s">
        <v>757</v>
      </c>
      <c r="E366" s="13"/>
      <c r="F366" s="14"/>
      <c r="G366" s="15"/>
      <c r="H366" s="15">
        <f>H367</f>
        <v>0</v>
      </c>
      <c r="J366" s="15"/>
    </row>
    <row r="367" spans="1:8" s="6" customFormat="1" ht="24" customHeight="1" thickBot="1">
      <c r="A367" s="16">
        <v>80</v>
      </c>
      <c r="B367" s="17" t="s">
        <v>758</v>
      </c>
      <c r="C367" s="17" t="s">
        <v>759</v>
      </c>
      <c r="D367" s="17" t="s">
        <v>760</v>
      </c>
      <c r="E367" s="17" t="s">
        <v>203</v>
      </c>
      <c r="F367" s="18">
        <v>2</v>
      </c>
      <c r="G367" s="19"/>
      <c r="H367" s="20">
        <f>F367*G367</f>
        <v>0</v>
      </c>
    </row>
    <row r="368" spans="1:8" s="6" customFormat="1" ht="13.5" customHeight="1" thickBot="1">
      <c r="A368" s="36"/>
      <c r="B368" s="37"/>
      <c r="C368" s="37"/>
      <c r="D368" s="37" t="s">
        <v>761</v>
      </c>
      <c r="E368" s="37"/>
      <c r="F368" s="38">
        <v>2</v>
      </c>
      <c r="G368" s="39"/>
      <c r="H368" s="40"/>
    </row>
    <row r="369" spans="1:10" s="6" customFormat="1" ht="21" customHeight="1" thickBot="1">
      <c r="A369" s="12"/>
      <c r="B369" s="13"/>
      <c r="C369" s="13" t="s">
        <v>442</v>
      </c>
      <c r="D369" s="13" t="s">
        <v>443</v>
      </c>
      <c r="E369" s="13"/>
      <c r="F369" s="14"/>
      <c r="G369" s="15"/>
      <c r="H369" s="15">
        <f>H370+H378+H385+H392+H394</f>
        <v>0</v>
      </c>
      <c r="J369" s="15"/>
    </row>
    <row r="370" spans="1:8" s="6" customFormat="1" ht="24" customHeight="1" thickBot="1">
      <c r="A370" s="16">
        <v>81</v>
      </c>
      <c r="B370" s="17" t="s">
        <v>442</v>
      </c>
      <c r="C370" s="17" t="s">
        <v>762</v>
      </c>
      <c r="D370" s="17" t="s">
        <v>763</v>
      </c>
      <c r="E370" s="17" t="s">
        <v>37</v>
      </c>
      <c r="F370" s="18">
        <v>11.601</v>
      </c>
      <c r="G370" s="19"/>
      <c r="H370" s="20">
        <f>F370*G370</f>
        <v>0</v>
      </c>
    </row>
    <row r="371" spans="1:8" s="6" customFormat="1" ht="13.5" customHeight="1">
      <c r="A371" s="21"/>
      <c r="B371" s="22"/>
      <c r="C371" s="22"/>
      <c r="D371" s="22" t="s">
        <v>764</v>
      </c>
      <c r="E371" s="22"/>
      <c r="F371" s="23">
        <v>0</v>
      </c>
      <c r="G371" s="24"/>
      <c r="H371" s="25"/>
    </row>
    <row r="372" spans="1:8" s="6" customFormat="1" ht="13.5" customHeight="1">
      <c r="A372" s="26"/>
      <c r="B372" s="27"/>
      <c r="C372" s="27"/>
      <c r="D372" s="27" t="s">
        <v>607</v>
      </c>
      <c r="E372" s="27"/>
      <c r="F372" s="28">
        <v>0</v>
      </c>
      <c r="G372" s="29"/>
      <c r="H372" s="30"/>
    </row>
    <row r="373" spans="1:12" s="6" customFormat="1" ht="13.5" customHeight="1">
      <c r="A373" s="26"/>
      <c r="B373" s="27"/>
      <c r="C373" s="27"/>
      <c r="D373" s="27" t="s">
        <v>608</v>
      </c>
      <c r="E373" s="27"/>
      <c r="F373" s="28">
        <v>11.38</v>
      </c>
      <c r="G373" s="29"/>
      <c r="H373" s="30"/>
      <c r="L373" s="15"/>
    </row>
    <row r="374" spans="1:8" s="6" customFormat="1" ht="13.5" customHeight="1">
      <c r="A374" s="26"/>
      <c r="B374" s="27"/>
      <c r="C374" s="27"/>
      <c r="D374" s="27" t="s">
        <v>609</v>
      </c>
      <c r="E374" s="27"/>
      <c r="F374" s="28">
        <v>11.38</v>
      </c>
      <c r="G374" s="29"/>
      <c r="H374" s="30"/>
    </row>
    <row r="375" spans="1:8" s="6" customFormat="1" ht="13.5" customHeight="1">
      <c r="A375" s="26"/>
      <c r="B375" s="27"/>
      <c r="C375" s="27"/>
      <c r="D375" s="27" t="s">
        <v>610</v>
      </c>
      <c r="E375" s="27"/>
      <c r="F375" s="28">
        <v>25.78</v>
      </c>
      <c r="G375" s="29"/>
      <c r="H375" s="30"/>
    </row>
    <row r="376" spans="1:8" s="6" customFormat="1" ht="13.5" customHeight="1">
      <c r="A376" s="26"/>
      <c r="B376" s="27"/>
      <c r="C376" s="27"/>
      <c r="D376" s="27" t="s">
        <v>194</v>
      </c>
      <c r="E376" s="27"/>
      <c r="F376" s="28">
        <v>48.54</v>
      </c>
      <c r="G376" s="29"/>
      <c r="H376" s="30"/>
    </row>
    <row r="377" spans="1:8" s="6" customFormat="1" ht="13.5" customHeight="1" thickBot="1">
      <c r="A377" s="31"/>
      <c r="B377" s="32"/>
      <c r="C377" s="32"/>
      <c r="D377" s="32" t="s">
        <v>765</v>
      </c>
      <c r="E377" s="32"/>
      <c r="F377" s="33">
        <v>11.601</v>
      </c>
      <c r="G377" s="34"/>
      <c r="H377" s="35"/>
    </row>
    <row r="378" spans="1:8" s="6" customFormat="1" ht="24" customHeight="1" thickBot="1">
      <c r="A378" s="16">
        <v>82</v>
      </c>
      <c r="B378" s="17" t="s">
        <v>442</v>
      </c>
      <c r="C378" s="17" t="s">
        <v>766</v>
      </c>
      <c r="D378" s="17" t="s">
        <v>767</v>
      </c>
      <c r="E378" s="17" t="s">
        <v>37</v>
      </c>
      <c r="F378" s="18">
        <v>21.843</v>
      </c>
      <c r="G378" s="19"/>
      <c r="H378" s="20">
        <f>F378*G378</f>
        <v>0</v>
      </c>
    </row>
    <row r="379" spans="1:8" s="6" customFormat="1" ht="13.5" customHeight="1">
      <c r="A379" s="21"/>
      <c r="B379" s="22"/>
      <c r="C379" s="22"/>
      <c r="D379" s="22" t="s">
        <v>607</v>
      </c>
      <c r="E379" s="22"/>
      <c r="F379" s="23">
        <v>0</v>
      </c>
      <c r="G379" s="24"/>
      <c r="H379" s="25"/>
    </row>
    <row r="380" spans="1:8" s="6" customFormat="1" ht="13.5" customHeight="1">
      <c r="A380" s="26"/>
      <c r="B380" s="27"/>
      <c r="C380" s="27"/>
      <c r="D380" s="27" t="s">
        <v>608</v>
      </c>
      <c r="E380" s="27"/>
      <c r="F380" s="28">
        <v>11.38</v>
      </c>
      <c r="G380" s="29"/>
      <c r="H380" s="30"/>
    </row>
    <row r="381" spans="1:8" s="6" customFormat="1" ht="13.5" customHeight="1">
      <c r="A381" s="26"/>
      <c r="B381" s="27"/>
      <c r="C381" s="27"/>
      <c r="D381" s="27" t="s">
        <v>609</v>
      </c>
      <c r="E381" s="27"/>
      <c r="F381" s="28">
        <v>11.38</v>
      </c>
      <c r="G381" s="29"/>
      <c r="H381" s="30"/>
    </row>
    <row r="382" spans="1:8" s="6" customFormat="1" ht="13.5" customHeight="1">
      <c r="A382" s="26"/>
      <c r="B382" s="27"/>
      <c r="C382" s="27"/>
      <c r="D382" s="27" t="s">
        <v>610</v>
      </c>
      <c r="E382" s="27"/>
      <c r="F382" s="28">
        <v>25.78</v>
      </c>
      <c r="G382" s="29"/>
      <c r="H382" s="30"/>
    </row>
    <row r="383" spans="1:8" s="6" customFormat="1" ht="13.5" customHeight="1">
      <c r="A383" s="26"/>
      <c r="B383" s="27"/>
      <c r="C383" s="27"/>
      <c r="D383" s="27" t="s">
        <v>194</v>
      </c>
      <c r="E383" s="27"/>
      <c r="F383" s="28">
        <v>48.54</v>
      </c>
      <c r="G383" s="29"/>
      <c r="H383" s="30"/>
    </row>
    <row r="384" spans="1:8" s="6" customFormat="1" ht="13.5" customHeight="1" thickBot="1">
      <c r="A384" s="31"/>
      <c r="B384" s="32"/>
      <c r="C384" s="32"/>
      <c r="D384" s="32" t="s">
        <v>768</v>
      </c>
      <c r="E384" s="32"/>
      <c r="F384" s="33">
        <v>21.843</v>
      </c>
      <c r="G384" s="34"/>
      <c r="H384" s="35"/>
    </row>
    <row r="385" spans="1:8" s="6" customFormat="1" ht="13.5" customHeight="1" thickBot="1">
      <c r="A385" s="41">
        <v>83</v>
      </c>
      <c r="B385" s="42" t="s">
        <v>769</v>
      </c>
      <c r="C385" s="42" t="s">
        <v>770</v>
      </c>
      <c r="D385" s="42" t="s">
        <v>771</v>
      </c>
      <c r="E385" s="42" t="s">
        <v>29</v>
      </c>
      <c r="F385" s="43">
        <v>0.233</v>
      </c>
      <c r="G385" s="44"/>
      <c r="H385" s="45">
        <f>F385*G385</f>
        <v>0</v>
      </c>
    </row>
    <row r="386" spans="1:8" s="6" customFormat="1" ht="13.5" customHeight="1">
      <c r="A386" s="21"/>
      <c r="B386" s="22"/>
      <c r="C386" s="22"/>
      <c r="D386" s="22" t="s">
        <v>607</v>
      </c>
      <c r="E386" s="22"/>
      <c r="F386" s="23">
        <v>0</v>
      </c>
      <c r="G386" s="24"/>
      <c r="H386" s="25"/>
    </row>
    <row r="387" spans="1:8" s="6" customFormat="1" ht="13.5" customHeight="1">
      <c r="A387" s="26"/>
      <c r="B387" s="27"/>
      <c r="C387" s="27"/>
      <c r="D387" s="27" t="s">
        <v>608</v>
      </c>
      <c r="E387" s="27"/>
      <c r="F387" s="28">
        <v>11.38</v>
      </c>
      <c r="G387" s="29"/>
      <c r="H387" s="30"/>
    </row>
    <row r="388" spans="1:8" s="6" customFormat="1" ht="13.5" customHeight="1">
      <c r="A388" s="26"/>
      <c r="B388" s="27"/>
      <c r="C388" s="27"/>
      <c r="D388" s="27" t="s">
        <v>609</v>
      </c>
      <c r="E388" s="27"/>
      <c r="F388" s="28">
        <v>11.38</v>
      </c>
      <c r="G388" s="29"/>
      <c r="H388" s="30"/>
    </row>
    <row r="389" spans="1:8" s="6" customFormat="1" ht="13.5" customHeight="1">
      <c r="A389" s="26"/>
      <c r="B389" s="27"/>
      <c r="C389" s="27"/>
      <c r="D389" s="27" t="s">
        <v>610</v>
      </c>
      <c r="E389" s="27"/>
      <c r="F389" s="28">
        <v>25.78</v>
      </c>
      <c r="G389" s="29"/>
      <c r="H389" s="30"/>
    </row>
    <row r="390" spans="1:8" s="6" customFormat="1" ht="13.5" customHeight="1">
      <c r="A390" s="26"/>
      <c r="B390" s="27"/>
      <c r="C390" s="27"/>
      <c r="D390" s="27" t="s">
        <v>194</v>
      </c>
      <c r="E390" s="27"/>
      <c r="F390" s="28">
        <v>48.54</v>
      </c>
      <c r="G390" s="29"/>
      <c r="H390" s="30"/>
    </row>
    <row r="391" spans="1:8" s="6" customFormat="1" ht="13.5" customHeight="1" thickBot="1">
      <c r="A391" s="31"/>
      <c r="B391" s="32"/>
      <c r="C391" s="32"/>
      <c r="D391" s="32" t="s">
        <v>772</v>
      </c>
      <c r="E391" s="32"/>
      <c r="F391" s="33">
        <v>0.232992</v>
      </c>
      <c r="G391" s="34"/>
      <c r="H391" s="35"/>
    </row>
    <row r="392" spans="1:8" s="6" customFormat="1" ht="24" customHeight="1" thickBot="1">
      <c r="A392" s="16">
        <v>84</v>
      </c>
      <c r="B392" s="17" t="s">
        <v>442</v>
      </c>
      <c r="C392" s="17" t="s">
        <v>773</v>
      </c>
      <c r="D392" s="17" t="s">
        <v>774</v>
      </c>
      <c r="E392" s="17" t="s">
        <v>29</v>
      </c>
      <c r="F392" s="18">
        <v>0.233</v>
      </c>
      <c r="G392" s="19"/>
      <c r="H392" s="20">
        <f>F392*G392</f>
        <v>0</v>
      </c>
    </row>
    <row r="393" spans="1:8" s="6" customFormat="1" ht="13.5" customHeight="1" thickBot="1">
      <c r="A393" s="36"/>
      <c r="B393" s="37"/>
      <c r="C393" s="37"/>
      <c r="D393" s="37" t="s">
        <v>775</v>
      </c>
      <c r="E393" s="37"/>
      <c r="F393" s="38">
        <v>0.233</v>
      </c>
      <c r="G393" s="39"/>
      <c r="H393" s="40"/>
    </row>
    <row r="394" spans="1:8" s="6" customFormat="1" ht="13.5" customHeight="1" thickBot="1">
      <c r="A394" s="16">
        <v>85</v>
      </c>
      <c r="B394" s="17" t="s">
        <v>442</v>
      </c>
      <c r="C394" s="17" t="s">
        <v>776</v>
      </c>
      <c r="D394" s="17" t="s">
        <v>777</v>
      </c>
      <c r="E394" s="17" t="s">
        <v>190</v>
      </c>
      <c r="F394" s="18">
        <v>0.3</v>
      </c>
      <c r="G394" s="19"/>
      <c r="H394" s="20">
        <f>F394*G394</f>
        <v>0</v>
      </c>
    </row>
    <row r="395" spans="1:10" s="6" customFormat="1" ht="21" customHeight="1" thickBot="1">
      <c r="A395" s="12"/>
      <c r="B395" s="13"/>
      <c r="C395" s="13" t="s">
        <v>313</v>
      </c>
      <c r="D395" s="13" t="s">
        <v>314</v>
      </c>
      <c r="E395" s="13"/>
      <c r="F395" s="14"/>
      <c r="G395" s="15"/>
      <c r="H395" s="15">
        <f>H396+H398+H403+H406+H410+H419+H423+H429+H434+H441+H450+H459+H468</f>
        <v>0</v>
      </c>
      <c r="J395" s="15"/>
    </row>
    <row r="396" spans="1:8" s="6" customFormat="1" ht="24" customHeight="1" thickBot="1">
      <c r="A396" s="16">
        <v>86</v>
      </c>
      <c r="B396" s="17" t="s">
        <v>313</v>
      </c>
      <c r="C396" s="17" t="s">
        <v>778</v>
      </c>
      <c r="D396" s="17" t="s">
        <v>779</v>
      </c>
      <c r="E396" s="17" t="s">
        <v>37</v>
      </c>
      <c r="F396" s="18">
        <v>37.523</v>
      </c>
      <c r="G396" s="19"/>
      <c r="H396" s="20">
        <f>F396*G396</f>
        <v>0</v>
      </c>
    </row>
    <row r="397" spans="1:8" s="6" customFormat="1" ht="24" customHeight="1" thickBot="1">
      <c r="A397" s="36"/>
      <c r="B397" s="37"/>
      <c r="C397" s="37"/>
      <c r="D397" s="37" t="s">
        <v>780</v>
      </c>
      <c r="E397" s="37"/>
      <c r="F397" s="38">
        <v>37.5233</v>
      </c>
      <c r="G397" s="39"/>
      <c r="H397" s="40"/>
    </row>
    <row r="398" spans="1:8" s="6" customFormat="1" ht="13.5" customHeight="1" thickBot="1">
      <c r="A398" s="16">
        <v>87</v>
      </c>
      <c r="B398" s="17" t="s">
        <v>313</v>
      </c>
      <c r="C398" s="17" t="s">
        <v>781</v>
      </c>
      <c r="D398" s="17" t="s">
        <v>782</v>
      </c>
      <c r="E398" s="17" t="s">
        <v>104</v>
      </c>
      <c r="F398" s="18">
        <v>14.5</v>
      </c>
      <c r="G398" s="19"/>
      <c r="H398" s="20">
        <f>F398*G398</f>
        <v>0</v>
      </c>
    </row>
    <row r="399" spans="1:8" s="6" customFormat="1" ht="13.5" customHeight="1">
      <c r="A399" s="21"/>
      <c r="B399" s="22"/>
      <c r="C399" s="22"/>
      <c r="D399" s="22" t="s">
        <v>932</v>
      </c>
      <c r="E399" s="22"/>
      <c r="F399" s="23">
        <v>0</v>
      </c>
      <c r="G399" s="24"/>
      <c r="H399" s="25"/>
    </row>
    <row r="400" spans="1:8" s="6" customFormat="1" ht="13.5" customHeight="1">
      <c r="A400" s="26"/>
      <c r="B400" s="27"/>
      <c r="C400" s="27"/>
      <c r="D400" s="27" t="s">
        <v>783</v>
      </c>
      <c r="E400" s="27"/>
      <c r="F400" s="28">
        <v>4.2</v>
      </c>
      <c r="G400" s="29"/>
      <c r="H400" s="30"/>
    </row>
    <row r="401" spans="1:8" s="6" customFormat="1" ht="13.5" customHeight="1">
      <c r="A401" s="26"/>
      <c r="B401" s="27"/>
      <c r="C401" s="27"/>
      <c r="D401" s="27" t="s">
        <v>784</v>
      </c>
      <c r="E401" s="27"/>
      <c r="F401" s="28">
        <v>10.3</v>
      </c>
      <c r="G401" s="29"/>
      <c r="H401" s="30"/>
    </row>
    <row r="402" spans="1:8" s="6" customFormat="1" ht="13.5" customHeight="1" thickBot="1">
      <c r="A402" s="31"/>
      <c r="B402" s="32"/>
      <c r="C402" s="32"/>
      <c r="D402" s="32" t="s">
        <v>33</v>
      </c>
      <c r="E402" s="32"/>
      <c r="F402" s="33">
        <v>14.5</v>
      </c>
      <c r="G402" s="34"/>
      <c r="H402" s="35"/>
    </row>
    <row r="403" spans="1:8" s="6" customFormat="1" ht="24" customHeight="1" thickBot="1">
      <c r="A403" s="16">
        <v>88</v>
      </c>
      <c r="B403" s="17" t="s">
        <v>313</v>
      </c>
      <c r="C403" s="17" t="s">
        <v>785</v>
      </c>
      <c r="D403" s="17" t="s">
        <v>786</v>
      </c>
      <c r="E403" s="17" t="s">
        <v>37</v>
      </c>
      <c r="F403" s="18">
        <v>37.523</v>
      </c>
      <c r="G403" s="19"/>
      <c r="H403" s="20">
        <f>F403*G403</f>
        <v>0</v>
      </c>
    </row>
    <row r="404" spans="1:8" s="6" customFormat="1" ht="24" customHeight="1">
      <c r="A404" s="21"/>
      <c r="B404" s="22"/>
      <c r="C404" s="22"/>
      <c r="D404" s="22" t="s">
        <v>787</v>
      </c>
      <c r="E404" s="22"/>
      <c r="F404" s="23">
        <v>37.5233</v>
      </c>
      <c r="G404" s="24"/>
      <c r="H404" s="25"/>
    </row>
    <row r="405" spans="1:8" s="6" customFormat="1" ht="13.5" customHeight="1" thickBot="1">
      <c r="A405" s="31"/>
      <c r="B405" s="32"/>
      <c r="C405" s="32"/>
      <c r="D405" s="32" t="s">
        <v>33</v>
      </c>
      <c r="E405" s="32"/>
      <c r="F405" s="33">
        <v>37.5233</v>
      </c>
      <c r="G405" s="34"/>
      <c r="H405" s="35"/>
    </row>
    <row r="406" spans="1:8" s="6" customFormat="1" ht="13.5" customHeight="1" thickBot="1">
      <c r="A406" s="16">
        <v>89</v>
      </c>
      <c r="B406" s="17" t="s">
        <v>313</v>
      </c>
      <c r="C406" s="17" t="s">
        <v>788</v>
      </c>
      <c r="D406" s="17" t="s">
        <v>789</v>
      </c>
      <c r="E406" s="17" t="s">
        <v>104</v>
      </c>
      <c r="F406" s="18">
        <v>14.5</v>
      </c>
      <c r="G406" s="19"/>
      <c r="H406" s="20">
        <f>F406*G406</f>
        <v>0</v>
      </c>
    </row>
    <row r="407" spans="1:8" s="6" customFormat="1" ht="13.5" customHeight="1">
      <c r="A407" s="21"/>
      <c r="B407" s="22"/>
      <c r="C407" s="22"/>
      <c r="D407" s="22" t="s">
        <v>783</v>
      </c>
      <c r="E407" s="22"/>
      <c r="F407" s="23">
        <v>4.2</v>
      </c>
      <c r="G407" s="24"/>
      <c r="H407" s="25"/>
    </row>
    <row r="408" spans="1:8" s="6" customFormat="1" ht="13.5" customHeight="1">
      <c r="A408" s="26"/>
      <c r="B408" s="27"/>
      <c r="C408" s="27"/>
      <c r="D408" s="27" t="s">
        <v>784</v>
      </c>
      <c r="E408" s="27"/>
      <c r="F408" s="28">
        <v>10.3</v>
      </c>
      <c r="G408" s="29"/>
      <c r="H408" s="30"/>
    </row>
    <row r="409" spans="1:8" s="6" customFormat="1" ht="13.5" customHeight="1" thickBot="1">
      <c r="A409" s="31"/>
      <c r="B409" s="32"/>
      <c r="C409" s="32"/>
      <c r="D409" s="32" t="s">
        <v>33</v>
      </c>
      <c r="E409" s="32"/>
      <c r="F409" s="33">
        <v>14.5</v>
      </c>
      <c r="G409" s="34"/>
      <c r="H409" s="35"/>
    </row>
    <row r="410" spans="1:8" s="6" customFormat="1" ht="13.5" customHeight="1" thickBot="1">
      <c r="A410" s="16">
        <v>90</v>
      </c>
      <c r="B410" s="17" t="s">
        <v>313</v>
      </c>
      <c r="C410" s="17" t="s">
        <v>790</v>
      </c>
      <c r="D410" s="17" t="s">
        <v>791</v>
      </c>
      <c r="E410" s="17" t="s">
        <v>104</v>
      </c>
      <c r="F410" s="18">
        <v>76.6</v>
      </c>
      <c r="G410" s="19"/>
      <c r="H410" s="20">
        <f>F410*G410</f>
        <v>0</v>
      </c>
    </row>
    <row r="411" spans="1:8" s="6" customFormat="1" ht="13.5" customHeight="1">
      <c r="A411" s="21"/>
      <c r="B411" s="22"/>
      <c r="C411" s="22"/>
      <c r="D411" s="22" t="s">
        <v>792</v>
      </c>
      <c r="E411" s="22"/>
      <c r="F411" s="23">
        <v>37.5</v>
      </c>
      <c r="G411" s="24"/>
      <c r="H411" s="25"/>
    </row>
    <row r="412" spans="1:8" s="6" customFormat="1" ht="13.5" customHeight="1">
      <c r="A412" s="26"/>
      <c r="B412" s="27"/>
      <c r="C412" s="27"/>
      <c r="D412" s="27" t="s">
        <v>793</v>
      </c>
      <c r="E412" s="27"/>
      <c r="F412" s="28">
        <v>2.45</v>
      </c>
      <c r="G412" s="29"/>
      <c r="H412" s="30"/>
    </row>
    <row r="413" spans="1:8" s="6" customFormat="1" ht="13.5" customHeight="1">
      <c r="A413" s="26"/>
      <c r="B413" s="27"/>
      <c r="C413" s="27"/>
      <c r="D413" s="27" t="s">
        <v>794</v>
      </c>
      <c r="E413" s="27"/>
      <c r="F413" s="28">
        <v>2.45</v>
      </c>
      <c r="G413" s="29"/>
      <c r="H413" s="30"/>
    </row>
    <row r="414" spans="1:8" s="6" customFormat="1" ht="13.5" customHeight="1">
      <c r="A414" s="26"/>
      <c r="B414" s="27"/>
      <c r="C414" s="27"/>
      <c r="D414" s="27" t="s">
        <v>795</v>
      </c>
      <c r="E414" s="27"/>
      <c r="F414" s="28">
        <v>21.9</v>
      </c>
      <c r="G414" s="29"/>
      <c r="H414" s="30"/>
    </row>
    <row r="415" spans="1:8" s="6" customFormat="1" ht="13.5" customHeight="1">
      <c r="A415" s="26"/>
      <c r="B415" s="27"/>
      <c r="C415" s="27"/>
      <c r="D415" s="27" t="s">
        <v>796</v>
      </c>
      <c r="E415" s="27"/>
      <c r="F415" s="28">
        <v>8.55</v>
      </c>
      <c r="G415" s="29"/>
      <c r="H415" s="30"/>
    </row>
    <row r="416" spans="1:8" s="6" customFormat="1" ht="13.5" customHeight="1">
      <c r="A416" s="26"/>
      <c r="B416" s="27"/>
      <c r="C416" s="27"/>
      <c r="D416" s="27" t="s">
        <v>797</v>
      </c>
      <c r="E416" s="27"/>
      <c r="F416" s="28">
        <v>0.65</v>
      </c>
      <c r="G416" s="29"/>
      <c r="H416" s="30"/>
    </row>
    <row r="417" spans="1:8" s="6" customFormat="1" ht="13.5" customHeight="1">
      <c r="A417" s="26"/>
      <c r="B417" s="27"/>
      <c r="C417" s="27"/>
      <c r="D417" s="27" t="s">
        <v>798</v>
      </c>
      <c r="E417" s="27"/>
      <c r="F417" s="28">
        <v>3.1</v>
      </c>
      <c r="G417" s="29"/>
      <c r="H417" s="30"/>
    </row>
    <row r="418" spans="1:8" s="6" customFormat="1" ht="13.5" customHeight="1" thickBot="1">
      <c r="A418" s="31"/>
      <c r="B418" s="32"/>
      <c r="C418" s="32"/>
      <c r="D418" s="32" t="s">
        <v>33</v>
      </c>
      <c r="E418" s="32"/>
      <c r="F418" s="33">
        <v>76.6</v>
      </c>
      <c r="G418" s="34"/>
      <c r="H418" s="35"/>
    </row>
    <row r="419" spans="1:8" s="6" customFormat="1" ht="13.5" customHeight="1" thickBot="1">
      <c r="A419" s="16">
        <v>91</v>
      </c>
      <c r="B419" s="17" t="s">
        <v>313</v>
      </c>
      <c r="C419" s="17" t="s">
        <v>799</v>
      </c>
      <c r="D419" s="17" t="s">
        <v>800</v>
      </c>
      <c r="E419" s="17" t="s">
        <v>104</v>
      </c>
      <c r="F419" s="18">
        <v>6.7</v>
      </c>
      <c r="G419" s="19"/>
      <c r="H419" s="20">
        <f>F419*G419</f>
        <v>0</v>
      </c>
    </row>
    <row r="420" spans="1:8" s="6" customFormat="1" ht="13.5" customHeight="1">
      <c r="A420" s="21"/>
      <c r="B420" s="22"/>
      <c r="C420" s="22"/>
      <c r="D420" s="22" t="s">
        <v>801</v>
      </c>
      <c r="E420" s="22"/>
      <c r="F420" s="23">
        <v>2.2</v>
      </c>
      <c r="G420" s="24"/>
      <c r="H420" s="25"/>
    </row>
    <row r="421" spans="1:8" s="6" customFormat="1" ht="13.5" customHeight="1">
      <c r="A421" s="26"/>
      <c r="B421" s="27"/>
      <c r="C421" s="27"/>
      <c r="D421" s="27" t="s">
        <v>802</v>
      </c>
      <c r="E421" s="27"/>
      <c r="F421" s="28">
        <v>4.5</v>
      </c>
      <c r="G421" s="29"/>
      <c r="H421" s="30"/>
    </row>
    <row r="422" spans="1:8" s="6" customFormat="1" ht="13.5" customHeight="1" thickBot="1">
      <c r="A422" s="31"/>
      <c r="B422" s="32"/>
      <c r="C422" s="32"/>
      <c r="D422" s="32" t="s">
        <v>33</v>
      </c>
      <c r="E422" s="32"/>
      <c r="F422" s="33">
        <v>6.7</v>
      </c>
      <c r="G422" s="34"/>
      <c r="H422" s="35"/>
    </row>
    <row r="423" spans="1:8" s="6" customFormat="1" ht="13.5" customHeight="1" thickBot="1">
      <c r="A423" s="16">
        <v>92</v>
      </c>
      <c r="B423" s="17" t="s">
        <v>313</v>
      </c>
      <c r="C423" s="17" t="s">
        <v>803</v>
      </c>
      <c r="D423" s="17" t="s">
        <v>804</v>
      </c>
      <c r="E423" s="17" t="s">
        <v>104</v>
      </c>
      <c r="F423" s="18">
        <v>73.2</v>
      </c>
      <c r="G423" s="19"/>
      <c r="H423" s="20">
        <f>F423*G423</f>
        <v>0</v>
      </c>
    </row>
    <row r="424" spans="1:8" s="6" customFormat="1" ht="13.5" customHeight="1">
      <c r="A424" s="21"/>
      <c r="B424" s="22"/>
      <c r="C424" s="22"/>
      <c r="D424" s="22" t="s">
        <v>805</v>
      </c>
      <c r="E424" s="22"/>
      <c r="F424" s="23">
        <v>11.1</v>
      </c>
      <c r="G424" s="24"/>
      <c r="H424" s="25"/>
    </row>
    <row r="425" spans="1:8" s="6" customFormat="1" ht="13.5" customHeight="1">
      <c r="A425" s="26"/>
      <c r="B425" s="27"/>
      <c r="C425" s="27"/>
      <c r="D425" s="27" t="s">
        <v>806</v>
      </c>
      <c r="E425" s="27"/>
      <c r="F425" s="28">
        <v>11.1</v>
      </c>
      <c r="G425" s="29"/>
      <c r="H425" s="30"/>
    </row>
    <row r="426" spans="1:8" s="6" customFormat="1" ht="13.5" customHeight="1">
      <c r="A426" s="26"/>
      <c r="B426" s="27"/>
      <c r="C426" s="27"/>
      <c r="D426" s="27" t="s">
        <v>807</v>
      </c>
      <c r="E426" s="27"/>
      <c r="F426" s="28">
        <v>25.5</v>
      </c>
      <c r="G426" s="29"/>
      <c r="H426" s="30"/>
    </row>
    <row r="427" spans="1:8" s="6" customFormat="1" ht="13.5" customHeight="1">
      <c r="A427" s="26"/>
      <c r="B427" s="27"/>
      <c r="C427" s="27"/>
      <c r="D427" s="27" t="s">
        <v>808</v>
      </c>
      <c r="E427" s="27"/>
      <c r="F427" s="28">
        <v>25.5</v>
      </c>
      <c r="G427" s="29"/>
      <c r="H427" s="30"/>
    </row>
    <row r="428" spans="1:8" s="6" customFormat="1" ht="13.5" customHeight="1" thickBot="1">
      <c r="A428" s="31"/>
      <c r="B428" s="32"/>
      <c r="C428" s="32"/>
      <c r="D428" s="32" t="s">
        <v>33</v>
      </c>
      <c r="E428" s="32"/>
      <c r="F428" s="33">
        <v>73.2</v>
      </c>
      <c r="G428" s="34"/>
      <c r="H428" s="35"/>
    </row>
    <row r="429" spans="1:8" s="6" customFormat="1" ht="13.5" customHeight="1" thickBot="1">
      <c r="A429" s="16">
        <v>93</v>
      </c>
      <c r="B429" s="17" t="s">
        <v>313</v>
      </c>
      <c r="C429" s="17" t="s">
        <v>809</v>
      </c>
      <c r="D429" s="17" t="s">
        <v>810</v>
      </c>
      <c r="E429" s="17" t="s">
        <v>104</v>
      </c>
      <c r="F429" s="18">
        <v>6.7</v>
      </c>
      <c r="G429" s="19"/>
      <c r="H429" s="20">
        <f>F429*G429</f>
        <v>0</v>
      </c>
    </row>
    <row r="430" spans="1:8" s="6" customFormat="1" ht="13.5" customHeight="1">
      <c r="A430" s="21"/>
      <c r="B430" s="22"/>
      <c r="C430" s="22"/>
      <c r="D430" s="22" t="s">
        <v>811</v>
      </c>
      <c r="E430" s="22"/>
      <c r="F430" s="23">
        <v>0</v>
      </c>
      <c r="G430" s="24"/>
      <c r="H430" s="25"/>
    </row>
    <row r="431" spans="1:8" s="6" customFormat="1" ht="13.5" customHeight="1">
      <c r="A431" s="26"/>
      <c r="B431" s="27"/>
      <c r="C431" s="27"/>
      <c r="D431" s="27" t="s">
        <v>801</v>
      </c>
      <c r="E431" s="27"/>
      <c r="F431" s="28">
        <v>2.2</v>
      </c>
      <c r="G431" s="29"/>
      <c r="H431" s="30"/>
    </row>
    <row r="432" spans="1:8" s="6" customFormat="1" ht="13.5" customHeight="1">
      <c r="A432" s="26"/>
      <c r="B432" s="27"/>
      <c r="C432" s="27"/>
      <c r="D432" s="27" t="s">
        <v>933</v>
      </c>
      <c r="E432" s="27"/>
      <c r="F432" s="28">
        <v>4.5</v>
      </c>
      <c r="G432" s="29"/>
      <c r="H432" s="30"/>
    </row>
    <row r="433" spans="1:8" s="6" customFormat="1" ht="13.5" customHeight="1" thickBot="1">
      <c r="A433" s="31"/>
      <c r="B433" s="32"/>
      <c r="C433" s="32"/>
      <c r="D433" s="32" t="s">
        <v>33</v>
      </c>
      <c r="E433" s="32"/>
      <c r="F433" s="33">
        <v>6.7</v>
      </c>
      <c r="G433" s="34"/>
      <c r="H433" s="35"/>
    </row>
    <row r="434" spans="1:8" s="6" customFormat="1" ht="13.5" customHeight="1" thickBot="1">
      <c r="A434" s="16">
        <v>94</v>
      </c>
      <c r="B434" s="17" t="s">
        <v>313</v>
      </c>
      <c r="C434" s="17" t="s">
        <v>812</v>
      </c>
      <c r="D434" s="17" t="s">
        <v>813</v>
      </c>
      <c r="E434" s="17" t="s">
        <v>104</v>
      </c>
      <c r="F434" s="18">
        <v>74.32</v>
      </c>
      <c r="G434" s="19"/>
      <c r="H434" s="20">
        <f>F434*G434</f>
        <v>0</v>
      </c>
    </row>
    <row r="435" spans="1:8" s="6" customFormat="1" ht="13.5" customHeight="1">
      <c r="A435" s="21"/>
      <c r="B435" s="22"/>
      <c r="C435" s="22"/>
      <c r="D435" s="22" t="s">
        <v>814</v>
      </c>
      <c r="E435" s="22"/>
      <c r="F435" s="23">
        <v>0</v>
      </c>
      <c r="G435" s="24"/>
      <c r="H435" s="25"/>
    </row>
    <row r="436" spans="1:8" s="6" customFormat="1" ht="13.5" customHeight="1">
      <c r="A436" s="26"/>
      <c r="B436" s="27"/>
      <c r="C436" s="27"/>
      <c r="D436" s="27" t="s">
        <v>608</v>
      </c>
      <c r="E436" s="27"/>
      <c r="F436" s="28">
        <v>11.38</v>
      </c>
      <c r="G436" s="29"/>
      <c r="H436" s="30"/>
    </row>
    <row r="437" spans="1:8" s="6" customFormat="1" ht="13.5" customHeight="1">
      <c r="A437" s="26"/>
      <c r="B437" s="27"/>
      <c r="C437" s="27"/>
      <c r="D437" s="27" t="s">
        <v>609</v>
      </c>
      <c r="E437" s="27"/>
      <c r="F437" s="28">
        <v>11.38</v>
      </c>
      <c r="G437" s="29"/>
      <c r="H437" s="30"/>
    </row>
    <row r="438" spans="1:8" s="6" customFormat="1" ht="13.5" customHeight="1">
      <c r="A438" s="26"/>
      <c r="B438" s="27"/>
      <c r="C438" s="27"/>
      <c r="D438" s="27" t="s">
        <v>610</v>
      </c>
      <c r="E438" s="27"/>
      <c r="F438" s="28">
        <v>25.78</v>
      </c>
      <c r="G438" s="29"/>
      <c r="H438" s="30"/>
    </row>
    <row r="439" spans="1:8" s="6" customFormat="1" ht="13.5" customHeight="1">
      <c r="A439" s="26"/>
      <c r="B439" s="27"/>
      <c r="C439" s="27"/>
      <c r="D439" s="27" t="s">
        <v>815</v>
      </c>
      <c r="E439" s="27"/>
      <c r="F439" s="28">
        <v>25.78</v>
      </c>
      <c r="G439" s="29"/>
      <c r="H439" s="30"/>
    </row>
    <row r="440" spans="1:8" s="6" customFormat="1" ht="13.5" customHeight="1" thickBot="1">
      <c r="A440" s="31"/>
      <c r="B440" s="32"/>
      <c r="C440" s="32"/>
      <c r="D440" s="32" t="s">
        <v>33</v>
      </c>
      <c r="E440" s="32"/>
      <c r="F440" s="33">
        <v>74.32</v>
      </c>
      <c r="G440" s="34"/>
      <c r="H440" s="35"/>
    </row>
    <row r="441" spans="1:8" s="6" customFormat="1" ht="13.5" customHeight="1" thickBot="1">
      <c r="A441" s="16">
        <v>95</v>
      </c>
      <c r="B441" s="17" t="s">
        <v>313</v>
      </c>
      <c r="C441" s="17" t="s">
        <v>816</v>
      </c>
      <c r="D441" s="17" t="s">
        <v>817</v>
      </c>
      <c r="E441" s="17" t="s">
        <v>104</v>
      </c>
      <c r="F441" s="18">
        <v>94.1</v>
      </c>
      <c r="G441" s="19"/>
      <c r="H441" s="20">
        <f>F441*G441</f>
        <v>0</v>
      </c>
    </row>
    <row r="442" spans="1:8" s="6" customFormat="1" ht="13.5" customHeight="1">
      <c r="A442" s="21"/>
      <c r="B442" s="22"/>
      <c r="C442" s="22"/>
      <c r="D442" s="22" t="s">
        <v>818</v>
      </c>
      <c r="E442" s="22"/>
      <c r="F442" s="23">
        <v>55</v>
      </c>
      <c r="G442" s="24"/>
      <c r="H442" s="25"/>
    </row>
    <row r="443" spans="1:8" s="6" customFormat="1" ht="13.5" customHeight="1">
      <c r="A443" s="26"/>
      <c r="B443" s="27"/>
      <c r="C443" s="27"/>
      <c r="D443" s="27" t="s">
        <v>793</v>
      </c>
      <c r="E443" s="27"/>
      <c r="F443" s="28">
        <v>2.45</v>
      </c>
      <c r="G443" s="29"/>
      <c r="H443" s="30"/>
    </row>
    <row r="444" spans="1:8" s="6" customFormat="1" ht="13.5" customHeight="1">
      <c r="A444" s="26"/>
      <c r="B444" s="27"/>
      <c r="C444" s="27"/>
      <c r="D444" s="27" t="s">
        <v>794</v>
      </c>
      <c r="E444" s="27"/>
      <c r="F444" s="28">
        <v>2.45</v>
      </c>
      <c r="G444" s="29"/>
      <c r="H444" s="30"/>
    </row>
    <row r="445" spans="1:8" s="6" customFormat="1" ht="13.5" customHeight="1">
      <c r="A445" s="26"/>
      <c r="B445" s="27"/>
      <c r="C445" s="27"/>
      <c r="D445" s="27" t="s">
        <v>795</v>
      </c>
      <c r="E445" s="27"/>
      <c r="F445" s="28">
        <v>21.9</v>
      </c>
      <c r="G445" s="29"/>
      <c r="H445" s="30"/>
    </row>
    <row r="446" spans="1:8" s="6" customFormat="1" ht="13.5" customHeight="1">
      <c r="A446" s="26"/>
      <c r="B446" s="27"/>
      <c r="C446" s="27"/>
      <c r="D446" s="27" t="s">
        <v>796</v>
      </c>
      <c r="E446" s="27"/>
      <c r="F446" s="28">
        <v>8.55</v>
      </c>
      <c r="G446" s="29"/>
      <c r="H446" s="30"/>
    </row>
    <row r="447" spans="1:8" s="6" customFormat="1" ht="13.5" customHeight="1">
      <c r="A447" s="26"/>
      <c r="B447" s="27"/>
      <c r="C447" s="27"/>
      <c r="D447" s="27" t="s">
        <v>797</v>
      </c>
      <c r="E447" s="27"/>
      <c r="F447" s="28">
        <v>0.65</v>
      </c>
      <c r="G447" s="29"/>
      <c r="H447" s="30"/>
    </row>
    <row r="448" spans="1:8" s="6" customFormat="1" ht="13.5" customHeight="1">
      <c r="A448" s="26"/>
      <c r="B448" s="27"/>
      <c r="C448" s="27"/>
      <c r="D448" s="27" t="s">
        <v>798</v>
      </c>
      <c r="E448" s="27"/>
      <c r="F448" s="28">
        <v>3.1</v>
      </c>
      <c r="G448" s="29"/>
      <c r="H448" s="30"/>
    </row>
    <row r="449" spans="1:8" s="6" customFormat="1" ht="13.5" customHeight="1" thickBot="1">
      <c r="A449" s="31"/>
      <c r="B449" s="32"/>
      <c r="C449" s="32"/>
      <c r="D449" s="32" t="s">
        <v>33</v>
      </c>
      <c r="E449" s="32"/>
      <c r="F449" s="33">
        <v>94.1</v>
      </c>
      <c r="G449" s="34"/>
      <c r="H449" s="35"/>
    </row>
    <row r="450" spans="1:8" s="6" customFormat="1" ht="24" customHeight="1" thickBot="1">
      <c r="A450" s="41">
        <v>96</v>
      </c>
      <c r="B450" s="42" t="s">
        <v>205</v>
      </c>
      <c r="C450" s="42" t="s">
        <v>819</v>
      </c>
      <c r="D450" s="42" t="s">
        <v>820</v>
      </c>
      <c r="E450" s="42" t="s">
        <v>104</v>
      </c>
      <c r="F450" s="43">
        <v>94.1</v>
      </c>
      <c r="G450" s="44"/>
      <c r="H450" s="45">
        <f>F450*G450</f>
        <v>0</v>
      </c>
    </row>
    <row r="451" spans="1:8" s="6" customFormat="1" ht="13.5" customHeight="1">
      <c r="A451" s="21"/>
      <c r="B451" s="22"/>
      <c r="C451" s="22"/>
      <c r="D451" s="22" t="s">
        <v>818</v>
      </c>
      <c r="E451" s="22"/>
      <c r="F451" s="23">
        <v>55</v>
      </c>
      <c r="G451" s="24"/>
      <c r="H451" s="25"/>
    </row>
    <row r="452" spans="1:8" s="6" customFormat="1" ht="13.5" customHeight="1">
      <c r="A452" s="26"/>
      <c r="B452" s="27"/>
      <c r="C452" s="27"/>
      <c r="D452" s="27" t="s">
        <v>793</v>
      </c>
      <c r="E452" s="27"/>
      <c r="F452" s="28">
        <v>2.45</v>
      </c>
      <c r="G452" s="29"/>
      <c r="H452" s="30"/>
    </row>
    <row r="453" spans="1:8" s="6" customFormat="1" ht="13.5" customHeight="1">
      <c r="A453" s="26"/>
      <c r="B453" s="27"/>
      <c r="C453" s="27"/>
      <c r="D453" s="27" t="s">
        <v>794</v>
      </c>
      <c r="E453" s="27"/>
      <c r="F453" s="28">
        <v>2.45</v>
      </c>
      <c r="G453" s="29"/>
      <c r="H453" s="30"/>
    </row>
    <row r="454" spans="1:8" s="6" customFormat="1" ht="13.5" customHeight="1">
      <c r="A454" s="26"/>
      <c r="B454" s="27"/>
      <c r="C454" s="27"/>
      <c r="D454" s="27" t="s">
        <v>795</v>
      </c>
      <c r="E454" s="27"/>
      <c r="F454" s="28">
        <v>21.9</v>
      </c>
      <c r="G454" s="29"/>
      <c r="H454" s="30"/>
    </row>
    <row r="455" spans="1:8" s="6" customFormat="1" ht="13.5" customHeight="1">
      <c r="A455" s="26"/>
      <c r="B455" s="27"/>
      <c r="C455" s="27"/>
      <c r="D455" s="27" t="s">
        <v>796</v>
      </c>
      <c r="E455" s="27"/>
      <c r="F455" s="28">
        <v>8.55</v>
      </c>
      <c r="G455" s="29"/>
      <c r="H455" s="30"/>
    </row>
    <row r="456" spans="1:8" s="6" customFormat="1" ht="13.5" customHeight="1">
      <c r="A456" s="26"/>
      <c r="B456" s="27"/>
      <c r="C456" s="27"/>
      <c r="D456" s="27" t="s">
        <v>797</v>
      </c>
      <c r="E456" s="27"/>
      <c r="F456" s="28">
        <v>0.65</v>
      </c>
      <c r="G456" s="29"/>
      <c r="H456" s="30"/>
    </row>
    <row r="457" spans="1:8" s="6" customFormat="1" ht="13.5" customHeight="1">
      <c r="A457" s="26"/>
      <c r="B457" s="27"/>
      <c r="C457" s="27"/>
      <c r="D457" s="27" t="s">
        <v>798</v>
      </c>
      <c r="E457" s="27"/>
      <c r="F457" s="28">
        <v>3.1</v>
      </c>
      <c r="G457" s="29"/>
      <c r="H457" s="30"/>
    </row>
    <row r="458" spans="1:8" s="6" customFormat="1" ht="13.5" customHeight="1" thickBot="1">
      <c r="A458" s="31"/>
      <c r="B458" s="32"/>
      <c r="C458" s="32"/>
      <c r="D458" s="32" t="s">
        <v>33</v>
      </c>
      <c r="E458" s="32"/>
      <c r="F458" s="33">
        <v>94.1</v>
      </c>
      <c r="G458" s="34"/>
      <c r="H458" s="35"/>
    </row>
    <row r="459" spans="1:8" s="6" customFormat="1" ht="13.5" customHeight="1" thickBot="1">
      <c r="A459" s="41">
        <v>97</v>
      </c>
      <c r="B459" s="42" t="s">
        <v>205</v>
      </c>
      <c r="C459" s="42" t="s">
        <v>821</v>
      </c>
      <c r="D459" s="42" t="s">
        <v>822</v>
      </c>
      <c r="E459" s="42" t="s">
        <v>823</v>
      </c>
      <c r="F459" s="43">
        <v>64</v>
      </c>
      <c r="G459" s="44"/>
      <c r="H459" s="45">
        <f>F459*G459</f>
        <v>0</v>
      </c>
    </row>
    <row r="460" spans="1:8" s="6" customFormat="1" ht="13.5" customHeight="1">
      <c r="A460" s="21"/>
      <c r="B460" s="22"/>
      <c r="C460" s="22"/>
      <c r="D460" s="22" t="s">
        <v>824</v>
      </c>
      <c r="E460" s="22"/>
      <c r="F460" s="23">
        <v>44</v>
      </c>
      <c r="G460" s="24"/>
      <c r="H460" s="25"/>
    </row>
    <row r="461" spans="1:8" s="6" customFormat="1" ht="13.5" customHeight="1">
      <c r="A461" s="26"/>
      <c r="B461" s="27"/>
      <c r="C461" s="27"/>
      <c r="D461" s="27" t="s">
        <v>825</v>
      </c>
      <c r="E461" s="27"/>
      <c r="F461" s="28">
        <v>1</v>
      </c>
      <c r="G461" s="29"/>
      <c r="H461" s="30"/>
    </row>
    <row r="462" spans="1:8" s="6" customFormat="1" ht="13.5" customHeight="1">
      <c r="A462" s="26"/>
      <c r="B462" s="27"/>
      <c r="C462" s="27"/>
      <c r="D462" s="27" t="s">
        <v>826</v>
      </c>
      <c r="E462" s="27"/>
      <c r="F462" s="28">
        <v>1</v>
      </c>
      <c r="G462" s="29"/>
      <c r="H462" s="30"/>
    </row>
    <row r="463" spans="1:8" s="6" customFormat="1" ht="13.5" customHeight="1">
      <c r="A463" s="26"/>
      <c r="B463" s="27"/>
      <c r="C463" s="27"/>
      <c r="D463" s="27" t="s">
        <v>827</v>
      </c>
      <c r="E463" s="27"/>
      <c r="F463" s="28">
        <v>6</v>
      </c>
      <c r="G463" s="29"/>
      <c r="H463" s="30"/>
    </row>
    <row r="464" spans="1:8" s="6" customFormat="1" ht="13.5" customHeight="1">
      <c r="A464" s="26"/>
      <c r="B464" s="27"/>
      <c r="C464" s="27"/>
      <c r="D464" s="27" t="s">
        <v>828</v>
      </c>
      <c r="E464" s="27"/>
      <c r="F464" s="28">
        <v>9</v>
      </c>
      <c r="G464" s="29"/>
      <c r="H464" s="30"/>
    </row>
    <row r="465" spans="1:8" s="6" customFormat="1" ht="13.5" customHeight="1">
      <c r="A465" s="26"/>
      <c r="B465" s="27"/>
      <c r="C465" s="27"/>
      <c r="D465" s="27" t="s">
        <v>829</v>
      </c>
      <c r="E465" s="27"/>
      <c r="F465" s="28">
        <v>1</v>
      </c>
      <c r="G465" s="29"/>
      <c r="H465" s="30"/>
    </row>
    <row r="466" spans="1:8" s="6" customFormat="1" ht="13.5" customHeight="1">
      <c r="A466" s="26"/>
      <c r="B466" s="27"/>
      <c r="C466" s="27"/>
      <c r="D466" s="27" t="s">
        <v>830</v>
      </c>
      <c r="E466" s="27"/>
      <c r="F466" s="28">
        <v>2</v>
      </c>
      <c r="G466" s="29"/>
      <c r="H466" s="30"/>
    </row>
    <row r="467" spans="1:8" s="6" customFormat="1" ht="13.5" customHeight="1" thickBot="1">
      <c r="A467" s="31"/>
      <c r="B467" s="32"/>
      <c r="C467" s="32"/>
      <c r="D467" s="32" t="s">
        <v>33</v>
      </c>
      <c r="E467" s="32"/>
      <c r="F467" s="33">
        <v>64</v>
      </c>
      <c r="G467" s="34"/>
      <c r="H467" s="35"/>
    </row>
    <row r="468" spans="1:8" s="6" customFormat="1" ht="24" customHeight="1" thickBot="1">
      <c r="A468" s="16">
        <v>98</v>
      </c>
      <c r="B468" s="17" t="s">
        <v>313</v>
      </c>
      <c r="C468" s="17" t="s">
        <v>831</v>
      </c>
      <c r="D468" s="17" t="s">
        <v>832</v>
      </c>
      <c r="E468" s="17" t="s">
        <v>190</v>
      </c>
      <c r="F468" s="18">
        <v>1.017</v>
      </c>
      <c r="G468" s="19"/>
      <c r="H468" s="20">
        <f>F468*G468</f>
        <v>0</v>
      </c>
    </row>
    <row r="469" spans="1:10" s="6" customFormat="1" ht="21" customHeight="1" thickBot="1">
      <c r="A469" s="12"/>
      <c r="B469" s="13"/>
      <c r="C469" s="13" t="s">
        <v>444</v>
      </c>
      <c r="D469" s="13" t="s">
        <v>445</v>
      </c>
      <c r="E469" s="13"/>
      <c r="F469" s="14"/>
      <c r="G469" s="15"/>
      <c r="H469" s="15">
        <f>H470+H476</f>
        <v>0</v>
      </c>
      <c r="J469" s="15"/>
    </row>
    <row r="470" spans="1:8" s="6" customFormat="1" ht="24" customHeight="1" thickBot="1">
      <c r="A470" s="16">
        <v>99</v>
      </c>
      <c r="B470" s="17" t="s">
        <v>444</v>
      </c>
      <c r="C470" s="17" t="s">
        <v>833</v>
      </c>
      <c r="D470" s="17" t="s">
        <v>834</v>
      </c>
      <c r="E470" s="17" t="s">
        <v>37</v>
      </c>
      <c r="F470" s="18">
        <v>38.183</v>
      </c>
      <c r="G470" s="19"/>
      <c r="H470" s="20">
        <f>F470*G470</f>
        <v>0</v>
      </c>
    </row>
    <row r="471" spans="1:8" s="6" customFormat="1" ht="24" customHeight="1">
      <c r="A471" s="21"/>
      <c r="B471" s="22"/>
      <c r="C471" s="22"/>
      <c r="D471" s="22" t="s">
        <v>835</v>
      </c>
      <c r="E471" s="22"/>
      <c r="F471" s="23">
        <v>0</v>
      </c>
      <c r="G471" s="24"/>
      <c r="H471" s="25"/>
    </row>
    <row r="472" spans="1:8" s="6" customFormat="1" ht="13.5" customHeight="1">
      <c r="A472" s="26"/>
      <c r="B472" s="27"/>
      <c r="C472" s="27"/>
      <c r="D472" s="27" t="s">
        <v>836</v>
      </c>
      <c r="E472" s="27"/>
      <c r="F472" s="28">
        <v>0</v>
      </c>
      <c r="G472" s="29"/>
      <c r="H472" s="30"/>
    </row>
    <row r="473" spans="1:8" s="6" customFormat="1" ht="24" customHeight="1">
      <c r="A473" s="26"/>
      <c r="B473" s="27"/>
      <c r="C473" s="27"/>
      <c r="D473" s="27" t="s">
        <v>837</v>
      </c>
      <c r="E473" s="27"/>
      <c r="F473" s="28">
        <v>37.5233</v>
      </c>
      <c r="G473" s="29"/>
      <c r="H473" s="30"/>
    </row>
    <row r="474" spans="1:8" s="6" customFormat="1" ht="13.5" customHeight="1">
      <c r="A474" s="26"/>
      <c r="B474" s="27"/>
      <c r="C474" s="27"/>
      <c r="D474" s="27" t="s">
        <v>838</v>
      </c>
      <c r="E474" s="27"/>
      <c r="F474" s="28">
        <v>0.66</v>
      </c>
      <c r="G474" s="29"/>
      <c r="H474" s="30"/>
    </row>
    <row r="475" spans="1:8" s="6" customFormat="1" ht="13.5" customHeight="1" thickBot="1">
      <c r="A475" s="31"/>
      <c r="B475" s="32"/>
      <c r="C475" s="32"/>
      <c r="D475" s="32" t="s">
        <v>33</v>
      </c>
      <c r="E475" s="32"/>
      <c r="F475" s="33">
        <v>38.1833</v>
      </c>
      <c r="G475" s="34"/>
      <c r="H475" s="35"/>
    </row>
    <row r="476" spans="1:8" s="6" customFormat="1" ht="13.5" customHeight="1" thickBot="1">
      <c r="A476" s="16">
        <v>100</v>
      </c>
      <c r="B476" s="17" t="s">
        <v>444</v>
      </c>
      <c r="C476" s="17" t="s">
        <v>839</v>
      </c>
      <c r="D476" s="17" t="s">
        <v>840</v>
      </c>
      <c r="E476" s="17" t="s">
        <v>190</v>
      </c>
      <c r="F476" s="18">
        <v>0.006</v>
      </c>
      <c r="G476" s="19"/>
      <c r="H476" s="20">
        <f>F476*G476</f>
        <v>0</v>
      </c>
    </row>
    <row r="477" spans="1:10" s="6" customFormat="1" ht="21" customHeight="1" thickBot="1">
      <c r="A477" s="12"/>
      <c r="B477" s="13"/>
      <c r="C477" s="13" t="s">
        <v>405</v>
      </c>
      <c r="D477" s="13" t="s">
        <v>406</v>
      </c>
      <c r="E477" s="13"/>
      <c r="F477" s="14"/>
      <c r="G477" s="15"/>
      <c r="H477" s="15">
        <f>H478</f>
        <v>0</v>
      </c>
      <c r="J477" s="15"/>
    </row>
    <row r="478" spans="1:8" s="6" customFormat="1" ht="24" customHeight="1" thickBot="1">
      <c r="A478" s="16">
        <v>101</v>
      </c>
      <c r="B478" s="17" t="s">
        <v>405</v>
      </c>
      <c r="C478" s="17" t="s">
        <v>407</v>
      </c>
      <c r="D478" s="17" t="s">
        <v>408</v>
      </c>
      <c r="E478" s="17" t="s">
        <v>37</v>
      </c>
      <c r="F478" s="18">
        <v>112.068</v>
      </c>
      <c r="G478" s="19"/>
      <c r="H478" s="20">
        <f>F478*G478</f>
        <v>0</v>
      </c>
    </row>
    <row r="479" spans="1:8" s="6" customFormat="1" ht="13.5" customHeight="1">
      <c r="A479" s="21"/>
      <c r="B479" s="22"/>
      <c r="C479" s="22"/>
      <c r="D479" s="22" t="s">
        <v>409</v>
      </c>
      <c r="E479" s="22"/>
      <c r="F479" s="23">
        <v>0</v>
      </c>
      <c r="G479" s="24"/>
      <c r="H479" s="25"/>
    </row>
    <row r="480" spans="1:8" s="6" customFormat="1" ht="13.5" customHeight="1">
      <c r="A480" s="26"/>
      <c r="B480" s="27"/>
      <c r="C480" s="27"/>
      <c r="D480" s="27" t="s">
        <v>478</v>
      </c>
      <c r="E480" s="27"/>
      <c r="F480" s="28">
        <v>26.84</v>
      </c>
      <c r="G480" s="29"/>
      <c r="H480" s="30"/>
    </row>
    <row r="481" spans="1:8" s="6" customFormat="1" ht="13.5" customHeight="1">
      <c r="A481" s="26"/>
      <c r="B481" s="27"/>
      <c r="C481" s="27"/>
      <c r="D481" s="27" t="s">
        <v>479</v>
      </c>
      <c r="E481" s="27"/>
      <c r="F481" s="28">
        <v>35.7</v>
      </c>
      <c r="G481" s="29"/>
      <c r="H481" s="30"/>
    </row>
    <row r="482" spans="1:8" s="6" customFormat="1" ht="13.5" customHeight="1">
      <c r="A482" s="26"/>
      <c r="B482" s="27"/>
      <c r="C482" s="27"/>
      <c r="D482" s="27" t="s">
        <v>480</v>
      </c>
      <c r="E482" s="27"/>
      <c r="F482" s="28">
        <v>5.928</v>
      </c>
      <c r="G482" s="29"/>
      <c r="H482" s="30"/>
    </row>
    <row r="483" spans="1:8" s="6" customFormat="1" ht="13.5" customHeight="1">
      <c r="A483" s="26"/>
      <c r="B483" s="27"/>
      <c r="C483" s="27"/>
      <c r="D483" s="27" t="s">
        <v>481</v>
      </c>
      <c r="E483" s="27"/>
      <c r="F483" s="28">
        <v>3.36</v>
      </c>
      <c r="G483" s="29"/>
      <c r="H483" s="30"/>
    </row>
    <row r="484" spans="1:8" s="6" customFormat="1" ht="13.5" customHeight="1">
      <c r="A484" s="26"/>
      <c r="B484" s="27"/>
      <c r="C484" s="27"/>
      <c r="D484" s="27" t="s">
        <v>482</v>
      </c>
      <c r="E484" s="27"/>
      <c r="F484" s="28">
        <v>35.3</v>
      </c>
      <c r="G484" s="29"/>
      <c r="H484" s="30"/>
    </row>
    <row r="485" spans="1:8" s="6" customFormat="1" ht="24" customHeight="1">
      <c r="A485" s="26"/>
      <c r="B485" s="27"/>
      <c r="C485" s="27"/>
      <c r="D485" s="27" t="s">
        <v>483</v>
      </c>
      <c r="E485" s="27"/>
      <c r="F485" s="28">
        <v>2.79</v>
      </c>
      <c r="G485" s="29"/>
      <c r="H485" s="30"/>
    </row>
    <row r="486" spans="1:8" s="6" customFormat="1" ht="13.5" customHeight="1">
      <c r="A486" s="26"/>
      <c r="B486" s="27"/>
      <c r="C486" s="27"/>
      <c r="D486" s="27" t="s">
        <v>484</v>
      </c>
      <c r="E486" s="27"/>
      <c r="F486" s="28">
        <v>1.17</v>
      </c>
      <c r="G486" s="29"/>
      <c r="H486" s="30"/>
    </row>
    <row r="487" spans="1:8" s="6" customFormat="1" ht="13.5" customHeight="1">
      <c r="A487" s="26"/>
      <c r="B487" s="27"/>
      <c r="C487" s="27"/>
      <c r="D487" s="27" t="s">
        <v>485</v>
      </c>
      <c r="E487" s="27"/>
      <c r="F487" s="28">
        <v>0.98</v>
      </c>
      <c r="G487" s="29"/>
      <c r="H487" s="30"/>
    </row>
    <row r="488" spans="1:8" s="6" customFormat="1" ht="13.5" customHeight="1" thickBot="1">
      <c r="A488" s="31"/>
      <c r="B488" s="32"/>
      <c r="C488" s="32"/>
      <c r="D488" s="32" t="s">
        <v>33</v>
      </c>
      <c r="E488" s="32"/>
      <c r="F488" s="33">
        <v>112.068</v>
      </c>
      <c r="G488" s="34"/>
      <c r="H488" s="35"/>
    </row>
    <row r="489" spans="1:10" s="6" customFormat="1" ht="21" customHeight="1">
      <c r="A489" s="12"/>
      <c r="B489" s="13"/>
      <c r="C489" s="13" t="s">
        <v>446</v>
      </c>
      <c r="D489" s="13" t="s">
        <v>447</v>
      </c>
      <c r="E489" s="13"/>
      <c r="F489" s="14"/>
      <c r="G489" s="15"/>
      <c r="H489" s="15">
        <f>H490+H501+H519</f>
        <v>0</v>
      </c>
      <c r="J489" s="15"/>
    </row>
    <row r="490" spans="1:10" s="6" customFormat="1" ht="21" customHeight="1" thickBot="1">
      <c r="A490" s="12"/>
      <c r="B490" s="13"/>
      <c r="C490" s="13" t="s">
        <v>841</v>
      </c>
      <c r="D490" s="13" t="s">
        <v>842</v>
      </c>
      <c r="E490" s="13"/>
      <c r="F490" s="14"/>
      <c r="G490" s="15"/>
      <c r="H490" s="15">
        <f>H491+H496</f>
        <v>0</v>
      </c>
      <c r="J490" s="15"/>
    </row>
    <row r="491" spans="1:8" s="6" customFormat="1" ht="24" customHeight="1" thickBot="1">
      <c r="A491" s="16">
        <v>102</v>
      </c>
      <c r="B491" s="17" t="s">
        <v>843</v>
      </c>
      <c r="C491" s="17" t="s">
        <v>844</v>
      </c>
      <c r="D491" s="17" t="s">
        <v>845</v>
      </c>
      <c r="E491" s="17" t="s">
        <v>104</v>
      </c>
      <c r="F491" s="18">
        <v>41.2</v>
      </c>
      <c r="G491" s="19"/>
      <c r="H491" s="20">
        <f>F491*G491</f>
        <v>0</v>
      </c>
    </row>
    <row r="492" spans="1:8" s="6" customFormat="1" ht="13.5" customHeight="1">
      <c r="A492" s="21"/>
      <c r="B492" s="22"/>
      <c r="C492" s="22"/>
      <c r="D492" s="22" t="s">
        <v>846</v>
      </c>
      <c r="E492" s="22"/>
      <c r="F492" s="23">
        <v>0</v>
      </c>
      <c r="G492" s="24"/>
      <c r="H492" s="25"/>
    </row>
    <row r="493" spans="1:8" s="6" customFormat="1" ht="13.5" customHeight="1">
      <c r="A493" s="26"/>
      <c r="B493" s="27"/>
      <c r="C493" s="27"/>
      <c r="D493" s="27" t="s">
        <v>847</v>
      </c>
      <c r="E493" s="27"/>
      <c r="F493" s="28">
        <v>21</v>
      </c>
      <c r="G493" s="29"/>
      <c r="H493" s="30"/>
    </row>
    <row r="494" spans="1:8" s="6" customFormat="1" ht="13.5" customHeight="1">
      <c r="A494" s="26"/>
      <c r="B494" s="27"/>
      <c r="C494" s="27"/>
      <c r="D494" s="27" t="s">
        <v>848</v>
      </c>
      <c r="E494" s="27"/>
      <c r="F494" s="28">
        <v>20.2</v>
      </c>
      <c r="G494" s="29"/>
      <c r="H494" s="30"/>
    </row>
    <row r="495" spans="1:8" s="6" customFormat="1" ht="13.5" customHeight="1" thickBot="1">
      <c r="A495" s="31"/>
      <c r="B495" s="32"/>
      <c r="C495" s="32"/>
      <c r="D495" s="32" t="s">
        <v>33</v>
      </c>
      <c r="E495" s="32"/>
      <c r="F495" s="33">
        <v>41.2</v>
      </c>
      <c r="G495" s="34"/>
      <c r="H495" s="35"/>
    </row>
    <row r="496" spans="1:8" s="6" customFormat="1" ht="24" customHeight="1" thickBot="1">
      <c r="A496" s="16">
        <v>103</v>
      </c>
      <c r="B496" s="17" t="s">
        <v>843</v>
      </c>
      <c r="C496" s="17" t="s">
        <v>849</v>
      </c>
      <c r="D496" s="17" t="s">
        <v>850</v>
      </c>
      <c r="E496" s="17" t="s">
        <v>104</v>
      </c>
      <c r="F496" s="18">
        <v>26.3</v>
      </c>
      <c r="G496" s="19"/>
      <c r="H496" s="20">
        <f>F496*G496</f>
        <v>0</v>
      </c>
    </row>
    <row r="497" spans="1:8" s="6" customFormat="1" ht="13.5" customHeight="1">
      <c r="A497" s="21"/>
      <c r="B497" s="22"/>
      <c r="C497" s="22"/>
      <c r="D497" s="22" t="s">
        <v>851</v>
      </c>
      <c r="E497" s="22"/>
      <c r="F497" s="23">
        <v>1.5</v>
      </c>
      <c r="G497" s="24"/>
      <c r="H497" s="25"/>
    </row>
    <row r="498" spans="1:8" s="6" customFormat="1" ht="13.5" customHeight="1">
      <c r="A498" s="26"/>
      <c r="B498" s="27"/>
      <c r="C498" s="27"/>
      <c r="D498" s="27" t="s">
        <v>852</v>
      </c>
      <c r="E498" s="27"/>
      <c r="F498" s="28">
        <v>15.2</v>
      </c>
      <c r="G498" s="29"/>
      <c r="H498" s="30"/>
    </row>
    <row r="499" spans="1:8" s="6" customFormat="1" ht="13.5" customHeight="1">
      <c r="A499" s="26"/>
      <c r="B499" s="27"/>
      <c r="C499" s="27"/>
      <c r="D499" s="27" t="s">
        <v>853</v>
      </c>
      <c r="E499" s="27"/>
      <c r="F499" s="28">
        <v>9.6</v>
      </c>
      <c r="G499" s="29"/>
      <c r="H499" s="30"/>
    </row>
    <row r="500" spans="1:8" s="6" customFormat="1" ht="13.5" customHeight="1" thickBot="1">
      <c r="A500" s="31"/>
      <c r="B500" s="32"/>
      <c r="C500" s="32"/>
      <c r="D500" s="32" t="s">
        <v>33</v>
      </c>
      <c r="E500" s="32"/>
      <c r="F500" s="33">
        <v>26.3</v>
      </c>
      <c r="G500" s="34"/>
      <c r="H500" s="35"/>
    </row>
    <row r="501" spans="1:10" s="6" customFormat="1" ht="21" customHeight="1" thickBot="1">
      <c r="A501" s="12"/>
      <c r="B501" s="13"/>
      <c r="C501" s="13" t="s">
        <v>854</v>
      </c>
      <c r="D501" s="13" t="s">
        <v>855</v>
      </c>
      <c r="E501" s="13"/>
      <c r="F501" s="14"/>
      <c r="G501" s="15"/>
      <c r="H501" s="15">
        <f>H502+H505+H507+H509+H511+H513+H515+H517</f>
        <v>0</v>
      </c>
      <c r="J501" s="15"/>
    </row>
    <row r="502" spans="1:8" s="6" customFormat="1" ht="13.5" customHeight="1" thickBot="1">
      <c r="A502" s="16">
        <v>104</v>
      </c>
      <c r="B502" s="17" t="s">
        <v>856</v>
      </c>
      <c r="C502" s="17" t="s">
        <v>857</v>
      </c>
      <c r="D502" s="17" t="s">
        <v>858</v>
      </c>
      <c r="E502" s="17" t="s">
        <v>203</v>
      </c>
      <c r="F502" s="18">
        <v>1</v>
      </c>
      <c r="G502" s="19"/>
      <c r="H502" s="20">
        <f>F502*G502</f>
        <v>0</v>
      </c>
    </row>
    <row r="503" spans="1:8" s="6" customFormat="1" ht="13.5" customHeight="1">
      <c r="A503" s="21"/>
      <c r="B503" s="22"/>
      <c r="C503" s="22"/>
      <c r="D503" s="22" t="s">
        <v>859</v>
      </c>
      <c r="E503" s="22"/>
      <c r="F503" s="23">
        <v>0</v>
      </c>
      <c r="G503" s="24"/>
      <c r="H503" s="25"/>
    </row>
    <row r="504" spans="1:8" s="6" customFormat="1" ht="34.5" customHeight="1" thickBot="1">
      <c r="A504" s="31"/>
      <c r="B504" s="32"/>
      <c r="C504" s="32"/>
      <c r="D504" s="32" t="s">
        <v>860</v>
      </c>
      <c r="E504" s="32"/>
      <c r="F504" s="33">
        <v>1</v>
      </c>
      <c r="G504" s="34"/>
      <c r="H504" s="35"/>
    </row>
    <row r="505" spans="1:8" s="6" customFormat="1" ht="13.5" customHeight="1" thickBot="1">
      <c r="A505" s="16">
        <v>105</v>
      </c>
      <c r="B505" s="17" t="s">
        <v>26</v>
      </c>
      <c r="C505" s="17" t="s">
        <v>861</v>
      </c>
      <c r="D505" s="17" t="s">
        <v>862</v>
      </c>
      <c r="E505" s="17" t="s">
        <v>203</v>
      </c>
      <c r="F505" s="18">
        <v>3</v>
      </c>
      <c r="G505" s="19"/>
      <c r="H505" s="20">
        <f>F505*G505</f>
        <v>0</v>
      </c>
    </row>
    <row r="506" spans="1:8" s="6" customFormat="1" ht="13.5" customHeight="1" thickBot="1">
      <c r="A506" s="36"/>
      <c r="B506" s="37"/>
      <c r="C506" s="37"/>
      <c r="D506" s="37" t="s">
        <v>863</v>
      </c>
      <c r="E506" s="37"/>
      <c r="F506" s="38">
        <v>3</v>
      </c>
      <c r="G506" s="39"/>
      <c r="H506" s="40"/>
    </row>
    <row r="507" spans="1:8" s="6" customFormat="1" ht="13.5" customHeight="1" thickBot="1">
      <c r="A507" s="16">
        <v>106</v>
      </c>
      <c r="B507" s="17" t="s">
        <v>26</v>
      </c>
      <c r="C507" s="17" t="s">
        <v>864</v>
      </c>
      <c r="D507" s="17" t="s">
        <v>862</v>
      </c>
      <c r="E507" s="17" t="s">
        <v>203</v>
      </c>
      <c r="F507" s="18">
        <v>1</v>
      </c>
      <c r="G507" s="19"/>
      <c r="H507" s="20">
        <f>F507*G507</f>
        <v>0</v>
      </c>
    </row>
    <row r="508" spans="1:8" s="6" customFormat="1" ht="13.5" customHeight="1" thickBot="1">
      <c r="A508" s="36"/>
      <c r="B508" s="37"/>
      <c r="C508" s="37"/>
      <c r="D508" s="37" t="s">
        <v>865</v>
      </c>
      <c r="E508" s="37"/>
      <c r="F508" s="38">
        <v>1</v>
      </c>
      <c r="G508" s="39"/>
      <c r="H508" s="40"/>
    </row>
    <row r="509" spans="1:8" s="6" customFormat="1" ht="24" customHeight="1" thickBot="1">
      <c r="A509" s="16">
        <v>107</v>
      </c>
      <c r="B509" s="17" t="s">
        <v>866</v>
      </c>
      <c r="C509" s="17" t="s">
        <v>867</v>
      </c>
      <c r="D509" s="17" t="s">
        <v>868</v>
      </c>
      <c r="E509" s="17" t="s">
        <v>869</v>
      </c>
      <c r="F509" s="18">
        <v>10</v>
      </c>
      <c r="G509" s="19"/>
      <c r="H509" s="20">
        <f>F509*G509</f>
        <v>0</v>
      </c>
    </row>
    <row r="510" spans="1:8" s="6" customFormat="1" ht="13.5" customHeight="1" thickBot="1">
      <c r="A510" s="36"/>
      <c r="B510" s="37"/>
      <c r="C510" s="37"/>
      <c r="D510" s="37" t="s">
        <v>870</v>
      </c>
      <c r="E510" s="37"/>
      <c r="F510" s="38">
        <v>10</v>
      </c>
      <c r="G510" s="39"/>
      <c r="H510" s="40"/>
    </row>
    <row r="511" spans="1:8" s="6" customFormat="1" ht="13.5" customHeight="1" thickBot="1">
      <c r="A511" s="16">
        <v>108</v>
      </c>
      <c r="B511" s="17" t="s">
        <v>866</v>
      </c>
      <c r="C511" s="17" t="s">
        <v>871</v>
      </c>
      <c r="D511" s="17" t="s">
        <v>872</v>
      </c>
      <c r="E511" s="17" t="s">
        <v>873</v>
      </c>
      <c r="F511" s="18">
        <v>3</v>
      </c>
      <c r="G511" s="19"/>
      <c r="H511" s="20">
        <f>F511*G511</f>
        <v>0</v>
      </c>
    </row>
    <row r="512" spans="1:8" s="6" customFormat="1" ht="13.5" customHeight="1" thickBot="1">
      <c r="A512" s="36"/>
      <c r="B512" s="37"/>
      <c r="C512" s="37"/>
      <c r="D512" s="37" t="s">
        <v>874</v>
      </c>
      <c r="E512" s="37"/>
      <c r="F512" s="38">
        <v>94.26</v>
      </c>
      <c r="G512" s="39"/>
      <c r="H512" s="40"/>
    </row>
    <row r="513" spans="1:8" s="6" customFormat="1" ht="13.5" customHeight="1" thickBot="1">
      <c r="A513" s="16">
        <v>109</v>
      </c>
      <c r="B513" s="17" t="s">
        <v>866</v>
      </c>
      <c r="C513" s="17" t="s">
        <v>875</v>
      </c>
      <c r="D513" s="17" t="s">
        <v>876</v>
      </c>
      <c r="E513" s="17" t="s">
        <v>873</v>
      </c>
      <c r="F513" s="18">
        <v>1</v>
      </c>
      <c r="G513" s="19"/>
      <c r="H513" s="20">
        <f>F513*G513</f>
        <v>0</v>
      </c>
    </row>
    <row r="514" spans="1:8" s="6" customFormat="1" ht="13.5" customHeight="1" thickBot="1">
      <c r="A514" s="36"/>
      <c r="B514" s="37"/>
      <c r="C514" s="37"/>
      <c r="D514" s="37" t="s">
        <v>877</v>
      </c>
      <c r="E514" s="37"/>
      <c r="F514" s="38">
        <v>31.42</v>
      </c>
      <c r="G514" s="39"/>
      <c r="H514" s="40"/>
    </row>
    <row r="515" spans="1:8" s="6" customFormat="1" ht="24" customHeight="1" thickBot="1">
      <c r="A515" s="16">
        <v>110</v>
      </c>
      <c r="B515" s="17" t="s">
        <v>26</v>
      </c>
      <c r="C515" s="17" t="s">
        <v>878</v>
      </c>
      <c r="D515" s="17" t="s">
        <v>879</v>
      </c>
      <c r="E515" s="17" t="s">
        <v>203</v>
      </c>
      <c r="F515" s="18">
        <v>2</v>
      </c>
      <c r="G515" s="19"/>
      <c r="H515" s="20">
        <f>F515*G515</f>
        <v>0</v>
      </c>
    </row>
    <row r="516" spans="1:8" s="6" customFormat="1" ht="13.5" customHeight="1" thickBot="1">
      <c r="A516" s="36"/>
      <c r="B516" s="37"/>
      <c r="C516" s="37"/>
      <c r="D516" s="37" t="s">
        <v>880</v>
      </c>
      <c r="E516" s="37"/>
      <c r="F516" s="38">
        <v>2</v>
      </c>
      <c r="G516" s="39"/>
      <c r="H516" s="40"/>
    </row>
    <row r="517" spans="1:8" s="6" customFormat="1" ht="13.5" customHeight="1" thickBot="1">
      <c r="A517" s="16">
        <v>111</v>
      </c>
      <c r="B517" s="17" t="s">
        <v>866</v>
      </c>
      <c r="C517" s="17" t="s">
        <v>881</v>
      </c>
      <c r="D517" s="17" t="s">
        <v>882</v>
      </c>
      <c r="E517" s="17" t="s">
        <v>873</v>
      </c>
      <c r="F517" s="18">
        <v>1</v>
      </c>
      <c r="G517" s="19"/>
      <c r="H517" s="20">
        <f>F517*G517</f>
        <v>0</v>
      </c>
    </row>
    <row r="518" spans="1:8" s="6" customFormat="1" ht="13.5" customHeight="1" thickBot="1">
      <c r="A518" s="36"/>
      <c r="B518" s="37"/>
      <c r="C518" s="37"/>
      <c r="D518" s="37" t="s">
        <v>877</v>
      </c>
      <c r="E518" s="37"/>
      <c r="F518" s="38">
        <v>31.42</v>
      </c>
      <c r="G518" s="39"/>
      <c r="H518" s="40"/>
    </row>
    <row r="519" spans="1:10" s="6" customFormat="1" ht="21" customHeight="1" thickBot="1">
      <c r="A519" s="12"/>
      <c r="B519" s="13"/>
      <c r="C519" s="13" t="s">
        <v>448</v>
      </c>
      <c r="D519" s="13" t="s">
        <v>449</v>
      </c>
      <c r="E519" s="13"/>
      <c r="F519" s="14"/>
      <c r="G519" s="15"/>
      <c r="H519" s="15">
        <f>H520</f>
        <v>0</v>
      </c>
      <c r="J519" s="15"/>
    </row>
    <row r="520" spans="1:8" s="6" customFormat="1" ht="24" customHeight="1" thickBot="1">
      <c r="A520" s="16">
        <v>112</v>
      </c>
      <c r="B520" s="17" t="s">
        <v>883</v>
      </c>
      <c r="C520" s="17" t="s">
        <v>884</v>
      </c>
      <c r="D520" s="17" t="s">
        <v>885</v>
      </c>
      <c r="E520" s="17" t="s">
        <v>203</v>
      </c>
      <c r="F520" s="18">
        <v>1</v>
      </c>
      <c r="G520" s="19"/>
      <c r="H520" s="20">
        <f>F520*G520</f>
        <v>0</v>
      </c>
    </row>
    <row r="521" spans="1:8" s="6" customFormat="1" ht="13.5" customHeight="1" thickBot="1">
      <c r="A521" s="36"/>
      <c r="B521" s="37"/>
      <c r="C521" s="37"/>
      <c r="D521" s="37" t="s">
        <v>886</v>
      </c>
      <c r="E521" s="37"/>
      <c r="F521" s="38">
        <v>1</v>
      </c>
      <c r="G521" s="39"/>
      <c r="H521" s="40"/>
    </row>
    <row r="522" spans="1:10" s="6" customFormat="1" ht="21" customHeight="1">
      <c r="A522" s="58"/>
      <c r="B522" s="59"/>
      <c r="C522" s="59"/>
      <c r="D522" s="59" t="s">
        <v>435</v>
      </c>
      <c r="E522" s="59"/>
      <c r="F522" s="60"/>
      <c r="G522" s="61"/>
      <c r="H522" s="61">
        <f>H489+H334+H11</f>
        <v>0</v>
      </c>
      <c r="J522" s="61">
        <v>1808137.09</v>
      </c>
    </row>
  </sheetData>
  <sheetProtection/>
  <printOptions horizontalCentered="1"/>
  <pageMargins left="0.3937007874015748" right="0.3937007874015748" top="0.7874015748031497" bottom="0.7874015748031497" header="0" footer="0"/>
  <pageSetup firstPageNumber="7" useFirstPageNumber="1" fitToHeight="100" fitToWidth="1" horizontalDpi="300" verticalDpi="3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zoomScalePageLayoutView="0" workbookViewId="0" topLeftCell="A1">
      <selection activeCell="C22" sqref="C22"/>
    </sheetView>
  </sheetViews>
  <sheetFormatPr defaultColWidth="10.66015625" defaultRowHeight="12" customHeight="1"/>
  <cols>
    <col min="1" max="1" width="11.33203125" style="75" customWidth="1"/>
    <col min="2" max="2" width="58.66015625" style="75" customWidth="1"/>
    <col min="3" max="3" width="18.33203125" style="75" customWidth="1"/>
    <col min="4" max="16384" width="10.66015625" style="75" customWidth="1"/>
  </cols>
  <sheetData>
    <row r="1" spans="1:3" s="65" customFormat="1" ht="20.25" customHeight="1">
      <c r="A1" s="63" t="s">
        <v>451</v>
      </c>
      <c r="B1" s="64"/>
      <c r="C1" s="64"/>
    </row>
    <row r="2" spans="1:3" s="65" customFormat="1" ht="12" customHeight="1">
      <c r="A2" s="66" t="s">
        <v>436</v>
      </c>
      <c r="B2" s="67"/>
      <c r="C2" s="64"/>
    </row>
    <row r="3" spans="1:3" s="65" customFormat="1" ht="12" customHeight="1">
      <c r="A3" s="66" t="s">
        <v>452</v>
      </c>
      <c r="B3" s="67"/>
      <c r="C3" s="64"/>
    </row>
    <row r="4" spans="1:3" s="65" customFormat="1" ht="12" customHeight="1">
      <c r="A4" s="66" t="s">
        <v>1</v>
      </c>
      <c r="B4" s="67"/>
      <c r="C4" s="64"/>
    </row>
    <row r="5" spans="1:3" s="65" customFormat="1" ht="12" customHeight="1">
      <c r="A5" s="67" t="s">
        <v>438</v>
      </c>
      <c r="B5" s="67"/>
      <c r="C5" s="64"/>
    </row>
    <row r="6" spans="1:3" s="65" customFormat="1" ht="6" customHeight="1" thickBot="1">
      <c r="A6" s="64"/>
      <c r="B6" s="64"/>
      <c r="C6" s="64"/>
    </row>
    <row r="7" spans="1:3" s="65" customFormat="1" ht="24" customHeight="1" thickBot="1">
      <c r="A7" s="68" t="s">
        <v>9</v>
      </c>
      <c r="B7" s="68" t="s">
        <v>10</v>
      </c>
      <c r="C7" s="68" t="s">
        <v>14</v>
      </c>
    </row>
    <row r="8" spans="1:3" s="65" customFormat="1" ht="12" customHeight="1" thickBot="1">
      <c r="A8" s="68" t="s">
        <v>15</v>
      </c>
      <c r="B8" s="68" t="s">
        <v>16</v>
      </c>
      <c r="C8" s="68" t="s">
        <v>19</v>
      </c>
    </row>
    <row r="9" spans="1:3" s="65" customFormat="1" ht="5.25" customHeight="1">
      <c r="A9" s="67"/>
      <c r="B9" s="67"/>
      <c r="C9" s="67"/>
    </row>
    <row r="10" spans="1:3" s="65" customFormat="1" ht="21" customHeight="1">
      <c r="A10" s="69" t="s">
        <v>23</v>
      </c>
      <c r="B10" s="69" t="s">
        <v>24</v>
      </c>
      <c r="C10" s="70">
        <f>SUM(C11:C13)</f>
        <v>0</v>
      </c>
    </row>
    <row r="11" spans="1:3" s="65" customFormat="1" ht="12.75" customHeight="1">
      <c r="A11" s="71">
        <v>2</v>
      </c>
      <c r="B11" s="71" t="s">
        <v>439</v>
      </c>
      <c r="C11" s="15">
        <f>'B2_SO2_SSP'!$H$12</f>
        <v>0</v>
      </c>
    </row>
    <row r="12" spans="1:3" s="65" customFormat="1" ht="12.75" customHeight="1">
      <c r="A12" s="71" t="s">
        <v>20</v>
      </c>
      <c r="B12" s="71" t="s">
        <v>39</v>
      </c>
      <c r="C12" s="62">
        <f>'B2_SO2_SSP'!$H$20</f>
        <v>0</v>
      </c>
    </row>
    <row r="13" spans="1:3" s="65" customFormat="1" ht="12.75" customHeight="1">
      <c r="A13" s="71" t="s">
        <v>215</v>
      </c>
      <c r="B13" s="71" t="s">
        <v>216</v>
      </c>
      <c r="C13" s="15">
        <f>'B2_SO2_SSP'!$H$210</f>
        <v>0</v>
      </c>
    </row>
    <row r="14" spans="1:3" s="65" customFormat="1" ht="12.75" customHeight="1">
      <c r="A14" s="71" t="s">
        <v>253</v>
      </c>
      <c r="B14" s="71" t="s">
        <v>254</v>
      </c>
      <c r="C14" s="15">
        <f>'B2_SO2_SSP'!$H$262</f>
        <v>0</v>
      </c>
    </row>
    <row r="15" spans="1:3" s="65" customFormat="1" ht="21" customHeight="1">
      <c r="A15" s="69" t="s">
        <v>257</v>
      </c>
      <c r="B15" s="69" t="s">
        <v>258</v>
      </c>
      <c r="C15" s="70">
        <f>SUM(C16:C21)</f>
        <v>0</v>
      </c>
    </row>
    <row r="16" spans="1:3" s="65" customFormat="1" ht="12.75" customHeight="1">
      <c r="A16" s="71" t="s">
        <v>259</v>
      </c>
      <c r="B16" s="71" t="s">
        <v>260</v>
      </c>
      <c r="C16" s="15">
        <f>'B2_SO2_SSP'!$H$265</f>
        <v>0</v>
      </c>
    </row>
    <row r="17" spans="1:3" s="65" customFormat="1" ht="12.75" customHeight="1">
      <c r="A17" s="71" t="s">
        <v>304</v>
      </c>
      <c r="B17" s="71" t="s">
        <v>305</v>
      </c>
      <c r="C17" s="72">
        <f>'B2_SO2_SSP'!$H$311</f>
        <v>0</v>
      </c>
    </row>
    <row r="18" spans="1:3" s="65" customFormat="1" ht="12.75" customHeight="1">
      <c r="A18" s="71" t="s">
        <v>313</v>
      </c>
      <c r="B18" s="71" t="s">
        <v>314</v>
      </c>
      <c r="C18" s="15">
        <f>'B2_SO2_SSP'!$H$321</f>
        <v>0</v>
      </c>
    </row>
    <row r="19" spans="1:3" s="65" customFormat="1" ht="12.75" customHeight="1">
      <c r="A19" s="71">
        <v>771</v>
      </c>
      <c r="B19" s="71" t="s">
        <v>320</v>
      </c>
      <c r="C19" s="15">
        <f>'B2_SO2_SSP'!$H$326</f>
        <v>0</v>
      </c>
    </row>
    <row r="20" spans="1:3" s="65" customFormat="1" ht="12.75" customHeight="1">
      <c r="A20" s="71">
        <v>781</v>
      </c>
      <c r="B20" s="71" t="s">
        <v>406</v>
      </c>
      <c r="C20" s="15">
        <f>'B2_SO2_SSP'!$H$408</f>
        <v>0</v>
      </c>
    </row>
    <row r="21" spans="1:3" s="65" customFormat="1" ht="12.75" customHeight="1">
      <c r="A21" s="71" t="s">
        <v>410</v>
      </c>
      <c r="B21" s="71" t="s">
        <v>411</v>
      </c>
      <c r="C21" s="72">
        <f>'B2_SO2_SSP'!$H$413</f>
        <v>0</v>
      </c>
    </row>
    <row r="22" spans="1:3" s="65" customFormat="1" ht="21" customHeight="1">
      <c r="A22" s="73"/>
      <c r="B22" s="73" t="s">
        <v>435</v>
      </c>
      <c r="C22" s="74">
        <f>C15+C10</f>
        <v>0</v>
      </c>
    </row>
  </sheetData>
  <sheetProtection/>
  <printOptions horizontalCentered="1"/>
  <pageMargins left="0.3937007874015748" right="0.3937007874015748" top="0.7874015748031497" bottom="0.7874015748031497" header="0" footer="0"/>
  <pageSetup firstPageNumber="20" useFirstPageNumber="1" fitToHeight="100" fitToWidth="1" horizontalDpi="300" verticalDpi="300" orientation="portrait" r:id="rId1"/>
  <headerFooter alignWithMargins="0">
    <oddFooter>&amp;RStr.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4"/>
  <sheetViews>
    <sheetView showGridLines="0" zoomScalePageLayoutView="0" workbookViewId="0" topLeftCell="A421">
      <selection activeCell="L19" sqref="L19"/>
    </sheetView>
  </sheetViews>
  <sheetFormatPr defaultColWidth="10.5" defaultRowHeight="12" customHeight="1"/>
  <cols>
    <col min="1" max="1" width="4" style="2" customWidth="1"/>
    <col min="2" max="2" width="4.5" style="3" customWidth="1"/>
    <col min="3" max="3" width="14.33203125" style="3" customWidth="1"/>
    <col min="4" max="4" width="46.83203125" style="3" customWidth="1"/>
    <col min="5" max="5" width="4.33203125" style="3" customWidth="1"/>
    <col min="6" max="6" width="10.83203125" style="4" customWidth="1"/>
    <col min="7" max="7" width="10.83203125" style="5" customWidth="1"/>
    <col min="8" max="8" width="14.5" style="5" customWidth="1"/>
    <col min="9" max="16384" width="10.5" style="1" customWidth="1"/>
  </cols>
  <sheetData>
    <row r="1" spans="1:8" s="6" customFormat="1" ht="19.5" customHeight="1">
      <c r="A1" s="7" t="s">
        <v>450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436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0</v>
      </c>
      <c r="B3" s="10"/>
      <c r="C3" s="10" t="s">
        <v>437</v>
      </c>
      <c r="D3" s="10"/>
      <c r="E3" s="10"/>
      <c r="F3" s="10" t="s">
        <v>438</v>
      </c>
      <c r="G3" s="8"/>
      <c r="H3" s="8"/>
    </row>
    <row r="4" spans="1:8" s="6" customFormat="1" ht="12.75" customHeight="1">
      <c r="A4" s="9" t="s">
        <v>1</v>
      </c>
      <c r="B4" s="10"/>
      <c r="C4" s="10"/>
      <c r="D4" s="10"/>
      <c r="E4" s="10"/>
      <c r="F4" s="10" t="s">
        <v>2</v>
      </c>
      <c r="G4" s="8"/>
      <c r="H4" s="8"/>
    </row>
    <row r="5" spans="1:8" s="6" customFormat="1" ht="12.75" customHeight="1">
      <c r="A5" s="10" t="s">
        <v>3</v>
      </c>
      <c r="B5" s="10"/>
      <c r="C5" s="10"/>
      <c r="D5" s="10"/>
      <c r="E5" s="10"/>
      <c r="F5" s="10" t="s">
        <v>4</v>
      </c>
      <c r="G5" s="8"/>
      <c r="H5" s="8"/>
    </row>
    <row r="6" spans="1:8" s="6" customFormat="1" ht="12.75" customHeight="1">
      <c r="A6" s="10" t="s">
        <v>5</v>
      </c>
      <c r="B6" s="10"/>
      <c r="C6" s="10"/>
      <c r="D6" s="10"/>
      <c r="E6" s="10"/>
      <c r="F6" s="10" t="s">
        <v>6</v>
      </c>
      <c r="G6" s="8"/>
      <c r="H6" s="8"/>
    </row>
    <row r="7" spans="1:8" s="6" customFormat="1" ht="6" customHeight="1">
      <c r="A7" s="8"/>
      <c r="B7" s="8"/>
      <c r="C7" s="8"/>
      <c r="D7" s="8"/>
      <c r="E7" s="8"/>
      <c r="F7" s="8"/>
      <c r="G7" s="8"/>
      <c r="H7" s="8"/>
    </row>
    <row r="8" spans="1:8" s="6" customFormat="1" ht="25.5" customHeight="1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</row>
    <row r="9" spans="1:8" s="6" customFormat="1" ht="12.75" customHeight="1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</row>
    <row r="10" spans="1:8" s="6" customFormat="1" ht="4.5" customHeight="1">
      <c r="A10" s="8"/>
      <c r="B10" s="8"/>
      <c r="C10" s="8"/>
      <c r="D10" s="8"/>
      <c r="E10" s="8"/>
      <c r="F10" s="8"/>
      <c r="G10" s="8"/>
      <c r="H10" s="8"/>
    </row>
    <row r="11" spans="1:10" s="6" customFormat="1" ht="21" customHeight="1">
      <c r="A11" s="12"/>
      <c r="B11" s="13"/>
      <c r="C11" s="13" t="s">
        <v>23</v>
      </c>
      <c r="D11" s="13" t="s">
        <v>24</v>
      </c>
      <c r="E11" s="13"/>
      <c r="F11" s="14"/>
      <c r="G11" s="15"/>
      <c r="H11" s="15">
        <f>H12+H20+H210</f>
        <v>0</v>
      </c>
      <c r="J11" s="15"/>
    </row>
    <row r="12" spans="1:10" s="6" customFormat="1" ht="21" customHeight="1">
      <c r="A12" s="12"/>
      <c r="B12" s="13"/>
      <c r="C12" s="13" t="s">
        <v>16</v>
      </c>
      <c r="D12" s="13" t="s">
        <v>25</v>
      </c>
      <c r="E12" s="13"/>
      <c r="F12" s="14"/>
      <c r="G12" s="15"/>
      <c r="H12" s="15">
        <f>H13+H18</f>
        <v>0</v>
      </c>
      <c r="J12" s="15"/>
    </row>
    <row r="13" spans="1:8" s="6" customFormat="1" ht="13.5" customHeight="1">
      <c r="A13" s="16">
        <v>1</v>
      </c>
      <c r="B13" s="17" t="s">
        <v>26</v>
      </c>
      <c r="C13" s="17" t="s">
        <v>27</v>
      </c>
      <c r="D13" s="17" t="s">
        <v>28</v>
      </c>
      <c r="E13" s="17" t="s">
        <v>29</v>
      </c>
      <c r="F13" s="18">
        <v>0.06</v>
      </c>
      <c r="G13" s="19"/>
      <c r="H13" s="20">
        <f>F13*G13</f>
        <v>0</v>
      </c>
    </row>
    <row r="14" spans="1:8" s="6" customFormat="1" ht="24" customHeight="1">
      <c r="A14" s="21"/>
      <c r="B14" s="22"/>
      <c r="C14" s="22"/>
      <c r="D14" s="22" t="s">
        <v>30</v>
      </c>
      <c r="E14" s="22"/>
      <c r="F14" s="23">
        <v>0</v>
      </c>
      <c r="G14" s="24"/>
      <c r="H14" s="25"/>
    </row>
    <row r="15" spans="1:8" s="6" customFormat="1" ht="24" customHeight="1">
      <c r="A15" s="26"/>
      <c r="B15" s="27"/>
      <c r="C15" s="27"/>
      <c r="D15" s="27" t="s">
        <v>31</v>
      </c>
      <c r="E15" s="27"/>
      <c r="F15" s="28">
        <v>0</v>
      </c>
      <c r="G15" s="29"/>
      <c r="H15" s="30"/>
    </row>
    <row r="16" spans="1:8" s="6" customFormat="1" ht="13.5" customHeight="1">
      <c r="A16" s="26"/>
      <c r="B16" s="27"/>
      <c r="C16" s="27"/>
      <c r="D16" s="27" t="s">
        <v>32</v>
      </c>
      <c r="E16" s="27"/>
      <c r="F16" s="28">
        <v>0.06</v>
      </c>
      <c r="G16" s="29"/>
      <c r="H16" s="30"/>
    </row>
    <row r="17" spans="1:8" s="6" customFormat="1" ht="13.5" customHeight="1">
      <c r="A17" s="31"/>
      <c r="B17" s="32"/>
      <c r="C17" s="32"/>
      <c r="D17" s="32" t="s">
        <v>33</v>
      </c>
      <c r="E17" s="32"/>
      <c r="F17" s="33">
        <v>0.06</v>
      </c>
      <c r="G17" s="34"/>
      <c r="H17" s="35"/>
    </row>
    <row r="18" spans="1:8" s="6" customFormat="1" ht="13.5" customHeight="1">
      <c r="A18" s="16">
        <v>2</v>
      </c>
      <c r="B18" s="17" t="s">
        <v>34</v>
      </c>
      <c r="C18" s="17" t="s">
        <v>35</v>
      </c>
      <c r="D18" s="17" t="s">
        <v>36</v>
      </c>
      <c r="E18" s="17" t="s">
        <v>37</v>
      </c>
      <c r="F18" s="18">
        <v>0.38</v>
      </c>
      <c r="G18" s="19"/>
      <c r="H18" s="20">
        <f>F18*G18</f>
        <v>0</v>
      </c>
    </row>
    <row r="19" spans="1:8" s="6" customFormat="1" ht="13.5" customHeight="1">
      <c r="A19" s="36"/>
      <c r="B19" s="37"/>
      <c r="C19" s="37"/>
      <c r="D19" s="37" t="s">
        <v>38</v>
      </c>
      <c r="E19" s="37"/>
      <c r="F19" s="38">
        <v>0.38</v>
      </c>
      <c r="G19" s="39"/>
      <c r="H19" s="40"/>
    </row>
    <row r="20" spans="1:10" s="6" customFormat="1" ht="21" customHeight="1">
      <c r="A20" s="12"/>
      <c r="B20" s="13"/>
      <c r="C20" s="13" t="s">
        <v>20</v>
      </c>
      <c r="D20" s="13" t="s">
        <v>39</v>
      </c>
      <c r="E20" s="13"/>
      <c r="F20" s="14"/>
      <c r="G20" s="15"/>
      <c r="H20" s="62">
        <f>H21+H26+H34+H36+H38+H40+H46+H50+H53+H55+H66+H71+H80+H92+H98+H104+H109+H114+H125+H130+H142+H144+H147+H158+H170+H176+H179+H184+H191+H197+H200+H204+H207</f>
        <v>0</v>
      </c>
      <c r="J20" s="15"/>
    </row>
    <row r="21" spans="1:8" s="6" customFormat="1" ht="39.75" customHeight="1">
      <c r="A21" s="16">
        <v>3</v>
      </c>
      <c r="B21" s="17" t="s">
        <v>26</v>
      </c>
      <c r="C21" s="17" t="s">
        <v>40</v>
      </c>
      <c r="D21" s="17" t="s">
        <v>951</v>
      </c>
      <c r="E21" s="17" t="s">
        <v>37</v>
      </c>
      <c r="F21" s="18">
        <v>34.994</v>
      </c>
      <c r="G21" s="19"/>
      <c r="H21" s="20">
        <f>F21*G21</f>
        <v>0</v>
      </c>
    </row>
    <row r="22" spans="1:8" s="6" customFormat="1" ht="24" customHeight="1">
      <c r="A22" s="21"/>
      <c r="B22" s="22"/>
      <c r="C22" s="22"/>
      <c r="D22" s="22" t="s">
        <v>41</v>
      </c>
      <c r="E22" s="22"/>
      <c r="F22" s="23">
        <v>10.3658</v>
      </c>
      <c r="G22" s="24"/>
      <c r="H22" s="25"/>
    </row>
    <row r="23" spans="1:8" s="6" customFormat="1" ht="34.5" customHeight="1">
      <c r="A23" s="26"/>
      <c r="B23" s="27"/>
      <c r="C23" s="27"/>
      <c r="D23" s="27" t="s">
        <v>42</v>
      </c>
      <c r="E23" s="27"/>
      <c r="F23" s="28">
        <v>25.0622</v>
      </c>
      <c r="G23" s="29"/>
      <c r="H23" s="30"/>
    </row>
    <row r="24" spans="1:8" s="6" customFormat="1" ht="13.5" customHeight="1">
      <c r="A24" s="26"/>
      <c r="B24" s="27"/>
      <c r="C24" s="27"/>
      <c r="D24" s="27" t="s">
        <v>43</v>
      </c>
      <c r="E24" s="27"/>
      <c r="F24" s="28">
        <v>-0.4344</v>
      </c>
      <c r="G24" s="29"/>
      <c r="H24" s="30"/>
    </row>
    <row r="25" spans="1:8" s="6" customFormat="1" ht="13.5" customHeight="1">
      <c r="A25" s="31"/>
      <c r="B25" s="32"/>
      <c r="C25" s="32"/>
      <c r="D25" s="32" t="s">
        <v>33</v>
      </c>
      <c r="E25" s="32"/>
      <c r="F25" s="33">
        <v>34.9936</v>
      </c>
      <c r="G25" s="34"/>
      <c r="H25" s="35"/>
    </row>
    <row r="26" spans="1:8" s="6" customFormat="1" ht="39.75" customHeight="1">
      <c r="A26" s="16">
        <v>4</v>
      </c>
      <c r="B26" s="17" t="s">
        <v>26</v>
      </c>
      <c r="C26" s="17" t="s">
        <v>44</v>
      </c>
      <c r="D26" s="17" t="s">
        <v>942</v>
      </c>
      <c r="E26" s="17" t="s">
        <v>37</v>
      </c>
      <c r="F26" s="18">
        <v>25.846</v>
      </c>
      <c r="G26" s="19"/>
      <c r="H26" s="20">
        <f>F26*G26</f>
        <v>0</v>
      </c>
    </row>
    <row r="27" spans="1:8" s="6" customFormat="1" ht="13.5" customHeight="1">
      <c r="A27" s="21"/>
      <c r="B27" s="22"/>
      <c r="C27" s="22"/>
      <c r="D27" s="22" t="s">
        <v>45</v>
      </c>
      <c r="E27" s="22"/>
      <c r="F27" s="23">
        <v>1.79375</v>
      </c>
      <c r="G27" s="24"/>
      <c r="H27" s="25"/>
    </row>
    <row r="28" spans="1:8" s="6" customFormat="1" ht="13.5" customHeight="1">
      <c r="A28" s="26"/>
      <c r="B28" s="27"/>
      <c r="C28" s="27"/>
      <c r="D28" s="27" t="s">
        <v>46</v>
      </c>
      <c r="E28" s="27"/>
      <c r="F28" s="28">
        <v>1.265</v>
      </c>
      <c r="G28" s="29"/>
      <c r="H28" s="30"/>
    </row>
    <row r="29" spans="1:8" s="6" customFormat="1" ht="24" customHeight="1">
      <c r="A29" s="26"/>
      <c r="B29" s="27"/>
      <c r="C29" s="27"/>
      <c r="D29" s="27" t="s">
        <v>47</v>
      </c>
      <c r="E29" s="27"/>
      <c r="F29" s="28">
        <v>1.63</v>
      </c>
      <c r="G29" s="29"/>
      <c r="H29" s="30"/>
    </row>
    <row r="30" spans="1:8" s="6" customFormat="1" ht="24" customHeight="1">
      <c r="A30" s="26"/>
      <c r="B30" s="27"/>
      <c r="C30" s="27"/>
      <c r="D30" s="27" t="s">
        <v>48</v>
      </c>
      <c r="E30" s="27"/>
      <c r="F30" s="28">
        <v>4.1425</v>
      </c>
      <c r="G30" s="29"/>
      <c r="H30" s="30"/>
    </row>
    <row r="31" spans="1:8" s="6" customFormat="1" ht="13.5" customHeight="1">
      <c r="A31" s="26"/>
      <c r="B31" s="27"/>
      <c r="C31" s="27"/>
      <c r="D31" s="27" t="s">
        <v>49</v>
      </c>
      <c r="E31" s="27"/>
      <c r="F31" s="28">
        <v>15.82135</v>
      </c>
      <c r="G31" s="29"/>
      <c r="H31" s="30"/>
    </row>
    <row r="32" spans="1:8" s="6" customFormat="1" ht="13.5" customHeight="1">
      <c r="A32" s="26"/>
      <c r="B32" s="27"/>
      <c r="C32" s="27"/>
      <c r="D32" s="27" t="s">
        <v>50</v>
      </c>
      <c r="E32" s="27"/>
      <c r="F32" s="28">
        <v>1.193</v>
      </c>
      <c r="G32" s="29"/>
      <c r="H32" s="30"/>
    </row>
    <row r="33" spans="1:8" s="6" customFormat="1" ht="13.5" customHeight="1">
      <c r="A33" s="31"/>
      <c r="B33" s="32"/>
      <c r="C33" s="32"/>
      <c r="D33" s="32" t="s">
        <v>33</v>
      </c>
      <c r="E33" s="32"/>
      <c r="F33" s="33">
        <v>25.8456</v>
      </c>
      <c r="G33" s="34"/>
      <c r="H33" s="35"/>
    </row>
    <row r="34" spans="1:8" s="6" customFormat="1" ht="24" customHeight="1">
      <c r="A34" s="16">
        <v>5</v>
      </c>
      <c r="B34" s="17" t="s">
        <v>26</v>
      </c>
      <c r="C34" s="17" t="s">
        <v>51</v>
      </c>
      <c r="D34" s="17" t="s">
        <v>52</v>
      </c>
      <c r="E34" s="17" t="s">
        <v>37</v>
      </c>
      <c r="F34" s="18">
        <v>34.994</v>
      </c>
      <c r="G34" s="19"/>
      <c r="H34" s="20">
        <f>F34*G34</f>
        <v>0</v>
      </c>
    </row>
    <row r="35" spans="1:8" s="6" customFormat="1" ht="13.5" customHeight="1">
      <c r="A35" s="36"/>
      <c r="B35" s="37"/>
      <c r="C35" s="37"/>
      <c r="D35" s="37" t="s">
        <v>53</v>
      </c>
      <c r="E35" s="37"/>
      <c r="F35" s="38">
        <v>34.994</v>
      </c>
      <c r="G35" s="39"/>
      <c r="H35" s="40"/>
    </row>
    <row r="36" spans="1:8" s="6" customFormat="1" ht="24" customHeight="1">
      <c r="A36" s="16">
        <v>6</v>
      </c>
      <c r="B36" s="17" t="s">
        <v>26</v>
      </c>
      <c r="C36" s="17" t="s">
        <v>54</v>
      </c>
      <c r="D36" s="17" t="s">
        <v>55</v>
      </c>
      <c r="E36" s="17" t="s">
        <v>37</v>
      </c>
      <c r="F36" s="18">
        <v>25.846</v>
      </c>
      <c r="G36" s="19"/>
      <c r="H36" s="20">
        <f>F36*G36</f>
        <v>0</v>
      </c>
    </row>
    <row r="37" spans="1:8" s="6" customFormat="1" ht="13.5" customHeight="1">
      <c r="A37" s="36"/>
      <c r="B37" s="37"/>
      <c r="C37" s="37"/>
      <c r="D37" s="37" t="s">
        <v>56</v>
      </c>
      <c r="E37" s="37"/>
      <c r="F37" s="38">
        <v>25.846</v>
      </c>
      <c r="G37" s="39"/>
      <c r="H37" s="40"/>
    </row>
    <row r="38" spans="1:8" s="6" customFormat="1" ht="13.5" customHeight="1">
      <c r="A38" s="16">
        <v>7</v>
      </c>
      <c r="B38" s="17" t="s">
        <v>26</v>
      </c>
      <c r="C38" s="17" t="s">
        <v>57</v>
      </c>
      <c r="D38" s="17" t="s">
        <v>58</v>
      </c>
      <c r="E38" s="17" t="s">
        <v>37</v>
      </c>
      <c r="F38" s="18">
        <v>15.914</v>
      </c>
      <c r="G38" s="19"/>
      <c r="H38" s="20">
        <f>F38*G38</f>
        <v>0</v>
      </c>
    </row>
    <row r="39" spans="1:8" s="6" customFormat="1" ht="13.5" customHeight="1">
      <c r="A39" s="36"/>
      <c r="B39" s="37"/>
      <c r="C39" s="37"/>
      <c r="D39" s="37" t="s">
        <v>59</v>
      </c>
      <c r="E39" s="37"/>
      <c r="F39" s="38">
        <v>15.914</v>
      </c>
      <c r="G39" s="39"/>
      <c r="H39" s="40"/>
    </row>
    <row r="40" spans="1:8" s="6" customFormat="1" ht="24" customHeight="1">
      <c r="A40" s="16">
        <v>8</v>
      </c>
      <c r="B40" s="17" t="s">
        <v>26</v>
      </c>
      <c r="C40" s="17" t="s">
        <v>60</v>
      </c>
      <c r="D40" s="17" t="s">
        <v>61</v>
      </c>
      <c r="E40" s="17" t="s">
        <v>37</v>
      </c>
      <c r="F40" s="18">
        <v>34.887</v>
      </c>
      <c r="G40" s="19"/>
      <c r="H40" s="20">
        <f>F40*G40</f>
        <v>0</v>
      </c>
    </row>
    <row r="41" spans="1:8" s="6" customFormat="1" ht="13.5" customHeight="1">
      <c r="A41" s="21"/>
      <c r="B41" s="22"/>
      <c r="C41" s="22"/>
      <c r="D41" s="22" t="s">
        <v>62</v>
      </c>
      <c r="E41" s="22"/>
      <c r="F41" s="23">
        <v>0</v>
      </c>
      <c r="G41" s="24"/>
      <c r="H41" s="25"/>
    </row>
    <row r="42" spans="1:8" s="6" customFormat="1" ht="13.5" customHeight="1">
      <c r="A42" s="26"/>
      <c r="B42" s="27"/>
      <c r="C42" s="27"/>
      <c r="D42" s="27" t="s">
        <v>63</v>
      </c>
      <c r="E42" s="27"/>
      <c r="F42" s="28">
        <v>0.36</v>
      </c>
      <c r="G42" s="29"/>
      <c r="H42" s="30"/>
    </row>
    <row r="43" spans="1:8" s="6" customFormat="1" ht="24" customHeight="1">
      <c r="A43" s="26"/>
      <c r="B43" s="27"/>
      <c r="C43" s="27"/>
      <c r="D43" s="27" t="s">
        <v>64</v>
      </c>
      <c r="E43" s="27"/>
      <c r="F43" s="28">
        <v>6.278</v>
      </c>
      <c r="G43" s="29"/>
      <c r="H43" s="30"/>
    </row>
    <row r="44" spans="1:8" s="6" customFormat="1" ht="24" customHeight="1">
      <c r="A44" s="26"/>
      <c r="B44" s="27"/>
      <c r="C44" s="27"/>
      <c r="D44" s="27" t="s">
        <v>65</v>
      </c>
      <c r="E44" s="27"/>
      <c r="F44" s="28">
        <v>28.249</v>
      </c>
      <c r="G44" s="29"/>
      <c r="H44" s="30"/>
    </row>
    <row r="45" spans="1:8" s="6" customFormat="1" ht="13.5" customHeight="1">
      <c r="A45" s="31"/>
      <c r="B45" s="32"/>
      <c r="C45" s="32"/>
      <c r="D45" s="32" t="s">
        <v>33</v>
      </c>
      <c r="E45" s="32"/>
      <c r="F45" s="33">
        <v>34.887</v>
      </c>
      <c r="G45" s="34"/>
      <c r="H45" s="35"/>
    </row>
    <row r="46" spans="1:8" s="6" customFormat="1" ht="24" customHeight="1">
      <c r="A46" s="16">
        <v>9</v>
      </c>
      <c r="B46" s="17" t="s">
        <v>26</v>
      </c>
      <c r="C46" s="17" t="s">
        <v>66</v>
      </c>
      <c r="D46" s="17" t="s">
        <v>67</v>
      </c>
      <c r="E46" s="17" t="s">
        <v>37</v>
      </c>
      <c r="F46" s="18">
        <v>1.193</v>
      </c>
      <c r="G46" s="19"/>
      <c r="H46" s="20">
        <f>F46*G46</f>
        <v>0</v>
      </c>
    </row>
    <row r="47" spans="1:8" s="6" customFormat="1" ht="13.5" customHeight="1">
      <c r="A47" s="21"/>
      <c r="B47" s="22"/>
      <c r="C47" s="22"/>
      <c r="D47" s="22" t="s">
        <v>68</v>
      </c>
      <c r="E47" s="22"/>
      <c r="F47" s="23">
        <v>0</v>
      </c>
      <c r="G47" s="24"/>
      <c r="H47" s="25"/>
    </row>
    <row r="48" spans="1:8" s="6" customFormat="1" ht="13.5" customHeight="1">
      <c r="A48" s="26"/>
      <c r="B48" s="27"/>
      <c r="C48" s="27"/>
      <c r="D48" s="27" t="s">
        <v>50</v>
      </c>
      <c r="E48" s="27"/>
      <c r="F48" s="28">
        <v>1.193</v>
      </c>
      <c r="G48" s="29"/>
      <c r="H48" s="30"/>
    </row>
    <row r="49" spans="1:8" s="6" customFormat="1" ht="13.5" customHeight="1">
      <c r="A49" s="31"/>
      <c r="B49" s="32"/>
      <c r="C49" s="32"/>
      <c r="D49" s="32" t="s">
        <v>33</v>
      </c>
      <c r="E49" s="32"/>
      <c r="F49" s="33">
        <v>1.193</v>
      </c>
      <c r="G49" s="34"/>
      <c r="H49" s="35"/>
    </row>
    <row r="50" spans="1:8" s="6" customFormat="1" ht="24" customHeight="1">
      <c r="A50" s="16">
        <v>10</v>
      </c>
      <c r="B50" s="17" t="s">
        <v>69</v>
      </c>
      <c r="C50" s="17" t="s">
        <v>70</v>
      </c>
      <c r="D50" s="17" t="s">
        <v>71</v>
      </c>
      <c r="E50" s="17" t="s">
        <v>37</v>
      </c>
      <c r="F50" s="18">
        <v>15.821</v>
      </c>
      <c r="G50" s="19"/>
      <c r="H50" s="20">
        <f>F50*G50</f>
        <v>0</v>
      </c>
    </row>
    <row r="51" spans="1:8" s="6" customFormat="1" ht="13.5" customHeight="1">
      <c r="A51" s="21"/>
      <c r="B51" s="22"/>
      <c r="C51" s="22"/>
      <c r="D51" s="22" t="s">
        <v>72</v>
      </c>
      <c r="E51" s="22"/>
      <c r="F51" s="23">
        <v>0</v>
      </c>
      <c r="G51" s="24"/>
      <c r="H51" s="25"/>
    </row>
    <row r="52" spans="1:8" s="6" customFormat="1" ht="13.5" customHeight="1">
      <c r="A52" s="31"/>
      <c r="B52" s="32"/>
      <c r="C52" s="32"/>
      <c r="D52" s="32" t="s">
        <v>49</v>
      </c>
      <c r="E52" s="32"/>
      <c r="F52" s="33">
        <v>15.82135</v>
      </c>
      <c r="G52" s="34"/>
      <c r="H52" s="35"/>
    </row>
    <row r="53" spans="1:8" s="6" customFormat="1" ht="24" customHeight="1">
      <c r="A53" s="16">
        <v>11</v>
      </c>
      <c r="B53" s="17" t="s">
        <v>26</v>
      </c>
      <c r="C53" s="17" t="s">
        <v>73</v>
      </c>
      <c r="D53" s="17" t="s">
        <v>74</v>
      </c>
      <c r="E53" s="17" t="s">
        <v>37</v>
      </c>
      <c r="F53" s="18">
        <v>0.38</v>
      </c>
      <c r="G53" s="19"/>
      <c r="H53" s="20">
        <f>F53*G53</f>
        <v>0</v>
      </c>
    </row>
    <row r="54" spans="1:8" s="6" customFormat="1" ht="13.5" customHeight="1">
      <c r="A54" s="36"/>
      <c r="B54" s="37"/>
      <c r="C54" s="37"/>
      <c r="D54" s="37" t="s">
        <v>38</v>
      </c>
      <c r="E54" s="37"/>
      <c r="F54" s="38">
        <v>0.38</v>
      </c>
      <c r="G54" s="39"/>
      <c r="H54" s="40"/>
    </row>
    <row r="55" spans="1:8" s="6" customFormat="1" ht="24" customHeight="1">
      <c r="A55" s="16">
        <v>12</v>
      </c>
      <c r="B55" s="17" t="s">
        <v>26</v>
      </c>
      <c r="C55" s="17" t="s">
        <v>75</v>
      </c>
      <c r="D55" s="17" t="s">
        <v>76</v>
      </c>
      <c r="E55" s="17" t="s">
        <v>37</v>
      </c>
      <c r="F55" s="18">
        <v>15.914</v>
      </c>
      <c r="G55" s="19"/>
      <c r="H55" s="20">
        <f>F55*G55</f>
        <v>0</v>
      </c>
    </row>
    <row r="56" spans="1:8" s="6" customFormat="1" ht="34.5" customHeight="1">
      <c r="A56" s="21"/>
      <c r="B56" s="22"/>
      <c r="C56" s="22"/>
      <c r="D56" s="22" t="s">
        <v>77</v>
      </c>
      <c r="E56" s="22"/>
      <c r="F56" s="23">
        <v>0</v>
      </c>
      <c r="G56" s="24"/>
      <c r="H56" s="25"/>
    </row>
    <row r="57" spans="1:8" s="6" customFormat="1" ht="24" customHeight="1">
      <c r="A57" s="26"/>
      <c r="B57" s="27"/>
      <c r="C57" s="27"/>
      <c r="D57" s="27" t="s">
        <v>78</v>
      </c>
      <c r="E57" s="27"/>
      <c r="F57" s="28">
        <v>0</v>
      </c>
      <c r="G57" s="29"/>
      <c r="H57" s="30"/>
    </row>
    <row r="58" spans="1:8" s="6" customFormat="1" ht="13.5" customHeight="1">
      <c r="A58" s="26"/>
      <c r="B58" s="27"/>
      <c r="C58" s="27"/>
      <c r="D58" s="27" t="s">
        <v>79</v>
      </c>
      <c r="E58" s="27"/>
      <c r="F58" s="28">
        <v>0</v>
      </c>
      <c r="G58" s="29"/>
      <c r="H58" s="30"/>
    </row>
    <row r="59" spans="1:8" s="6" customFormat="1" ht="24" customHeight="1">
      <c r="A59" s="26"/>
      <c r="B59" s="27"/>
      <c r="C59" s="27"/>
      <c r="D59" s="27" t="s">
        <v>64</v>
      </c>
      <c r="E59" s="27"/>
      <c r="F59" s="28">
        <v>6.278</v>
      </c>
      <c r="G59" s="29"/>
      <c r="H59" s="30"/>
    </row>
    <row r="60" spans="1:8" s="6" customFormat="1" ht="13.5" customHeight="1">
      <c r="A60" s="26"/>
      <c r="B60" s="27"/>
      <c r="C60" s="27"/>
      <c r="D60" s="27" t="s">
        <v>45</v>
      </c>
      <c r="E60" s="27"/>
      <c r="F60" s="28">
        <v>1.79375</v>
      </c>
      <c r="G60" s="29"/>
      <c r="H60" s="30"/>
    </row>
    <row r="61" spans="1:8" s="6" customFormat="1" ht="13.5" customHeight="1">
      <c r="A61" s="26"/>
      <c r="B61" s="27"/>
      <c r="C61" s="27"/>
      <c r="D61" s="27" t="s">
        <v>46</v>
      </c>
      <c r="E61" s="27"/>
      <c r="F61" s="28">
        <v>1.265</v>
      </c>
      <c r="G61" s="29"/>
      <c r="H61" s="30"/>
    </row>
    <row r="62" spans="1:8" s="6" customFormat="1" ht="13.5" customHeight="1">
      <c r="A62" s="26"/>
      <c r="B62" s="27"/>
      <c r="C62" s="27"/>
      <c r="D62" s="27" t="s">
        <v>80</v>
      </c>
      <c r="E62" s="27"/>
      <c r="F62" s="28">
        <v>0.6375</v>
      </c>
      <c r="G62" s="29"/>
      <c r="H62" s="30"/>
    </row>
    <row r="63" spans="1:8" s="6" customFormat="1" ht="24" customHeight="1">
      <c r="A63" s="26"/>
      <c r="B63" s="27"/>
      <c r="C63" s="27"/>
      <c r="D63" s="27" t="s">
        <v>81</v>
      </c>
      <c r="E63" s="27"/>
      <c r="F63" s="28">
        <v>4.7463</v>
      </c>
      <c r="G63" s="29"/>
      <c r="H63" s="30"/>
    </row>
    <row r="64" spans="1:8" s="6" customFormat="1" ht="13.5" customHeight="1">
      <c r="A64" s="26"/>
      <c r="B64" s="27"/>
      <c r="C64" s="27"/>
      <c r="D64" s="27" t="s">
        <v>50</v>
      </c>
      <c r="E64" s="27"/>
      <c r="F64" s="28">
        <v>1.193</v>
      </c>
      <c r="G64" s="29"/>
      <c r="H64" s="30"/>
    </row>
    <row r="65" spans="1:8" s="6" customFormat="1" ht="13.5" customHeight="1">
      <c r="A65" s="31"/>
      <c r="B65" s="32"/>
      <c r="C65" s="32"/>
      <c r="D65" s="32" t="s">
        <v>33</v>
      </c>
      <c r="E65" s="32"/>
      <c r="F65" s="33">
        <v>15.91355</v>
      </c>
      <c r="G65" s="34"/>
      <c r="H65" s="35"/>
    </row>
    <row r="66" spans="1:8" s="6" customFormat="1" ht="24" customHeight="1">
      <c r="A66" s="16">
        <v>13</v>
      </c>
      <c r="B66" s="17" t="s">
        <v>26</v>
      </c>
      <c r="C66" s="17" t="s">
        <v>82</v>
      </c>
      <c r="D66" s="17" t="s">
        <v>83</v>
      </c>
      <c r="E66" s="17" t="s">
        <v>37</v>
      </c>
      <c r="F66" s="18">
        <v>15.914</v>
      </c>
      <c r="G66" s="19"/>
      <c r="H66" s="20">
        <f>F66*G66</f>
        <v>0</v>
      </c>
    </row>
    <row r="67" spans="1:8" s="6" customFormat="1" ht="34.5" customHeight="1">
      <c r="A67" s="21"/>
      <c r="B67" s="22"/>
      <c r="C67" s="22"/>
      <c r="D67" s="22" t="s">
        <v>77</v>
      </c>
      <c r="E67" s="22"/>
      <c r="F67" s="23">
        <v>0</v>
      </c>
      <c r="G67" s="24"/>
      <c r="H67" s="25"/>
    </row>
    <row r="68" spans="1:8" s="6" customFormat="1" ht="24" customHeight="1">
      <c r="A68" s="26"/>
      <c r="B68" s="27"/>
      <c r="C68" s="27"/>
      <c r="D68" s="27" t="s">
        <v>84</v>
      </c>
      <c r="E68" s="27"/>
      <c r="F68" s="28">
        <v>0</v>
      </c>
      <c r="G68" s="29"/>
      <c r="H68" s="30"/>
    </row>
    <row r="69" spans="1:8" s="6" customFormat="1" ht="13.5" customHeight="1">
      <c r="A69" s="26"/>
      <c r="B69" s="27"/>
      <c r="C69" s="27"/>
      <c r="D69" s="27" t="s">
        <v>79</v>
      </c>
      <c r="E69" s="27"/>
      <c r="F69" s="28">
        <v>0</v>
      </c>
      <c r="G69" s="29"/>
      <c r="H69" s="30"/>
    </row>
    <row r="70" spans="1:8" s="6" customFormat="1" ht="13.5" customHeight="1">
      <c r="A70" s="31"/>
      <c r="B70" s="32"/>
      <c r="C70" s="32"/>
      <c r="D70" s="32" t="s">
        <v>85</v>
      </c>
      <c r="E70" s="32"/>
      <c r="F70" s="33">
        <v>15.914</v>
      </c>
      <c r="G70" s="34"/>
      <c r="H70" s="35"/>
    </row>
    <row r="71" spans="1:8" s="6" customFormat="1" ht="13.5" customHeight="1">
      <c r="A71" s="16">
        <v>14</v>
      </c>
      <c r="B71" s="17" t="s">
        <v>26</v>
      </c>
      <c r="C71" s="17" t="s">
        <v>86</v>
      </c>
      <c r="D71" s="17" t="s">
        <v>87</v>
      </c>
      <c r="E71" s="17" t="s">
        <v>37</v>
      </c>
      <c r="F71" s="18">
        <v>31.122</v>
      </c>
      <c r="G71" s="19"/>
      <c r="H71" s="20">
        <f>F71*G71</f>
        <v>0</v>
      </c>
    </row>
    <row r="72" spans="1:8" s="6" customFormat="1" ht="13.5" customHeight="1">
      <c r="A72" s="21"/>
      <c r="B72" s="22"/>
      <c r="C72" s="22"/>
      <c r="D72" s="22" t="s">
        <v>88</v>
      </c>
      <c r="E72" s="22"/>
      <c r="F72" s="23">
        <v>0</v>
      </c>
      <c r="G72" s="24"/>
      <c r="H72" s="25"/>
    </row>
    <row r="73" spans="1:8" s="6" customFormat="1" ht="13.5" customHeight="1">
      <c r="A73" s="26"/>
      <c r="B73" s="27"/>
      <c r="C73" s="27"/>
      <c r="D73" s="27" t="s">
        <v>89</v>
      </c>
      <c r="E73" s="27"/>
      <c r="F73" s="28">
        <v>0.68</v>
      </c>
      <c r="G73" s="29"/>
      <c r="H73" s="30"/>
    </row>
    <row r="74" spans="1:8" s="6" customFormat="1" ht="13.5" customHeight="1">
      <c r="A74" s="26"/>
      <c r="B74" s="27"/>
      <c r="C74" s="27"/>
      <c r="D74" s="27" t="s">
        <v>90</v>
      </c>
      <c r="E74" s="27"/>
      <c r="F74" s="28">
        <v>0.72</v>
      </c>
      <c r="G74" s="29"/>
      <c r="H74" s="30"/>
    </row>
    <row r="75" spans="1:8" s="6" customFormat="1" ht="24" customHeight="1">
      <c r="A75" s="26"/>
      <c r="B75" s="27"/>
      <c r="C75" s="27"/>
      <c r="D75" s="27" t="s">
        <v>91</v>
      </c>
      <c r="E75" s="27"/>
      <c r="F75" s="28">
        <v>12.556</v>
      </c>
      <c r="G75" s="29"/>
      <c r="H75" s="30"/>
    </row>
    <row r="76" spans="1:8" s="6" customFormat="1" ht="13.5" customHeight="1">
      <c r="A76" s="26"/>
      <c r="B76" s="27"/>
      <c r="C76" s="27"/>
      <c r="D76" s="27" t="s">
        <v>92</v>
      </c>
      <c r="E76" s="27"/>
      <c r="F76" s="28">
        <v>6.906</v>
      </c>
      <c r="G76" s="29"/>
      <c r="H76" s="30"/>
    </row>
    <row r="77" spans="1:8" s="6" customFormat="1" ht="13.5" customHeight="1">
      <c r="A77" s="26"/>
      <c r="B77" s="27"/>
      <c r="C77" s="27"/>
      <c r="D77" s="27" t="s">
        <v>93</v>
      </c>
      <c r="E77" s="27"/>
      <c r="F77" s="28">
        <v>10.08</v>
      </c>
      <c r="G77" s="29"/>
      <c r="H77" s="30"/>
    </row>
    <row r="78" spans="1:8" s="6" customFormat="1" ht="13.5" customHeight="1">
      <c r="A78" s="26"/>
      <c r="B78" s="27"/>
      <c r="C78" s="27"/>
      <c r="D78" s="27" t="s">
        <v>94</v>
      </c>
      <c r="E78" s="27"/>
      <c r="F78" s="28">
        <v>0.18</v>
      </c>
      <c r="G78" s="29"/>
      <c r="H78" s="30"/>
    </row>
    <row r="79" spans="1:8" s="6" customFormat="1" ht="13.5" customHeight="1">
      <c r="A79" s="31"/>
      <c r="B79" s="32"/>
      <c r="C79" s="32"/>
      <c r="D79" s="32" t="s">
        <v>33</v>
      </c>
      <c r="E79" s="32"/>
      <c r="F79" s="33">
        <v>31.122</v>
      </c>
      <c r="G79" s="34"/>
      <c r="H79" s="35"/>
    </row>
    <row r="80" spans="1:8" s="6" customFormat="1" ht="39.75" customHeight="1">
      <c r="A80" s="16">
        <v>15</v>
      </c>
      <c r="B80" s="17" t="s">
        <v>26</v>
      </c>
      <c r="C80" s="17" t="s">
        <v>95</v>
      </c>
      <c r="D80" s="17" t="s">
        <v>945</v>
      </c>
      <c r="E80" s="17" t="s">
        <v>37</v>
      </c>
      <c r="F80" s="18">
        <v>29.862</v>
      </c>
      <c r="G80" s="19"/>
      <c r="H80" s="20">
        <f>F80*G80</f>
        <v>0</v>
      </c>
    </row>
    <row r="81" spans="1:8" s="6" customFormat="1" ht="24" customHeight="1">
      <c r="A81" s="21"/>
      <c r="B81" s="22"/>
      <c r="C81" s="22"/>
      <c r="D81" s="22" t="s">
        <v>96</v>
      </c>
      <c r="E81" s="22"/>
      <c r="F81" s="23">
        <v>0</v>
      </c>
      <c r="G81" s="24"/>
      <c r="H81" s="25"/>
    </row>
    <row r="82" spans="1:8" s="6" customFormat="1" ht="13.5" customHeight="1">
      <c r="A82" s="26"/>
      <c r="B82" s="27"/>
      <c r="C82" s="27"/>
      <c r="D82" s="27" t="s">
        <v>45</v>
      </c>
      <c r="E82" s="27"/>
      <c r="F82" s="28">
        <v>1.79375</v>
      </c>
      <c r="G82" s="29"/>
      <c r="H82" s="30"/>
    </row>
    <row r="83" spans="1:8" s="6" customFormat="1" ht="13.5" customHeight="1">
      <c r="A83" s="26"/>
      <c r="B83" s="27"/>
      <c r="C83" s="27"/>
      <c r="D83" s="27" t="s">
        <v>46</v>
      </c>
      <c r="E83" s="27"/>
      <c r="F83" s="28">
        <v>1.265</v>
      </c>
      <c r="G83" s="29"/>
      <c r="H83" s="30"/>
    </row>
    <row r="84" spans="1:8" s="6" customFormat="1" ht="24" customHeight="1">
      <c r="A84" s="26"/>
      <c r="B84" s="27"/>
      <c r="C84" s="27"/>
      <c r="D84" s="27" t="s">
        <v>47</v>
      </c>
      <c r="E84" s="27"/>
      <c r="F84" s="28">
        <v>1.63</v>
      </c>
      <c r="G84" s="29"/>
      <c r="H84" s="30"/>
    </row>
    <row r="85" spans="1:8" s="6" customFormat="1" ht="24" customHeight="1">
      <c r="A85" s="26"/>
      <c r="B85" s="27"/>
      <c r="C85" s="27"/>
      <c r="D85" s="27" t="s">
        <v>41</v>
      </c>
      <c r="E85" s="27"/>
      <c r="F85" s="28">
        <v>10.3658</v>
      </c>
      <c r="G85" s="29"/>
      <c r="H85" s="30"/>
    </row>
    <row r="86" spans="1:8" s="6" customFormat="1" ht="13.5" customHeight="1">
      <c r="A86" s="26"/>
      <c r="B86" s="27"/>
      <c r="C86" s="27"/>
      <c r="D86" s="27" t="s">
        <v>97</v>
      </c>
      <c r="E86" s="27"/>
      <c r="F86" s="28">
        <v>-7.74</v>
      </c>
      <c r="G86" s="29"/>
      <c r="H86" s="30"/>
    </row>
    <row r="87" spans="1:8" s="6" customFormat="1" ht="24" customHeight="1">
      <c r="A87" s="26"/>
      <c r="B87" s="27"/>
      <c r="C87" s="27"/>
      <c r="D87" s="27" t="s">
        <v>48</v>
      </c>
      <c r="E87" s="27"/>
      <c r="F87" s="28">
        <v>4.1425</v>
      </c>
      <c r="G87" s="29"/>
      <c r="H87" s="30"/>
    </row>
    <row r="88" spans="1:8" s="6" customFormat="1" ht="24" customHeight="1">
      <c r="A88" s="26"/>
      <c r="B88" s="27"/>
      <c r="C88" s="27"/>
      <c r="D88" s="27" t="s">
        <v>98</v>
      </c>
      <c r="E88" s="27"/>
      <c r="F88" s="28">
        <v>1.3909</v>
      </c>
      <c r="G88" s="29"/>
      <c r="H88" s="30"/>
    </row>
    <row r="89" spans="1:8" s="6" customFormat="1" ht="13.5" customHeight="1">
      <c r="A89" s="26"/>
      <c r="B89" s="27"/>
      <c r="C89" s="27"/>
      <c r="D89" s="27" t="s">
        <v>49</v>
      </c>
      <c r="E89" s="27"/>
      <c r="F89" s="28">
        <v>15.82135</v>
      </c>
      <c r="G89" s="29"/>
      <c r="H89" s="30"/>
    </row>
    <row r="90" spans="1:8" s="6" customFormat="1" ht="13.5" customHeight="1">
      <c r="A90" s="26"/>
      <c r="B90" s="27"/>
      <c r="C90" s="27"/>
      <c r="D90" s="27" t="s">
        <v>50</v>
      </c>
      <c r="E90" s="27"/>
      <c r="F90" s="28">
        <v>1.193</v>
      </c>
      <c r="G90" s="29"/>
      <c r="H90" s="30"/>
    </row>
    <row r="91" spans="1:8" s="6" customFormat="1" ht="13.5" customHeight="1">
      <c r="A91" s="31"/>
      <c r="B91" s="32"/>
      <c r="C91" s="32"/>
      <c r="D91" s="32" t="s">
        <v>33</v>
      </c>
      <c r="E91" s="32"/>
      <c r="F91" s="33">
        <v>29.8623</v>
      </c>
      <c r="G91" s="34"/>
      <c r="H91" s="35"/>
    </row>
    <row r="92" spans="1:8" s="6" customFormat="1" ht="39.75" customHeight="1">
      <c r="A92" s="16">
        <v>16</v>
      </c>
      <c r="B92" s="17" t="s">
        <v>26</v>
      </c>
      <c r="C92" s="17" t="s">
        <v>99</v>
      </c>
      <c r="D92" s="17" t="s">
        <v>952</v>
      </c>
      <c r="E92" s="17" t="s">
        <v>37</v>
      </c>
      <c r="F92" s="18">
        <v>30.977</v>
      </c>
      <c r="G92" s="19"/>
      <c r="H92" s="20">
        <f>F92*G92</f>
        <v>0</v>
      </c>
    </row>
    <row r="93" spans="1:8" s="6" customFormat="1" ht="13.5" customHeight="1">
      <c r="A93" s="21"/>
      <c r="B93" s="22"/>
      <c r="C93" s="22"/>
      <c r="D93" s="22" t="s">
        <v>100</v>
      </c>
      <c r="E93" s="22"/>
      <c r="F93" s="23">
        <v>7.74</v>
      </c>
      <c r="G93" s="24"/>
      <c r="H93" s="25"/>
    </row>
    <row r="94" spans="1:8" s="6" customFormat="1" ht="34.5" customHeight="1">
      <c r="A94" s="26"/>
      <c r="B94" s="27"/>
      <c r="C94" s="27"/>
      <c r="D94" s="27" t="s">
        <v>42</v>
      </c>
      <c r="E94" s="27"/>
      <c r="F94" s="28">
        <v>25.0622</v>
      </c>
      <c r="G94" s="29"/>
      <c r="H94" s="30"/>
    </row>
    <row r="95" spans="1:8" s="6" customFormat="1" ht="13.5" customHeight="1">
      <c r="A95" s="26"/>
      <c r="B95" s="27"/>
      <c r="C95" s="27"/>
      <c r="D95" s="27" t="s">
        <v>43</v>
      </c>
      <c r="E95" s="27"/>
      <c r="F95" s="28">
        <v>-0.4344</v>
      </c>
      <c r="G95" s="29"/>
      <c r="H95" s="30"/>
    </row>
    <row r="96" spans="1:8" s="6" customFormat="1" ht="24" customHeight="1">
      <c r="A96" s="26"/>
      <c r="B96" s="27"/>
      <c r="C96" s="27"/>
      <c r="D96" s="27" t="s">
        <v>101</v>
      </c>
      <c r="E96" s="27"/>
      <c r="F96" s="28">
        <v>-1.3909</v>
      </c>
      <c r="G96" s="29"/>
      <c r="H96" s="30"/>
    </row>
    <row r="97" spans="1:8" s="6" customFormat="1" ht="13.5" customHeight="1">
      <c r="A97" s="31"/>
      <c r="B97" s="32"/>
      <c r="C97" s="32"/>
      <c r="D97" s="32" t="s">
        <v>33</v>
      </c>
      <c r="E97" s="32"/>
      <c r="F97" s="33">
        <v>30.9769</v>
      </c>
      <c r="G97" s="34"/>
      <c r="H97" s="35"/>
    </row>
    <row r="98" spans="1:8" s="6" customFormat="1" ht="13.5" customHeight="1">
      <c r="A98" s="16">
        <v>17</v>
      </c>
      <c r="B98" s="17" t="s">
        <v>26</v>
      </c>
      <c r="C98" s="17" t="s">
        <v>102</v>
      </c>
      <c r="D98" s="17" t="s">
        <v>103</v>
      </c>
      <c r="E98" s="17" t="s">
        <v>104</v>
      </c>
      <c r="F98" s="18">
        <v>21.79</v>
      </c>
      <c r="G98" s="19"/>
      <c r="H98" s="20">
        <f>F98*G98</f>
        <v>0</v>
      </c>
    </row>
    <row r="99" spans="1:8" s="6" customFormat="1" ht="24" customHeight="1">
      <c r="A99" s="21"/>
      <c r="B99" s="22"/>
      <c r="C99" s="22"/>
      <c r="D99" s="22" t="s">
        <v>105</v>
      </c>
      <c r="E99" s="22"/>
      <c r="F99" s="23">
        <v>0</v>
      </c>
      <c r="G99" s="24"/>
      <c r="H99" s="25"/>
    </row>
    <row r="100" spans="1:8" s="6" customFormat="1" ht="24" customHeight="1">
      <c r="A100" s="26"/>
      <c r="B100" s="27"/>
      <c r="C100" s="27"/>
      <c r="D100" s="27" t="s">
        <v>106</v>
      </c>
      <c r="E100" s="27"/>
      <c r="F100" s="28">
        <v>0</v>
      </c>
      <c r="G100" s="29"/>
      <c r="H100" s="30"/>
    </row>
    <row r="101" spans="1:8" s="6" customFormat="1" ht="13.5" customHeight="1">
      <c r="A101" s="26"/>
      <c r="B101" s="27"/>
      <c r="C101" s="27"/>
      <c r="D101" s="27" t="s">
        <v>107</v>
      </c>
      <c r="E101" s="27"/>
      <c r="F101" s="28">
        <v>5.55</v>
      </c>
      <c r="G101" s="29"/>
      <c r="H101" s="30"/>
    </row>
    <row r="102" spans="1:8" s="6" customFormat="1" ht="13.5" customHeight="1">
      <c r="A102" s="26"/>
      <c r="B102" s="27"/>
      <c r="C102" s="27"/>
      <c r="D102" s="27" t="s">
        <v>108</v>
      </c>
      <c r="E102" s="27"/>
      <c r="F102" s="28">
        <v>16.24</v>
      </c>
      <c r="G102" s="29"/>
      <c r="H102" s="30"/>
    </row>
    <row r="103" spans="1:8" s="6" customFormat="1" ht="13.5" customHeight="1">
      <c r="A103" s="31"/>
      <c r="B103" s="32"/>
      <c r="C103" s="32"/>
      <c r="D103" s="32" t="s">
        <v>33</v>
      </c>
      <c r="E103" s="32"/>
      <c r="F103" s="33">
        <v>21.79</v>
      </c>
      <c r="G103" s="34"/>
      <c r="H103" s="35"/>
    </row>
    <row r="104" spans="1:8" s="6" customFormat="1" ht="24" customHeight="1">
      <c r="A104" s="16">
        <v>18</v>
      </c>
      <c r="B104" s="17" t="s">
        <v>26</v>
      </c>
      <c r="C104" s="17" t="s">
        <v>109</v>
      </c>
      <c r="D104" s="17" t="s">
        <v>110</v>
      </c>
      <c r="E104" s="17" t="s">
        <v>104</v>
      </c>
      <c r="F104" s="18">
        <v>9.11</v>
      </c>
      <c r="G104" s="19"/>
      <c r="H104" s="20">
        <f>F104*G104</f>
        <v>0</v>
      </c>
    </row>
    <row r="105" spans="1:8" s="6" customFormat="1" ht="13.5" customHeight="1">
      <c r="A105" s="21"/>
      <c r="B105" s="22"/>
      <c r="C105" s="22"/>
      <c r="D105" s="22" t="s">
        <v>111</v>
      </c>
      <c r="E105" s="22"/>
      <c r="F105" s="23">
        <v>0</v>
      </c>
      <c r="G105" s="24"/>
      <c r="H105" s="25"/>
    </row>
    <row r="106" spans="1:8" s="6" customFormat="1" ht="13.5" customHeight="1">
      <c r="A106" s="26"/>
      <c r="B106" s="27"/>
      <c r="C106" s="27"/>
      <c r="D106" s="27" t="s">
        <v>112</v>
      </c>
      <c r="E106" s="27"/>
      <c r="F106" s="28">
        <v>4.41</v>
      </c>
      <c r="G106" s="29"/>
      <c r="H106" s="30"/>
    </row>
    <row r="107" spans="1:8" s="6" customFormat="1" ht="13.5" customHeight="1">
      <c r="A107" s="26"/>
      <c r="B107" s="27"/>
      <c r="C107" s="27"/>
      <c r="D107" s="27" t="s">
        <v>113</v>
      </c>
      <c r="E107" s="27"/>
      <c r="F107" s="28">
        <v>4.7</v>
      </c>
      <c r="G107" s="29"/>
      <c r="H107" s="30"/>
    </row>
    <row r="108" spans="1:8" s="6" customFormat="1" ht="13.5" customHeight="1">
      <c r="A108" s="31"/>
      <c r="B108" s="32"/>
      <c r="C108" s="32"/>
      <c r="D108" s="32" t="s">
        <v>33</v>
      </c>
      <c r="E108" s="32"/>
      <c r="F108" s="33">
        <v>9.11</v>
      </c>
      <c r="G108" s="34"/>
      <c r="H108" s="35"/>
    </row>
    <row r="109" spans="1:8" s="6" customFormat="1" ht="13.5" customHeight="1">
      <c r="A109" s="16">
        <v>19</v>
      </c>
      <c r="B109" s="17" t="s">
        <v>26</v>
      </c>
      <c r="C109" s="17" t="s">
        <v>114</v>
      </c>
      <c r="D109" s="17" t="s">
        <v>115</v>
      </c>
      <c r="E109" s="17" t="s">
        <v>104</v>
      </c>
      <c r="F109" s="18">
        <v>1.26</v>
      </c>
      <c r="G109" s="19"/>
      <c r="H109" s="20">
        <f>F109*G109</f>
        <v>0</v>
      </c>
    </row>
    <row r="110" spans="1:8" s="6" customFormat="1" ht="13.5" customHeight="1">
      <c r="A110" s="21"/>
      <c r="B110" s="22"/>
      <c r="C110" s="22"/>
      <c r="D110" s="22" t="s">
        <v>116</v>
      </c>
      <c r="E110" s="22"/>
      <c r="F110" s="23">
        <v>0</v>
      </c>
      <c r="G110" s="24"/>
      <c r="H110" s="25"/>
    </row>
    <row r="111" spans="1:8" s="6" customFormat="1" ht="13.5" customHeight="1">
      <c r="A111" s="26"/>
      <c r="B111" s="27"/>
      <c r="C111" s="27"/>
      <c r="D111" s="27" t="s">
        <v>117</v>
      </c>
      <c r="E111" s="27"/>
      <c r="F111" s="28">
        <v>0.36</v>
      </c>
      <c r="G111" s="29"/>
      <c r="H111" s="30"/>
    </row>
    <row r="112" spans="1:8" s="6" customFormat="1" ht="13.5" customHeight="1">
      <c r="A112" s="26"/>
      <c r="B112" s="27"/>
      <c r="C112" s="27"/>
      <c r="D112" s="27" t="s">
        <v>118</v>
      </c>
      <c r="E112" s="27"/>
      <c r="F112" s="28">
        <v>0.9</v>
      </c>
      <c r="G112" s="29"/>
      <c r="H112" s="30"/>
    </row>
    <row r="113" spans="1:8" s="6" customFormat="1" ht="13.5" customHeight="1">
      <c r="A113" s="31"/>
      <c r="B113" s="32"/>
      <c r="C113" s="32"/>
      <c r="D113" s="32" t="s">
        <v>33</v>
      </c>
      <c r="E113" s="32"/>
      <c r="F113" s="33">
        <v>1.26</v>
      </c>
      <c r="G113" s="34"/>
      <c r="H113" s="35"/>
    </row>
    <row r="114" spans="1:8" s="6" customFormat="1" ht="13.5" customHeight="1">
      <c r="A114" s="16">
        <v>20</v>
      </c>
      <c r="B114" s="17" t="s">
        <v>26</v>
      </c>
      <c r="C114" s="17" t="s">
        <v>119</v>
      </c>
      <c r="D114" s="17" t="s">
        <v>120</v>
      </c>
      <c r="E114" s="17" t="s">
        <v>104</v>
      </c>
      <c r="F114" s="18">
        <v>26.825</v>
      </c>
      <c r="G114" s="19"/>
      <c r="H114" s="20">
        <f>F114*G114</f>
        <v>0</v>
      </c>
    </row>
    <row r="115" spans="1:8" s="6" customFormat="1" ht="13.5" customHeight="1">
      <c r="A115" s="21"/>
      <c r="B115" s="22"/>
      <c r="C115" s="22"/>
      <c r="D115" s="22" t="s">
        <v>121</v>
      </c>
      <c r="E115" s="22"/>
      <c r="F115" s="23">
        <v>0</v>
      </c>
      <c r="G115" s="24"/>
      <c r="H115" s="25"/>
    </row>
    <row r="116" spans="1:8" s="6" customFormat="1" ht="13.5" customHeight="1">
      <c r="A116" s="26"/>
      <c r="B116" s="27"/>
      <c r="C116" s="27"/>
      <c r="D116" s="27" t="s">
        <v>122</v>
      </c>
      <c r="E116" s="27"/>
      <c r="F116" s="28">
        <v>0.15</v>
      </c>
      <c r="G116" s="29"/>
      <c r="H116" s="30"/>
    </row>
    <row r="117" spans="1:8" s="6" customFormat="1" ht="13.5" customHeight="1">
      <c r="A117" s="26"/>
      <c r="B117" s="27"/>
      <c r="C117" s="27"/>
      <c r="D117" s="27" t="s">
        <v>123</v>
      </c>
      <c r="E117" s="27"/>
      <c r="F117" s="28">
        <v>9.325</v>
      </c>
      <c r="G117" s="29"/>
      <c r="H117" s="30"/>
    </row>
    <row r="118" spans="1:8" s="6" customFormat="1" ht="13.5" customHeight="1">
      <c r="A118" s="26"/>
      <c r="B118" s="27"/>
      <c r="C118" s="27"/>
      <c r="D118" s="27" t="s">
        <v>124</v>
      </c>
      <c r="E118" s="27"/>
      <c r="F118" s="28">
        <v>6.55</v>
      </c>
      <c r="G118" s="29"/>
      <c r="H118" s="30"/>
    </row>
    <row r="119" spans="1:8" s="6" customFormat="1" ht="13.5" customHeight="1">
      <c r="A119" s="26"/>
      <c r="B119" s="27"/>
      <c r="C119" s="27"/>
      <c r="D119" s="27" t="s">
        <v>125</v>
      </c>
      <c r="E119" s="27"/>
      <c r="F119" s="28">
        <v>1.32</v>
      </c>
      <c r="G119" s="29"/>
      <c r="H119" s="30"/>
    </row>
    <row r="120" spans="1:8" s="6" customFormat="1" ht="13.5" customHeight="1">
      <c r="A120" s="26"/>
      <c r="B120" s="27"/>
      <c r="C120" s="27"/>
      <c r="D120" s="27" t="s">
        <v>126</v>
      </c>
      <c r="E120" s="27"/>
      <c r="F120" s="28">
        <v>3.63</v>
      </c>
      <c r="G120" s="29"/>
      <c r="H120" s="30"/>
    </row>
    <row r="121" spans="1:8" s="6" customFormat="1" ht="13.5" customHeight="1">
      <c r="A121" s="26"/>
      <c r="B121" s="27"/>
      <c r="C121" s="27"/>
      <c r="D121" s="27" t="s">
        <v>127</v>
      </c>
      <c r="E121" s="27"/>
      <c r="F121" s="28">
        <v>2.91</v>
      </c>
      <c r="G121" s="29"/>
      <c r="H121" s="30"/>
    </row>
    <row r="122" spans="1:8" s="6" customFormat="1" ht="13.5" customHeight="1">
      <c r="A122" s="26"/>
      <c r="B122" s="27"/>
      <c r="C122" s="27"/>
      <c r="D122" s="27" t="s">
        <v>128</v>
      </c>
      <c r="E122" s="27"/>
      <c r="F122" s="28">
        <v>1.44</v>
      </c>
      <c r="G122" s="29"/>
      <c r="H122" s="30"/>
    </row>
    <row r="123" spans="1:8" s="6" customFormat="1" ht="13.5" customHeight="1">
      <c r="A123" s="26"/>
      <c r="B123" s="27"/>
      <c r="C123" s="27"/>
      <c r="D123" s="27" t="s">
        <v>129</v>
      </c>
      <c r="E123" s="27"/>
      <c r="F123" s="28">
        <v>1.5</v>
      </c>
      <c r="G123" s="29"/>
      <c r="H123" s="30"/>
    </row>
    <row r="124" spans="1:8" s="6" customFormat="1" ht="13.5" customHeight="1">
      <c r="A124" s="31"/>
      <c r="B124" s="32"/>
      <c r="C124" s="32"/>
      <c r="D124" s="32" t="s">
        <v>33</v>
      </c>
      <c r="E124" s="32"/>
      <c r="F124" s="33">
        <v>26.825</v>
      </c>
      <c r="G124" s="34"/>
      <c r="H124" s="35"/>
    </row>
    <row r="125" spans="1:8" s="6" customFormat="1" ht="13.5" customHeight="1">
      <c r="A125" s="16">
        <v>21</v>
      </c>
      <c r="B125" s="17" t="s">
        <v>26</v>
      </c>
      <c r="C125" s="17" t="s">
        <v>130</v>
      </c>
      <c r="D125" s="17" t="s">
        <v>131</v>
      </c>
      <c r="E125" s="17" t="s">
        <v>104</v>
      </c>
      <c r="F125" s="18">
        <v>24.7</v>
      </c>
      <c r="G125" s="19"/>
      <c r="H125" s="20">
        <f>F125*G125</f>
        <v>0</v>
      </c>
    </row>
    <row r="126" spans="1:8" s="6" customFormat="1" ht="13.5" customHeight="1">
      <c r="A126" s="21"/>
      <c r="B126" s="22"/>
      <c r="C126" s="22"/>
      <c r="D126" s="22" t="s">
        <v>132</v>
      </c>
      <c r="E126" s="22"/>
      <c r="F126" s="23">
        <v>0</v>
      </c>
      <c r="G126" s="24"/>
      <c r="H126" s="25"/>
    </row>
    <row r="127" spans="1:8" s="6" customFormat="1" ht="13.5" customHeight="1">
      <c r="A127" s="26"/>
      <c r="B127" s="27"/>
      <c r="C127" s="27"/>
      <c r="D127" s="27" t="s">
        <v>133</v>
      </c>
      <c r="E127" s="27"/>
      <c r="F127" s="28">
        <v>8.135</v>
      </c>
      <c r="G127" s="29"/>
      <c r="H127" s="30"/>
    </row>
    <row r="128" spans="1:8" s="6" customFormat="1" ht="13.5" customHeight="1">
      <c r="A128" s="26"/>
      <c r="B128" s="27"/>
      <c r="C128" s="27"/>
      <c r="D128" s="27" t="s">
        <v>134</v>
      </c>
      <c r="E128" s="27"/>
      <c r="F128" s="28">
        <v>16.565</v>
      </c>
      <c r="G128" s="29"/>
      <c r="H128" s="30"/>
    </row>
    <row r="129" spans="1:8" s="6" customFormat="1" ht="13.5" customHeight="1">
      <c r="A129" s="31"/>
      <c r="B129" s="32"/>
      <c r="C129" s="32"/>
      <c r="D129" s="32" t="s">
        <v>33</v>
      </c>
      <c r="E129" s="32"/>
      <c r="F129" s="33">
        <v>24.7</v>
      </c>
      <c r="G129" s="34"/>
      <c r="H129" s="35"/>
    </row>
    <row r="130" spans="1:8" s="6" customFormat="1" ht="13.5" customHeight="1">
      <c r="A130" s="16">
        <v>22</v>
      </c>
      <c r="B130" s="17" t="s">
        <v>69</v>
      </c>
      <c r="C130" s="17" t="s">
        <v>135</v>
      </c>
      <c r="D130" s="17" t="s">
        <v>136</v>
      </c>
      <c r="E130" s="17" t="s">
        <v>104</v>
      </c>
      <c r="F130" s="18">
        <v>82.89</v>
      </c>
      <c r="G130" s="19"/>
      <c r="H130" s="20">
        <f>F130*G130</f>
        <v>0</v>
      </c>
    </row>
    <row r="131" spans="1:8" s="6" customFormat="1" ht="13.5" customHeight="1">
      <c r="A131" s="21"/>
      <c r="B131" s="22"/>
      <c r="C131" s="22"/>
      <c r="D131" s="22" t="s">
        <v>137</v>
      </c>
      <c r="E131" s="22"/>
      <c r="F131" s="23">
        <v>0</v>
      </c>
      <c r="G131" s="24"/>
      <c r="H131" s="25"/>
    </row>
    <row r="132" spans="1:8" s="6" customFormat="1" ht="13.5" customHeight="1">
      <c r="A132" s="26"/>
      <c r="B132" s="27"/>
      <c r="C132" s="27"/>
      <c r="D132" s="27" t="s">
        <v>138</v>
      </c>
      <c r="E132" s="27"/>
      <c r="F132" s="28">
        <v>0</v>
      </c>
      <c r="G132" s="29"/>
      <c r="H132" s="30"/>
    </row>
    <row r="133" spans="1:8" s="6" customFormat="1" ht="13.5" customHeight="1">
      <c r="A133" s="26"/>
      <c r="B133" s="27"/>
      <c r="C133" s="27"/>
      <c r="D133" s="27" t="s">
        <v>139</v>
      </c>
      <c r="E133" s="27"/>
      <c r="F133" s="28">
        <v>11.5</v>
      </c>
      <c r="G133" s="29"/>
      <c r="H133" s="30"/>
    </row>
    <row r="134" spans="1:8" s="6" customFormat="1" ht="13.5" customHeight="1">
      <c r="A134" s="26"/>
      <c r="B134" s="27"/>
      <c r="C134" s="27"/>
      <c r="D134" s="27" t="s">
        <v>140</v>
      </c>
      <c r="E134" s="27"/>
      <c r="F134" s="28">
        <v>15.4</v>
      </c>
      <c r="G134" s="29"/>
      <c r="H134" s="30"/>
    </row>
    <row r="135" spans="1:8" s="6" customFormat="1" ht="13.5" customHeight="1">
      <c r="A135" s="26"/>
      <c r="B135" s="27"/>
      <c r="C135" s="27"/>
      <c r="D135" s="27" t="s">
        <v>141</v>
      </c>
      <c r="E135" s="27"/>
      <c r="F135" s="28">
        <v>3</v>
      </c>
      <c r="G135" s="29"/>
      <c r="H135" s="30"/>
    </row>
    <row r="136" spans="1:8" s="6" customFormat="1" ht="13.5" customHeight="1">
      <c r="A136" s="26"/>
      <c r="B136" s="27"/>
      <c r="C136" s="27"/>
      <c r="D136" s="27" t="s">
        <v>142</v>
      </c>
      <c r="E136" s="27"/>
      <c r="F136" s="28">
        <v>15</v>
      </c>
      <c r="G136" s="29"/>
      <c r="H136" s="30"/>
    </row>
    <row r="137" spans="1:8" s="6" customFormat="1" ht="13.5" customHeight="1">
      <c r="A137" s="26"/>
      <c r="B137" s="27"/>
      <c r="C137" s="27"/>
      <c r="D137" s="27" t="s">
        <v>143</v>
      </c>
      <c r="E137" s="27"/>
      <c r="F137" s="28">
        <v>3.4</v>
      </c>
      <c r="G137" s="29"/>
      <c r="H137" s="30"/>
    </row>
    <row r="138" spans="1:8" s="6" customFormat="1" ht="13.5" customHeight="1">
      <c r="A138" s="26"/>
      <c r="B138" s="27"/>
      <c r="C138" s="27"/>
      <c r="D138" s="27" t="s">
        <v>144</v>
      </c>
      <c r="E138" s="27"/>
      <c r="F138" s="28">
        <v>7.62</v>
      </c>
      <c r="G138" s="29"/>
      <c r="H138" s="30"/>
    </row>
    <row r="139" spans="1:8" s="6" customFormat="1" ht="24" customHeight="1">
      <c r="A139" s="26"/>
      <c r="B139" s="27"/>
      <c r="C139" s="27"/>
      <c r="D139" s="27" t="s">
        <v>145</v>
      </c>
      <c r="E139" s="27"/>
      <c r="F139" s="28">
        <v>19.845</v>
      </c>
      <c r="G139" s="29"/>
      <c r="H139" s="30"/>
    </row>
    <row r="140" spans="1:8" s="6" customFormat="1" ht="13.5" customHeight="1">
      <c r="A140" s="26"/>
      <c r="B140" s="27"/>
      <c r="C140" s="27"/>
      <c r="D140" s="27" t="s">
        <v>146</v>
      </c>
      <c r="E140" s="27"/>
      <c r="F140" s="28">
        <v>7.125</v>
      </c>
      <c r="G140" s="29"/>
      <c r="H140" s="30"/>
    </row>
    <row r="141" spans="1:8" s="6" customFormat="1" ht="13.5" customHeight="1">
      <c r="A141" s="31"/>
      <c r="B141" s="32"/>
      <c r="C141" s="32"/>
      <c r="D141" s="32" t="s">
        <v>33</v>
      </c>
      <c r="E141" s="32"/>
      <c r="F141" s="33">
        <v>82.89</v>
      </c>
      <c r="G141" s="34"/>
      <c r="H141" s="35"/>
    </row>
    <row r="142" spans="1:8" s="6" customFormat="1" ht="34.5" customHeight="1">
      <c r="A142" s="41">
        <v>23</v>
      </c>
      <c r="B142" s="42" t="s">
        <v>147</v>
      </c>
      <c r="C142" s="42" t="s">
        <v>148</v>
      </c>
      <c r="D142" s="42" t="s">
        <v>149</v>
      </c>
      <c r="E142" s="42" t="s">
        <v>150</v>
      </c>
      <c r="F142" s="43">
        <v>9.947</v>
      </c>
      <c r="G142" s="44"/>
      <c r="H142" s="45">
        <f>F142*G142</f>
        <v>0</v>
      </c>
    </row>
    <row r="143" spans="1:8" s="6" customFormat="1" ht="13.5" customHeight="1">
      <c r="A143" s="36"/>
      <c r="B143" s="37"/>
      <c r="C143" s="37"/>
      <c r="D143" s="37" t="s">
        <v>151</v>
      </c>
      <c r="E143" s="37"/>
      <c r="F143" s="38">
        <v>9.9468</v>
      </c>
      <c r="G143" s="39"/>
      <c r="H143" s="40"/>
    </row>
    <row r="144" spans="1:8" s="6" customFormat="1" ht="24" customHeight="1">
      <c r="A144" s="41">
        <v>24</v>
      </c>
      <c r="B144" s="42" t="s">
        <v>152</v>
      </c>
      <c r="C144" s="42" t="s">
        <v>153</v>
      </c>
      <c r="D144" s="42" t="s">
        <v>154</v>
      </c>
      <c r="E144" s="42" t="s">
        <v>104</v>
      </c>
      <c r="F144" s="43">
        <v>85.377</v>
      </c>
      <c r="G144" s="44"/>
      <c r="H144" s="45">
        <f>F144*G144</f>
        <v>0</v>
      </c>
    </row>
    <row r="145" spans="1:8" s="6" customFormat="1" ht="13.5" customHeight="1">
      <c r="A145" s="21"/>
      <c r="B145" s="22"/>
      <c r="C145" s="22"/>
      <c r="D145" s="22" t="s">
        <v>155</v>
      </c>
      <c r="E145" s="22"/>
      <c r="F145" s="23">
        <v>0</v>
      </c>
      <c r="G145" s="24"/>
      <c r="H145" s="25"/>
    </row>
    <row r="146" spans="1:8" s="6" customFormat="1" ht="13.5" customHeight="1">
      <c r="A146" s="31"/>
      <c r="B146" s="32"/>
      <c r="C146" s="32"/>
      <c r="D146" s="32" t="s">
        <v>156</v>
      </c>
      <c r="E146" s="32"/>
      <c r="F146" s="33">
        <v>85.3767</v>
      </c>
      <c r="G146" s="34"/>
      <c r="H146" s="35"/>
    </row>
    <row r="147" spans="1:8" s="6" customFormat="1" ht="24" customHeight="1">
      <c r="A147" s="16">
        <v>25</v>
      </c>
      <c r="B147" s="17" t="s">
        <v>157</v>
      </c>
      <c r="C147" s="17" t="s">
        <v>158</v>
      </c>
      <c r="D147" s="17" t="s">
        <v>159</v>
      </c>
      <c r="E147" s="17" t="s">
        <v>37</v>
      </c>
      <c r="F147" s="18">
        <v>40.766</v>
      </c>
      <c r="G147" s="19"/>
      <c r="H147" s="20">
        <f>F147*G147</f>
        <v>0</v>
      </c>
    </row>
    <row r="148" spans="1:8" s="6" customFormat="1" ht="13.5" customHeight="1">
      <c r="A148" s="21"/>
      <c r="B148" s="22"/>
      <c r="C148" s="22"/>
      <c r="D148" s="22" t="s">
        <v>160</v>
      </c>
      <c r="E148" s="22"/>
      <c r="F148" s="23">
        <v>0</v>
      </c>
      <c r="G148" s="24"/>
      <c r="H148" s="25"/>
    </row>
    <row r="149" spans="1:8" s="6" customFormat="1" ht="34.5" customHeight="1">
      <c r="A149" s="26"/>
      <c r="B149" s="27"/>
      <c r="C149" s="27"/>
      <c r="D149" s="27" t="s">
        <v>161</v>
      </c>
      <c r="E149" s="27"/>
      <c r="F149" s="28">
        <v>0</v>
      </c>
      <c r="G149" s="29"/>
      <c r="H149" s="30"/>
    </row>
    <row r="150" spans="1:8" s="6" customFormat="1" ht="34.5" customHeight="1">
      <c r="A150" s="26"/>
      <c r="B150" s="27"/>
      <c r="C150" s="27"/>
      <c r="D150" s="27" t="s">
        <v>162</v>
      </c>
      <c r="E150" s="27"/>
      <c r="F150" s="28">
        <v>0</v>
      </c>
      <c r="G150" s="29"/>
      <c r="H150" s="30"/>
    </row>
    <row r="151" spans="1:8" s="6" customFormat="1" ht="13.5" customHeight="1">
      <c r="A151" s="26"/>
      <c r="B151" s="27"/>
      <c r="C151" s="27"/>
      <c r="D151" s="27" t="s">
        <v>163</v>
      </c>
      <c r="E151" s="27"/>
      <c r="F151" s="28">
        <v>0</v>
      </c>
      <c r="G151" s="29"/>
      <c r="H151" s="30"/>
    </row>
    <row r="152" spans="1:8" s="6" customFormat="1" ht="24" customHeight="1">
      <c r="A152" s="26"/>
      <c r="B152" s="27"/>
      <c r="C152" s="27"/>
      <c r="D152" s="27" t="s">
        <v>47</v>
      </c>
      <c r="E152" s="27"/>
      <c r="F152" s="28">
        <v>1.63</v>
      </c>
      <c r="G152" s="29"/>
      <c r="H152" s="30"/>
    </row>
    <row r="153" spans="1:8" s="6" customFormat="1" ht="24" customHeight="1">
      <c r="A153" s="26"/>
      <c r="B153" s="27"/>
      <c r="C153" s="27"/>
      <c r="D153" s="27" t="s">
        <v>41</v>
      </c>
      <c r="E153" s="27"/>
      <c r="F153" s="28">
        <v>10.3658</v>
      </c>
      <c r="G153" s="29"/>
      <c r="H153" s="30"/>
    </row>
    <row r="154" spans="1:8" s="6" customFormat="1" ht="24" customHeight="1">
      <c r="A154" s="26"/>
      <c r="B154" s="27"/>
      <c r="C154" s="27"/>
      <c r="D154" s="27" t="s">
        <v>48</v>
      </c>
      <c r="E154" s="27"/>
      <c r="F154" s="28">
        <v>4.1425</v>
      </c>
      <c r="G154" s="29"/>
      <c r="H154" s="30"/>
    </row>
    <row r="155" spans="1:8" s="6" customFormat="1" ht="34.5" customHeight="1">
      <c r="A155" s="26"/>
      <c r="B155" s="27"/>
      <c r="C155" s="27"/>
      <c r="D155" s="27" t="s">
        <v>42</v>
      </c>
      <c r="E155" s="27"/>
      <c r="F155" s="28">
        <v>25.0622</v>
      </c>
      <c r="G155" s="29"/>
      <c r="H155" s="30"/>
    </row>
    <row r="156" spans="1:8" s="6" customFormat="1" ht="13.5" customHeight="1">
      <c r="A156" s="26"/>
      <c r="B156" s="27"/>
      <c r="C156" s="27"/>
      <c r="D156" s="27" t="s">
        <v>43</v>
      </c>
      <c r="E156" s="27"/>
      <c r="F156" s="28">
        <v>-0.4344</v>
      </c>
      <c r="G156" s="29"/>
      <c r="H156" s="30"/>
    </row>
    <row r="157" spans="1:8" s="6" customFormat="1" ht="13.5" customHeight="1">
      <c r="A157" s="31"/>
      <c r="B157" s="32"/>
      <c r="C157" s="32"/>
      <c r="D157" s="32" t="s">
        <v>33</v>
      </c>
      <c r="E157" s="32"/>
      <c r="F157" s="33">
        <v>40.7661</v>
      </c>
      <c r="G157" s="34"/>
      <c r="H157" s="35"/>
    </row>
    <row r="158" spans="1:8" s="6" customFormat="1" ht="24" customHeight="1">
      <c r="A158" s="16">
        <v>26</v>
      </c>
      <c r="B158" s="17" t="s">
        <v>157</v>
      </c>
      <c r="C158" s="17" t="s">
        <v>164</v>
      </c>
      <c r="D158" s="17" t="s">
        <v>165</v>
      </c>
      <c r="E158" s="17" t="s">
        <v>37</v>
      </c>
      <c r="F158" s="18">
        <v>82.762</v>
      </c>
      <c r="G158" s="19"/>
      <c r="H158" s="20">
        <f>F158*G158</f>
        <v>0</v>
      </c>
    </row>
    <row r="159" spans="1:8" s="6" customFormat="1" ht="24" customHeight="1">
      <c r="A159" s="21"/>
      <c r="B159" s="22"/>
      <c r="C159" s="22"/>
      <c r="D159" s="22" t="s">
        <v>166</v>
      </c>
      <c r="E159" s="22"/>
      <c r="F159" s="23">
        <v>0</v>
      </c>
      <c r="G159" s="24"/>
      <c r="H159" s="25"/>
    </row>
    <row r="160" spans="1:8" s="6" customFormat="1" ht="24" customHeight="1">
      <c r="A160" s="26"/>
      <c r="B160" s="27"/>
      <c r="C160" s="27"/>
      <c r="D160" s="27" t="s">
        <v>47</v>
      </c>
      <c r="E160" s="27"/>
      <c r="F160" s="28">
        <v>1.63</v>
      </c>
      <c r="G160" s="29"/>
      <c r="H160" s="30"/>
    </row>
    <row r="161" spans="1:8" s="6" customFormat="1" ht="24" customHeight="1">
      <c r="A161" s="26"/>
      <c r="B161" s="27"/>
      <c r="C161" s="27"/>
      <c r="D161" s="27" t="s">
        <v>41</v>
      </c>
      <c r="E161" s="27"/>
      <c r="F161" s="28">
        <v>10.3658</v>
      </c>
      <c r="G161" s="29"/>
      <c r="H161" s="30"/>
    </row>
    <row r="162" spans="1:8" s="6" customFormat="1" ht="24" customHeight="1">
      <c r="A162" s="26"/>
      <c r="B162" s="27"/>
      <c r="C162" s="27"/>
      <c r="D162" s="27" t="s">
        <v>48</v>
      </c>
      <c r="E162" s="27"/>
      <c r="F162" s="28">
        <v>4.1425</v>
      </c>
      <c r="G162" s="29"/>
      <c r="H162" s="30"/>
    </row>
    <row r="163" spans="1:8" s="6" customFormat="1" ht="34.5" customHeight="1">
      <c r="A163" s="26"/>
      <c r="B163" s="27"/>
      <c r="C163" s="27"/>
      <c r="D163" s="27" t="s">
        <v>42</v>
      </c>
      <c r="E163" s="27"/>
      <c r="F163" s="28">
        <v>25.0622</v>
      </c>
      <c r="G163" s="29"/>
      <c r="H163" s="30"/>
    </row>
    <row r="164" spans="1:8" s="6" customFormat="1" ht="13.5" customHeight="1">
      <c r="A164" s="26"/>
      <c r="B164" s="27"/>
      <c r="C164" s="27"/>
      <c r="D164" s="27" t="s">
        <v>43</v>
      </c>
      <c r="E164" s="27"/>
      <c r="F164" s="28">
        <v>-0.4344</v>
      </c>
      <c r="G164" s="29"/>
      <c r="H164" s="30"/>
    </row>
    <row r="165" spans="1:8" s="6" customFormat="1" ht="13.5" customHeight="1">
      <c r="A165" s="26"/>
      <c r="B165" s="27"/>
      <c r="C165" s="27"/>
      <c r="D165" s="27" t="s">
        <v>167</v>
      </c>
      <c r="E165" s="27"/>
      <c r="F165" s="28">
        <v>0</v>
      </c>
      <c r="G165" s="29"/>
      <c r="H165" s="30"/>
    </row>
    <row r="166" spans="1:8" s="6" customFormat="1" ht="13.5" customHeight="1">
      <c r="A166" s="26"/>
      <c r="B166" s="27"/>
      <c r="C166" s="27"/>
      <c r="D166" s="27" t="s">
        <v>168</v>
      </c>
      <c r="E166" s="27"/>
      <c r="F166" s="28">
        <v>11.13855</v>
      </c>
      <c r="G166" s="29"/>
      <c r="H166" s="30"/>
    </row>
    <row r="167" spans="1:8" s="6" customFormat="1" ht="24" customHeight="1">
      <c r="A167" s="26"/>
      <c r="B167" s="27"/>
      <c r="C167" s="27"/>
      <c r="D167" s="27" t="s">
        <v>169</v>
      </c>
      <c r="E167" s="27"/>
      <c r="F167" s="28">
        <v>28.2371</v>
      </c>
      <c r="G167" s="29"/>
      <c r="H167" s="30"/>
    </row>
    <row r="168" spans="1:8" s="6" customFormat="1" ht="34.5" customHeight="1">
      <c r="A168" s="26"/>
      <c r="B168" s="27"/>
      <c r="C168" s="27"/>
      <c r="D168" s="27" t="s">
        <v>170</v>
      </c>
      <c r="E168" s="27"/>
      <c r="F168" s="28">
        <v>2.62</v>
      </c>
      <c r="G168" s="29"/>
      <c r="H168" s="30"/>
    </row>
    <row r="169" spans="1:8" s="6" customFormat="1" ht="13.5" customHeight="1">
      <c r="A169" s="31"/>
      <c r="B169" s="32"/>
      <c r="C169" s="32"/>
      <c r="D169" s="32" t="s">
        <v>33</v>
      </c>
      <c r="E169" s="32"/>
      <c r="F169" s="33">
        <v>82.76175</v>
      </c>
      <c r="G169" s="34"/>
      <c r="H169" s="35"/>
    </row>
    <row r="170" spans="1:8" s="6" customFormat="1" ht="13.5" customHeight="1">
      <c r="A170" s="16">
        <v>27</v>
      </c>
      <c r="B170" s="17" t="s">
        <v>171</v>
      </c>
      <c r="C170" s="17" t="s">
        <v>172</v>
      </c>
      <c r="D170" s="17" t="s">
        <v>173</v>
      </c>
      <c r="E170" s="17" t="s">
        <v>104</v>
      </c>
      <c r="F170" s="18">
        <v>35.243</v>
      </c>
      <c r="G170" s="19"/>
      <c r="H170" s="20">
        <f>F170*G170</f>
        <v>0</v>
      </c>
    </row>
    <row r="171" spans="1:8" s="6" customFormat="1" ht="13.5" customHeight="1">
      <c r="A171" s="21"/>
      <c r="B171" s="22"/>
      <c r="C171" s="22"/>
      <c r="D171" s="22" t="s">
        <v>174</v>
      </c>
      <c r="E171" s="22"/>
      <c r="F171" s="23">
        <v>0</v>
      </c>
      <c r="G171" s="24"/>
      <c r="H171" s="25"/>
    </row>
    <row r="172" spans="1:8" s="6" customFormat="1" ht="13.5" customHeight="1">
      <c r="A172" s="26"/>
      <c r="B172" s="27"/>
      <c r="C172" s="27"/>
      <c r="D172" s="27" t="s">
        <v>175</v>
      </c>
      <c r="E172" s="27"/>
      <c r="F172" s="28">
        <v>19.92</v>
      </c>
      <c r="G172" s="29"/>
      <c r="H172" s="30"/>
    </row>
    <row r="173" spans="1:8" s="6" customFormat="1" ht="13.5" customHeight="1">
      <c r="A173" s="26"/>
      <c r="B173" s="27"/>
      <c r="C173" s="27"/>
      <c r="D173" s="27" t="s">
        <v>176</v>
      </c>
      <c r="E173" s="27"/>
      <c r="F173" s="28">
        <v>1.523</v>
      </c>
      <c r="G173" s="29"/>
      <c r="H173" s="30"/>
    </row>
    <row r="174" spans="1:8" s="6" customFormat="1" ht="13.5" customHeight="1">
      <c r="A174" s="26"/>
      <c r="B174" s="27"/>
      <c r="C174" s="27"/>
      <c r="D174" s="27" t="s">
        <v>177</v>
      </c>
      <c r="E174" s="27"/>
      <c r="F174" s="28">
        <v>13.8</v>
      </c>
      <c r="G174" s="29"/>
      <c r="H174" s="30"/>
    </row>
    <row r="175" spans="1:8" s="6" customFormat="1" ht="13.5" customHeight="1">
      <c r="A175" s="31"/>
      <c r="B175" s="32"/>
      <c r="C175" s="32"/>
      <c r="D175" s="32" t="s">
        <v>33</v>
      </c>
      <c r="E175" s="32"/>
      <c r="F175" s="33">
        <v>35.243</v>
      </c>
      <c r="G175" s="34"/>
      <c r="H175" s="35"/>
    </row>
    <row r="176" spans="1:8" s="6" customFormat="1" ht="24" customHeight="1">
      <c r="A176" s="41">
        <v>28</v>
      </c>
      <c r="B176" s="42" t="s">
        <v>178</v>
      </c>
      <c r="C176" s="42" t="s">
        <v>179</v>
      </c>
      <c r="D176" s="42" t="s">
        <v>180</v>
      </c>
      <c r="E176" s="42" t="s">
        <v>104</v>
      </c>
      <c r="F176" s="43">
        <v>36.3</v>
      </c>
      <c r="G176" s="44"/>
      <c r="H176" s="45">
        <f>F176*G176</f>
        <v>0</v>
      </c>
    </row>
    <row r="177" spans="1:8" s="6" customFormat="1" ht="13.5" customHeight="1">
      <c r="A177" s="21"/>
      <c r="B177" s="22"/>
      <c r="C177" s="22"/>
      <c r="D177" s="22" t="s">
        <v>181</v>
      </c>
      <c r="E177" s="22"/>
      <c r="F177" s="23">
        <v>0</v>
      </c>
      <c r="G177" s="24"/>
      <c r="H177" s="25"/>
    </row>
    <row r="178" spans="1:8" s="6" customFormat="1" ht="13.5" customHeight="1">
      <c r="A178" s="31"/>
      <c r="B178" s="32"/>
      <c r="C178" s="32"/>
      <c r="D178" s="32" t="s">
        <v>182</v>
      </c>
      <c r="E178" s="32"/>
      <c r="F178" s="33">
        <v>36.30029</v>
      </c>
      <c r="G178" s="34"/>
      <c r="H178" s="35"/>
    </row>
    <row r="179" spans="1:8" s="6" customFormat="1" ht="24" customHeight="1">
      <c r="A179" s="16">
        <v>29</v>
      </c>
      <c r="B179" s="17" t="s">
        <v>171</v>
      </c>
      <c r="C179" s="17" t="s">
        <v>183</v>
      </c>
      <c r="D179" s="17" t="s">
        <v>184</v>
      </c>
      <c r="E179" s="17" t="s">
        <v>104</v>
      </c>
      <c r="F179" s="18">
        <v>27.465</v>
      </c>
      <c r="G179" s="19"/>
      <c r="H179" s="20">
        <f>F179*G179</f>
        <v>0</v>
      </c>
    </row>
    <row r="180" spans="1:8" s="6" customFormat="1" ht="13.5" customHeight="1">
      <c r="A180" s="21"/>
      <c r="B180" s="22"/>
      <c r="C180" s="22"/>
      <c r="D180" s="22" t="s">
        <v>185</v>
      </c>
      <c r="E180" s="22"/>
      <c r="F180" s="23">
        <v>0</v>
      </c>
      <c r="G180" s="24"/>
      <c r="H180" s="25"/>
    </row>
    <row r="181" spans="1:8" s="6" customFormat="1" ht="13.5" customHeight="1">
      <c r="A181" s="26"/>
      <c r="B181" s="27"/>
      <c r="C181" s="27"/>
      <c r="D181" s="27" t="s">
        <v>186</v>
      </c>
      <c r="E181" s="27"/>
      <c r="F181" s="28">
        <v>7.62</v>
      </c>
      <c r="G181" s="29"/>
      <c r="H181" s="30"/>
    </row>
    <row r="182" spans="1:8" s="6" customFormat="1" ht="24" customHeight="1">
      <c r="A182" s="26"/>
      <c r="B182" s="27"/>
      <c r="C182" s="27"/>
      <c r="D182" s="27" t="s">
        <v>187</v>
      </c>
      <c r="E182" s="27"/>
      <c r="F182" s="28">
        <v>19.845</v>
      </c>
      <c r="G182" s="29"/>
      <c r="H182" s="30"/>
    </row>
    <row r="183" spans="1:8" s="6" customFormat="1" ht="13.5" customHeight="1">
      <c r="A183" s="31"/>
      <c r="B183" s="32"/>
      <c r="C183" s="32"/>
      <c r="D183" s="32" t="s">
        <v>33</v>
      </c>
      <c r="E183" s="32"/>
      <c r="F183" s="33">
        <v>27.465</v>
      </c>
      <c r="G183" s="34"/>
      <c r="H183" s="35"/>
    </row>
    <row r="184" spans="1:8" s="6" customFormat="1" ht="13.5" customHeight="1">
      <c r="A184" s="16">
        <v>30</v>
      </c>
      <c r="B184" s="17" t="s">
        <v>26</v>
      </c>
      <c r="C184" s="17" t="s">
        <v>188</v>
      </c>
      <c r="D184" s="17" t="s">
        <v>189</v>
      </c>
      <c r="E184" s="17" t="s">
        <v>190</v>
      </c>
      <c r="F184" s="18">
        <v>0.054</v>
      </c>
      <c r="G184" s="19"/>
      <c r="H184" s="20">
        <f>F184*G184</f>
        <v>0</v>
      </c>
    </row>
    <row r="185" spans="1:8" s="6" customFormat="1" ht="13.5" customHeight="1">
      <c r="A185" s="21"/>
      <c r="B185" s="22"/>
      <c r="C185" s="22"/>
      <c r="D185" s="22" t="s">
        <v>191</v>
      </c>
      <c r="E185" s="22"/>
      <c r="F185" s="23">
        <v>0</v>
      </c>
      <c r="G185" s="24"/>
      <c r="H185" s="25"/>
    </row>
    <row r="186" spans="1:8" s="6" customFormat="1" ht="13.5" customHeight="1">
      <c r="A186" s="26"/>
      <c r="B186" s="27"/>
      <c r="C186" s="27"/>
      <c r="D186" s="27" t="s">
        <v>192</v>
      </c>
      <c r="E186" s="27"/>
      <c r="F186" s="28">
        <v>11.13855</v>
      </c>
      <c r="G186" s="29"/>
      <c r="H186" s="30"/>
    </row>
    <row r="187" spans="1:8" s="6" customFormat="1" ht="24" customHeight="1">
      <c r="A187" s="26"/>
      <c r="B187" s="27"/>
      <c r="C187" s="27"/>
      <c r="D187" s="27" t="s">
        <v>193</v>
      </c>
      <c r="E187" s="27"/>
      <c r="F187" s="28">
        <v>28.2371</v>
      </c>
      <c r="G187" s="29"/>
      <c r="H187" s="30"/>
    </row>
    <row r="188" spans="1:8" s="6" customFormat="1" ht="13.5" customHeight="1">
      <c r="A188" s="26"/>
      <c r="B188" s="27"/>
      <c r="C188" s="27"/>
      <c r="D188" s="27" t="s">
        <v>194</v>
      </c>
      <c r="E188" s="27"/>
      <c r="F188" s="28">
        <v>39.37565</v>
      </c>
      <c r="G188" s="29"/>
      <c r="H188" s="30"/>
    </row>
    <row r="189" spans="1:8" s="6" customFormat="1" ht="13.5" customHeight="1">
      <c r="A189" s="26"/>
      <c r="B189" s="27"/>
      <c r="C189" s="27"/>
      <c r="D189" s="27" t="s">
        <v>195</v>
      </c>
      <c r="E189" s="27"/>
      <c r="F189" s="28">
        <v>1.36666666666667</v>
      </c>
      <c r="G189" s="29"/>
      <c r="H189" s="30"/>
    </row>
    <row r="190" spans="1:8" s="6" customFormat="1" ht="13.5" customHeight="1">
      <c r="A190" s="31"/>
      <c r="B190" s="32"/>
      <c r="C190" s="32"/>
      <c r="D190" s="32" t="s">
        <v>196</v>
      </c>
      <c r="E190" s="32"/>
      <c r="F190" s="33">
        <v>0.053826992</v>
      </c>
      <c r="G190" s="34"/>
      <c r="H190" s="35"/>
    </row>
    <row r="191" spans="1:8" s="6" customFormat="1" ht="24" customHeight="1">
      <c r="A191" s="16">
        <v>31</v>
      </c>
      <c r="B191" s="17" t="s">
        <v>26</v>
      </c>
      <c r="C191" s="17" t="s">
        <v>197</v>
      </c>
      <c r="D191" s="17" t="s">
        <v>198</v>
      </c>
      <c r="E191" s="17" t="s">
        <v>37</v>
      </c>
      <c r="F191" s="18">
        <v>39.376</v>
      </c>
      <c r="G191" s="19"/>
      <c r="H191" s="20">
        <f>F191*G191</f>
        <v>0</v>
      </c>
    </row>
    <row r="192" spans="1:8" s="6" customFormat="1" ht="24" customHeight="1">
      <c r="A192" s="21"/>
      <c r="B192" s="22"/>
      <c r="C192" s="22"/>
      <c r="D192" s="22" t="s">
        <v>199</v>
      </c>
      <c r="E192" s="22"/>
      <c r="F192" s="23">
        <v>0</v>
      </c>
      <c r="G192" s="24"/>
      <c r="H192" s="25"/>
    </row>
    <row r="193" spans="1:8" s="6" customFormat="1" ht="13.5" customHeight="1">
      <c r="A193" s="26"/>
      <c r="B193" s="27"/>
      <c r="C193" s="27"/>
      <c r="D193" s="27" t="s">
        <v>200</v>
      </c>
      <c r="E193" s="27"/>
      <c r="F193" s="28">
        <v>0</v>
      </c>
      <c r="G193" s="29"/>
      <c r="H193" s="30"/>
    </row>
    <row r="194" spans="1:8" s="6" customFormat="1" ht="13.5" customHeight="1">
      <c r="A194" s="26"/>
      <c r="B194" s="27"/>
      <c r="C194" s="27"/>
      <c r="D194" s="27" t="s">
        <v>192</v>
      </c>
      <c r="E194" s="27"/>
      <c r="F194" s="28">
        <v>11.13855</v>
      </c>
      <c r="G194" s="29"/>
      <c r="H194" s="30"/>
    </row>
    <row r="195" spans="1:8" s="6" customFormat="1" ht="24" customHeight="1">
      <c r="A195" s="26"/>
      <c r="B195" s="27"/>
      <c r="C195" s="27"/>
      <c r="D195" s="27" t="s">
        <v>193</v>
      </c>
      <c r="E195" s="27"/>
      <c r="F195" s="28">
        <v>28.2371</v>
      </c>
      <c r="G195" s="29"/>
      <c r="H195" s="30"/>
    </row>
    <row r="196" spans="1:8" s="6" customFormat="1" ht="13.5" customHeight="1">
      <c r="A196" s="31"/>
      <c r="B196" s="32"/>
      <c r="C196" s="32"/>
      <c r="D196" s="32" t="s">
        <v>33</v>
      </c>
      <c r="E196" s="32"/>
      <c r="F196" s="33">
        <v>39.37565</v>
      </c>
      <c r="G196" s="34"/>
      <c r="H196" s="35"/>
    </row>
    <row r="197" spans="1:8" s="6" customFormat="1" ht="13.5" customHeight="1">
      <c r="A197" s="16">
        <v>32</v>
      </c>
      <c r="B197" s="17" t="s">
        <v>26</v>
      </c>
      <c r="C197" s="17" t="s">
        <v>201</v>
      </c>
      <c r="D197" s="17" t="s">
        <v>202</v>
      </c>
      <c r="E197" s="17" t="s">
        <v>203</v>
      </c>
      <c r="F197" s="18">
        <v>2</v>
      </c>
      <c r="G197" s="19"/>
      <c r="H197" s="20">
        <f>F197*G197</f>
        <v>0</v>
      </c>
    </row>
    <row r="198" spans="1:8" s="6" customFormat="1" ht="13.5" customHeight="1">
      <c r="A198" s="21"/>
      <c r="B198" s="22"/>
      <c r="C198" s="22"/>
      <c r="D198" s="22" t="s">
        <v>204</v>
      </c>
      <c r="E198" s="22"/>
      <c r="F198" s="23">
        <v>2</v>
      </c>
      <c r="G198" s="24"/>
      <c r="H198" s="25"/>
    </row>
    <row r="199" spans="1:8" s="6" customFormat="1" ht="13.5" customHeight="1">
      <c r="A199" s="31"/>
      <c r="B199" s="32"/>
      <c r="C199" s="32"/>
      <c r="D199" s="32" t="s">
        <v>33</v>
      </c>
      <c r="E199" s="32"/>
      <c r="F199" s="33">
        <v>2</v>
      </c>
      <c r="G199" s="34"/>
      <c r="H199" s="35"/>
    </row>
    <row r="200" spans="1:8" s="6" customFormat="1" ht="24" customHeight="1">
      <c r="A200" s="41">
        <v>33</v>
      </c>
      <c r="B200" s="42" t="s">
        <v>205</v>
      </c>
      <c r="C200" s="42" t="s">
        <v>206</v>
      </c>
      <c r="D200" s="42" t="s">
        <v>207</v>
      </c>
      <c r="E200" s="42" t="s">
        <v>203</v>
      </c>
      <c r="F200" s="43">
        <v>2</v>
      </c>
      <c r="G200" s="44"/>
      <c r="H200" s="45">
        <f>F200*G200</f>
        <v>0</v>
      </c>
    </row>
    <row r="201" spans="1:8" s="6" customFormat="1" ht="13.5" customHeight="1">
      <c r="A201" s="21"/>
      <c r="B201" s="22"/>
      <c r="C201" s="22"/>
      <c r="D201" s="22" t="s">
        <v>208</v>
      </c>
      <c r="E201" s="22"/>
      <c r="F201" s="23">
        <v>0</v>
      </c>
      <c r="G201" s="24"/>
      <c r="H201" s="25"/>
    </row>
    <row r="202" spans="1:8" s="6" customFormat="1" ht="13.5" customHeight="1">
      <c r="A202" s="26"/>
      <c r="B202" s="27"/>
      <c r="C202" s="27"/>
      <c r="D202" s="27" t="s">
        <v>204</v>
      </c>
      <c r="E202" s="27"/>
      <c r="F202" s="28">
        <v>2</v>
      </c>
      <c r="G202" s="29"/>
      <c r="H202" s="30"/>
    </row>
    <row r="203" spans="1:8" s="6" customFormat="1" ht="13.5" customHeight="1">
      <c r="A203" s="31"/>
      <c r="B203" s="32"/>
      <c r="C203" s="32"/>
      <c r="D203" s="32" t="s">
        <v>33</v>
      </c>
      <c r="E203" s="32"/>
      <c r="F203" s="33">
        <v>2</v>
      </c>
      <c r="G203" s="34"/>
      <c r="H203" s="35"/>
    </row>
    <row r="204" spans="1:8" s="6" customFormat="1" ht="24" customHeight="1">
      <c r="A204" s="16">
        <v>34</v>
      </c>
      <c r="B204" s="17" t="s">
        <v>26</v>
      </c>
      <c r="C204" s="17" t="s">
        <v>209</v>
      </c>
      <c r="D204" s="17" t="s">
        <v>210</v>
      </c>
      <c r="E204" s="17" t="s">
        <v>203</v>
      </c>
      <c r="F204" s="18">
        <v>2</v>
      </c>
      <c r="G204" s="19"/>
      <c r="H204" s="20">
        <f>F204*G204</f>
        <v>0</v>
      </c>
    </row>
    <row r="205" spans="1:8" s="6" customFormat="1" ht="13.5" customHeight="1">
      <c r="A205" s="21"/>
      <c r="B205" s="22"/>
      <c r="C205" s="22"/>
      <c r="D205" s="22" t="s">
        <v>204</v>
      </c>
      <c r="E205" s="22"/>
      <c r="F205" s="23">
        <v>2</v>
      </c>
      <c r="G205" s="24"/>
      <c r="H205" s="25"/>
    </row>
    <row r="206" spans="1:8" s="6" customFormat="1" ht="13.5" customHeight="1">
      <c r="A206" s="31"/>
      <c r="B206" s="32"/>
      <c r="C206" s="32"/>
      <c r="D206" s="32" t="s">
        <v>33</v>
      </c>
      <c r="E206" s="32"/>
      <c r="F206" s="33">
        <v>2</v>
      </c>
      <c r="G206" s="34"/>
      <c r="H206" s="35"/>
    </row>
    <row r="207" spans="1:8" s="6" customFormat="1" ht="24" customHeight="1">
      <c r="A207" s="41">
        <v>35</v>
      </c>
      <c r="B207" s="42" t="s">
        <v>211</v>
      </c>
      <c r="C207" s="42" t="s">
        <v>212</v>
      </c>
      <c r="D207" s="42" t="s">
        <v>213</v>
      </c>
      <c r="E207" s="42" t="s">
        <v>203</v>
      </c>
      <c r="F207" s="43">
        <v>2</v>
      </c>
      <c r="G207" s="44"/>
      <c r="H207" s="45">
        <f>F207*G207</f>
        <v>0</v>
      </c>
    </row>
    <row r="208" spans="1:8" s="6" customFormat="1" ht="13.5" customHeight="1">
      <c r="A208" s="21"/>
      <c r="B208" s="22"/>
      <c r="C208" s="22"/>
      <c r="D208" s="22" t="s">
        <v>214</v>
      </c>
      <c r="E208" s="22"/>
      <c r="F208" s="23">
        <v>2</v>
      </c>
      <c r="G208" s="24"/>
      <c r="H208" s="25"/>
    </row>
    <row r="209" spans="1:8" s="6" customFormat="1" ht="13.5" customHeight="1">
      <c r="A209" s="31"/>
      <c r="B209" s="32"/>
      <c r="C209" s="32"/>
      <c r="D209" s="32" t="s">
        <v>33</v>
      </c>
      <c r="E209" s="32"/>
      <c r="F209" s="33">
        <v>2</v>
      </c>
      <c r="G209" s="34"/>
      <c r="H209" s="35"/>
    </row>
    <row r="210" spans="1:10" s="6" customFormat="1" ht="21" customHeight="1">
      <c r="A210" s="12"/>
      <c r="B210" s="13"/>
      <c r="C210" s="13" t="s">
        <v>215</v>
      </c>
      <c r="D210" s="13" t="s">
        <v>216</v>
      </c>
      <c r="E210" s="13"/>
      <c r="F210" s="14"/>
      <c r="G210" s="15"/>
      <c r="H210" s="15">
        <f>H211+H216+H232+H234+H238+H241+H247+H254+H255+H256+H258+H259+H261+H262</f>
        <v>0</v>
      </c>
      <c r="J210" s="15"/>
    </row>
    <row r="211" spans="1:8" s="6" customFormat="1" ht="13.5" customHeight="1">
      <c r="A211" s="16">
        <v>36</v>
      </c>
      <c r="B211" s="17" t="s">
        <v>157</v>
      </c>
      <c r="C211" s="17" t="s">
        <v>217</v>
      </c>
      <c r="D211" s="17" t="s">
        <v>218</v>
      </c>
      <c r="E211" s="17" t="s">
        <v>37</v>
      </c>
      <c r="F211" s="18">
        <v>8.583</v>
      </c>
      <c r="G211" s="19"/>
      <c r="H211" s="20">
        <f>F211*G211</f>
        <v>0</v>
      </c>
    </row>
    <row r="212" spans="1:8" s="6" customFormat="1" ht="13.5" customHeight="1">
      <c r="A212" s="21"/>
      <c r="B212" s="22"/>
      <c r="C212" s="22"/>
      <c r="D212" s="22" t="s">
        <v>219</v>
      </c>
      <c r="E212" s="22"/>
      <c r="F212" s="23">
        <v>3.453</v>
      </c>
      <c r="G212" s="24"/>
      <c r="H212" s="25"/>
    </row>
    <row r="213" spans="1:8" s="6" customFormat="1" ht="13.5" customHeight="1">
      <c r="A213" s="26"/>
      <c r="B213" s="27"/>
      <c r="C213" s="27"/>
      <c r="D213" s="27" t="s">
        <v>220</v>
      </c>
      <c r="E213" s="27"/>
      <c r="F213" s="28">
        <v>5.04</v>
      </c>
      <c r="G213" s="29"/>
      <c r="H213" s="30"/>
    </row>
    <row r="214" spans="1:8" s="6" customFormat="1" ht="13.5" customHeight="1">
      <c r="A214" s="26"/>
      <c r="B214" s="27"/>
      <c r="C214" s="27"/>
      <c r="D214" s="27" t="s">
        <v>221</v>
      </c>
      <c r="E214" s="27"/>
      <c r="F214" s="28">
        <v>0.09</v>
      </c>
      <c r="G214" s="29"/>
      <c r="H214" s="30"/>
    </row>
    <row r="215" spans="1:8" s="6" customFormat="1" ht="13.5" customHeight="1">
      <c r="A215" s="31"/>
      <c r="B215" s="32"/>
      <c r="C215" s="32"/>
      <c r="D215" s="32" t="s">
        <v>33</v>
      </c>
      <c r="E215" s="32"/>
      <c r="F215" s="33">
        <v>8.583</v>
      </c>
      <c r="G215" s="34"/>
      <c r="H215" s="35"/>
    </row>
    <row r="216" spans="1:8" s="6" customFormat="1" ht="13.5" customHeight="1">
      <c r="A216" s="16">
        <v>37</v>
      </c>
      <c r="B216" s="17" t="s">
        <v>157</v>
      </c>
      <c r="C216" s="17" t="s">
        <v>222</v>
      </c>
      <c r="D216" s="17" t="s">
        <v>223</v>
      </c>
      <c r="E216" s="17" t="s">
        <v>37</v>
      </c>
      <c r="F216" s="18">
        <v>109.75</v>
      </c>
      <c r="G216" s="19"/>
      <c r="H216" s="20">
        <f>F216*G216</f>
        <v>0</v>
      </c>
    </row>
    <row r="217" spans="1:8" s="6" customFormat="1" ht="24" customHeight="1">
      <c r="A217" s="21"/>
      <c r="B217" s="22"/>
      <c r="C217" s="22"/>
      <c r="D217" s="22" t="s">
        <v>64</v>
      </c>
      <c r="E217" s="22"/>
      <c r="F217" s="23">
        <v>6.278</v>
      </c>
      <c r="G217" s="24"/>
      <c r="H217" s="25"/>
    </row>
    <row r="218" spans="1:8" s="6" customFormat="1" ht="13.5" customHeight="1">
      <c r="A218" s="26"/>
      <c r="B218" s="27"/>
      <c r="C218" s="27"/>
      <c r="D218" s="27" t="s">
        <v>45</v>
      </c>
      <c r="E218" s="27"/>
      <c r="F218" s="28">
        <v>1.79375</v>
      </c>
      <c r="G218" s="29"/>
      <c r="H218" s="30"/>
    </row>
    <row r="219" spans="1:8" s="6" customFormat="1" ht="13.5" customHeight="1">
      <c r="A219" s="26"/>
      <c r="B219" s="27"/>
      <c r="C219" s="27"/>
      <c r="D219" s="27" t="s">
        <v>46</v>
      </c>
      <c r="E219" s="27"/>
      <c r="F219" s="28">
        <v>1.265</v>
      </c>
      <c r="G219" s="29"/>
      <c r="H219" s="30"/>
    </row>
    <row r="220" spans="1:8" s="6" customFormat="1" ht="13.5" customHeight="1">
      <c r="A220" s="26"/>
      <c r="B220" s="27"/>
      <c r="C220" s="27"/>
      <c r="D220" s="27" t="s">
        <v>80</v>
      </c>
      <c r="E220" s="27"/>
      <c r="F220" s="28">
        <v>0.6375</v>
      </c>
      <c r="G220" s="29"/>
      <c r="H220" s="30"/>
    </row>
    <row r="221" spans="1:8" s="6" customFormat="1" ht="24" customHeight="1">
      <c r="A221" s="26"/>
      <c r="B221" s="27"/>
      <c r="C221" s="27"/>
      <c r="D221" s="27" t="s">
        <v>47</v>
      </c>
      <c r="E221" s="27"/>
      <c r="F221" s="28">
        <v>1.63</v>
      </c>
      <c r="G221" s="29"/>
      <c r="H221" s="30"/>
    </row>
    <row r="222" spans="1:8" s="6" customFormat="1" ht="24" customHeight="1">
      <c r="A222" s="26"/>
      <c r="B222" s="27"/>
      <c r="C222" s="27"/>
      <c r="D222" s="27" t="s">
        <v>41</v>
      </c>
      <c r="E222" s="27"/>
      <c r="F222" s="28">
        <v>10.3658</v>
      </c>
      <c r="G222" s="29"/>
      <c r="H222" s="30"/>
    </row>
    <row r="223" spans="1:8" s="6" customFormat="1" ht="24" customHeight="1">
      <c r="A223" s="26"/>
      <c r="B223" s="27"/>
      <c r="C223" s="27"/>
      <c r="D223" s="27" t="s">
        <v>48</v>
      </c>
      <c r="E223" s="27"/>
      <c r="F223" s="28">
        <v>4.1425</v>
      </c>
      <c r="G223" s="29"/>
      <c r="H223" s="30"/>
    </row>
    <row r="224" spans="1:8" s="6" customFormat="1" ht="34.5" customHeight="1">
      <c r="A224" s="26"/>
      <c r="B224" s="27"/>
      <c r="C224" s="27"/>
      <c r="D224" s="27" t="s">
        <v>42</v>
      </c>
      <c r="E224" s="27"/>
      <c r="F224" s="28">
        <v>25.0622</v>
      </c>
      <c r="G224" s="29"/>
      <c r="H224" s="30"/>
    </row>
    <row r="225" spans="1:8" s="6" customFormat="1" ht="13.5" customHeight="1">
      <c r="A225" s="26"/>
      <c r="B225" s="27"/>
      <c r="C225" s="27"/>
      <c r="D225" s="27" t="s">
        <v>43</v>
      </c>
      <c r="E225" s="27"/>
      <c r="F225" s="28">
        <v>-0.4344</v>
      </c>
      <c r="G225" s="29"/>
      <c r="H225" s="30"/>
    </row>
    <row r="226" spans="1:8" s="6" customFormat="1" ht="13.5" customHeight="1">
      <c r="A226" s="26"/>
      <c r="B226" s="27"/>
      <c r="C226" s="27"/>
      <c r="D226" s="27" t="s">
        <v>49</v>
      </c>
      <c r="E226" s="27"/>
      <c r="F226" s="28">
        <v>15.82135</v>
      </c>
      <c r="G226" s="29"/>
      <c r="H226" s="30"/>
    </row>
    <row r="227" spans="1:8" s="6" customFormat="1" ht="13.5" customHeight="1">
      <c r="A227" s="26"/>
      <c r="B227" s="27"/>
      <c r="C227" s="27"/>
      <c r="D227" s="27" t="s">
        <v>50</v>
      </c>
      <c r="E227" s="27"/>
      <c r="F227" s="28">
        <v>1.193</v>
      </c>
      <c r="G227" s="29"/>
      <c r="H227" s="30"/>
    </row>
    <row r="228" spans="1:8" s="6" customFormat="1" ht="13.5" customHeight="1">
      <c r="A228" s="26"/>
      <c r="B228" s="27"/>
      <c r="C228" s="27"/>
      <c r="D228" s="27" t="s">
        <v>168</v>
      </c>
      <c r="E228" s="27"/>
      <c r="F228" s="28">
        <v>11.13855</v>
      </c>
      <c r="G228" s="29"/>
      <c r="H228" s="30"/>
    </row>
    <row r="229" spans="1:8" s="6" customFormat="1" ht="24" customHeight="1">
      <c r="A229" s="26"/>
      <c r="B229" s="27"/>
      <c r="C229" s="27"/>
      <c r="D229" s="27" t="s">
        <v>169</v>
      </c>
      <c r="E229" s="27"/>
      <c r="F229" s="28">
        <v>28.2371</v>
      </c>
      <c r="G229" s="29"/>
      <c r="H229" s="30"/>
    </row>
    <row r="230" spans="1:8" s="6" customFormat="1" ht="34.5" customHeight="1">
      <c r="A230" s="26"/>
      <c r="B230" s="27"/>
      <c r="C230" s="27"/>
      <c r="D230" s="27" t="s">
        <v>170</v>
      </c>
      <c r="E230" s="27"/>
      <c r="F230" s="28">
        <v>2.62</v>
      </c>
      <c r="G230" s="29"/>
      <c r="H230" s="30"/>
    </row>
    <row r="231" spans="1:8" s="6" customFormat="1" ht="13.5" customHeight="1">
      <c r="A231" s="31"/>
      <c r="B231" s="32"/>
      <c r="C231" s="32"/>
      <c r="D231" s="32" t="s">
        <v>33</v>
      </c>
      <c r="E231" s="32"/>
      <c r="F231" s="33">
        <v>109.75035</v>
      </c>
      <c r="G231" s="34"/>
      <c r="H231" s="35"/>
    </row>
    <row r="232" spans="1:8" s="6" customFormat="1" ht="24" customHeight="1">
      <c r="A232" s="16">
        <v>38</v>
      </c>
      <c r="B232" s="17" t="s">
        <v>224</v>
      </c>
      <c r="C232" s="17" t="s">
        <v>225</v>
      </c>
      <c r="D232" s="17" t="s">
        <v>226</v>
      </c>
      <c r="E232" s="17" t="s">
        <v>104</v>
      </c>
      <c r="F232" s="18">
        <v>1.32</v>
      </c>
      <c r="G232" s="19"/>
      <c r="H232" s="20">
        <f>F232*G232</f>
        <v>0</v>
      </c>
    </row>
    <row r="233" spans="1:8" s="6" customFormat="1" ht="13.5" customHeight="1">
      <c r="A233" s="36"/>
      <c r="B233" s="37"/>
      <c r="C233" s="37"/>
      <c r="D233" s="37" t="s">
        <v>227</v>
      </c>
      <c r="E233" s="37"/>
      <c r="F233" s="38">
        <v>1.32</v>
      </c>
      <c r="G233" s="39"/>
      <c r="H233" s="40"/>
    </row>
    <row r="234" spans="1:8" s="6" customFormat="1" ht="24" customHeight="1">
      <c r="A234" s="16">
        <v>39</v>
      </c>
      <c r="B234" s="17" t="s">
        <v>224</v>
      </c>
      <c r="C234" s="17" t="s">
        <v>228</v>
      </c>
      <c r="D234" s="17" t="s">
        <v>229</v>
      </c>
      <c r="E234" s="17" t="s">
        <v>29</v>
      </c>
      <c r="F234" s="18">
        <v>11.175</v>
      </c>
      <c r="G234" s="19"/>
      <c r="H234" s="20">
        <f>F234*G234</f>
        <v>0</v>
      </c>
    </row>
    <row r="235" spans="1:8" s="6" customFormat="1" ht="13.5" customHeight="1">
      <c r="A235" s="21"/>
      <c r="B235" s="22"/>
      <c r="C235" s="22"/>
      <c r="D235" s="22" t="s">
        <v>230</v>
      </c>
      <c r="E235" s="22"/>
      <c r="F235" s="23">
        <v>11.175</v>
      </c>
      <c r="G235" s="24"/>
      <c r="H235" s="25"/>
    </row>
    <row r="236" spans="1:8" s="6" customFormat="1" ht="13.5" customHeight="1">
      <c r="A236" s="26"/>
      <c r="B236" s="27"/>
      <c r="C236" s="27"/>
      <c r="D236" s="27" t="s">
        <v>231</v>
      </c>
      <c r="E236" s="27"/>
      <c r="F236" s="28">
        <v>28.1721</v>
      </c>
      <c r="G236" s="29"/>
      <c r="H236" s="30"/>
    </row>
    <row r="237" spans="1:8" s="6" customFormat="1" ht="13.5" customHeight="1">
      <c r="A237" s="31"/>
      <c r="B237" s="32"/>
      <c r="C237" s="32"/>
      <c r="D237" s="32" t="s">
        <v>33</v>
      </c>
      <c r="E237" s="32"/>
      <c r="F237" s="33">
        <v>39.3471</v>
      </c>
      <c r="G237" s="34"/>
      <c r="H237" s="35"/>
    </row>
    <row r="238" spans="1:8" s="6" customFormat="1" ht="24" customHeight="1">
      <c r="A238" s="16">
        <v>40</v>
      </c>
      <c r="B238" s="17" t="s">
        <v>224</v>
      </c>
      <c r="C238" s="17" t="s">
        <v>232</v>
      </c>
      <c r="D238" s="17" t="s">
        <v>233</v>
      </c>
      <c r="E238" s="17" t="s">
        <v>37</v>
      </c>
      <c r="F238" s="18">
        <v>0.638</v>
      </c>
      <c r="G238" s="19"/>
      <c r="H238" s="20">
        <f>F238*G238</f>
        <v>0</v>
      </c>
    </row>
    <row r="239" spans="1:8" s="6" customFormat="1" ht="13.5" customHeight="1">
      <c r="A239" s="21"/>
      <c r="B239" s="22"/>
      <c r="C239" s="22"/>
      <c r="D239" s="22" t="s">
        <v>234</v>
      </c>
      <c r="E239" s="22"/>
      <c r="F239" s="23">
        <v>0.6375</v>
      </c>
      <c r="G239" s="24"/>
      <c r="H239" s="25"/>
    </row>
    <row r="240" spans="1:8" s="6" customFormat="1" ht="13.5" customHeight="1">
      <c r="A240" s="31"/>
      <c r="B240" s="32"/>
      <c r="C240" s="32"/>
      <c r="D240" s="32" t="s">
        <v>33</v>
      </c>
      <c r="E240" s="32"/>
      <c r="F240" s="33">
        <v>0.6375</v>
      </c>
      <c r="G240" s="34"/>
      <c r="H240" s="35"/>
    </row>
    <row r="241" spans="1:8" s="6" customFormat="1" ht="24" customHeight="1">
      <c r="A241" s="16">
        <v>41</v>
      </c>
      <c r="B241" s="17" t="s">
        <v>224</v>
      </c>
      <c r="C241" s="17" t="s">
        <v>235</v>
      </c>
      <c r="D241" s="17" t="s">
        <v>236</v>
      </c>
      <c r="E241" s="17" t="s">
        <v>37</v>
      </c>
      <c r="F241" s="18">
        <v>14.083</v>
      </c>
      <c r="G241" s="19"/>
      <c r="H241" s="20">
        <f>F241*G241</f>
        <v>0</v>
      </c>
    </row>
    <row r="242" spans="1:8" s="6" customFormat="1" ht="24" customHeight="1">
      <c r="A242" s="21"/>
      <c r="B242" s="22"/>
      <c r="C242" s="22"/>
      <c r="D242" s="22" t="s">
        <v>64</v>
      </c>
      <c r="E242" s="22"/>
      <c r="F242" s="23">
        <v>6.278</v>
      </c>
      <c r="G242" s="24"/>
      <c r="H242" s="25"/>
    </row>
    <row r="243" spans="1:8" s="6" customFormat="1" ht="13.5" customHeight="1">
      <c r="A243" s="26"/>
      <c r="B243" s="27"/>
      <c r="C243" s="27"/>
      <c r="D243" s="27" t="s">
        <v>45</v>
      </c>
      <c r="E243" s="27"/>
      <c r="F243" s="28">
        <v>1.79375</v>
      </c>
      <c r="G243" s="29"/>
      <c r="H243" s="30"/>
    </row>
    <row r="244" spans="1:8" s="6" customFormat="1" ht="13.5" customHeight="1">
      <c r="A244" s="26"/>
      <c r="B244" s="27"/>
      <c r="C244" s="27"/>
      <c r="D244" s="27" t="s">
        <v>46</v>
      </c>
      <c r="E244" s="27"/>
      <c r="F244" s="28">
        <v>1.265</v>
      </c>
      <c r="G244" s="29"/>
      <c r="H244" s="30"/>
    </row>
    <row r="245" spans="1:8" s="6" customFormat="1" ht="24" customHeight="1">
      <c r="A245" s="26"/>
      <c r="B245" s="27"/>
      <c r="C245" s="27"/>
      <c r="D245" s="27" t="s">
        <v>81</v>
      </c>
      <c r="E245" s="27"/>
      <c r="F245" s="28">
        <v>4.7463</v>
      </c>
      <c r="G245" s="29"/>
      <c r="H245" s="30"/>
    </row>
    <row r="246" spans="1:8" s="6" customFormat="1" ht="13.5" customHeight="1">
      <c r="A246" s="31"/>
      <c r="B246" s="32"/>
      <c r="C246" s="32"/>
      <c r="D246" s="32" t="s">
        <v>33</v>
      </c>
      <c r="E246" s="32"/>
      <c r="F246" s="33">
        <v>14.08305</v>
      </c>
      <c r="G246" s="34"/>
      <c r="H246" s="35"/>
    </row>
    <row r="247" spans="1:8" s="6" customFormat="1" ht="13.5" customHeight="1">
      <c r="A247" s="16">
        <v>42</v>
      </c>
      <c r="B247" s="17" t="s">
        <v>224</v>
      </c>
      <c r="C247" s="17" t="s">
        <v>237</v>
      </c>
      <c r="D247" s="17" t="s">
        <v>238</v>
      </c>
      <c r="E247" s="17" t="s">
        <v>37</v>
      </c>
      <c r="F247" s="18">
        <v>40.766</v>
      </c>
      <c r="G247" s="19"/>
      <c r="H247" s="20">
        <f>F247*G247</f>
        <v>0</v>
      </c>
    </row>
    <row r="248" spans="1:8" s="6" customFormat="1" ht="24" customHeight="1">
      <c r="A248" s="21"/>
      <c r="B248" s="22"/>
      <c r="C248" s="22"/>
      <c r="D248" s="22" t="s">
        <v>47</v>
      </c>
      <c r="E248" s="22"/>
      <c r="F248" s="23">
        <v>1.63</v>
      </c>
      <c r="G248" s="24"/>
      <c r="H248" s="25"/>
    </row>
    <row r="249" spans="1:8" s="6" customFormat="1" ht="24" customHeight="1">
      <c r="A249" s="26"/>
      <c r="B249" s="27"/>
      <c r="C249" s="27"/>
      <c r="D249" s="27" t="s">
        <v>41</v>
      </c>
      <c r="E249" s="27"/>
      <c r="F249" s="28">
        <v>10.3658</v>
      </c>
      <c r="G249" s="29"/>
      <c r="H249" s="30"/>
    </row>
    <row r="250" spans="1:8" s="6" customFormat="1" ht="24" customHeight="1">
      <c r="A250" s="26"/>
      <c r="B250" s="27"/>
      <c r="C250" s="27"/>
      <c r="D250" s="27" t="s">
        <v>48</v>
      </c>
      <c r="E250" s="27"/>
      <c r="F250" s="28">
        <v>4.1425</v>
      </c>
      <c r="G250" s="29"/>
      <c r="H250" s="30"/>
    </row>
    <row r="251" spans="1:8" s="6" customFormat="1" ht="34.5" customHeight="1">
      <c r="A251" s="26"/>
      <c r="B251" s="27"/>
      <c r="C251" s="27"/>
      <c r="D251" s="27" t="s">
        <v>42</v>
      </c>
      <c r="E251" s="27"/>
      <c r="F251" s="28">
        <v>25.0622</v>
      </c>
      <c r="G251" s="29"/>
      <c r="H251" s="30"/>
    </row>
    <row r="252" spans="1:8" s="6" customFormat="1" ht="13.5" customHeight="1">
      <c r="A252" s="26"/>
      <c r="B252" s="27"/>
      <c r="C252" s="27"/>
      <c r="D252" s="27" t="s">
        <v>43</v>
      </c>
      <c r="E252" s="27"/>
      <c r="F252" s="28">
        <v>-0.4344</v>
      </c>
      <c r="G252" s="29"/>
      <c r="H252" s="30"/>
    </row>
    <row r="253" spans="1:8" s="6" customFormat="1" ht="13.5" customHeight="1" thickBot="1">
      <c r="A253" s="31"/>
      <c r="B253" s="32"/>
      <c r="C253" s="32"/>
      <c r="D253" s="32" t="s">
        <v>33</v>
      </c>
      <c r="E253" s="32"/>
      <c r="F253" s="33">
        <v>40.7661</v>
      </c>
      <c r="G253" s="34"/>
      <c r="H253" s="35"/>
    </row>
    <row r="254" spans="1:8" s="6" customFormat="1" ht="13.5" customHeight="1" thickBot="1">
      <c r="A254" s="46">
        <v>43</v>
      </c>
      <c r="B254" s="47" t="s">
        <v>224</v>
      </c>
      <c r="C254" s="47" t="s">
        <v>239</v>
      </c>
      <c r="D254" s="47" t="s">
        <v>240</v>
      </c>
      <c r="E254" s="47" t="s">
        <v>190</v>
      </c>
      <c r="F254" s="48">
        <v>32.398</v>
      </c>
      <c r="G254" s="49"/>
      <c r="H254" s="20">
        <f>F254*G254</f>
        <v>0</v>
      </c>
    </row>
    <row r="255" spans="1:8" s="6" customFormat="1" ht="13.5" customHeight="1" thickBot="1">
      <c r="A255" s="50">
        <v>44</v>
      </c>
      <c r="B255" s="51" t="s">
        <v>224</v>
      </c>
      <c r="C255" s="51" t="s">
        <v>241</v>
      </c>
      <c r="D255" s="51" t="s">
        <v>242</v>
      </c>
      <c r="E255" s="51" t="s">
        <v>190</v>
      </c>
      <c r="F255" s="52">
        <v>32.398</v>
      </c>
      <c r="G255" s="53"/>
      <c r="H255" s="20">
        <f>F255*G255</f>
        <v>0</v>
      </c>
    </row>
    <row r="256" spans="1:8" s="6" customFormat="1" ht="24" customHeight="1" thickBot="1">
      <c r="A256" s="54">
        <v>45</v>
      </c>
      <c r="B256" s="55" t="s">
        <v>224</v>
      </c>
      <c r="C256" s="55" t="s">
        <v>243</v>
      </c>
      <c r="D256" s="55" t="s">
        <v>244</v>
      </c>
      <c r="E256" s="55" t="s">
        <v>190</v>
      </c>
      <c r="F256" s="56">
        <v>615.562</v>
      </c>
      <c r="G256" s="57"/>
      <c r="H256" s="20">
        <f>F256*G256</f>
        <v>0</v>
      </c>
    </row>
    <row r="257" spans="1:8" s="6" customFormat="1" ht="13.5" customHeight="1" thickBot="1">
      <c r="A257" s="36"/>
      <c r="B257" s="37"/>
      <c r="C257" s="37"/>
      <c r="D257" s="37" t="s">
        <v>245</v>
      </c>
      <c r="E257" s="37"/>
      <c r="F257" s="38">
        <v>615.562</v>
      </c>
      <c r="G257" s="39"/>
      <c r="H257" s="40"/>
    </row>
    <row r="258" spans="1:8" s="6" customFormat="1" ht="24" customHeight="1" thickBot="1">
      <c r="A258" s="46">
        <v>46</v>
      </c>
      <c r="B258" s="47" t="s">
        <v>224</v>
      </c>
      <c r="C258" s="47" t="s">
        <v>246</v>
      </c>
      <c r="D258" s="47" t="s">
        <v>247</v>
      </c>
      <c r="E258" s="47" t="s">
        <v>190</v>
      </c>
      <c r="F258" s="48">
        <v>32.398</v>
      </c>
      <c r="G258" s="49"/>
      <c r="H258" s="20">
        <f>F258*G258</f>
        <v>0</v>
      </c>
    </row>
    <row r="259" spans="1:8" s="6" customFormat="1" ht="24" customHeight="1" thickBot="1">
      <c r="A259" s="54">
        <v>47</v>
      </c>
      <c r="B259" s="55" t="s">
        <v>224</v>
      </c>
      <c r="C259" s="55" t="s">
        <v>248</v>
      </c>
      <c r="D259" s="55" t="s">
        <v>249</v>
      </c>
      <c r="E259" s="55" t="s">
        <v>190</v>
      </c>
      <c r="F259" s="56">
        <v>97.194</v>
      </c>
      <c r="G259" s="57"/>
      <c r="H259" s="20">
        <f>F259*G259</f>
        <v>0</v>
      </c>
    </row>
    <row r="260" spans="1:8" s="6" customFormat="1" ht="13.5" customHeight="1" thickBot="1">
      <c r="A260" s="36"/>
      <c r="B260" s="37"/>
      <c r="C260" s="37"/>
      <c r="D260" s="37" t="s">
        <v>250</v>
      </c>
      <c r="E260" s="37"/>
      <c r="F260" s="38">
        <v>97.194</v>
      </c>
      <c r="G260" s="39"/>
      <c r="H260" s="40"/>
    </row>
    <row r="261" spans="1:8" s="6" customFormat="1" ht="13.5" customHeight="1">
      <c r="A261" s="16">
        <v>48</v>
      </c>
      <c r="B261" s="17" t="s">
        <v>224</v>
      </c>
      <c r="C261" s="17" t="s">
        <v>251</v>
      </c>
      <c r="D261" s="17" t="s">
        <v>252</v>
      </c>
      <c r="E261" s="17" t="s">
        <v>190</v>
      </c>
      <c r="F261" s="18">
        <v>32.398</v>
      </c>
      <c r="G261" s="19"/>
      <c r="H261" s="20">
        <f>F261*G261</f>
        <v>0</v>
      </c>
    </row>
    <row r="262" spans="1:8" s="6" customFormat="1" ht="13.5" customHeight="1">
      <c r="A262" s="12"/>
      <c r="B262" s="13"/>
      <c r="C262" s="13" t="s">
        <v>253</v>
      </c>
      <c r="D262" s="13" t="s">
        <v>254</v>
      </c>
      <c r="E262" s="13"/>
      <c r="F262" s="14"/>
      <c r="G262" s="15"/>
      <c r="H262" s="15">
        <f>H263</f>
        <v>0</v>
      </c>
    </row>
    <row r="263" spans="1:8" s="6" customFormat="1" ht="13.5" customHeight="1">
      <c r="A263" s="16">
        <v>49</v>
      </c>
      <c r="B263" s="17" t="s">
        <v>69</v>
      </c>
      <c r="C263" s="17" t="s">
        <v>255</v>
      </c>
      <c r="D263" s="17" t="s">
        <v>256</v>
      </c>
      <c r="E263" s="17" t="s">
        <v>190</v>
      </c>
      <c r="F263" s="18">
        <v>9.735</v>
      </c>
      <c r="G263" s="19"/>
      <c r="H263" s="20">
        <f>F263*G263</f>
        <v>0</v>
      </c>
    </row>
    <row r="264" spans="1:10" s="6" customFormat="1" ht="21" customHeight="1">
      <c r="A264" s="12"/>
      <c r="B264" s="13"/>
      <c r="C264" s="13" t="s">
        <v>257</v>
      </c>
      <c r="D264" s="13" t="s">
        <v>258</v>
      </c>
      <c r="E264" s="13"/>
      <c r="F264" s="14"/>
      <c r="G264" s="15"/>
      <c r="H264" s="15">
        <f>H265+H311+H321+H326+H408+H413</f>
        <v>0</v>
      </c>
      <c r="J264" s="15"/>
    </row>
    <row r="265" spans="1:10" s="6" customFormat="1" ht="21" customHeight="1">
      <c r="A265" s="12"/>
      <c r="B265" s="13"/>
      <c r="C265" s="13" t="s">
        <v>259</v>
      </c>
      <c r="D265" s="13" t="s">
        <v>260</v>
      </c>
      <c r="E265" s="13"/>
      <c r="F265" s="14"/>
      <c r="G265" s="15"/>
      <c r="H265" s="15">
        <f>H266+H280+H285+H288+H295+H298+H299+H302+H308</f>
        <v>0</v>
      </c>
      <c r="J265" s="15"/>
    </row>
    <row r="266" spans="1:8" s="6" customFormat="1" ht="24" customHeight="1">
      <c r="A266" s="16">
        <v>50</v>
      </c>
      <c r="B266" s="17" t="s">
        <v>259</v>
      </c>
      <c r="C266" s="17" t="s">
        <v>261</v>
      </c>
      <c r="D266" s="17" t="s">
        <v>262</v>
      </c>
      <c r="E266" s="17" t="s">
        <v>37</v>
      </c>
      <c r="F266" s="18">
        <v>45.001</v>
      </c>
      <c r="G266" s="19"/>
      <c r="H266" s="20">
        <f>F266*G266</f>
        <v>0</v>
      </c>
    </row>
    <row r="267" spans="1:8" s="6" customFormat="1" ht="13.5" customHeight="1">
      <c r="A267" s="21"/>
      <c r="B267" s="22"/>
      <c r="C267" s="22"/>
      <c r="D267" s="22" t="s">
        <v>263</v>
      </c>
      <c r="E267" s="22"/>
      <c r="F267" s="23">
        <v>0</v>
      </c>
      <c r="G267" s="24"/>
      <c r="H267" s="25"/>
    </row>
    <row r="268" spans="1:8" s="6" customFormat="1" ht="34.5" customHeight="1">
      <c r="A268" s="26"/>
      <c r="B268" s="27"/>
      <c r="C268" s="27"/>
      <c r="D268" s="27" t="s">
        <v>264</v>
      </c>
      <c r="E268" s="27"/>
      <c r="F268" s="28">
        <v>0</v>
      </c>
      <c r="G268" s="29"/>
      <c r="H268" s="30"/>
    </row>
    <row r="269" spans="1:8" s="6" customFormat="1" ht="13.5" customHeight="1">
      <c r="A269" s="26"/>
      <c r="B269" s="27"/>
      <c r="C269" s="27"/>
      <c r="D269" s="27" t="s">
        <v>168</v>
      </c>
      <c r="E269" s="27"/>
      <c r="F269" s="28">
        <v>11.13855</v>
      </c>
      <c r="G269" s="29"/>
      <c r="H269" s="30"/>
    </row>
    <row r="270" spans="1:8" s="6" customFormat="1" ht="24" customHeight="1">
      <c r="A270" s="26"/>
      <c r="B270" s="27"/>
      <c r="C270" s="27"/>
      <c r="D270" s="27" t="s">
        <v>169</v>
      </c>
      <c r="E270" s="27"/>
      <c r="F270" s="28">
        <v>28.2371</v>
      </c>
      <c r="G270" s="29"/>
      <c r="H270" s="30"/>
    </row>
    <row r="271" spans="1:8" s="6" customFormat="1" ht="34.5" customHeight="1">
      <c r="A271" s="26"/>
      <c r="B271" s="27"/>
      <c r="C271" s="27"/>
      <c r="D271" s="27" t="s">
        <v>170</v>
      </c>
      <c r="E271" s="27"/>
      <c r="F271" s="28">
        <v>2.62</v>
      </c>
      <c r="G271" s="29"/>
      <c r="H271" s="30"/>
    </row>
    <row r="272" spans="1:8" s="6" customFormat="1" ht="13.5" customHeight="1">
      <c r="A272" s="26"/>
      <c r="B272" s="27"/>
      <c r="C272" s="27"/>
      <c r="D272" s="27" t="s">
        <v>265</v>
      </c>
      <c r="E272" s="27"/>
      <c r="F272" s="28">
        <v>0.575</v>
      </c>
      <c r="G272" s="29"/>
      <c r="H272" s="30"/>
    </row>
    <row r="273" spans="1:8" s="6" customFormat="1" ht="13.5" customHeight="1">
      <c r="A273" s="26"/>
      <c r="B273" s="27"/>
      <c r="C273" s="27"/>
      <c r="D273" s="27" t="s">
        <v>266</v>
      </c>
      <c r="E273" s="27"/>
      <c r="F273" s="28">
        <v>0.25</v>
      </c>
      <c r="G273" s="29"/>
      <c r="H273" s="30"/>
    </row>
    <row r="274" spans="1:8" s="6" customFormat="1" ht="13.5" customHeight="1">
      <c r="A274" s="26"/>
      <c r="B274" s="27"/>
      <c r="C274" s="27"/>
      <c r="D274" s="27" t="s">
        <v>267</v>
      </c>
      <c r="E274" s="27"/>
      <c r="F274" s="28">
        <v>0.77</v>
      </c>
      <c r="G274" s="29"/>
      <c r="H274" s="30"/>
    </row>
    <row r="275" spans="1:8" s="6" customFormat="1" ht="13.5" customHeight="1">
      <c r="A275" s="26"/>
      <c r="B275" s="27"/>
      <c r="C275" s="27"/>
      <c r="D275" s="27" t="s">
        <v>268</v>
      </c>
      <c r="E275" s="27"/>
      <c r="F275" s="28">
        <v>0.15</v>
      </c>
      <c r="G275" s="29"/>
      <c r="H275" s="30"/>
    </row>
    <row r="276" spans="1:8" s="6" customFormat="1" ht="13.5" customHeight="1">
      <c r="A276" s="26"/>
      <c r="B276" s="27"/>
      <c r="C276" s="27"/>
      <c r="D276" s="27" t="s">
        <v>269</v>
      </c>
      <c r="E276" s="27"/>
      <c r="F276" s="28">
        <v>0.42</v>
      </c>
      <c r="G276" s="29"/>
      <c r="H276" s="30"/>
    </row>
    <row r="277" spans="1:8" s="6" customFormat="1" ht="13.5" customHeight="1">
      <c r="A277" s="26"/>
      <c r="B277" s="27"/>
      <c r="C277" s="27"/>
      <c r="D277" s="27" t="s">
        <v>270</v>
      </c>
      <c r="E277" s="27"/>
      <c r="F277" s="28">
        <v>0.24</v>
      </c>
      <c r="G277" s="29"/>
      <c r="H277" s="30"/>
    </row>
    <row r="278" spans="1:8" s="6" customFormat="1" ht="13.5" customHeight="1">
      <c r="A278" s="26"/>
      <c r="B278" s="27"/>
      <c r="C278" s="27"/>
      <c r="D278" s="27" t="s">
        <v>271</v>
      </c>
      <c r="E278" s="27"/>
      <c r="F278" s="28">
        <v>0.6</v>
      </c>
      <c r="G278" s="29"/>
      <c r="H278" s="30"/>
    </row>
    <row r="279" spans="1:8" s="6" customFormat="1" ht="13.5" customHeight="1">
      <c r="A279" s="31"/>
      <c r="B279" s="32"/>
      <c r="C279" s="32"/>
      <c r="D279" s="32" t="s">
        <v>33</v>
      </c>
      <c r="E279" s="32"/>
      <c r="F279" s="33">
        <v>45.00065</v>
      </c>
      <c r="G279" s="34"/>
      <c r="H279" s="35"/>
    </row>
    <row r="280" spans="1:8" s="6" customFormat="1" ht="24" customHeight="1">
      <c r="A280" s="16">
        <v>51</v>
      </c>
      <c r="B280" s="17" t="s">
        <v>259</v>
      </c>
      <c r="C280" s="17" t="s">
        <v>272</v>
      </c>
      <c r="D280" s="17" t="s">
        <v>273</v>
      </c>
      <c r="E280" s="17" t="s">
        <v>104</v>
      </c>
      <c r="F280" s="18">
        <v>13.45</v>
      </c>
      <c r="G280" s="19"/>
      <c r="H280" s="20">
        <f>F280*G280</f>
        <v>0</v>
      </c>
    </row>
    <row r="281" spans="1:8" s="6" customFormat="1" ht="13.5" customHeight="1">
      <c r="A281" s="21"/>
      <c r="B281" s="22"/>
      <c r="C281" s="22"/>
      <c r="D281" s="22" t="s">
        <v>274</v>
      </c>
      <c r="E281" s="22"/>
      <c r="F281" s="23">
        <v>0</v>
      </c>
      <c r="G281" s="24"/>
      <c r="H281" s="25"/>
    </row>
    <row r="282" spans="1:8" s="6" customFormat="1" ht="13.5" customHeight="1">
      <c r="A282" s="26"/>
      <c r="B282" s="27"/>
      <c r="C282" s="27"/>
      <c r="D282" s="27" t="s">
        <v>275</v>
      </c>
      <c r="E282" s="27"/>
      <c r="F282" s="28">
        <v>5.75</v>
      </c>
      <c r="G282" s="29"/>
      <c r="H282" s="30"/>
    </row>
    <row r="283" spans="1:8" s="6" customFormat="1" ht="13.5" customHeight="1">
      <c r="A283" s="26"/>
      <c r="B283" s="27"/>
      <c r="C283" s="27"/>
      <c r="D283" s="27" t="s">
        <v>276</v>
      </c>
      <c r="E283" s="27"/>
      <c r="F283" s="28">
        <v>7.7</v>
      </c>
      <c r="G283" s="29"/>
      <c r="H283" s="30"/>
    </row>
    <row r="284" spans="1:8" s="6" customFormat="1" ht="13.5" customHeight="1">
      <c r="A284" s="31"/>
      <c r="B284" s="32"/>
      <c r="C284" s="32"/>
      <c r="D284" s="32" t="s">
        <v>33</v>
      </c>
      <c r="E284" s="32"/>
      <c r="F284" s="33">
        <v>13.45</v>
      </c>
      <c r="G284" s="34"/>
      <c r="H284" s="35"/>
    </row>
    <row r="285" spans="1:8" s="6" customFormat="1" ht="24" customHeight="1">
      <c r="A285" s="41">
        <v>52</v>
      </c>
      <c r="B285" s="42" t="s">
        <v>152</v>
      </c>
      <c r="C285" s="42" t="s">
        <v>277</v>
      </c>
      <c r="D285" s="42" t="s">
        <v>278</v>
      </c>
      <c r="E285" s="42" t="s">
        <v>104</v>
      </c>
      <c r="F285" s="43">
        <v>13.854</v>
      </c>
      <c r="G285" s="44"/>
      <c r="H285" s="45">
        <f>F285*G285</f>
        <v>0</v>
      </c>
    </row>
    <row r="286" spans="1:8" s="6" customFormat="1" ht="13.5" customHeight="1">
      <c r="A286" s="21"/>
      <c r="B286" s="22"/>
      <c r="C286" s="22"/>
      <c r="D286" s="22" t="s">
        <v>279</v>
      </c>
      <c r="E286" s="22"/>
      <c r="F286" s="23">
        <v>0</v>
      </c>
      <c r="G286" s="24"/>
      <c r="H286" s="25"/>
    </row>
    <row r="287" spans="1:8" s="6" customFormat="1" ht="13.5" customHeight="1">
      <c r="A287" s="31"/>
      <c r="B287" s="32"/>
      <c r="C287" s="32"/>
      <c r="D287" s="32" t="s">
        <v>280</v>
      </c>
      <c r="E287" s="32"/>
      <c r="F287" s="33">
        <v>13.8535</v>
      </c>
      <c r="G287" s="34"/>
      <c r="H287" s="35"/>
    </row>
    <row r="288" spans="1:8" s="6" customFormat="1" ht="24" customHeight="1">
      <c r="A288" s="16">
        <v>53</v>
      </c>
      <c r="B288" s="17" t="s">
        <v>259</v>
      </c>
      <c r="C288" s="17" t="s">
        <v>281</v>
      </c>
      <c r="D288" s="17" t="s">
        <v>282</v>
      </c>
      <c r="E288" s="17" t="s">
        <v>104</v>
      </c>
      <c r="F288" s="18">
        <v>10.35</v>
      </c>
      <c r="G288" s="19"/>
      <c r="H288" s="20">
        <f>F288*G288</f>
        <v>0</v>
      </c>
    </row>
    <row r="289" spans="1:8" s="6" customFormat="1" ht="24" customHeight="1">
      <c r="A289" s="21"/>
      <c r="B289" s="22"/>
      <c r="C289" s="22"/>
      <c r="D289" s="22" t="s">
        <v>283</v>
      </c>
      <c r="E289" s="22"/>
      <c r="F289" s="23">
        <v>0</v>
      </c>
      <c r="G289" s="24"/>
      <c r="H289" s="25"/>
    </row>
    <row r="290" spans="1:8" s="6" customFormat="1" ht="13.5" customHeight="1">
      <c r="A290" s="26"/>
      <c r="B290" s="27"/>
      <c r="C290" s="27"/>
      <c r="D290" s="27" t="s">
        <v>284</v>
      </c>
      <c r="E290" s="27"/>
      <c r="F290" s="28">
        <v>2.4</v>
      </c>
      <c r="G290" s="29"/>
      <c r="H290" s="30"/>
    </row>
    <row r="291" spans="1:8" s="6" customFormat="1" ht="13.5" customHeight="1">
      <c r="A291" s="26"/>
      <c r="B291" s="27"/>
      <c r="C291" s="27"/>
      <c r="D291" s="27" t="s">
        <v>285</v>
      </c>
      <c r="E291" s="27"/>
      <c r="F291" s="28">
        <v>4.55</v>
      </c>
      <c r="G291" s="29"/>
      <c r="H291" s="30"/>
    </row>
    <row r="292" spans="1:8" s="6" customFormat="1" ht="13.5" customHeight="1">
      <c r="A292" s="26"/>
      <c r="B292" s="27"/>
      <c r="C292" s="27"/>
      <c r="D292" s="27" t="s">
        <v>286</v>
      </c>
      <c r="E292" s="27"/>
      <c r="F292" s="28">
        <v>1.4</v>
      </c>
      <c r="G292" s="29"/>
      <c r="H292" s="30"/>
    </row>
    <row r="293" spans="1:8" s="6" customFormat="1" ht="13.5" customHeight="1">
      <c r="A293" s="26"/>
      <c r="B293" s="27"/>
      <c r="C293" s="27"/>
      <c r="D293" s="27" t="s">
        <v>287</v>
      </c>
      <c r="E293" s="27"/>
      <c r="F293" s="28">
        <v>2</v>
      </c>
      <c r="G293" s="29"/>
      <c r="H293" s="30"/>
    </row>
    <row r="294" spans="1:8" s="6" customFormat="1" ht="13.5" customHeight="1">
      <c r="A294" s="31"/>
      <c r="B294" s="32"/>
      <c r="C294" s="32"/>
      <c r="D294" s="32" t="s">
        <v>33</v>
      </c>
      <c r="E294" s="32"/>
      <c r="F294" s="33">
        <v>10.35</v>
      </c>
      <c r="G294" s="34"/>
      <c r="H294" s="35"/>
    </row>
    <row r="295" spans="1:8" s="6" customFormat="1" ht="24" customHeight="1">
      <c r="A295" s="41">
        <v>54</v>
      </c>
      <c r="B295" s="42" t="s">
        <v>152</v>
      </c>
      <c r="C295" s="42" t="s">
        <v>288</v>
      </c>
      <c r="D295" s="42" t="s">
        <v>289</v>
      </c>
      <c r="E295" s="42" t="s">
        <v>104</v>
      </c>
      <c r="F295" s="43">
        <v>10.661</v>
      </c>
      <c r="G295" s="44"/>
      <c r="H295" s="45">
        <f>F295*G295</f>
        <v>0</v>
      </c>
    </row>
    <row r="296" spans="1:8" s="6" customFormat="1" ht="24" customHeight="1">
      <c r="A296" s="21"/>
      <c r="B296" s="22"/>
      <c r="C296" s="22"/>
      <c r="D296" s="22" t="s">
        <v>290</v>
      </c>
      <c r="E296" s="22"/>
      <c r="F296" s="23">
        <v>0</v>
      </c>
      <c r="G296" s="24"/>
      <c r="H296" s="25"/>
    </row>
    <row r="297" spans="1:8" s="6" customFormat="1" ht="13.5" customHeight="1">
      <c r="A297" s="31"/>
      <c r="B297" s="32"/>
      <c r="C297" s="32"/>
      <c r="D297" s="32" t="s">
        <v>291</v>
      </c>
      <c r="E297" s="32"/>
      <c r="F297" s="33">
        <v>10.6605</v>
      </c>
      <c r="G297" s="34"/>
      <c r="H297" s="35"/>
    </row>
    <row r="298" spans="1:8" s="6" customFormat="1" ht="24" customHeight="1">
      <c r="A298" s="16">
        <v>55</v>
      </c>
      <c r="B298" s="17" t="s">
        <v>259</v>
      </c>
      <c r="C298" s="17" t="s">
        <v>292</v>
      </c>
      <c r="D298" s="17" t="s">
        <v>293</v>
      </c>
      <c r="E298" s="17" t="s">
        <v>104</v>
      </c>
      <c r="F298" s="18">
        <v>27.465</v>
      </c>
      <c r="G298" s="19"/>
      <c r="H298" s="20">
        <f>F298*G298</f>
        <v>0</v>
      </c>
    </row>
    <row r="299" spans="1:8" s="6" customFormat="1" ht="24" customHeight="1">
      <c r="A299" s="41">
        <v>56</v>
      </c>
      <c r="B299" s="42" t="s">
        <v>152</v>
      </c>
      <c r="C299" s="42" t="s">
        <v>294</v>
      </c>
      <c r="D299" s="42" t="s">
        <v>295</v>
      </c>
      <c r="E299" s="42" t="s">
        <v>104</v>
      </c>
      <c r="F299" s="43">
        <v>28.289</v>
      </c>
      <c r="G299" s="44"/>
      <c r="H299" s="45">
        <f>F299*G299</f>
        <v>0</v>
      </c>
    </row>
    <row r="300" spans="1:8" s="6" customFormat="1" ht="13.5" customHeight="1">
      <c r="A300" s="21"/>
      <c r="B300" s="22"/>
      <c r="C300" s="22"/>
      <c r="D300" s="22" t="s">
        <v>296</v>
      </c>
      <c r="E300" s="22"/>
      <c r="F300" s="23">
        <v>0</v>
      </c>
      <c r="G300" s="24"/>
      <c r="H300" s="25"/>
    </row>
    <row r="301" spans="1:8" s="6" customFormat="1" ht="13.5" customHeight="1">
      <c r="A301" s="31"/>
      <c r="B301" s="32"/>
      <c r="C301" s="32"/>
      <c r="D301" s="32" t="s">
        <v>297</v>
      </c>
      <c r="E301" s="32"/>
      <c r="F301" s="33">
        <v>28.28895</v>
      </c>
      <c r="G301" s="34"/>
      <c r="H301" s="35"/>
    </row>
    <row r="302" spans="1:8" s="6" customFormat="1" ht="24" customHeight="1">
      <c r="A302" s="16">
        <v>57</v>
      </c>
      <c r="B302" s="17" t="s">
        <v>259</v>
      </c>
      <c r="C302" s="17" t="s">
        <v>298</v>
      </c>
      <c r="D302" s="17" t="s">
        <v>299</v>
      </c>
      <c r="E302" s="17" t="s">
        <v>104</v>
      </c>
      <c r="F302" s="18">
        <v>16.85</v>
      </c>
      <c r="G302" s="19"/>
      <c r="H302" s="20">
        <f>F302*G302</f>
        <v>0</v>
      </c>
    </row>
    <row r="303" spans="1:8" s="6" customFormat="1" ht="13.5" customHeight="1">
      <c r="A303" s="21"/>
      <c r="B303" s="22"/>
      <c r="C303" s="22"/>
      <c r="D303" s="22" t="s">
        <v>300</v>
      </c>
      <c r="E303" s="22"/>
      <c r="F303" s="23">
        <v>0</v>
      </c>
      <c r="G303" s="24"/>
      <c r="H303" s="25"/>
    </row>
    <row r="304" spans="1:8" s="6" customFormat="1" ht="13.5" customHeight="1">
      <c r="A304" s="26"/>
      <c r="B304" s="27"/>
      <c r="C304" s="27"/>
      <c r="D304" s="27" t="s">
        <v>275</v>
      </c>
      <c r="E304" s="27"/>
      <c r="F304" s="28">
        <v>5.75</v>
      </c>
      <c r="G304" s="29"/>
      <c r="H304" s="30"/>
    </row>
    <row r="305" spans="1:8" s="6" customFormat="1" ht="13.5" customHeight="1">
      <c r="A305" s="26"/>
      <c r="B305" s="27"/>
      <c r="C305" s="27"/>
      <c r="D305" s="27" t="s">
        <v>276</v>
      </c>
      <c r="E305" s="27"/>
      <c r="F305" s="28">
        <v>7.7</v>
      </c>
      <c r="G305" s="29"/>
      <c r="H305" s="30"/>
    </row>
    <row r="306" spans="1:8" s="6" customFormat="1" ht="13.5" customHeight="1">
      <c r="A306" s="26"/>
      <c r="B306" s="27"/>
      <c r="C306" s="27"/>
      <c r="D306" s="27" t="s">
        <v>143</v>
      </c>
      <c r="E306" s="27"/>
      <c r="F306" s="28">
        <v>3.4</v>
      </c>
      <c r="G306" s="29"/>
      <c r="H306" s="30"/>
    </row>
    <row r="307" spans="1:8" s="6" customFormat="1" ht="13.5" customHeight="1">
      <c r="A307" s="31"/>
      <c r="B307" s="32"/>
      <c r="C307" s="32"/>
      <c r="D307" s="32" t="s">
        <v>33</v>
      </c>
      <c r="E307" s="32"/>
      <c r="F307" s="33">
        <v>16.85</v>
      </c>
      <c r="G307" s="34"/>
      <c r="H307" s="35"/>
    </row>
    <row r="308" spans="1:8" s="6" customFormat="1" ht="24" customHeight="1">
      <c r="A308" s="41">
        <v>58</v>
      </c>
      <c r="B308" s="42" t="s">
        <v>152</v>
      </c>
      <c r="C308" s="42" t="s">
        <v>301</v>
      </c>
      <c r="D308" s="42" t="s">
        <v>302</v>
      </c>
      <c r="E308" s="42" t="s">
        <v>104</v>
      </c>
      <c r="F308" s="43">
        <v>17.356</v>
      </c>
      <c r="G308" s="44"/>
      <c r="H308" s="45">
        <f>F308*G308</f>
        <v>0</v>
      </c>
    </row>
    <row r="309" spans="1:8" s="6" customFormat="1" ht="13.5" customHeight="1">
      <c r="A309" s="21"/>
      <c r="B309" s="22"/>
      <c r="C309" s="22"/>
      <c r="D309" s="22" t="s">
        <v>300</v>
      </c>
      <c r="E309" s="22"/>
      <c r="F309" s="23">
        <v>0</v>
      </c>
      <c r="G309" s="24"/>
      <c r="H309" s="25"/>
    </row>
    <row r="310" spans="1:8" s="6" customFormat="1" ht="13.5" customHeight="1">
      <c r="A310" s="31"/>
      <c r="B310" s="32"/>
      <c r="C310" s="32"/>
      <c r="D310" s="32" t="s">
        <v>303</v>
      </c>
      <c r="E310" s="32"/>
      <c r="F310" s="33">
        <v>17.3555</v>
      </c>
      <c r="G310" s="34"/>
      <c r="H310" s="35"/>
    </row>
    <row r="311" spans="1:10" s="6" customFormat="1" ht="21" customHeight="1">
      <c r="A311" s="12"/>
      <c r="B311" s="13"/>
      <c r="C311" s="13" t="s">
        <v>304</v>
      </c>
      <c r="D311" s="13" t="s">
        <v>305</v>
      </c>
      <c r="E311" s="13"/>
      <c r="F311" s="14"/>
      <c r="G311" s="15"/>
      <c r="H311" s="15">
        <f>H312+H318</f>
        <v>0</v>
      </c>
      <c r="J311" s="15"/>
    </row>
    <row r="312" spans="1:8" s="6" customFormat="1" ht="24" customHeight="1">
      <c r="A312" s="16">
        <v>59</v>
      </c>
      <c r="B312" s="17" t="s">
        <v>304</v>
      </c>
      <c r="C312" s="17" t="s">
        <v>306</v>
      </c>
      <c r="D312" s="17" t="s">
        <v>307</v>
      </c>
      <c r="E312" s="17" t="s">
        <v>104</v>
      </c>
      <c r="F312" s="18">
        <v>16.85</v>
      </c>
      <c r="G312" s="19"/>
      <c r="H312" s="20">
        <f>F312*G312</f>
        <v>0</v>
      </c>
    </row>
    <row r="313" spans="1:8" s="6" customFormat="1" ht="13.5" customHeight="1">
      <c r="A313" s="21"/>
      <c r="B313" s="22"/>
      <c r="C313" s="22"/>
      <c r="D313" s="22" t="s">
        <v>308</v>
      </c>
      <c r="E313" s="22"/>
      <c r="F313" s="23">
        <v>0</v>
      </c>
      <c r="G313" s="24"/>
      <c r="H313" s="25"/>
    </row>
    <row r="314" spans="1:8" s="6" customFormat="1" ht="13.5" customHeight="1">
      <c r="A314" s="26"/>
      <c r="B314" s="27"/>
      <c r="C314" s="27"/>
      <c r="D314" s="27" t="s">
        <v>275</v>
      </c>
      <c r="E314" s="27"/>
      <c r="F314" s="28">
        <v>5.75</v>
      </c>
      <c r="G314" s="29"/>
      <c r="H314" s="30"/>
    </row>
    <row r="315" spans="1:8" s="6" customFormat="1" ht="13.5" customHeight="1">
      <c r="A315" s="26"/>
      <c r="B315" s="27"/>
      <c r="C315" s="27"/>
      <c r="D315" s="27" t="s">
        <v>276</v>
      </c>
      <c r="E315" s="27"/>
      <c r="F315" s="28">
        <v>7.7</v>
      </c>
      <c r="G315" s="29"/>
      <c r="H315" s="30"/>
    </row>
    <row r="316" spans="1:8" s="6" customFormat="1" ht="13.5" customHeight="1">
      <c r="A316" s="26"/>
      <c r="B316" s="27"/>
      <c r="C316" s="27"/>
      <c r="D316" s="27" t="s">
        <v>143</v>
      </c>
      <c r="E316" s="27"/>
      <c r="F316" s="28">
        <v>3.4</v>
      </c>
      <c r="G316" s="29"/>
      <c r="H316" s="30"/>
    </row>
    <row r="317" spans="1:8" s="6" customFormat="1" ht="13.5" customHeight="1">
      <c r="A317" s="31"/>
      <c r="B317" s="32"/>
      <c r="C317" s="32"/>
      <c r="D317" s="32" t="s">
        <v>33</v>
      </c>
      <c r="E317" s="32"/>
      <c r="F317" s="33">
        <v>16.85</v>
      </c>
      <c r="G317" s="34"/>
      <c r="H317" s="35"/>
    </row>
    <row r="318" spans="1:8" s="6" customFormat="1" ht="13.5" customHeight="1">
      <c r="A318" s="41">
        <v>60</v>
      </c>
      <c r="B318" s="42" t="s">
        <v>309</v>
      </c>
      <c r="C318" s="42" t="s">
        <v>310</v>
      </c>
      <c r="D318" s="42" t="s">
        <v>311</v>
      </c>
      <c r="E318" s="42" t="s">
        <v>104</v>
      </c>
      <c r="F318" s="43">
        <v>17.356</v>
      </c>
      <c r="G318" s="44"/>
      <c r="H318" s="45">
        <f>F318*G318</f>
        <v>0</v>
      </c>
    </row>
    <row r="319" spans="1:8" s="6" customFormat="1" ht="13.5" customHeight="1">
      <c r="A319" s="21"/>
      <c r="B319" s="22"/>
      <c r="C319" s="22"/>
      <c r="D319" s="22" t="s">
        <v>312</v>
      </c>
      <c r="E319" s="22"/>
      <c r="F319" s="23">
        <v>0</v>
      </c>
      <c r="G319" s="24"/>
      <c r="H319" s="25"/>
    </row>
    <row r="320" spans="1:8" s="6" customFormat="1" ht="13.5" customHeight="1">
      <c r="A320" s="31"/>
      <c r="B320" s="32"/>
      <c r="C320" s="32"/>
      <c r="D320" s="32" t="s">
        <v>303</v>
      </c>
      <c r="E320" s="32"/>
      <c r="F320" s="33">
        <v>17.3555</v>
      </c>
      <c r="G320" s="34"/>
      <c r="H320" s="35"/>
    </row>
    <row r="321" spans="1:10" s="6" customFormat="1" ht="21" customHeight="1">
      <c r="A321" s="12"/>
      <c r="B321" s="13"/>
      <c r="C321" s="13" t="s">
        <v>313</v>
      </c>
      <c r="D321" s="13" t="s">
        <v>314</v>
      </c>
      <c r="E321" s="13"/>
      <c r="F321" s="14"/>
      <c r="G321" s="15"/>
      <c r="H321" s="15">
        <f>H322</f>
        <v>0</v>
      </c>
      <c r="J321" s="15"/>
    </row>
    <row r="322" spans="1:8" s="6" customFormat="1" ht="13.5" customHeight="1">
      <c r="A322" s="16">
        <v>61</v>
      </c>
      <c r="B322" s="17" t="s">
        <v>313</v>
      </c>
      <c r="C322" s="17" t="s">
        <v>315</v>
      </c>
      <c r="D322" s="17" t="s">
        <v>316</v>
      </c>
      <c r="E322" s="17" t="s">
        <v>104</v>
      </c>
      <c r="F322" s="18">
        <v>26.91</v>
      </c>
      <c r="G322" s="19"/>
      <c r="H322" s="20">
        <f>F322*G322</f>
        <v>0</v>
      </c>
    </row>
    <row r="323" spans="1:8" s="6" customFormat="1" ht="13.5" customHeight="1">
      <c r="A323" s="21"/>
      <c r="B323" s="22"/>
      <c r="C323" s="22"/>
      <c r="D323" s="22" t="s">
        <v>317</v>
      </c>
      <c r="E323" s="22"/>
      <c r="F323" s="23">
        <v>9.17</v>
      </c>
      <c r="G323" s="24"/>
      <c r="H323" s="25"/>
    </row>
    <row r="324" spans="1:8" s="6" customFormat="1" ht="13.5" customHeight="1">
      <c r="A324" s="26"/>
      <c r="B324" s="27"/>
      <c r="C324" s="27"/>
      <c r="D324" s="27" t="s">
        <v>318</v>
      </c>
      <c r="E324" s="27"/>
      <c r="F324" s="28">
        <v>17.74</v>
      </c>
      <c r="G324" s="29"/>
      <c r="H324" s="30"/>
    </row>
    <row r="325" spans="1:8" s="6" customFormat="1" ht="13.5" customHeight="1">
      <c r="A325" s="31"/>
      <c r="B325" s="32"/>
      <c r="C325" s="32"/>
      <c r="D325" s="32" t="s">
        <v>33</v>
      </c>
      <c r="E325" s="32"/>
      <c r="F325" s="33">
        <v>26.91</v>
      </c>
      <c r="G325" s="34"/>
      <c r="H325" s="35"/>
    </row>
    <row r="326" spans="1:10" s="6" customFormat="1" ht="21" customHeight="1">
      <c r="A326" s="12"/>
      <c r="B326" s="13"/>
      <c r="C326" s="13" t="s">
        <v>319</v>
      </c>
      <c r="D326" s="13" t="s">
        <v>320</v>
      </c>
      <c r="E326" s="13"/>
      <c r="F326" s="14"/>
      <c r="G326" s="15"/>
      <c r="H326" s="15">
        <f>H327+H331+H335+H339+H343+H347+H351+H364+H368+H372+H377+H382+H389+H391+H393+H401</f>
        <v>0</v>
      </c>
      <c r="J326" s="15"/>
    </row>
    <row r="327" spans="1:8" s="6" customFormat="1" ht="24" customHeight="1">
      <c r="A327" s="16">
        <v>62</v>
      </c>
      <c r="B327" s="17" t="s">
        <v>319</v>
      </c>
      <c r="C327" s="17" t="s">
        <v>321</v>
      </c>
      <c r="D327" s="17" t="s">
        <v>322</v>
      </c>
      <c r="E327" s="17" t="s">
        <v>104</v>
      </c>
      <c r="F327" s="18">
        <v>16.98</v>
      </c>
      <c r="G327" s="19"/>
      <c r="H327" s="20">
        <f>F327*G327</f>
        <v>0</v>
      </c>
    </row>
    <row r="328" spans="1:8" s="6" customFormat="1" ht="13.5" customHeight="1">
      <c r="A328" s="21"/>
      <c r="B328" s="22"/>
      <c r="C328" s="22"/>
      <c r="D328" s="22" t="s">
        <v>323</v>
      </c>
      <c r="E328" s="22"/>
      <c r="F328" s="23">
        <v>5.35</v>
      </c>
      <c r="G328" s="24"/>
      <c r="H328" s="25"/>
    </row>
    <row r="329" spans="1:8" s="6" customFormat="1" ht="13.5" customHeight="1">
      <c r="A329" s="26"/>
      <c r="B329" s="27"/>
      <c r="C329" s="27"/>
      <c r="D329" s="27" t="s">
        <v>324</v>
      </c>
      <c r="E329" s="27"/>
      <c r="F329" s="28">
        <v>11.63</v>
      </c>
      <c r="G329" s="29"/>
      <c r="H329" s="30"/>
    </row>
    <row r="330" spans="1:8" s="6" customFormat="1" ht="13.5" customHeight="1">
      <c r="A330" s="31"/>
      <c r="B330" s="32"/>
      <c r="C330" s="32"/>
      <c r="D330" s="32" t="s">
        <v>33</v>
      </c>
      <c r="E330" s="32"/>
      <c r="F330" s="33">
        <v>16.98</v>
      </c>
      <c r="G330" s="34"/>
      <c r="H330" s="35"/>
    </row>
    <row r="331" spans="1:8" s="6" customFormat="1" ht="24" customHeight="1">
      <c r="A331" s="16">
        <v>63</v>
      </c>
      <c r="B331" s="17" t="s">
        <v>319</v>
      </c>
      <c r="C331" s="17" t="s">
        <v>325</v>
      </c>
      <c r="D331" s="17" t="s">
        <v>326</v>
      </c>
      <c r="E331" s="17" t="s">
        <v>104</v>
      </c>
      <c r="F331" s="18">
        <v>11.83</v>
      </c>
      <c r="G331" s="19"/>
      <c r="H331" s="20">
        <f>F331*G331</f>
        <v>0</v>
      </c>
    </row>
    <row r="332" spans="1:8" s="6" customFormat="1" ht="13.5" customHeight="1">
      <c r="A332" s="21"/>
      <c r="B332" s="22"/>
      <c r="C332" s="22"/>
      <c r="D332" s="22" t="s">
        <v>327</v>
      </c>
      <c r="E332" s="22"/>
      <c r="F332" s="23">
        <v>3.55</v>
      </c>
      <c r="G332" s="24"/>
      <c r="H332" s="25"/>
    </row>
    <row r="333" spans="1:8" s="6" customFormat="1" ht="13.5" customHeight="1">
      <c r="A333" s="26"/>
      <c r="B333" s="27"/>
      <c r="C333" s="27"/>
      <c r="D333" s="27" t="s">
        <v>328</v>
      </c>
      <c r="E333" s="27"/>
      <c r="F333" s="28">
        <v>8.28</v>
      </c>
      <c r="G333" s="29"/>
      <c r="H333" s="30"/>
    </row>
    <row r="334" spans="1:8" s="6" customFormat="1" ht="13.5" customHeight="1">
      <c r="A334" s="31"/>
      <c r="B334" s="32"/>
      <c r="C334" s="32"/>
      <c r="D334" s="32" t="s">
        <v>33</v>
      </c>
      <c r="E334" s="32"/>
      <c r="F334" s="33">
        <v>11.83</v>
      </c>
      <c r="G334" s="34"/>
      <c r="H334" s="35"/>
    </row>
    <row r="335" spans="1:8" s="6" customFormat="1" ht="24" customHeight="1">
      <c r="A335" s="16">
        <v>64</v>
      </c>
      <c r="B335" s="17" t="s">
        <v>319</v>
      </c>
      <c r="C335" s="17" t="s">
        <v>329</v>
      </c>
      <c r="D335" s="17" t="s">
        <v>330</v>
      </c>
      <c r="E335" s="17" t="s">
        <v>104</v>
      </c>
      <c r="F335" s="18">
        <v>16.98</v>
      </c>
      <c r="G335" s="19"/>
      <c r="H335" s="20">
        <f>F335*G335</f>
        <v>0</v>
      </c>
    </row>
    <row r="336" spans="1:8" s="6" customFormat="1" ht="13.5" customHeight="1">
      <c r="A336" s="21"/>
      <c r="B336" s="22"/>
      <c r="C336" s="22"/>
      <c r="D336" s="22" t="s">
        <v>331</v>
      </c>
      <c r="E336" s="22"/>
      <c r="F336" s="23">
        <v>5.35</v>
      </c>
      <c r="G336" s="24"/>
      <c r="H336" s="25"/>
    </row>
    <row r="337" spans="1:8" s="6" customFormat="1" ht="13.5" customHeight="1">
      <c r="A337" s="26"/>
      <c r="B337" s="27"/>
      <c r="C337" s="27"/>
      <c r="D337" s="27" t="s">
        <v>332</v>
      </c>
      <c r="E337" s="27"/>
      <c r="F337" s="28">
        <v>11.63</v>
      </c>
      <c r="G337" s="29"/>
      <c r="H337" s="30"/>
    </row>
    <row r="338" spans="1:8" s="6" customFormat="1" ht="13.5" customHeight="1">
      <c r="A338" s="31"/>
      <c r="B338" s="32"/>
      <c r="C338" s="32"/>
      <c r="D338" s="32" t="s">
        <v>33</v>
      </c>
      <c r="E338" s="32"/>
      <c r="F338" s="33">
        <v>16.98</v>
      </c>
      <c r="G338" s="34"/>
      <c r="H338" s="35"/>
    </row>
    <row r="339" spans="1:8" s="6" customFormat="1" ht="24" customHeight="1">
      <c r="A339" s="16">
        <v>65</v>
      </c>
      <c r="B339" s="17" t="s">
        <v>319</v>
      </c>
      <c r="C339" s="17" t="s">
        <v>333</v>
      </c>
      <c r="D339" s="17" t="s">
        <v>334</v>
      </c>
      <c r="E339" s="17" t="s">
        <v>104</v>
      </c>
      <c r="F339" s="18">
        <v>11.86</v>
      </c>
      <c r="G339" s="19"/>
      <c r="H339" s="20">
        <f>F339*G339</f>
        <v>0</v>
      </c>
    </row>
    <row r="340" spans="1:8" s="6" customFormat="1" ht="13.5" customHeight="1">
      <c r="A340" s="21"/>
      <c r="B340" s="22"/>
      <c r="C340" s="22"/>
      <c r="D340" s="22" t="s">
        <v>335</v>
      </c>
      <c r="E340" s="22"/>
      <c r="F340" s="23">
        <v>3.58</v>
      </c>
      <c r="G340" s="24"/>
      <c r="H340" s="25"/>
    </row>
    <row r="341" spans="1:8" s="6" customFormat="1" ht="13.5" customHeight="1">
      <c r="A341" s="26"/>
      <c r="B341" s="27"/>
      <c r="C341" s="27"/>
      <c r="D341" s="27" t="s">
        <v>336</v>
      </c>
      <c r="E341" s="27"/>
      <c r="F341" s="28">
        <v>8.28</v>
      </c>
      <c r="G341" s="29"/>
      <c r="H341" s="30"/>
    </row>
    <row r="342" spans="1:8" s="6" customFormat="1" ht="13.5" customHeight="1">
      <c r="A342" s="31"/>
      <c r="B342" s="32"/>
      <c r="C342" s="32"/>
      <c r="D342" s="32" t="s">
        <v>33</v>
      </c>
      <c r="E342" s="32"/>
      <c r="F342" s="33">
        <v>11.86</v>
      </c>
      <c r="G342" s="34"/>
      <c r="H342" s="35"/>
    </row>
    <row r="343" spans="1:8" s="6" customFormat="1" ht="24" customHeight="1">
      <c r="A343" s="16">
        <v>66</v>
      </c>
      <c r="B343" s="17" t="s">
        <v>319</v>
      </c>
      <c r="C343" s="17" t="s">
        <v>337</v>
      </c>
      <c r="D343" s="17" t="s">
        <v>338</v>
      </c>
      <c r="E343" s="17" t="s">
        <v>104</v>
      </c>
      <c r="F343" s="18">
        <v>23.13</v>
      </c>
      <c r="G343" s="19"/>
      <c r="H343" s="20">
        <f>F343*G343</f>
        <v>0</v>
      </c>
    </row>
    <row r="344" spans="1:8" s="6" customFormat="1" ht="13.5" customHeight="1">
      <c r="A344" s="21"/>
      <c r="B344" s="22"/>
      <c r="C344" s="22"/>
      <c r="D344" s="22" t="s">
        <v>339</v>
      </c>
      <c r="E344" s="22"/>
      <c r="F344" s="23">
        <v>7.88</v>
      </c>
      <c r="G344" s="24"/>
      <c r="H344" s="25"/>
    </row>
    <row r="345" spans="1:8" s="6" customFormat="1" ht="13.5" customHeight="1">
      <c r="A345" s="26"/>
      <c r="B345" s="27"/>
      <c r="C345" s="27"/>
      <c r="D345" s="27" t="s">
        <v>340</v>
      </c>
      <c r="E345" s="27"/>
      <c r="F345" s="28">
        <v>15.25</v>
      </c>
      <c r="G345" s="29"/>
      <c r="H345" s="30"/>
    </row>
    <row r="346" spans="1:8" s="6" customFormat="1" ht="13.5" customHeight="1">
      <c r="A346" s="31"/>
      <c r="B346" s="32"/>
      <c r="C346" s="32"/>
      <c r="D346" s="32" t="s">
        <v>33</v>
      </c>
      <c r="E346" s="32"/>
      <c r="F346" s="33">
        <v>23.13</v>
      </c>
      <c r="G346" s="34"/>
      <c r="H346" s="35"/>
    </row>
    <row r="347" spans="1:8" s="6" customFormat="1" ht="24" customHeight="1">
      <c r="A347" s="16">
        <v>67</v>
      </c>
      <c r="B347" s="17" t="s">
        <v>319</v>
      </c>
      <c r="C347" s="17" t="s">
        <v>341</v>
      </c>
      <c r="D347" s="17" t="s">
        <v>342</v>
      </c>
      <c r="E347" s="17" t="s">
        <v>104</v>
      </c>
      <c r="F347" s="18">
        <v>13.45</v>
      </c>
      <c r="G347" s="19"/>
      <c r="H347" s="20">
        <f>F347*G347</f>
        <v>0</v>
      </c>
    </row>
    <row r="348" spans="1:8" s="6" customFormat="1" ht="13.5" customHeight="1">
      <c r="A348" s="21"/>
      <c r="B348" s="22"/>
      <c r="C348" s="22"/>
      <c r="D348" s="22" t="s">
        <v>343</v>
      </c>
      <c r="E348" s="22"/>
      <c r="F348" s="23">
        <v>5.75</v>
      </c>
      <c r="G348" s="24"/>
      <c r="H348" s="25"/>
    </row>
    <row r="349" spans="1:8" s="6" customFormat="1" ht="13.5" customHeight="1">
      <c r="A349" s="26"/>
      <c r="B349" s="27"/>
      <c r="C349" s="27"/>
      <c r="D349" s="27" t="s">
        <v>344</v>
      </c>
      <c r="E349" s="27"/>
      <c r="F349" s="28">
        <v>7.7</v>
      </c>
      <c r="G349" s="29"/>
      <c r="H349" s="30"/>
    </row>
    <row r="350" spans="1:8" s="6" customFormat="1" ht="13.5" customHeight="1">
      <c r="A350" s="31"/>
      <c r="B350" s="32"/>
      <c r="C350" s="32"/>
      <c r="D350" s="32" t="s">
        <v>33</v>
      </c>
      <c r="E350" s="32"/>
      <c r="F350" s="33">
        <v>13.45</v>
      </c>
      <c r="G350" s="34"/>
      <c r="H350" s="35"/>
    </row>
    <row r="351" spans="1:8" s="6" customFormat="1" ht="34.5" customHeight="1">
      <c r="A351" s="41">
        <v>68</v>
      </c>
      <c r="B351" s="42" t="s">
        <v>345</v>
      </c>
      <c r="C351" s="42" t="s">
        <v>346</v>
      </c>
      <c r="D351" s="42" t="s">
        <v>347</v>
      </c>
      <c r="E351" s="42" t="s">
        <v>37</v>
      </c>
      <c r="F351" s="43">
        <v>45.099</v>
      </c>
      <c r="G351" s="44"/>
      <c r="H351" s="45">
        <f>F351*G351</f>
        <v>0</v>
      </c>
    </row>
    <row r="352" spans="1:8" s="6" customFormat="1" ht="24" customHeight="1">
      <c r="A352" s="21"/>
      <c r="B352" s="22"/>
      <c r="C352" s="22"/>
      <c r="D352" s="22" t="s">
        <v>348</v>
      </c>
      <c r="E352" s="22"/>
      <c r="F352" s="23">
        <v>0</v>
      </c>
      <c r="G352" s="24"/>
      <c r="H352" s="25"/>
    </row>
    <row r="353" spans="1:8" s="6" customFormat="1" ht="13.5" customHeight="1">
      <c r="A353" s="26"/>
      <c r="B353" s="27"/>
      <c r="C353" s="27"/>
      <c r="D353" s="27" t="s">
        <v>349</v>
      </c>
      <c r="E353" s="27"/>
      <c r="F353" s="28">
        <v>0.5865</v>
      </c>
      <c r="G353" s="29"/>
      <c r="H353" s="30"/>
    </row>
    <row r="354" spans="1:8" s="6" customFormat="1" ht="13.5" customHeight="1">
      <c r="A354" s="26"/>
      <c r="B354" s="27"/>
      <c r="C354" s="27"/>
      <c r="D354" s="27" t="s">
        <v>350</v>
      </c>
      <c r="E354" s="27"/>
      <c r="F354" s="28">
        <v>0.7854</v>
      </c>
      <c r="G354" s="29"/>
      <c r="H354" s="30"/>
    </row>
    <row r="355" spans="1:8" s="6" customFormat="1" ht="13.5" customHeight="1">
      <c r="A355" s="26"/>
      <c r="B355" s="27"/>
      <c r="C355" s="27"/>
      <c r="D355" s="27" t="s">
        <v>351</v>
      </c>
      <c r="E355" s="27"/>
      <c r="F355" s="28">
        <v>0.255</v>
      </c>
      <c r="G355" s="29"/>
      <c r="H355" s="30"/>
    </row>
    <row r="356" spans="1:8" s="6" customFormat="1" ht="13.5" customHeight="1">
      <c r="A356" s="26"/>
      <c r="B356" s="27"/>
      <c r="C356" s="27"/>
      <c r="D356" s="27" t="s">
        <v>352</v>
      </c>
      <c r="E356" s="27"/>
      <c r="F356" s="28">
        <v>0.153</v>
      </c>
      <c r="G356" s="29"/>
      <c r="H356" s="30"/>
    </row>
    <row r="357" spans="1:8" s="6" customFormat="1" ht="13.5" customHeight="1">
      <c r="A357" s="26"/>
      <c r="B357" s="27"/>
      <c r="C357" s="27"/>
      <c r="D357" s="27" t="s">
        <v>353</v>
      </c>
      <c r="E357" s="27"/>
      <c r="F357" s="28">
        <v>1.6371</v>
      </c>
      <c r="G357" s="29"/>
      <c r="H357" s="30"/>
    </row>
    <row r="358" spans="1:8" s="6" customFormat="1" ht="24" customHeight="1">
      <c r="A358" s="26"/>
      <c r="B358" s="27"/>
      <c r="C358" s="27"/>
      <c r="D358" s="27" t="s">
        <v>354</v>
      </c>
      <c r="E358" s="27"/>
      <c r="F358" s="28">
        <v>3.55878</v>
      </c>
      <c r="G358" s="29"/>
      <c r="H358" s="30"/>
    </row>
    <row r="359" spans="1:8" s="6" customFormat="1" ht="13.5" customHeight="1">
      <c r="A359" s="26"/>
      <c r="B359" s="27"/>
      <c r="C359" s="27"/>
      <c r="D359" s="27" t="s">
        <v>355</v>
      </c>
      <c r="E359" s="27"/>
      <c r="F359" s="28">
        <v>0.584256</v>
      </c>
      <c r="G359" s="29"/>
      <c r="H359" s="30"/>
    </row>
    <row r="360" spans="1:8" s="6" customFormat="1" ht="13.5" customHeight="1">
      <c r="A360" s="26"/>
      <c r="B360" s="27"/>
      <c r="C360" s="27"/>
      <c r="D360" s="27" t="s">
        <v>356</v>
      </c>
      <c r="E360" s="27"/>
      <c r="F360" s="28">
        <v>1.351296</v>
      </c>
      <c r="G360" s="29"/>
      <c r="H360" s="30"/>
    </row>
    <row r="361" spans="1:8" s="6" customFormat="1" ht="13.5" customHeight="1">
      <c r="A361" s="26"/>
      <c r="B361" s="27"/>
      <c r="C361" s="27"/>
      <c r="D361" s="27" t="s">
        <v>357</v>
      </c>
      <c r="E361" s="27"/>
      <c r="F361" s="28">
        <v>10.0153698</v>
      </c>
      <c r="G361" s="29"/>
      <c r="H361" s="30"/>
    </row>
    <row r="362" spans="1:8" s="6" customFormat="1" ht="24" customHeight="1">
      <c r="A362" s="26"/>
      <c r="B362" s="27"/>
      <c r="C362" s="27"/>
      <c r="D362" s="27" t="s">
        <v>358</v>
      </c>
      <c r="E362" s="27"/>
      <c r="F362" s="28">
        <v>26.172486</v>
      </c>
      <c r="G362" s="29"/>
      <c r="H362" s="30"/>
    </row>
    <row r="363" spans="1:8" s="6" customFormat="1" ht="13.5" customHeight="1">
      <c r="A363" s="31"/>
      <c r="B363" s="32"/>
      <c r="C363" s="32"/>
      <c r="D363" s="32" t="s">
        <v>33</v>
      </c>
      <c r="E363" s="32"/>
      <c r="F363" s="33">
        <v>45.0991878</v>
      </c>
      <c r="G363" s="34"/>
      <c r="H363" s="35"/>
    </row>
    <row r="364" spans="1:8" s="6" customFormat="1" ht="24" customHeight="1">
      <c r="A364" s="16">
        <v>69</v>
      </c>
      <c r="B364" s="17" t="s">
        <v>319</v>
      </c>
      <c r="C364" s="17" t="s">
        <v>359</v>
      </c>
      <c r="D364" s="17" t="s">
        <v>360</v>
      </c>
      <c r="E364" s="17" t="s">
        <v>104</v>
      </c>
      <c r="F364" s="18">
        <v>5.22</v>
      </c>
      <c r="G364" s="19"/>
      <c r="H364" s="20">
        <f>F364*G364</f>
        <v>0</v>
      </c>
    </row>
    <row r="365" spans="1:8" s="6" customFormat="1" ht="13.5" customHeight="1">
      <c r="A365" s="21"/>
      <c r="B365" s="22"/>
      <c r="C365" s="22"/>
      <c r="D365" s="22" t="s">
        <v>361</v>
      </c>
      <c r="E365" s="22"/>
      <c r="F365" s="23">
        <v>2.82</v>
      </c>
      <c r="G365" s="24"/>
      <c r="H365" s="25"/>
    </row>
    <row r="366" spans="1:8" s="6" customFormat="1" ht="13.5" customHeight="1">
      <c r="A366" s="26"/>
      <c r="B366" s="27"/>
      <c r="C366" s="27"/>
      <c r="D366" s="27" t="s">
        <v>362</v>
      </c>
      <c r="E366" s="27"/>
      <c r="F366" s="28">
        <v>2.4</v>
      </c>
      <c r="G366" s="29"/>
      <c r="H366" s="30"/>
    </row>
    <row r="367" spans="1:8" s="6" customFormat="1" ht="13.5" customHeight="1">
      <c r="A367" s="31"/>
      <c r="B367" s="32"/>
      <c r="C367" s="32"/>
      <c r="D367" s="32" t="s">
        <v>33</v>
      </c>
      <c r="E367" s="32"/>
      <c r="F367" s="33">
        <v>5.22</v>
      </c>
      <c r="G367" s="34"/>
      <c r="H367" s="35"/>
    </row>
    <row r="368" spans="1:8" s="6" customFormat="1" ht="24" customHeight="1">
      <c r="A368" s="16">
        <v>70</v>
      </c>
      <c r="B368" s="17" t="s">
        <v>319</v>
      </c>
      <c r="C368" s="17" t="s">
        <v>363</v>
      </c>
      <c r="D368" s="17" t="s">
        <v>364</v>
      </c>
      <c r="E368" s="17" t="s">
        <v>37</v>
      </c>
      <c r="F368" s="18">
        <v>37.223</v>
      </c>
      <c r="G368" s="19"/>
      <c r="H368" s="20">
        <f>F368*G368</f>
        <v>0</v>
      </c>
    </row>
    <row r="369" spans="1:8" s="6" customFormat="1" ht="13.5" customHeight="1">
      <c r="A369" s="21"/>
      <c r="B369" s="22"/>
      <c r="C369" s="22"/>
      <c r="D369" s="22" t="s">
        <v>230</v>
      </c>
      <c r="E369" s="22"/>
      <c r="F369" s="23">
        <v>11.175</v>
      </c>
      <c r="G369" s="24"/>
      <c r="H369" s="25"/>
    </row>
    <row r="370" spans="1:8" s="6" customFormat="1" ht="24" customHeight="1">
      <c r="A370" s="26"/>
      <c r="B370" s="27"/>
      <c r="C370" s="27"/>
      <c r="D370" s="27" t="s">
        <v>365</v>
      </c>
      <c r="E370" s="27"/>
      <c r="F370" s="28">
        <v>26.0481</v>
      </c>
      <c r="G370" s="29"/>
      <c r="H370" s="30"/>
    </row>
    <row r="371" spans="1:8" s="6" customFormat="1" ht="13.5" customHeight="1">
      <c r="A371" s="31"/>
      <c r="B371" s="32"/>
      <c r="C371" s="32"/>
      <c r="D371" s="32" t="s">
        <v>33</v>
      </c>
      <c r="E371" s="32"/>
      <c r="F371" s="33">
        <v>37.2231</v>
      </c>
      <c r="G371" s="34"/>
      <c r="H371" s="35"/>
    </row>
    <row r="372" spans="1:8" s="6" customFormat="1" ht="24" customHeight="1">
      <c r="A372" s="16">
        <v>71</v>
      </c>
      <c r="B372" s="17" t="s">
        <v>319</v>
      </c>
      <c r="C372" s="17" t="s">
        <v>366</v>
      </c>
      <c r="D372" s="17" t="s">
        <v>367</v>
      </c>
      <c r="E372" s="17" t="s">
        <v>37</v>
      </c>
      <c r="F372" s="18">
        <v>35.478</v>
      </c>
      <c r="G372" s="19"/>
      <c r="H372" s="20">
        <f>F372*G372</f>
        <v>0</v>
      </c>
    </row>
    <row r="373" spans="1:8" s="6" customFormat="1" ht="13.5" customHeight="1">
      <c r="A373" s="21"/>
      <c r="B373" s="22"/>
      <c r="C373" s="22"/>
      <c r="D373" s="22" t="s">
        <v>368</v>
      </c>
      <c r="E373" s="22"/>
      <c r="F373" s="23">
        <v>0</v>
      </c>
      <c r="G373" s="24"/>
      <c r="H373" s="25"/>
    </row>
    <row r="374" spans="1:8" s="6" customFormat="1" ht="13.5" customHeight="1">
      <c r="A374" s="26"/>
      <c r="B374" s="27"/>
      <c r="C374" s="27"/>
      <c r="D374" s="27" t="s">
        <v>369</v>
      </c>
      <c r="E374" s="27"/>
      <c r="F374" s="28">
        <v>9.81899</v>
      </c>
      <c r="G374" s="29"/>
      <c r="H374" s="30"/>
    </row>
    <row r="375" spans="1:8" s="6" customFormat="1" ht="24" customHeight="1">
      <c r="A375" s="26"/>
      <c r="B375" s="27"/>
      <c r="C375" s="27"/>
      <c r="D375" s="27" t="s">
        <v>370</v>
      </c>
      <c r="E375" s="27"/>
      <c r="F375" s="28">
        <v>25.6593</v>
      </c>
      <c r="G375" s="29"/>
      <c r="H375" s="30"/>
    </row>
    <row r="376" spans="1:8" s="6" customFormat="1" ht="13.5" customHeight="1">
      <c r="A376" s="31"/>
      <c r="B376" s="32"/>
      <c r="C376" s="32"/>
      <c r="D376" s="32" t="s">
        <v>33</v>
      </c>
      <c r="E376" s="32"/>
      <c r="F376" s="33">
        <v>35.47829</v>
      </c>
      <c r="G376" s="34"/>
      <c r="H376" s="35"/>
    </row>
    <row r="377" spans="1:8" s="6" customFormat="1" ht="34.5" customHeight="1">
      <c r="A377" s="16">
        <v>72</v>
      </c>
      <c r="B377" s="17" t="s">
        <v>319</v>
      </c>
      <c r="C377" s="17" t="s">
        <v>371</v>
      </c>
      <c r="D377" s="17" t="s">
        <v>372</v>
      </c>
      <c r="E377" s="17" t="s">
        <v>37</v>
      </c>
      <c r="F377" s="18">
        <v>44.44</v>
      </c>
      <c r="G377" s="19"/>
      <c r="H377" s="20">
        <f>F377*G377</f>
        <v>0</v>
      </c>
    </row>
    <row r="378" spans="1:8" s="6" customFormat="1" ht="13.5" customHeight="1">
      <c r="A378" s="21"/>
      <c r="B378" s="22"/>
      <c r="C378" s="22"/>
      <c r="D378" s="22" t="s">
        <v>373</v>
      </c>
      <c r="E378" s="22"/>
      <c r="F378" s="23">
        <v>0</v>
      </c>
      <c r="G378" s="24"/>
      <c r="H378" s="25"/>
    </row>
    <row r="379" spans="1:8" s="6" customFormat="1" ht="13.5" customHeight="1">
      <c r="A379" s="26"/>
      <c r="B379" s="27"/>
      <c r="C379" s="27"/>
      <c r="D379" s="27" t="s">
        <v>374</v>
      </c>
      <c r="E379" s="27"/>
      <c r="F379" s="28">
        <v>44.2147058823529</v>
      </c>
      <c r="G379" s="29"/>
      <c r="H379" s="30"/>
    </row>
    <row r="380" spans="1:8" s="6" customFormat="1" ht="13.5" customHeight="1">
      <c r="A380" s="26"/>
      <c r="B380" s="27"/>
      <c r="C380" s="27"/>
      <c r="D380" s="27" t="s">
        <v>375</v>
      </c>
      <c r="E380" s="27"/>
      <c r="F380" s="28">
        <v>0.225</v>
      </c>
      <c r="G380" s="29"/>
      <c r="H380" s="30"/>
    </row>
    <row r="381" spans="1:8" s="6" customFormat="1" ht="13.5" customHeight="1">
      <c r="A381" s="31"/>
      <c r="B381" s="32"/>
      <c r="C381" s="32"/>
      <c r="D381" s="32" t="s">
        <v>33</v>
      </c>
      <c r="E381" s="32"/>
      <c r="F381" s="33">
        <v>44.4397058823529</v>
      </c>
      <c r="G381" s="34"/>
      <c r="H381" s="35"/>
    </row>
    <row r="382" spans="1:8" s="6" customFormat="1" ht="13.5" customHeight="1">
      <c r="A382" s="16">
        <v>73</v>
      </c>
      <c r="B382" s="17" t="s">
        <v>319</v>
      </c>
      <c r="C382" s="17" t="s">
        <v>376</v>
      </c>
      <c r="D382" s="17" t="s">
        <v>377</v>
      </c>
      <c r="E382" s="17" t="s">
        <v>104</v>
      </c>
      <c r="F382" s="18">
        <v>62.61</v>
      </c>
      <c r="G382" s="19"/>
      <c r="H382" s="20">
        <f>F382*G382</f>
        <v>0</v>
      </c>
    </row>
    <row r="383" spans="1:8" s="6" customFormat="1" ht="24" customHeight="1">
      <c r="A383" s="21"/>
      <c r="B383" s="22"/>
      <c r="C383" s="22"/>
      <c r="D383" s="22" t="s">
        <v>378</v>
      </c>
      <c r="E383" s="22"/>
      <c r="F383" s="23">
        <v>0</v>
      </c>
      <c r="G383" s="24"/>
      <c r="H383" s="25"/>
    </row>
    <row r="384" spans="1:8" s="6" customFormat="1" ht="13.5" customHeight="1">
      <c r="A384" s="26"/>
      <c r="B384" s="27"/>
      <c r="C384" s="27"/>
      <c r="D384" s="27" t="s">
        <v>379</v>
      </c>
      <c r="E384" s="27"/>
      <c r="F384" s="28">
        <v>19.07</v>
      </c>
      <c r="G384" s="29"/>
      <c r="H384" s="30"/>
    </row>
    <row r="385" spans="1:8" s="6" customFormat="1" ht="13.5" customHeight="1">
      <c r="A385" s="26"/>
      <c r="B385" s="27"/>
      <c r="C385" s="27"/>
      <c r="D385" s="27" t="s">
        <v>380</v>
      </c>
      <c r="E385" s="27"/>
      <c r="F385" s="28">
        <v>22.12</v>
      </c>
      <c r="G385" s="29"/>
      <c r="H385" s="30"/>
    </row>
    <row r="386" spans="1:8" s="6" customFormat="1" ht="13.5" customHeight="1">
      <c r="A386" s="26"/>
      <c r="B386" s="27"/>
      <c r="C386" s="27"/>
      <c r="D386" s="27" t="s">
        <v>381</v>
      </c>
      <c r="E386" s="27"/>
      <c r="F386" s="28">
        <v>17.08</v>
      </c>
      <c r="G386" s="29"/>
      <c r="H386" s="30"/>
    </row>
    <row r="387" spans="1:8" s="6" customFormat="1" ht="13.5" customHeight="1">
      <c r="A387" s="26"/>
      <c r="B387" s="27"/>
      <c r="C387" s="27"/>
      <c r="D387" s="27" t="s">
        <v>382</v>
      </c>
      <c r="E387" s="27"/>
      <c r="F387" s="28">
        <v>4.34</v>
      </c>
      <c r="G387" s="29"/>
      <c r="H387" s="30"/>
    </row>
    <row r="388" spans="1:8" s="6" customFormat="1" ht="13.5" customHeight="1">
      <c r="A388" s="31"/>
      <c r="B388" s="32"/>
      <c r="C388" s="32"/>
      <c r="D388" s="32" t="s">
        <v>33</v>
      </c>
      <c r="E388" s="32"/>
      <c r="F388" s="33">
        <v>62.61</v>
      </c>
      <c r="G388" s="34"/>
      <c r="H388" s="35"/>
    </row>
    <row r="389" spans="1:8" s="6" customFormat="1" ht="24" customHeight="1">
      <c r="A389" s="16">
        <v>74</v>
      </c>
      <c r="B389" s="17" t="s">
        <v>319</v>
      </c>
      <c r="C389" s="17" t="s">
        <v>383</v>
      </c>
      <c r="D389" s="17" t="s">
        <v>384</v>
      </c>
      <c r="E389" s="17" t="s">
        <v>203</v>
      </c>
      <c r="F389" s="18">
        <v>7</v>
      </c>
      <c r="G389" s="19"/>
      <c r="H389" s="20">
        <f>F389*G389</f>
        <v>0</v>
      </c>
    </row>
    <row r="390" spans="1:8" s="6" customFormat="1" ht="13.5" customHeight="1">
      <c r="A390" s="36"/>
      <c r="B390" s="37"/>
      <c r="C390" s="37"/>
      <c r="D390" s="37" t="s">
        <v>385</v>
      </c>
      <c r="E390" s="37"/>
      <c r="F390" s="38">
        <v>7</v>
      </c>
      <c r="G390" s="39"/>
      <c r="H390" s="40"/>
    </row>
    <row r="391" spans="1:8" s="6" customFormat="1" ht="24" customHeight="1">
      <c r="A391" s="16">
        <v>75</v>
      </c>
      <c r="B391" s="17" t="s">
        <v>319</v>
      </c>
      <c r="C391" s="17" t="s">
        <v>386</v>
      </c>
      <c r="D391" s="17" t="s">
        <v>387</v>
      </c>
      <c r="E391" s="17" t="s">
        <v>203</v>
      </c>
      <c r="F391" s="18">
        <v>5</v>
      </c>
      <c r="G391" s="19"/>
      <c r="H391" s="20">
        <f>F391*G391</f>
        <v>0</v>
      </c>
    </row>
    <row r="392" spans="1:8" s="6" customFormat="1" ht="13.5" customHeight="1">
      <c r="A392" s="36"/>
      <c r="B392" s="37"/>
      <c r="C392" s="37"/>
      <c r="D392" s="37" t="s">
        <v>388</v>
      </c>
      <c r="E392" s="37"/>
      <c r="F392" s="38">
        <v>5</v>
      </c>
      <c r="G392" s="39"/>
      <c r="H392" s="40"/>
    </row>
    <row r="393" spans="1:8" s="6" customFormat="1" ht="13.5" customHeight="1">
      <c r="A393" s="16">
        <v>76</v>
      </c>
      <c r="B393" s="17" t="s">
        <v>319</v>
      </c>
      <c r="C393" s="17" t="s">
        <v>389</v>
      </c>
      <c r="D393" s="17" t="s">
        <v>390</v>
      </c>
      <c r="E393" s="17" t="s">
        <v>104</v>
      </c>
      <c r="F393" s="18">
        <v>28.2</v>
      </c>
      <c r="G393" s="19"/>
      <c r="H393" s="20">
        <f>F393*G393</f>
        <v>0</v>
      </c>
    </row>
    <row r="394" spans="1:8" s="6" customFormat="1" ht="13.5" customHeight="1">
      <c r="A394" s="21"/>
      <c r="B394" s="22"/>
      <c r="C394" s="22"/>
      <c r="D394" s="22" t="s">
        <v>391</v>
      </c>
      <c r="E394" s="22"/>
      <c r="F394" s="23">
        <v>0</v>
      </c>
      <c r="G394" s="24"/>
      <c r="H394" s="25"/>
    </row>
    <row r="395" spans="1:8" s="6" customFormat="1" ht="24" customHeight="1">
      <c r="A395" s="26"/>
      <c r="B395" s="27"/>
      <c r="C395" s="27"/>
      <c r="D395" s="27" t="s">
        <v>392</v>
      </c>
      <c r="E395" s="27"/>
      <c r="F395" s="28">
        <v>0</v>
      </c>
      <c r="G395" s="29"/>
      <c r="H395" s="30"/>
    </row>
    <row r="396" spans="1:8" s="6" customFormat="1" ht="24" customHeight="1">
      <c r="A396" s="26"/>
      <c r="B396" s="27"/>
      <c r="C396" s="27"/>
      <c r="D396" s="27" t="s">
        <v>393</v>
      </c>
      <c r="E396" s="27"/>
      <c r="F396" s="28">
        <v>0</v>
      </c>
      <c r="G396" s="29"/>
      <c r="H396" s="30"/>
    </row>
    <row r="397" spans="1:8" s="6" customFormat="1" ht="13.5" customHeight="1">
      <c r="A397" s="26"/>
      <c r="B397" s="27"/>
      <c r="C397" s="27"/>
      <c r="D397" s="27" t="s">
        <v>394</v>
      </c>
      <c r="E397" s="27"/>
      <c r="F397" s="28">
        <v>1.5</v>
      </c>
      <c r="G397" s="29"/>
      <c r="H397" s="30"/>
    </row>
    <row r="398" spans="1:8" s="6" customFormat="1" ht="13.5" customHeight="1">
      <c r="A398" s="26"/>
      <c r="B398" s="27"/>
      <c r="C398" s="27"/>
      <c r="D398" s="27" t="s">
        <v>395</v>
      </c>
      <c r="E398" s="27"/>
      <c r="F398" s="28">
        <v>9.1</v>
      </c>
      <c r="G398" s="29"/>
      <c r="H398" s="30"/>
    </row>
    <row r="399" spans="1:8" s="6" customFormat="1" ht="24" customHeight="1">
      <c r="A399" s="26"/>
      <c r="B399" s="27"/>
      <c r="C399" s="27"/>
      <c r="D399" s="27" t="s">
        <v>396</v>
      </c>
      <c r="E399" s="27"/>
      <c r="F399" s="28">
        <v>17.6</v>
      </c>
      <c r="G399" s="29"/>
      <c r="H399" s="30"/>
    </row>
    <row r="400" spans="1:8" s="6" customFormat="1" ht="13.5" customHeight="1">
      <c r="A400" s="31"/>
      <c r="B400" s="32"/>
      <c r="C400" s="32"/>
      <c r="D400" s="32" t="s">
        <v>33</v>
      </c>
      <c r="E400" s="32"/>
      <c r="F400" s="33">
        <v>28.2</v>
      </c>
      <c r="G400" s="34"/>
      <c r="H400" s="35"/>
    </row>
    <row r="401" spans="1:8" s="6" customFormat="1" ht="24" customHeight="1">
      <c r="A401" s="41">
        <v>77</v>
      </c>
      <c r="B401" s="42" t="s">
        <v>345</v>
      </c>
      <c r="C401" s="42" t="s">
        <v>397</v>
      </c>
      <c r="D401" s="42" t="s">
        <v>398</v>
      </c>
      <c r="E401" s="42" t="s">
        <v>399</v>
      </c>
      <c r="F401" s="43">
        <v>97</v>
      </c>
      <c r="G401" s="44"/>
      <c r="H401" s="45">
        <f>F401*G401</f>
        <v>0</v>
      </c>
    </row>
    <row r="402" spans="1:8" s="6" customFormat="1" ht="24" customHeight="1">
      <c r="A402" s="21"/>
      <c r="B402" s="22"/>
      <c r="C402" s="22"/>
      <c r="D402" s="22" t="s">
        <v>400</v>
      </c>
      <c r="E402" s="22"/>
      <c r="F402" s="23">
        <v>0</v>
      </c>
      <c r="G402" s="24"/>
      <c r="H402" s="25"/>
    </row>
    <row r="403" spans="1:8" s="6" customFormat="1" ht="13.5" customHeight="1">
      <c r="A403" s="26"/>
      <c r="B403" s="27"/>
      <c r="C403" s="27"/>
      <c r="D403" s="27" t="s">
        <v>401</v>
      </c>
      <c r="E403" s="27"/>
      <c r="F403" s="28">
        <v>0</v>
      </c>
      <c r="G403" s="29"/>
      <c r="H403" s="30"/>
    </row>
    <row r="404" spans="1:8" s="6" customFormat="1" ht="13.5" customHeight="1">
      <c r="A404" s="26"/>
      <c r="B404" s="27"/>
      <c r="C404" s="27"/>
      <c r="D404" s="27" t="s">
        <v>402</v>
      </c>
      <c r="E404" s="27"/>
      <c r="F404" s="28">
        <v>6</v>
      </c>
      <c r="G404" s="29"/>
      <c r="H404" s="30"/>
    </row>
    <row r="405" spans="1:8" s="6" customFormat="1" ht="24" customHeight="1">
      <c r="A405" s="26"/>
      <c r="B405" s="27"/>
      <c r="C405" s="27"/>
      <c r="D405" s="27" t="s">
        <v>403</v>
      </c>
      <c r="E405" s="27"/>
      <c r="F405" s="28">
        <v>31</v>
      </c>
      <c r="G405" s="29"/>
      <c r="H405" s="30"/>
    </row>
    <row r="406" spans="1:8" s="6" customFormat="1" ht="24" customHeight="1">
      <c r="A406" s="26"/>
      <c r="B406" s="27"/>
      <c r="C406" s="27"/>
      <c r="D406" s="27" t="s">
        <v>404</v>
      </c>
      <c r="E406" s="27"/>
      <c r="F406" s="28">
        <v>60</v>
      </c>
      <c r="G406" s="29"/>
      <c r="H406" s="30"/>
    </row>
    <row r="407" spans="1:8" s="6" customFormat="1" ht="13.5" customHeight="1">
      <c r="A407" s="31"/>
      <c r="B407" s="32"/>
      <c r="C407" s="32"/>
      <c r="D407" s="32" t="s">
        <v>33</v>
      </c>
      <c r="E407" s="32"/>
      <c r="F407" s="33">
        <v>97</v>
      </c>
      <c r="G407" s="34"/>
      <c r="H407" s="35"/>
    </row>
    <row r="408" spans="1:10" s="6" customFormat="1" ht="21" customHeight="1">
      <c r="A408" s="12"/>
      <c r="B408" s="13"/>
      <c r="C408" s="13" t="s">
        <v>405</v>
      </c>
      <c r="D408" s="13" t="s">
        <v>406</v>
      </c>
      <c r="E408" s="13"/>
      <c r="F408" s="14"/>
      <c r="G408" s="15"/>
      <c r="H408" s="15">
        <f>H409</f>
        <v>0</v>
      </c>
      <c r="J408" s="15"/>
    </row>
    <row r="409" spans="1:8" s="6" customFormat="1" ht="24" customHeight="1">
      <c r="A409" s="16">
        <v>78</v>
      </c>
      <c r="B409" s="17" t="s">
        <v>405</v>
      </c>
      <c r="C409" s="17" t="s">
        <v>407</v>
      </c>
      <c r="D409" s="17" t="s">
        <v>408</v>
      </c>
      <c r="E409" s="17" t="s">
        <v>37</v>
      </c>
      <c r="F409" s="18">
        <v>1.193</v>
      </c>
      <c r="G409" s="19"/>
      <c r="H409" s="20">
        <f>F409*G409</f>
        <v>0</v>
      </c>
    </row>
    <row r="410" spans="1:8" s="6" customFormat="1" ht="13.5" customHeight="1">
      <c r="A410" s="21"/>
      <c r="B410" s="22"/>
      <c r="C410" s="22"/>
      <c r="D410" s="22" t="s">
        <v>409</v>
      </c>
      <c r="E410" s="22"/>
      <c r="F410" s="23">
        <v>0</v>
      </c>
      <c r="G410" s="24"/>
      <c r="H410" s="25"/>
    </row>
    <row r="411" spans="1:8" s="6" customFormat="1" ht="13.5" customHeight="1">
      <c r="A411" s="26"/>
      <c r="B411" s="27"/>
      <c r="C411" s="27"/>
      <c r="D411" s="27" t="s">
        <v>50</v>
      </c>
      <c r="E411" s="27"/>
      <c r="F411" s="28">
        <v>1.193</v>
      </c>
      <c r="G411" s="29"/>
      <c r="H411" s="30"/>
    </row>
    <row r="412" spans="1:8" s="6" customFormat="1" ht="13.5" customHeight="1">
      <c r="A412" s="31"/>
      <c r="B412" s="32"/>
      <c r="C412" s="32"/>
      <c r="D412" s="32" t="s">
        <v>33</v>
      </c>
      <c r="E412" s="32"/>
      <c r="F412" s="33">
        <v>1.193</v>
      </c>
      <c r="G412" s="34"/>
      <c r="H412" s="35"/>
    </row>
    <row r="413" spans="1:10" s="6" customFormat="1" ht="21" customHeight="1">
      <c r="A413" s="12"/>
      <c r="B413" s="13"/>
      <c r="C413" s="13" t="s">
        <v>410</v>
      </c>
      <c r="D413" s="13" t="s">
        <v>411</v>
      </c>
      <c r="E413" s="13"/>
      <c r="F413" s="14"/>
      <c r="G413" s="15"/>
      <c r="H413" s="15">
        <f>H414+H426+H440+H442</f>
        <v>0</v>
      </c>
      <c r="J413" s="15"/>
    </row>
    <row r="414" spans="1:8" s="6" customFormat="1" ht="13.5" customHeight="1">
      <c r="A414" s="16">
        <v>79</v>
      </c>
      <c r="B414" s="17" t="s">
        <v>410</v>
      </c>
      <c r="C414" s="17" t="s">
        <v>412</v>
      </c>
      <c r="D414" s="17" t="s">
        <v>413</v>
      </c>
      <c r="E414" s="17" t="s">
        <v>37</v>
      </c>
      <c r="F414" s="18">
        <v>88.158</v>
      </c>
      <c r="G414" s="19"/>
      <c r="H414" s="20">
        <f>F414*G414</f>
        <v>0</v>
      </c>
    </row>
    <row r="415" spans="1:8" s="6" customFormat="1" ht="13.5" customHeight="1">
      <c r="A415" s="21"/>
      <c r="B415" s="22"/>
      <c r="C415" s="22"/>
      <c r="D415" s="22" t="s">
        <v>414</v>
      </c>
      <c r="E415" s="22"/>
      <c r="F415" s="23">
        <v>0</v>
      </c>
      <c r="G415" s="24"/>
      <c r="H415" s="25"/>
    </row>
    <row r="416" spans="1:8" s="6" customFormat="1" ht="24" customHeight="1">
      <c r="A416" s="26"/>
      <c r="B416" s="27"/>
      <c r="C416" s="27"/>
      <c r="D416" s="27" t="s">
        <v>415</v>
      </c>
      <c r="E416" s="27"/>
      <c r="F416" s="28">
        <v>4.2958</v>
      </c>
      <c r="G416" s="29"/>
      <c r="H416" s="30"/>
    </row>
    <row r="417" spans="1:8" s="6" customFormat="1" ht="13.5" customHeight="1">
      <c r="A417" s="26"/>
      <c r="B417" s="27"/>
      <c r="C417" s="27"/>
      <c r="D417" s="27" t="s">
        <v>416</v>
      </c>
      <c r="E417" s="27"/>
      <c r="F417" s="28">
        <v>21.5</v>
      </c>
      <c r="G417" s="29"/>
      <c r="H417" s="30"/>
    </row>
    <row r="418" spans="1:8" s="6" customFormat="1" ht="24" customHeight="1">
      <c r="A418" s="26"/>
      <c r="B418" s="27"/>
      <c r="C418" s="27"/>
      <c r="D418" s="27" t="s">
        <v>417</v>
      </c>
      <c r="E418" s="27"/>
      <c r="F418" s="28">
        <v>10.05</v>
      </c>
      <c r="G418" s="29"/>
      <c r="H418" s="30"/>
    </row>
    <row r="419" spans="1:8" s="6" customFormat="1" ht="13.5" customHeight="1">
      <c r="A419" s="26"/>
      <c r="B419" s="27"/>
      <c r="C419" s="27"/>
      <c r="D419" s="27" t="s">
        <v>418</v>
      </c>
      <c r="E419" s="27"/>
      <c r="F419" s="28">
        <v>0.828</v>
      </c>
      <c r="G419" s="29"/>
      <c r="H419" s="30"/>
    </row>
    <row r="420" spans="1:8" s="6" customFormat="1" ht="13.5" customHeight="1">
      <c r="A420" s="26"/>
      <c r="B420" s="27"/>
      <c r="C420" s="27"/>
      <c r="D420" s="27" t="s">
        <v>419</v>
      </c>
      <c r="E420" s="27"/>
      <c r="F420" s="28">
        <v>4.958</v>
      </c>
      <c r="G420" s="29"/>
      <c r="H420" s="30"/>
    </row>
    <row r="421" spans="1:8" s="6" customFormat="1" ht="13.5" customHeight="1">
      <c r="A421" s="26"/>
      <c r="B421" s="27"/>
      <c r="C421" s="27"/>
      <c r="D421" s="27" t="s">
        <v>420</v>
      </c>
      <c r="E421" s="27"/>
      <c r="F421" s="28">
        <v>2.5484</v>
      </c>
      <c r="G421" s="29"/>
      <c r="H421" s="30"/>
    </row>
    <row r="422" spans="1:8" s="6" customFormat="1" ht="13.5" customHeight="1">
      <c r="A422" s="26"/>
      <c r="B422" s="27"/>
      <c r="C422" s="27"/>
      <c r="D422" s="27" t="s">
        <v>421</v>
      </c>
      <c r="E422" s="27"/>
      <c r="F422" s="28">
        <v>38.214</v>
      </c>
      <c r="G422" s="29"/>
      <c r="H422" s="30"/>
    </row>
    <row r="423" spans="1:8" s="6" customFormat="1" ht="13.5" customHeight="1">
      <c r="A423" s="26"/>
      <c r="B423" s="27"/>
      <c r="C423" s="27"/>
      <c r="D423" s="27" t="s">
        <v>422</v>
      </c>
      <c r="E423" s="27"/>
      <c r="F423" s="28">
        <v>0.8184</v>
      </c>
      <c r="G423" s="29"/>
      <c r="H423" s="30"/>
    </row>
    <row r="424" spans="1:8" s="6" customFormat="1" ht="13.5" customHeight="1">
      <c r="A424" s="26"/>
      <c r="B424" s="27"/>
      <c r="C424" s="27"/>
      <c r="D424" s="27" t="s">
        <v>423</v>
      </c>
      <c r="E424" s="27"/>
      <c r="F424" s="28">
        <v>4.945</v>
      </c>
      <c r="G424" s="29"/>
      <c r="H424" s="30"/>
    </row>
    <row r="425" spans="1:8" s="6" customFormat="1" ht="13.5" customHeight="1">
      <c r="A425" s="31"/>
      <c r="B425" s="32"/>
      <c r="C425" s="32"/>
      <c r="D425" s="32" t="s">
        <v>33</v>
      </c>
      <c r="E425" s="32"/>
      <c r="F425" s="33">
        <v>88.1576</v>
      </c>
      <c r="G425" s="34"/>
      <c r="H425" s="35"/>
    </row>
    <row r="426" spans="1:8" s="6" customFormat="1" ht="24" customHeight="1">
      <c r="A426" s="16">
        <v>80</v>
      </c>
      <c r="B426" s="17" t="s">
        <v>410</v>
      </c>
      <c r="C426" s="17" t="s">
        <v>424</v>
      </c>
      <c r="D426" s="17" t="s">
        <v>425</v>
      </c>
      <c r="E426" s="17" t="s">
        <v>37</v>
      </c>
      <c r="F426" s="18">
        <v>88.158</v>
      </c>
      <c r="G426" s="19"/>
      <c r="H426" s="20">
        <f>F426*G426</f>
        <v>0</v>
      </c>
    </row>
    <row r="427" spans="1:8" s="6" customFormat="1" ht="24" customHeight="1">
      <c r="A427" s="21"/>
      <c r="B427" s="22"/>
      <c r="C427" s="22"/>
      <c r="D427" s="22" t="s">
        <v>426</v>
      </c>
      <c r="E427" s="22"/>
      <c r="F427" s="23">
        <v>0</v>
      </c>
      <c r="G427" s="24"/>
      <c r="H427" s="25"/>
    </row>
    <row r="428" spans="1:8" s="6" customFormat="1" ht="24" customHeight="1">
      <c r="A428" s="26"/>
      <c r="B428" s="27"/>
      <c r="C428" s="27"/>
      <c r="D428" s="27" t="s">
        <v>427</v>
      </c>
      <c r="E428" s="27"/>
      <c r="F428" s="28">
        <v>0</v>
      </c>
      <c r="G428" s="29"/>
      <c r="H428" s="30"/>
    </row>
    <row r="429" spans="1:8" s="6" customFormat="1" ht="24" customHeight="1">
      <c r="A429" s="26"/>
      <c r="B429" s="27"/>
      <c r="C429" s="27"/>
      <c r="D429" s="27" t="s">
        <v>428</v>
      </c>
      <c r="E429" s="27"/>
      <c r="F429" s="28">
        <v>0</v>
      </c>
      <c r="G429" s="29"/>
      <c r="H429" s="30"/>
    </row>
    <row r="430" spans="1:8" s="6" customFormat="1" ht="24" customHeight="1">
      <c r="A430" s="26"/>
      <c r="B430" s="27"/>
      <c r="C430" s="27"/>
      <c r="D430" s="27" t="s">
        <v>415</v>
      </c>
      <c r="E430" s="27"/>
      <c r="F430" s="28">
        <v>4.2958</v>
      </c>
      <c r="G430" s="29"/>
      <c r="H430" s="30"/>
    </row>
    <row r="431" spans="1:8" s="6" customFormat="1" ht="13.5" customHeight="1">
      <c r="A431" s="26"/>
      <c r="B431" s="27"/>
      <c r="C431" s="27"/>
      <c r="D431" s="27" t="s">
        <v>416</v>
      </c>
      <c r="E431" s="27"/>
      <c r="F431" s="28">
        <v>21.5</v>
      </c>
      <c r="G431" s="29"/>
      <c r="H431" s="30"/>
    </row>
    <row r="432" spans="1:8" s="6" customFormat="1" ht="24" customHeight="1">
      <c r="A432" s="26"/>
      <c r="B432" s="27"/>
      <c r="C432" s="27"/>
      <c r="D432" s="27" t="s">
        <v>417</v>
      </c>
      <c r="E432" s="27"/>
      <c r="F432" s="28">
        <v>10.05</v>
      </c>
      <c r="G432" s="29"/>
      <c r="H432" s="30"/>
    </row>
    <row r="433" spans="1:8" s="6" customFormat="1" ht="13.5" customHeight="1">
      <c r="A433" s="26"/>
      <c r="B433" s="27"/>
      <c r="C433" s="27"/>
      <c r="D433" s="27" t="s">
        <v>418</v>
      </c>
      <c r="E433" s="27"/>
      <c r="F433" s="28">
        <v>0.828</v>
      </c>
      <c r="G433" s="29"/>
      <c r="H433" s="30"/>
    </row>
    <row r="434" spans="1:8" s="6" customFormat="1" ht="13.5" customHeight="1">
      <c r="A434" s="26"/>
      <c r="B434" s="27"/>
      <c r="C434" s="27"/>
      <c r="D434" s="27" t="s">
        <v>419</v>
      </c>
      <c r="E434" s="27"/>
      <c r="F434" s="28">
        <v>4.958</v>
      </c>
      <c r="G434" s="29"/>
      <c r="H434" s="30"/>
    </row>
    <row r="435" spans="1:8" s="6" customFormat="1" ht="13.5" customHeight="1">
      <c r="A435" s="26"/>
      <c r="B435" s="27"/>
      <c r="C435" s="27"/>
      <c r="D435" s="27" t="s">
        <v>420</v>
      </c>
      <c r="E435" s="27"/>
      <c r="F435" s="28">
        <v>2.5484</v>
      </c>
      <c r="G435" s="29"/>
      <c r="H435" s="30"/>
    </row>
    <row r="436" spans="1:8" s="6" customFormat="1" ht="13.5" customHeight="1">
      <c r="A436" s="26"/>
      <c r="B436" s="27"/>
      <c r="C436" s="27"/>
      <c r="D436" s="27" t="s">
        <v>421</v>
      </c>
      <c r="E436" s="27"/>
      <c r="F436" s="28">
        <v>38.214</v>
      </c>
      <c r="G436" s="29"/>
      <c r="H436" s="30"/>
    </row>
    <row r="437" spans="1:8" s="6" customFormat="1" ht="13.5" customHeight="1">
      <c r="A437" s="26"/>
      <c r="B437" s="27"/>
      <c r="C437" s="27"/>
      <c r="D437" s="27" t="s">
        <v>422</v>
      </c>
      <c r="E437" s="27"/>
      <c r="F437" s="28">
        <v>0.8184</v>
      </c>
      <c r="G437" s="29"/>
      <c r="H437" s="30"/>
    </row>
    <row r="438" spans="1:8" s="6" customFormat="1" ht="13.5" customHeight="1">
      <c r="A438" s="26"/>
      <c r="B438" s="27"/>
      <c r="C438" s="27"/>
      <c r="D438" s="27" t="s">
        <v>423</v>
      </c>
      <c r="E438" s="27"/>
      <c r="F438" s="28">
        <v>4.945</v>
      </c>
      <c r="G438" s="29"/>
      <c r="H438" s="30"/>
    </row>
    <row r="439" spans="1:8" s="6" customFormat="1" ht="13.5" customHeight="1">
      <c r="A439" s="31"/>
      <c r="B439" s="32"/>
      <c r="C439" s="32"/>
      <c r="D439" s="32" t="s">
        <v>33</v>
      </c>
      <c r="E439" s="32"/>
      <c r="F439" s="33">
        <v>88.1576</v>
      </c>
      <c r="G439" s="34"/>
      <c r="H439" s="35"/>
    </row>
    <row r="440" spans="1:8" s="6" customFormat="1" ht="24" customHeight="1">
      <c r="A440" s="16">
        <v>81</v>
      </c>
      <c r="B440" s="17" t="s">
        <v>410</v>
      </c>
      <c r="C440" s="17" t="s">
        <v>429</v>
      </c>
      <c r="D440" s="17" t="s">
        <v>430</v>
      </c>
      <c r="E440" s="17" t="s">
        <v>37</v>
      </c>
      <c r="F440" s="18">
        <v>0.38</v>
      </c>
      <c r="G440" s="19"/>
      <c r="H440" s="20">
        <f>F440*G440</f>
        <v>0</v>
      </c>
    </row>
    <row r="441" spans="1:8" s="6" customFormat="1" ht="13.5" customHeight="1">
      <c r="A441" s="36"/>
      <c r="B441" s="37"/>
      <c r="C441" s="37"/>
      <c r="D441" s="37" t="s">
        <v>431</v>
      </c>
      <c r="E441" s="37"/>
      <c r="F441" s="38">
        <v>0.38</v>
      </c>
      <c r="G441" s="39"/>
      <c r="H441" s="40"/>
    </row>
    <row r="442" spans="1:8" s="6" customFormat="1" ht="13.5" customHeight="1">
      <c r="A442" s="16">
        <v>82</v>
      </c>
      <c r="B442" s="17" t="s">
        <v>410</v>
      </c>
      <c r="C442" s="17" t="s">
        <v>432</v>
      </c>
      <c r="D442" s="17" t="s">
        <v>433</v>
      </c>
      <c r="E442" s="17" t="s">
        <v>37</v>
      </c>
      <c r="F442" s="18">
        <v>26.447</v>
      </c>
      <c r="G442" s="19"/>
      <c r="H442" s="20">
        <f>F442*G442</f>
        <v>0</v>
      </c>
    </row>
    <row r="443" spans="1:8" s="6" customFormat="1" ht="13.5" customHeight="1">
      <c r="A443" s="36"/>
      <c r="B443" s="37"/>
      <c r="C443" s="37"/>
      <c r="D443" s="37" t="s">
        <v>434</v>
      </c>
      <c r="E443" s="37"/>
      <c r="F443" s="38">
        <v>26.4474</v>
      </c>
      <c r="G443" s="39"/>
      <c r="H443" s="40"/>
    </row>
    <row r="444" spans="1:10" s="6" customFormat="1" ht="21" customHeight="1">
      <c r="A444" s="58"/>
      <c r="B444" s="59"/>
      <c r="C444" s="59"/>
      <c r="D444" s="59" t="s">
        <v>435</v>
      </c>
      <c r="E444" s="59"/>
      <c r="F444" s="60"/>
      <c r="G444" s="61"/>
      <c r="H444" s="61">
        <f>H264+H11</f>
        <v>0</v>
      </c>
      <c r="J444" s="61"/>
    </row>
  </sheetData>
  <sheetProtection/>
  <printOptions horizontalCentered="1"/>
  <pageMargins left="0.3937007874015748" right="0.3937007874015748" top="0.7874015748031497" bottom="0.7874015748031497" header="0" footer="0"/>
  <pageSetup firstPageNumber="21" useFirstPageNumber="1" fitToHeight="100" fitToWidth="1" horizontalDpi="300" verticalDpi="3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Layout" workbookViewId="0" topLeftCell="A4">
      <selection activeCell="F24" sqref="F24"/>
    </sheetView>
  </sheetViews>
  <sheetFormatPr defaultColWidth="9.33203125" defaultRowHeight="10.5"/>
  <cols>
    <col min="1" max="1" width="7.66015625" style="119" customWidth="1"/>
    <col min="2" max="2" width="7.66015625" style="154" customWidth="1"/>
    <col min="3" max="3" width="61.33203125" style="120" customWidth="1"/>
    <col min="4" max="4" width="7.66015625" style="119" customWidth="1"/>
    <col min="5" max="5" width="12.33203125" style="152" customWidth="1"/>
    <col min="6" max="6" width="14.66015625" style="102" customWidth="1"/>
    <col min="7" max="7" width="19.33203125" style="102" customWidth="1"/>
    <col min="8" max="8" width="0" style="121" hidden="1" customWidth="1"/>
    <col min="9" max="16384" width="9.33203125" style="121" customWidth="1"/>
  </cols>
  <sheetData>
    <row r="1" spans="1:8" s="125" customFormat="1" ht="19.5" customHeight="1">
      <c r="A1" s="123" t="s">
        <v>904</v>
      </c>
      <c r="B1" s="124"/>
      <c r="C1" s="124"/>
      <c r="D1" s="124"/>
      <c r="E1" s="124"/>
      <c r="F1" s="124"/>
      <c r="G1" s="124"/>
      <c r="H1" s="124"/>
    </row>
    <row r="2" spans="1:8" s="125" customFormat="1" ht="12.75" customHeight="1">
      <c r="A2" s="126" t="s">
        <v>909</v>
      </c>
      <c r="B2" s="127"/>
      <c r="C2" s="127"/>
      <c r="D2" s="127"/>
      <c r="E2" s="127"/>
      <c r="F2" s="127"/>
      <c r="G2" s="124"/>
      <c r="H2" s="124"/>
    </row>
    <row r="3" spans="1:8" s="125" customFormat="1" ht="12.75" customHeight="1">
      <c r="A3" s="126" t="s">
        <v>0</v>
      </c>
      <c r="B3" s="127" t="s">
        <v>910</v>
      </c>
      <c r="C3" s="127"/>
      <c r="D3" s="127"/>
      <c r="E3" s="127"/>
      <c r="F3" s="127" t="s">
        <v>438</v>
      </c>
      <c r="G3" s="124"/>
      <c r="H3" s="124"/>
    </row>
    <row r="4" spans="1:8" s="125" customFormat="1" ht="12.75" customHeight="1">
      <c r="A4" s="126" t="s">
        <v>1</v>
      </c>
      <c r="B4" s="127"/>
      <c r="C4" s="127"/>
      <c r="D4" s="127"/>
      <c r="E4" s="127"/>
      <c r="F4" s="127" t="s">
        <v>2</v>
      </c>
      <c r="G4" s="124"/>
      <c r="H4" s="124"/>
    </row>
    <row r="5" spans="1:8" s="125" customFormat="1" ht="12.75" customHeight="1">
      <c r="A5" s="127" t="s">
        <v>911</v>
      </c>
      <c r="B5" s="127"/>
      <c r="C5" s="127"/>
      <c r="D5" s="127"/>
      <c r="E5" s="127"/>
      <c r="F5" s="127" t="s">
        <v>4</v>
      </c>
      <c r="G5" s="124"/>
      <c r="H5" s="124"/>
    </row>
    <row r="6" spans="1:8" s="125" customFormat="1" ht="12.75" customHeight="1">
      <c r="A6" s="127" t="s">
        <v>5</v>
      </c>
      <c r="B6" s="127"/>
      <c r="C6" s="127"/>
      <c r="D6" s="127"/>
      <c r="E6" s="127"/>
      <c r="F6" s="127" t="s">
        <v>6</v>
      </c>
      <c r="G6" s="124"/>
      <c r="H6" s="124"/>
    </row>
    <row r="7" spans="1:8" s="125" customFormat="1" ht="6" customHeight="1" thickBot="1">
      <c r="A7" s="124"/>
      <c r="B7" s="124"/>
      <c r="C7" s="124"/>
      <c r="D7" s="124"/>
      <c r="E7" s="124"/>
      <c r="F7" s="124"/>
      <c r="G7" s="124"/>
      <c r="H7" s="124"/>
    </row>
    <row r="8" spans="1:7" ht="23.25" customHeight="1" thickBot="1">
      <c r="A8" s="128" t="s">
        <v>912</v>
      </c>
      <c r="B8" s="129"/>
      <c r="C8" s="130" t="s">
        <v>913</v>
      </c>
      <c r="D8" s="131" t="s">
        <v>914</v>
      </c>
      <c r="E8" s="131" t="s">
        <v>915</v>
      </c>
      <c r="F8" s="132" t="s">
        <v>916</v>
      </c>
      <c r="G8" s="133" t="s">
        <v>917</v>
      </c>
    </row>
    <row r="9" spans="1:8" s="141" customFormat="1" ht="13.5" customHeight="1">
      <c r="A9" s="134"/>
      <c r="B9" s="135" t="s">
        <v>918</v>
      </c>
      <c r="C9" s="136" t="s">
        <v>919</v>
      </c>
      <c r="D9" s="137"/>
      <c r="E9" s="138"/>
      <c r="F9" s="139"/>
      <c r="G9" s="139"/>
      <c r="H9" s="140"/>
    </row>
    <row r="10" spans="1:8" s="141" customFormat="1" ht="13.5" customHeight="1">
      <c r="A10" s="134"/>
      <c r="B10" s="142" t="s">
        <v>920</v>
      </c>
      <c r="C10" s="143" t="s">
        <v>934</v>
      </c>
      <c r="D10" s="137" t="s">
        <v>921</v>
      </c>
      <c r="E10" s="138">
        <v>1</v>
      </c>
      <c r="F10" s="144"/>
      <c r="G10" s="144">
        <f aca="true" t="shared" si="0" ref="G10:G17">E10*F10</f>
        <v>0</v>
      </c>
      <c r="H10" s="140"/>
    </row>
    <row r="11" spans="1:8" s="141" customFormat="1" ht="13.5" customHeight="1">
      <c r="A11" s="134"/>
      <c r="B11" s="142" t="s">
        <v>922</v>
      </c>
      <c r="C11" s="143" t="s">
        <v>923</v>
      </c>
      <c r="D11" s="137" t="s">
        <v>921</v>
      </c>
      <c r="E11" s="138">
        <v>1</v>
      </c>
      <c r="F11" s="144"/>
      <c r="G11" s="144">
        <f t="shared" si="0"/>
        <v>0</v>
      </c>
      <c r="H11" s="140"/>
    </row>
    <row r="12" spans="1:8" s="141" customFormat="1" ht="13.5" customHeight="1">
      <c r="A12" s="134"/>
      <c r="B12" s="142" t="s">
        <v>939</v>
      </c>
      <c r="C12" s="143" t="s">
        <v>940</v>
      </c>
      <c r="D12" s="137" t="s">
        <v>921</v>
      </c>
      <c r="E12" s="138">
        <v>1</v>
      </c>
      <c r="F12" s="144"/>
      <c r="G12" s="144">
        <f t="shared" si="0"/>
        <v>0</v>
      </c>
      <c r="H12" s="140"/>
    </row>
    <row r="13" spans="1:8" s="141" customFormat="1" ht="13.5" customHeight="1">
      <c r="A13" s="134"/>
      <c r="B13" s="142" t="s">
        <v>937</v>
      </c>
      <c r="C13" s="143" t="s">
        <v>938</v>
      </c>
      <c r="D13" s="137" t="s">
        <v>921</v>
      </c>
      <c r="E13" s="138">
        <v>1</v>
      </c>
      <c r="F13" s="144"/>
      <c r="G13" s="144">
        <f t="shared" si="0"/>
        <v>0</v>
      </c>
      <c r="H13" s="140"/>
    </row>
    <row r="14" spans="1:8" s="141" customFormat="1" ht="13.5" customHeight="1">
      <c r="A14" s="134"/>
      <c r="B14" s="142" t="s">
        <v>924</v>
      </c>
      <c r="C14" s="143" t="s">
        <v>925</v>
      </c>
      <c r="D14" s="137" t="s">
        <v>921</v>
      </c>
      <c r="E14" s="138">
        <v>1</v>
      </c>
      <c r="F14" s="144"/>
      <c r="G14" s="144">
        <f t="shared" si="0"/>
        <v>0</v>
      </c>
      <c r="H14" s="140"/>
    </row>
    <row r="15" spans="1:8" s="141" customFormat="1" ht="27.75" customHeight="1">
      <c r="A15" s="134"/>
      <c r="B15" s="142" t="s">
        <v>926</v>
      </c>
      <c r="C15" s="143" t="s">
        <v>935</v>
      </c>
      <c r="D15" s="137" t="s">
        <v>921</v>
      </c>
      <c r="E15" s="138">
        <v>1</v>
      </c>
      <c r="F15" s="144"/>
      <c r="G15" s="144">
        <f t="shared" si="0"/>
        <v>0</v>
      </c>
      <c r="H15" s="140"/>
    </row>
    <row r="16" spans="1:8" s="141" customFormat="1" ht="22.5" customHeight="1">
      <c r="A16" s="134"/>
      <c r="B16" s="142" t="s">
        <v>927</v>
      </c>
      <c r="C16" s="143" t="s">
        <v>936</v>
      </c>
      <c r="D16" s="137" t="s">
        <v>921</v>
      </c>
      <c r="E16" s="138">
        <v>1</v>
      </c>
      <c r="F16" s="144"/>
      <c r="G16" s="144">
        <f t="shared" si="0"/>
        <v>0</v>
      </c>
      <c r="H16" s="140"/>
    </row>
    <row r="17" spans="1:8" s="141" customFormat="1" ht="16.5" customHeight="1" thickBot="1">
      <c r="A17" s="134"/>
      <c r="B17" s="142" t="s">
        <v>928</v>
      </c>
      <c r="C17" s="143" t="s">
        <v>929</v>
      </c>
      <c r="D17" s="137" t="s">
        <v>921</v>
      </c>
      <c r="E17" s="138">
        <v>1</v>
      </c>
      <c r="F17" s="144"/>
      <c r="G17" s="144">
        <f t="shared" si="0"/>
        <v>0</v>
      </c>
      <c r="H17" s="140"/>
    </row>
    <row r="18" spans="1:8" s="141" customFormat="1" ht="15" customHeight="1" thickBot="1" thickTop="1">
      <c r="A18" s="145"/>
      <c r="B18" s="146"/>
      <c r="C18" s="147" t="s">
        <v>930</v>
      </c>
      <c r="D18" s="148"/>
      <c r="E18" s="149"/>
      <c r="F18" s="150"/>
      <c r="G18" s="151">
        <f>SUM(G10:G17)</f>
        <v>0</v>
      </c>
      <c r="H18" s="140"/>
    </row>
    <row r="19" spans="6:7" ht="13.5" thickTop="1">
      <c r="F19" s="153"/>
      <c r="G19" s="153"/>
    </row>
    <row r="29" ht="12.75">
      <c r="C29" s="102"/>
    </row>
  </sheetData>
  <sheetProtection/>
  <printOptions horizontalCentered="1"/>
  <pageMargins left="0.7086614173228347" right="0.7480314960629921" top="0.984251968503937" bottom="0.984251968503937" header="0.5118110236220472" footer="0.5118110236220472"/>
  <pageSetup firstPageNumber="32" useFirstPageNumber="1" fitToHeight="999" fitToWidth="1" horizontalDpi="600" verticalDpi="600" orientation="portrait" paperSize="9" scale="84" r:id="rId1"/>
  <headerFooter alignWithMargins="0">
    <oddFooter>&amp;R&amp;"Arial,Obyčejné"&amp;8Str.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Posta</cp:lastModifiedBy>
  <cp:lastPrinted>2013-08-27T09:51:51Z</cp:lastPrinted>
  <dcterms:created xsi:type="dcterms:W3CDTF">2013-08-27T05:57:43Z</dcterms:created>
  <dcterms:modified xsi:type="dcterms:W3CDTF">2013-08-30T06:35:35Z</dcterms:modified>
  <cp:category/>
  <cp:version/>
  <cp:contentType/>
  <cp:contentStatus/>
</cp:coreProperties>
</file>