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vozabal\Downloads\"/>
    </mc:Choice>
  </mc:AlternateContent>
  <bookViews>
    <workbookView xWindow="0" yWindow="0" windowWidth="0" windowHeight="0"/>
  </bookViews>
  <sheets>
    <sheet name="Rekapitulace stavby" sheetId="1" r:id="rId1"/>
    <sheet name="SO 000 - Vedlejší a ostat..." sheetId="2" r:id="rId2"/>
    <sheet name="SO 101 - MK Rolavská" sheetId="3" r:id="rId3"/>
    <sheet name="SO 102 - Vozovka - oprava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Print_Titles" localSheetId="0">'Rekapitulace stavby'!$52:$52</definedName>
    <definedName name="_xlnm._FilterDatabase" localSheetId="1" hidden="1">'SO 000 - Vedlejší a ostat...'!$C$82:$K$126</definedName>
    <definedName name="_xlnm.Print_Area" localSheetId="1">'SO 000 - Vedlejší a ostat...'!$C$4:$J$39,'SO 000 - Vedlejší a ostat...'!$C$45:$J$64,'SO 000 - Vedlejší a ostat...'!$C$70:$K$126</definedName>
    <definedName name="_xlnm.Print_Titles" localSheetId="1">'SO 000 - Vedlejší a ostat...'!$82:$82</definedName>
    <definedName name="_xlnm._FilterDatabase" localSheetId="2" hidden="1">'SO 101 - MK Rolavská'!$C$88:$K$583</definedName>
    <definedName name="_xlnm.Print_Area" localSheetId="2">'SO 101 - MK Rolavská'!$C$4:$J$39,'SO 101 - MK Rolavská'!$C$45:$J$70,'SO 101 - MK Rolavská'!$C$76:$K$583</definedName>
    <definedName name="_xlnm.Print_Titles" localSheetId="2">'SO 101 - MK Rolavská'!$88:$88</definedName>
    <definedName name="_xlnm._FilterDatabase" localSheetId="3" hidden="1">'SO 102 - Vozovka - oprava...'!$C$85:$K$150</definedName>
    <definedName name="_xlnm.Print_Area" localSheetId="3">'SO 102 - Vozovka - oprava...'!$C$4:$J$39,'SO 102 - Vozovka - oprava...'!$C$45:$J$67,'SO 102 - Vozovka - oprava...'!$C$73:$K$150</definedName>
    <definedName name="_xlnm.Print_Titles" localSheetId="3">'SO 102 - Vozovka - oprava...'!$85:$85</definedName>
    <definedName name="_xlnm.Print_Area" localSheetId="4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4" l="1" r="J37"/>
  <c r="J36"/>
  <c i="1" r="AY57"/>
  <c i="4" r="J35"/>
  <c i="1" r="AX57"/>
  <c i="4" r="BI148"/>
  <c r="BH148"/>
  <c r="BG148"/>
  <c r="BF148"/>
  <c r="T148"/>
  <c r="T147"/>
  <c r="R148"/>
  <c r="R147"/>
  <c r="P148"/>
  <c r="P147"/>
  <c r="BI143"/>
  <c r="BH143"/>
  <c r="BG143"/>
  <c r="BF143"/>
  <c r="T143"/>
  <c r="T142"/>
  <c r="R143"/>
  <c r="R142"/>
  <c r="P143"/>
  <c r="P142"/>
  <c r="BI135"/>
  <c r="BH135"/>
  <c r="BG135"/>
  <c r="BF135"/>
  <c r="T135"/>
  <c r="R135"/>
  <c r="P135"/>
  <c r="BI128"/>
  <c r="BH128"/>
  <c r="BG128"/>
  <c r="BF128"/>
  <c r="T128"/>
  <c r="R128"/>
  <c r="P128"/>
  <c r="BI121"/>
  <c r="BH121"/>
  <c r="BG121"/>
  <c r="BF121"/>
  <c r="T121"/>
  <c r="R121"/>
  <c r="P121"/>
  <c r="BI115"/>
  <c r="BH115"/>
  <c r="BG115"/>
  <c r="BF115"/>
  <c r="T115"/>
  <c r="R115"/>
  <c r="P115"/>
  <c r="BI110"/>
  <c r="BH110"/>
  <c r="BG110"/>
  <c r="BF110"/>
  <c r="T110"/>
  <c r="R110"/>
  <c r="P110"/>
  <c r="BI103"/>
  <c r="BH103"/>
  <c r="BG103"/>
  <c r="BF103"/>
  <c r="T103"/>
  <c r="R103"/>
  <c r="P103"/>
  <c r="BI97"/>
  <c r="BH97"/>
  <c r="BG97"/>
  <c r="BF97"/>
  <c r="T97"/>
  <c r="R97"/>
  <c r="P97"/>
  <c r="BI89"/>
  <c r="BH89"/>
  <c r="BG89"/>
  <c r="BF89"/>
  <c r="T89"/>
  <c r="T88"/>
  <c r="R89"/>
  <c r="R88"/>
  <c r="P89"/>
  <c r="P88"/>
  <c r="J83"/>
  <c r="J82"/>
  <c r="F82"/>
  <c r="F80"/>
  <c r="E78"/>
  <c r="J55"/>
  <c r="J54"/>
  <c r="F54"/>
  <c r="F52"/>
  <c r="E50"/>
  <c r="J18"/>
  <c r="E18"/>
  <c r="F55"/>
  <c r="J17"/>
  <c r="J12"/>
  <c r="J52"/>
  <c r="E7"/>
  <c r="E76"/>
  <c i="3" r="J37"/>
  <c r="J36"/>
  <c i="1" r="AY56"/>
  <c i="3" r="J35"/>
  <c i="1" r="AX56"/>
  <c i="3" r="BI581"/>
  <c r="BH581"/>
  <c r="BG581"/>
  <c r="BF581"/>
  <c r="T581"/>
  <c r="R581"/>
  <c r="P581"/>
  <c r="BI575"/>
  <c r="BH575"/>
  <c r="BG575"/>
  <c r="BF575"/>
  <c r="T575"/>
  <c r="R575"/>
  <c r="P575"/>
  <c r="BI570"/>
  <c r="BH570"/>
  <c r="BG570"/>
  <c r="BF570"/>
  <c r="T570"/>
  <c r="T569"/>
  <c r="R570"/>
  <c r="R569"/>
  <c r="P570"/>
  <c r="P569"/>
  <c r="BI565"/>
  <c r="BH565"/>
  <c r="BG565"/>
  <c r="BF565"/>
  <c r="T565"/>
  <c r="R565"/>
  <c r="P565"/>
  <c r="BI561"/>
  <c r="BH561"/>
  <c r="BG561"/>
  <c r="BF561"/>
  <c r="T561"/>
  <c r="R561"/>
  <c r="P561"/>
  <c r="BI556"/>
  <c r="BH556"/>
  <c r="BG556"/>
  <c r="BF556"/>
  <c r="T556"/>
  <c r="R556"/>
  <c r="P556"/>
  <c r="BI551"/>
  <c r="BH551"/>
  <c r="BG551"/>
  <c r="BF551"/>
  <c r="T551"/>
  <c r="R551"/>
  <c r="P551"/>
  <c r="BI546"/>
  <c r="BH546"/>
  <c r="BG546"/>
  <c r="BF546"/>
  <c r="T546"/>
  <c r="R546"/>
  <c r="P546"/>
  <c r="BI543"/>
  <c r="BH543"/>
  <c r="BG543"/>
  <c r="BF543"/>
  <c r="T543"/>
  <c r="R543"/>
  <c r="P543"/>
  <c r="BI535"/>
  <c r="BH535"/>
  <c r="BG535"/>
  <c r="BF535"/>
  <c r="T535"/>
  <c r="R535"/>
  <c r="P535"/>
  <c r="BI528"/>
  <c r="BH528"/>
  <c r="BG528"/>
  <c r="BF528"/>
  <c r="T528"/>
  <c r="R528"/>
  <c r="P528"/>
  <c r="BI521"/>
  <c r="BH521"/>
  <c r="BG521"/>
  <c r="BF521"/>
  <c r="T521"/>
  <c r="R521"/>
  <c r="P521"/>
  <c r="BI515"/>
  <c r="BH515"/>
  <c r="BG515"/>
  <c r="BF515"/>
  <c r="T515"/>
  <c r="R515"/>
  <c r="P515"/>
  <c r="BI509"/>
  <c r="BH509"/>
  <c r="BG509"/>
  <c r="BF509"/>
  <c r="T509"/>
  <c r="R509"/>
  <c r="P509"/>
  <c r="BI503"/>
  <c r="BH503"/>
  <c r="BG503"/>
  <c r="BF503"/>
  <c r="T503"/>
  <c r="R503"/>
  <c r="P503"/>
  <c r="BI497"/>
  <c r="BH497"/>
  <c r="BG497"/>
  <c r="BF497"/>
  <c r="T497"/>
  <c r="R497"/>
  <c r="P497"/>
  <c r="BI491"/>
  <c r="BH491"/>
  <c r="BG491"/>
  <c r="BF491"/>
  <c r="T491"/>
  <c r="R491"/>
  <c r="P491"/>
  <c r="BI489"/>
  <c r="BH489"/>
  <c r="BG489"/>
  <c r="BF489"/>
  <c r="T489"/>
  <c r="R489"/>
  <c r="P489"/>
  <c r="BI483"/>
  <c r="BH483"/>
  <c r="BG483"/>
  <c r="BF483"/>
  <c r="T483"/>
  <c r="R483"/>
  <c r="P483"/>
  <c r="BI480"/>
  <c r="BH480"/>
  <c r="BG480"/>
  <c r="BF480"/>
  <c r="T480"/>
  <c r="R480"/>
  <c r="P480"/>
  <c r="BI474"/>
  <c r="BH474"/>
  <c r="BG474"/>
  <c r="BF474"/>
  <c r="T474"/>
  <c r="R474"/>
  <c r="P474"/>
  <c r="BI471"/>
  <c r="BH471"/>
  <c r="BG471"/>
  <c r="BF471"/>
  <c r="T471"/>
  <c r="R471"/>
  <c r="P471"/>
  <c r="BI465"/>
  <c r="BH465"/>
  <c r="BG465"/>
  <c r="BF465"/>
  <c r="T465"/>
  <c r="R465"/>
  <c r="P465"/>
  <c r="BI462"/>
  <c r="BH462"/>
  <c r="BG462"/>
  <c r="BF462"/>
  <c r="T462"/>
  <c r="R462"/>
  <c r="P462"/>
  <c r="BI459"/>
  <c r="BH459"/>
  <c r="BG459"/>
  <c r="BF459"/>
  <c r="T459"/>
  <c r="R459"/>
  <c r="P459"/>
  <c r="BI457"/>
  <c r="BH457"/>
  <c r="BG457"/>
  <c r="BF457"/>
  <c r="T457"/>
  <c r="R457"/>
  <c r="P457"/>
  <c r="BI454"/>
  <c r="BH454"/>
  <c r="BG454"/>
  <c r="BF454"/>
  <c r="T454"/>
  <c r="R454"/>
  <c r="P454"/>
  <c r="BI445"/>
  <c r="BH445"/>
  <c r="BG445"/>
  <c r="BF445"/>
  <c r="T445"/>
  <c r="R445"/>
  <c r="P445"/>
  <c r="BI439"/>
  <c r="BH439"/>
  <c r="BG439"/>
  <c r="BF439"/>
  <c r="T439"/>
  <c r="R439"/>
  <c r="P439"/>
  <c r="BI437"/>
  <c r="BH437"/>
  <c r="BG437"/>
  <c r="BF437"/>
  <c r="T437"/>
  <c r="R437"/>
  <c r="P437"/>
  <c r="BI429"/>
  <c r="BH429"/>
  <c r="BG429"/>
  <c r="BF429"/>
  <c r="T429"/>
  <c r="R429"/>
  <c r="P429"/>
  <c r="BI427"/>
  <c r="BH427"/>
  <c r="BG427"/>
  <c r="BF427"/>
  <c r="T427"/>
  <c r="R427"/>
  <c r="P427"/>
  <c r="BI425"/>
  <c r="BH425"/>
  <c r="BG425"/>
  <c r="BF425"/>
  <c r="T425"/>
  <c r="R425"/>
  <c r="P425"/>
  <c r="BI423"/>
  <c r="BH423"/>
  <c r="BG423"/>
  <c r="BF423"/>
  <c r="T423"/>
  <c r="R423"/>
  <c r="P423"/>
  <c r="BI415"/>
  <c r="BH415"/>
  <c r="BG415"/>
  <c r="BF415"/>
  <c r="T415"/>
  <c r="R415"/>
  <c r="P415"/>
  <c r="BI406"/>
  <c r="BH406"/>
  <c r="BG406"/>
  <c r="BF406"/>
  <c r="T406"/>
  <c r="R406"/>
  <c r="P406"/>
  <c r="BI400"/>
  <c r="BH400"/>
  <c r="BG400"/>
  <c r="BF400"/>
  <c r="T400"/>
  <c r="R400"/>
  <c r="P400"/>
  <c r="BI395"/>
  <c r="BH395"/>
  <c r="BG395"/>
  <c r="BF395"/>
  <c r="T395"/>
  <c r="R395"/>
  <c r="P395"/>
  <c r="BI393"/>
  <c r="BH393"/>
  <c r="BG393"/>
  <c r="BF393"/>
  <c r="T393"/>
  <c r="R393"/>
  <c r="P393"/>
  <c r="BI388"/>
  <c r="BH388"/>
  <c r="BG388"/>
  <c r="BF388"/>
  <c r="T388"/>
  <c r="R388"/>
  <c r="P388"/>
  <c r="BI383"/>
  <c r="BH383"/>
  <c r="BG383"/>
  <c r="BF383"/>
  <c r="T383"/>
  <c r="R383"/>
  <c r="P383"/>
  <c r="BI379"/>
  <c r="BH379"/>
  <c r="BG379"/>
  <c r="BF379"/>
  <c r="T379"/>
  <c r="R379"/>
  <c r="P379"/>
  <c r="BI373"/>
  <c r="BH373"/>
  <c r="BG373"/>
  <c r="BF373"/>
  <c r="T373"/>
  <c r="R373"/>
  <c r="P373"/>
  <c r="BI370"/>
  <c r="BH370"/>
  <c r="BG370"/>
  <c r="BF370"/>
  <c r="T370"/>
  <c r="R370"/>
  <c r="P370"/>
  <c r="BI364"/>
  <c r="BH364"/>
  <c r="BG364"/>
  <c r="BF364"/>
  <c r="T364"/>
  <c r="R364"/>
  <c r="P364"/>
  <c r="BI358"/>
  <c r="BH358"/>
  <c r="BG358"/>
  <c r="BF358"/>
  <c r="T358"/>
  <c r="R358"/>
  <c r="P358"/>
  <c r="BI352"/>
  <c r="BH352"/>
  <c r="BG352"/>
  <c r="BF352"/>
  <c r="T352"/>
  <c r="R352"/>
  <c r="P352"/>
  <c r="BI346"/>
  <c r="BH346"/>
  <c r="BG346"/>
  <c r="BF346"/>
  <c r="T346"/>
  <c r="R346"/>
  <c r="P346"/>
  <c r="BI340"/>
  <c r="BH340"/>
  <c r="BG340"/>
  <c r="BF340"/>
  <c r="T340"/>
  <c r="R340"/>
  <c r="P340"/>
  <c r="BI334"/>
  <c r="BH334"/>
  <c r="BG334"/>
  <c r="BF334"/>
  <c r="T334"/>
  <c r="R334"/>
  <c r="P334"/>
  <c r="BI328"/>
  <c r="BH328"/>
  <c r="BG328"/>
  <c r="BF328"/>
  <c r="T328"/>
  <c r="R328"/>
  <c r="P328"/>
  <c r="BI322"/>
  <c r="BH322"/>
  <c r="BG322"/>
  <c r="BF322"/>
  <c r="T322"/>
  <c r="R322"/>
  <c r="P322"/>
  <c r="BI313"/>
  <c r="BH313"/>
  <c r="BG313"/>
  <c r="BF313"/>
  <c r="T313"/>
  <c r="R313"/>
  <c r="P313"/>
  <c r="BI309"/>
  <c r="BH309"/>
  <c r="BG309"/>
  <c r="BF309"/>
  <c r="T309"/>
  <c r="R309"/>
  <c r="P309"/>
  <c r="BI303"/>
  <c r="BH303"/>
  <c r="BG303"/>
  <c r="BF303"/>
  <c r="T303"/>
  <c r="R303"/>
  <c r="P303"/>
  <c r="BI301"/>
  <c r="BH301"/>
  <c r="BG301"/>
  <c r="BF301"/>
  <c r="T301"/>
  <c r="R301"/>
  <c r="P301"/>
  <c r="BI299"/>
  <c r="BH299"/>
  <c r="BG299"/>
  <c r="BF299"/>
  <c r="T299"/>
  <c r="R299"/>
  <c r="P299"/>
  <c r="BI290"/>
  <c r="BH290"/>
  <c r="BG290"/>
  <c r="BF290"/>
  <c r="T290"/>
  <c r="R290"/>
  <c r="P290"/>
  <c r="BI283"/>
  <c r="BH283"/>
  <c r="BG283"/>
  <c r="BF283"/>
  <c r="T283"/>
  <c r="R283"/>
  <c r="P283"/>
  <c r="BI277"/>
  <c r="BH277"/>
  <c r="BG277"/>
  <c r="BF277"/>
  <c r="T277"/>
  <c r="R277"/>
  <c r="P277"/>
  <c r="BI265"/>
  <c r="BH265"/>
  <c r="BG265"/>
  <c r="BF265"/>
  <c r="T265"/>
  <c r="R265"/>
  <c r="P265"/>
  <c r="BI257"/>
  <c r="BH257"/>
  <c r="BG257"/>
  <c r="BF257"/>
  <c r="T257"/>
  <c r="R257"/>
  <c r="P257"/>
  <c r="BI254"/>
  <c r="BH254"/>
  <c r="BG254"/>
  <c r="BF254"/>
  <c r="T254"/>
  <c r="R254"/>
  <c r="P254"/>
  <c r="BI249"/>
  <c r="BH249"/>
  <c r="BG249"/>
  <c r="BF249"/>
  <c r="T249"/>
  <c r="R249"/>
  <c r="P249"/>
  <c r="BI244"/>
  <c r="BH244"/>
  <c r="BG244"/>
  <c r="BF244"/>
  <c r="T244"/>
  <c r="R244"/>
  <c r="P244"/>
  <c r="BI241"/>
  <c r="BH241"/>
  <c r="BG241"/>
  <c r="BF241"/>
  <c r="T241"/>
  <c r="R241"/>
  <c r="P241"/>
  <c r="BI235"/>
  <c r="BH235"/>
  <c r="BG235"/>
  <c r="BF235"/>
  <c r="T235"/>
  <c r="R235"/>
  <c r="P235"/>
  <c r="BI229"/>
  <c r="BH229"/>
  <c r="BG229"/>
  <c r="BF229"/>
  <c r="T229"/>
  <c r="R229"/>
  <c r="P229"/>
  <c r="BI224"/>
  <c r="BH224"/>
  <c r="BG224"/>
  <c r="BF224"/>
  <c r="T224"/>
  <c r="R224"/>
  <c r="P224"/>
  <c r="BI221"/>
  <c r="BH221"/>
  <c r="BG221"/>
  <c r="BF221"/>
  <c r="T221"/>
  <c r="R221"/>
  <c r="P221"/>
  <c r="BI215"/>
  <c r="BH215"/>
  <c r="BG215"/>
  <c r="BF215"/>
  <c r="T215"/>
  <c r="R215"/>
  <c r="P215"/>
  <c r="BI211"/>
  <c r="BH211"/>
  <c r="BG211"/>
  <c r="BF211"/>
  <c r="T211"/>
  <c r="R211"/>
  <c r="P211"/>
  <c r="BI208"/>
  <c r="BH208"/>
  <c r="BG208"/>
  <c r="BF208"/>
  <c r="T208"/>
  <c r="R208"/>
  <c r="P208"/>
  <c r="BI199"/>
  <c r="BH199"/>
  <c r="BG199"/>
  <c r="BF199"/>
  <c r="T199"/>
  <c r="R199"/>
  <c r="P199"/>
  <c r="BI196"/>
  <c r="BH196"/>
  <c r="BG196"/>
  <c r="BF196"/>
  <c r="T196"/>
  <c r="R196"/>
  <c r="P196"/>
  <c r="BI189"/>
  <c r="BH189"/>
  <c r="BG189"/>
  <c r="BF189"/>
  <c r="T189"/>
  <c r="R189"/>
  <c r="P189"/>
  <c r="BI182"/>
  <c r="BH182"/>
  <c r="BG182"/>
  <c r="BF182"/>
  <c r="T182"/>
  <c r="R182"/>
  <c r="P182"/>
  <c r="BI175"/>
  <c r="BH175"/>
  <c r="BG175"/>
  <c r="BF175"/>
  <c r="T175"/>
  <c r="R175"/>
  <c r="P175"/>
  <c r="BI169"/>
  <c r="BH169"/>
  <c r="BG169"/>
  <c r="BF169"/>
  <c r="T169"/>
  <c r="R169"/>
  <c r="P169"/>
  <c r="BI162"/>
  <c r="BH162"/>
  <c r="BG162"/>
  <c r="BF162"/>
  <c r="T162"/>
  <c r="R162"/>
  <c r="P162"/>
  <c r="BI156"/>
  <c r="BH156"/>
  <c r="BG156"/>
  <c r="BF156"/>
  <c r="T156"/>
  <c r="R156"/>
  <c r="P156"/>
  <c r="BI150"/>
  <c r="BH150"/>
  <c r="BG150"/>
  <c r="BF150"/>
  <c r="T150"/>
  <c r="R150"/>
  <c r="P150"/>
  <c r="BI144"/>
  <c r="BH144"/>
  <c r="BG144"/>
  <c r="BF144"/>
  <c r="T144"/>
  <c r="R144"/>
  <c r="P144"/>
  <c r="BI138"/>
  <c r="BH138"/>
  <c r="BG138"/>
  <c r="BF138"/>
  <c r="T138"/>
  <c r="R138"/>
  <c r="P138"/>
  <c r="BI132"/>
  <c r="BH132"/>
  <c r="BG132"/>
  <c r="BF132"/>
  <c r="T132"/>
  <c r="R132"/>
  <c r="P132"/>
  <c r="BI126"/>
  <c r="BH126"/>
  <c r="BG126"/>
  <c r="BF126"/>
  <c r="T126"/>
  <c r="R126"/>
  <c r="P126"/>
  <c r="BI119"/>
  <c r="BH119"/>
  <c r="BG119"/>
  <c r="BF119"/>
  <c r="T119"/>
  <c r="R119"/>
  <c r="P119"/>
  <c r="BI112"/>
  <c r="BH112"/>
  <c r="BG112"/>
  <c r="BF112"/>
  <c r="T112"/>
  <c r="R112"/>
  <c r="P112"/>
  <c r="BI105"/>
  <c r="BH105"/>
  <c r="BG105"/>
  <c r="BF105"/>
  <c r="T105"/>
  <c r="R105"/>
  <c r="P105"/>
  <c r="BI99"/>
  <c r="BH99"/>
  <c r="BG99"/>
  <c r="BF99"/>
  <c r="T99"/>
  <c r="R99"/>
  <c r="P99"/>
  <c r="BI92"/>
  <c r="BH92"/>
  <c r="BG92"/>
  <c r="BF92"/>
  <c r="T92"/>
  <c r="R92"/>
  <c r="P92"/>
  <c r="J86"/>
  <c r="J85"/>
  <c r="F85"/>
  <c r="F83"/>
  <c r="E81"/>
  <c r="J55"/>
  <c r="J54"/>
  <c r="F54"/>
  <c r="F52"/>
  <c r="E50"/>
  <c r="J18"/>
  <c r="E18"/>
  <c r="F55"/>
  <c r="J17"/>
  <c r="J12"/>
  <c r="J83"/>
  <c r="E7"/>
  <c r="E48"/>
  <c i="2" r="J37"/>
  <c r="J36"/>
  <c i="1" r="AY55"/>
  <c i="2" r="J35"/>
  <c i="1" r="AX55"/>
  <c i="2" r="BI124"/>
  <c r="BH124"/>
  <c r="BG124"/>
  <c r="BF124"/>
  <c r="T124"/>
  <c r="T123"/>
  <c r="R124"/>
  <c r="R123"/>
  <c r="P124"/>
  <c r="P123"/>
  <c r="BI119"/>
  <c r="BH119"/>
  <c r="BG119"/>
  <c r="BF119"/>
  <c r="T119"/>
  <c r="R119"/>
  <c r="P119"/>
  <c r="BI115"/>
  <c r="BH115"/>
  <c r="BG115"/>
  <c r="BF115"/>
  <c r="T115"/>
  <c r="R115"/>
  <c r="P115"/>
  <c r="BI111"/>
  <c r="BH111"/>
  <c r="BG111"/>
  <c r="BF111"/>
  <c r="T111"/>
  <c r="R111"/>
  <c r="P111"/>
  <c r="BI106"/>
  <c r="BH106"/>
  <c r="BG106"/>
  <c r="BF106"/>
  <c r="T106"/>
  <c r="R106"/>
  <c r="P106"/>
  <c r="BI102"/>
  <c r="BH102"/>
  <c r="BG102"/>
  <c r="BF102"/>
  <c r="T102"/>
  <c r="R102"/>
  <c r="P102"/>
  <c r="BI98"/>
  <c r="BH98"/>
  <c r="BG98"/>
  <c r="BF98"/>
  <c r="T98"/>
  <c r="R98"/>
  <c r="P98"/>
  <c r="BI94"/>
  <c r="BH94"/>
  <c r="BG94"/>
  <c r="BF94"/>
  <c r="T94"/>
  <c r="R94"/>
  <c r="P94"/>
  <c r="BI90"/>
  <c r="BH90"/>
  <c r="BG90"/>
  <c r="BF90"/>
  <c r="T90"/>
  <c r="R90"/>
  <c r="P90"/>
  <c r="BI86"/>
  <c r="BH86"/>
  <c r="BG86"/>
  <c r="BF86"/>
  <c r="T86"/>
  <c r="R86"/>
  <c r="P86"/>
  <c r="J80"/>
  <c r="J79"/>
  <c r="F79"/>
  <c r="F77"/>
  <c r="E75"/>
  <c r="J55"/>
  <c r="J54"/>
  <c r="F54"/>
  <c r="F52"/>
  <c r="E50"/>
  <c r="J18"/>
  <c r="E18"/>
  <c r="F80"/>
  <c r="J17"/>
  <c r="J12"/>
  <c r="J77"/>
  <c r="E7"/>
  <c r="E73"/>
  <c i="1" r="L50"/>
  <c r="AM50"/>
  <c r="AM49"/>
  <c r="L49"/>
  <c r="AM47"/>
  <c r="L47"/>
  <c r="L45"/>
  <c r="L44"/>
  <c i="2" r="J124"/>
  <c i="3" r="BK457"/>
  <c r="BK299"/>
  <c r="BK199"/>
  <c r="J429"/>
  <c r="J257"/>
  <c r="J119"/>
  <c r="J445"/>
  <c r="J543"/>
  <c r="BK379"/>
  <c r="BK257"/>
  <c i="4" r="J148"/>
  <c i="2" r="J111"/>
  <c i="3" r="J528"/>
  <c r="J358"/>
  <c r="BK169"/>
  <c r="BK439"/>
  <c r="J254"/>
  <c r="J126"/>
  <c r="BK429"/>
  <c r="BK175"/>
  <c r="J474"/>
  <c r="BK373"/>
  <c r="BK229"/>
  <c i="4" r="BK89"/>
  <c i="2" r="BK115"/>
  <c i="3" r="J388"/>
  <c r="BK235"/>
  <c r="J156"/>
  <c r="J483"/>
  <c r="J322"/>
  <c r="J215"/>
  <c r="J581"/>
  <c r="J427"/>
  <c r="BK126"/>
  <c r="BK471"/>
  <c r="BK393"/>
  <c r="BK241"/>
  <c i="4" r="BK148"/>
  <c i="2" r="J115"/>
  <c r="J90"/>
  <c i="3" r="J328"/>
  <c r="J182"/>
  <c r="J535"/>
  <c r="BK388"/>
  <c r="BK249"/>
  <c r="J132"/>
  <c r="BK480"/>
  <c r="BK277"/>
  <c r="BK489"/>
  <c r="BK383"/>
  <c i="4" r="J121"/>
  <c i="2" r="BK94"/>
  <c r="BK86"/>
  <c i="3" r="BK400"/>
  <c r="J244"/>
  <c r="BK119"/>
  <c r="J462"/>
  <c r="BK211"/>
  <c r="BK556"/>
  <c r="J340"/>
  <c r="BK112"/>
  <c r="J439"/>
  <c r="BK313"/>
  <c i="4" r="BK103"/>
  <c r="J89"/>
  <c i="2" r="J94"/>
  <c i="3" r="J489"/>
  <c r="J313"/>
  <c r="J211"/>
  <c r="BK551"/>
  <c r="J415"/>
  <c r="J221"/>
  <c r="J565"/>
  <c r="J373"/>
  <c r="J556"/>
  <c r="BK445"/>
  <c r="BK265"/>
  <c i="4" r="BK97"/>
  <c r="BK128"/>
  <c i="2" r="BK106"/>
  <c i="1" r="AS54"/>
  <c i="3" r="BK132"/>
  <c r="J457"/>
  <c r="BK244"/>
  <c r="J105"/>
  <c r="J497"/>
  <c r="J249"/>
  <c r="BK503"/>
  <c r="J334"/>
  <c r="J175"/>
  <c i="4" r="J110"/>
  <c i="2" r="BK119"/>
  <c i="3" r="BK561"/>
  <c r="BK415"/>
  <c r="BK224"/>
  <c r="BK459"/>
  <c r="J224"/>
  <c r="J546"/>
  <c r="BK322"/>
  <c r="BK546"/>
  <c r="J437"/>
  <c r="J364"/>
  <c r="J235"/>
  <c i="4" r="BK135"/>
  <c r="BK110"/>
  <c i="2" r="BK111"/>
  <c i="3" r="BK543"/>
  <c r="J352"/>
  <c r="J150"/>
  <c r="J503"/>
  <c r="BK358"/>
  <c r="BK182"/>
  <c r="J575"/>
  <c r="BK483"/>
  <c r="J299"/>
  <c r="BK497"/>
  <c r="BK406"/>
  <c r="BK208"/>
  <c i="4" r="J115"/>
  <c i="2" r="J119"/>
  <c r="J86"/>
  <c i="3" r="J395"/>
  <c r="J290"/>
  <c r="J112"/>
  <c r="J471"/>
  <c r="BK364"/>
  <c r="BK196"/>
  <c r="BK575"/>
  <c r="BK474"/>
  <c r="BK254"/>
  <c r="BK509"/>
  <c r="BK395"/>
  <c r="BK309"/>
  <c r="J92"/>
  <c i="4" r="J128"/>
  <c i="2" r="BK124"/>
  <c r="BK90"/>
  <c i="3" r="BK346"/>
  <c r="J208"/>
  <c r="BK92"/>
  <c r="J423"/>
  <c r="J277"/>
  <c r="BK150"/>
  <c r="J459"/>
  <c r="BK290"/>
  <c r="BK528"/>
  <c r="BK427"/>
  <c r="BK370"/>
  <c i="4" r="BK143"/>
  <c r="BK115"/>
  <c i="2" r="J98"/>
  <c i="3" r="BK515"/>
  <c r="J379"/>
  <c r="J265"/>
  <c r="BK99"/>
  <c r="BK425"/>
  <c r="BK283"/>
  <c r="J169"/>
  <c r="BK570"/>
  <c r="BK437"/>
  <c r="BK156"/>
  <c r="BK521"/>
  <c r="J400"/>
  <c r="BK301"/>
  <c r="J99"/>
  <c i="4" r="J135"/>
  <c i="2" r="BK102"/>
  <c i="3" r="J509"/>
  <c r="J370"/>
  <c r="BK215"/>
  <c r="J561"/>
  <c r="J393"/>
  <c r="J229"/>
  <c r="J138"/>
  <c r="J425"/>
  <c r="BK221"/>
  <c r="BK462"/>
  <c r="J346"/>
  <c r="BK138"/>
  <c i="4" r="BK121"/>
  <c i="2" r="J102"/>
  <c i="3" r="BK454"/>
  <c r="J241"/>
  <c r="J196"/>
  <c r="J515"/>
  <c r="J309"/>
  <c r="J162"/>
  <c r="BK491"/>
  <c r="J303"/>
  <c r="BK535"/>
  <c r="BK423"/>
  <c r="BK340"/>
  <c r="BK144"/>
  <c i="4" r="J97"/>
  <c i="2" r="BK98"/>
  <c i="3" r="J465"/>
  <c r="J283"/>
  <c r="BK189"/>
  <c r="J521"/>
  <c r="J383"/>
  <c r="J189"/>
  <c r="J570"/>
  <c r="BK334"/>
  <c r="J551"/>
  <c r="J454"/>
  <c r="BK303"/>
  <c r="BK105"/>
  <c i="4" r="J143"/>
  <c i="2" r="J106"/>
  <c i="3" r="J480"/>
  <c r="J301"/>
  <c r="J144"/>
  <c r="J491"/>
  <c r="BK352"/>
  <c r="J199"/>
  <c r="BK581"/>
  <c r="J406"/>
  <c r="BK565"/>
  <c r="BK465"/>
  <c r="BK328"/>
  <c r="BK162"/>
  <c i="4" r="J103"/>
  <c i="2" l="1" r="R85"/>
  <c r="T110"/>
  <c i="3" r="BK91"/>
  <c r="J91"/>
  <c r="J61"/>
  <c r="BK289"/>
  <c r="J289"/>
  <c r="J62"/>
  <c r="T289"/>
  <c r="R312"/>
  <c r="T382"/>
  <c r="T405"/>
  <c r="P542"/>
  <c r="P574"/>
  <c r="P573"/>
  <c i="4" r="R96"/>
  <c r="P109"/>
  <c r="T109"/>
  <c r="R120"/>
  <c i="2" r="BK85"/>
  <c r="BK110"/>
  <c r="J110"/>
  <c r="J62"/>
  <c i="3" r="P91"/>
  <c r="P289"/>
  <c r="P312"/>
  <c r="BK382"/>
  <c r="J382"/>
  <c r="J64"/>
  <c r="R382"/>
  <c r="P405"/>
  <c r="BK542"/>
  <c r="J542"/>
  <c r="J66"/>
  <c r="T542"/>
  <c r="T574"/>
  <c r="T573"/>
  <c i="4" r="BK96"/>
  <c r="J96"/>
  <c r="J62"/>
  <c r="T96"/>
  <c r="BK120"/>
  <c r="J120"/>
  <c r="J64"/>
  <c r="T120"/>
  <c i="2" r="P85"/>
  <c r="P84"/>
  <c r="P83"/>
  <c i="1" r="AU55"/>
  <c i="2" r="P110"/>
  <c i="3" r="T91"/>
  <c r="T90"/>
  <c r="T89"/>
  <c r="R289"/>
  <c r="T312"/>
  <c r="P382"/>
  <c r="R405"/>
  <c r="R542"/>
  <c r="BK574"/>
  <c r="J574"/>
  <c r="J69"/>
  <c r="R574"/>
  <c r="R573"/>
  <c i="4" r="P96"/>
  <c r="BK109"/>
  <c r="J109"/>
  <c r="J63"/>
  <c r="R109"/>
  <c r="P120"/>
  <c i="2" r="T85"/>
  <c r="T84"/>
  <c r="T83"/>
  <c r="R110"/>
  <c i="3" r="R91"/>
  <c r="R90"/>
  <c r="R89"/>
  <c r="BK312"/>
  <c r="J312"/>
  <c r="J63"/>
  <c r="BK405"/>
  <c r="J405"/>
  <c r="J65"/>
  <c r="BK569"/>
  <c r="J569"/>
  <c r="J67"/>
  <c i="4" r="BK147"/>
  <c r="J147"/>
  <c r="J66"/>
  <c i="2" r="BK123"/>
  <c r="J123"/>
  <c r="J63"/>
  <c i="4" r="BK88"/>
  <c r="BK87"/>
  <c r="J87"/>
  <c r="J60"/>
  <c r="BK142"/>
  <c r="J142"/>
  <c r="J65"/>
  <c r="J80"/>
  <c r="F83"/>
  <c r="BE89"/>
  <c r="BE135"/>
  <c r="E48"/>
  <c r="BE97"/>
  <c r="BE103"/>
  <c r="BE115"/>
  <c r="BE121"/>
  <c r="BE143"/>
  <c r="BE110"/>
  <c r="BE128"/>
  <c r="BE148"/>
  <c i="2" r="J85"/>
  <c r="J61"/>
  <c i="3" r="BE112"/>
  <c r="BE126"/>
  <c r="BE169"/>
  <c r="BE182"/>
  <c r="BE196"/>
  <c r="BE211"/>
  <c r="BE215"/>
  <c r="BE221"/>
  <c r="BE244"/>
  <c r="BE277"/>
  <c r="BE283"/>
  <c r="BE352"/>
  <c r="BE415"/>
  <c r="BE425"/>
  <c r="BE457"/>
  <c r="BE480"/>
  <c r="BE565"/>
  <c r="E79"/>
  <c r="BE92"/>
  <c r="BE99"/>
  <c r="BE132"/>
  <c r="BE144"/>
  <c r="BE162"/>
  <c r="BE199"/>
  <c r="BE224"/>
  <c r="BE229"/>
  <c r="BE241"/>
  <c r="BE257"/>
  <c r="BE303"/>
  <c r="BE309"/>
  <c r="BE346"/>
  <c r="BE358"/>
  <c r="BE364"/>
  <c r="BE379"/>
  <c r="BE388"/>
  <c r="BE393"/>
  <c r="BE395"/>
  <c r="BE400"/>
  <c r="BE406"/>
  <c r="BE454"/>
  <c r="BE465"/>
  <c r="BE509"/>
  <c r="BE515"/>
  <c r="BE528"/>
  <c r="BE551"/>
  <c r="BE561"/>
  <c r="BE570"/>
  <c r="BE575"/>
  <c r="BE581"/>
  <c r="J52"/>
  <c r="F86"/>
  <c r="BE105"/>
  <c r="BE138"/>
  <c r="BE150"/>
  <c r="BE208"/>
  <c r="BE235"/>
  <c r="BE290"/>
  <c r="BE299"/>
  <c r="BE301"/>
  <c r="BE322"/>
  <c r="BE334"/>
  <c r="BE340"/>
  <c r="BE370"/>
  <c r="BE445"/>
  <c r="BE474"/>
  <c r="BE483"/>
  <c r="BE503"/>
  <c r="BE521"/>
  <c r="BE543"/>
  <c r="BE556"/>
  <c r="BE119"/>
  <c r="BE156"/>
  <c r="BE175"/>
  <c r="BE189"/>
  <c r="BE249"/>
  <c r="BE254"/>
  <c r="BE265"/>
  <c r="BE313"/>
  <c r="BE328"/>
  <c r="BE373"/>
  <c r="BE383"/>
  <c r="BE423"/>
  <c r="BE427"/>
  <c r="BE429"/>
  <c r="BE437"/>
  <c r="BE439"/>
  <c r="BE459"/>
  <c r="BE462"/>
  <c r="BE471"/>
  <c r="BE489"/>
  <c r="BE491"/>
  <c r="BE497"/>
  <c r="BE535"/>
  <c r="BE546"/>
  <c i="2" r="E48"/>
  <c r="J52"/>
  <c r="F55"/>
  <c r="BE86"/>
  <c r="BE90"/>
  <c r="BE94"/>
  <c r="BE98"/>
  <c r="BE102"/>
  <c r="BE106"/>
  <c r="BE111"/>
  <c r="BE115"/>
  <c r="BE119"/>
  <c r="BE124"/>
  <c i="3" r="F35"/>
  <c i="1" r="BB56"/>
  <c i="2" r="F37"/>
  <c i="1" r="BD55"/>
  <c i="3" r="F36"/>
  <c i="1" r="BC56"/>
  <c i="2" r="F35"/>
  <c i="1" r="BB55"/>
  <c i="2" r="J34"/>
  <c i="1" r="AW55"/>
  <c i="4" r="F35"/>
  <c i="1" r="BB57"/>
  <c i="4" r="F36"/>
  <c i="1" r="BC57"/>
  <c i="2" r="F34"/>
  <c i="1" r="BA55"/>
  <c i="3" r="J34"/>
  <c i="1" r="AW56"/>
  <c i="4" r="J34"/>
  <c i="1" r="AW57"/>
  <c i="4" r="F34"/>
  <c i="1" r="BA57"/>
  <c i="3" r="F34"/>
  <c i="1" r="BA56"/>
  <c i="2" r="F36"/>
  <c i="1" r="BC55"/>
  <c i="3" r="F37"/>
  <c i="1" r="BD56"/>
  <c i="4" r="F37"/>
  <c i="1" r="BD57"/>
  <c i="4" l="1" r="P87"/>
  <c r="P86"/>
  <c i="1" r="AU57"/>
  <c i="4" r="R87"/>
  <c r="R86"/>
  <c r="T87"/>
  <c r="T86"/>
  <c i="3" r="P90"/>
  <c r="P89"/>
  <c i="1" r="AU56"/>
  <c i="2" r="BK84"/>
  <c r="J84"/>
  <c r="J60"/>
  <c r="R84"/>
  <c r="R83"/>
  <c i="3" r="BK573"/>
  <c r="J573"/>
  <c r="J68"/>
  <c i="4" r="BK86"/>
  <c r="J86"/>
  <c r="J88"/>
  <c r="J61"/>
  <c i="3" r="BK90"/>
  <c r="J90"/>
  <c r="J60"/>
  <c r="J33"/>
  <c i="1" r="AV56"/>
  <c r="AT56"/>
  <c r="AU54"/>
  <c i="3" r="F33"/>
  <c i="1" r="AZ56"/>
  <c i="2" r="J33"/>
  <c i="1" r="AV55"/>
  <c r="AT55"/>
  <c i="4" r="F33"/>
  <c i="1" r="AZ57"/>
  <c r="BC54"/>
  <c r="W32"/>
  <c r="BD54"/>
  <c r="W33"/>
  <c i="4" r="J30"/>
  <c i="1" r="AG57"/>
  <c i="2" r="F33"/>
  <c i="1" r="AZ55"/>
  <c i="4" r="J33"/>
  <c i="1" r="AV57"/>
  <c r="AT57"/>
  <c r="AN57"/>
  <c r="BA54"/>
  <c r="W30"/>
  <c r="BB54"/>
  <c r="W31"/>
  <c i="3" l="1" r="BK89"/>
  <c r="J89"/>
  <c r="J59"/>
  <c i="2" r="BK83"/>
  <c r="J83"/>
  <c r="J59"/>
  <c i="4" r="J59"/>
  <c r="J39"/>
  <c i="1" r="AY54"/>
  <c r="AW54"/>
  <c r="AK30"/>
  <c r="AX54"/>
  <c r="AZ54"/>
  <c r="W29"/>
  <c i="2" l="1" r="J30"/>
  <c i="1" r="AG55"/>
  <c r="AN55"/>
  <c i="3" r="J30"/>
  <c i="1" r="AG56"/>
  <c r="AV54"/>
  <c r="AK29"/>
  <c i="3" l="1" r="J39"/>
  <c i="2" r="J39"/>
  <c i="1" r="AN56"/>
  <c r="AT54"/>
  <c r="AG54"/>
  <c r="AK26"/>
  <c l="1" r="AK35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<sst xmlns="http://schemas.openxmlformats.org/spreadsheetml/2006/main">
  <si>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</si>
  <si>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</si>
  <si>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</si>
  <si>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</si>
  <si>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</si>
  <si>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{e24ec022-0adf-45d9-82c0-23f3ca489e47}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</si>
  <si>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</si>
  <si>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</si>
  <si>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</si>
  <si>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</si>
  <si>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</si>
  <si>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</si>
  <si>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</si>
  <si>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</si>
  <si>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22DS007_a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</si>
  <si>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</si>
  <si>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</si>
  <si>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Karlovy Vary, ulice Rolavská - parkování, část 000, 101, 102</t>
  </si>
  <si>
    <t>KSO:</t>
  </si>
  <si>
    <t/>
  </si>
  <si>
    <t>CC-CZ:</t>
  </si>
  <si>
    <t>Místo:</t>
  </si>
  <si>
    <t>MK Rolavská</t>
  </si>
  <si>
    <t>Datum:</t>
  </si>
  <si>
    <t>11. 12. 2023</t>
  </si>
  <si>
    <t>Zadavatel:</t>
  </si>
  <si>
    <t>IČ:</t>
  </si>
  <si>
    <t>Statutární město Karlovy Vary</t>
  </si>
  <si>
    <t>DIČ:</t>
  </si>
  <si>
    <t>Uchazeč:</t>
  </si>
  <si>
    <t>Vyplň údaj</t>
  </si>
  <si>
    <t>Projektant:</t>
  </si>
  <si>
    <t>Ing. Tomáš Štembera Petráň</t>
  </si>
  <si>
    <t>True</t>
  </si>
  <si>
    <t>Zpracovatel:</t>
  </si>
  <si>
    <t>Tomáš Vozábal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</si>
  <si>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</si>
  <si>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</si>
  <si>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</si>
  <si>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</si>
  <si>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</si>
  <si>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</si>
  <si>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</si>
  <si>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</si>
  <si>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</si>
  <si>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</si>
  <si>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</si>
  <si>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</si>
  <si>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</si>
  <si>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</si>
  <si>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</si>
  <si>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</si>
  <si>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</si>
  <si>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</si>
  <si>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</si>
  <si>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</si>
  <si>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</si>
  <si>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</si>
  <si>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</si>
  <si>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</si>
  <si>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</si>
  <si>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</si>
  <si>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</si>
  <si>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</si>
  <si>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</si>
  <si>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</si>
  <si>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</si>
  <si>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</si>
  <si>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</si>
  <si>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</si>
  <si>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</si>
  <si>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</si>
  <si>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</si>
  <si>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</si>
  <si>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</si>
  <si>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</si>
  <si>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</si>
  <si>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</si>
  <si>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a ostatní náklady</t>
  </si>
  <si>
    <t>VON</t>
  </si>
  <si>
    <t>1</t>
  </si>
  <si>
    <t>{d7c69ed1-18cc-4ff6-954a-a734cfb49211}</t>
  </si>
  <si>
    <t>2</t>
  </si>
  <si>
    <t>SO 101</t>
  </si>
  <si>
    <t>STA</t>
  </si>
  <si>
    <t>{e7bcd180-9d7e-4cb1-89b9-92af2fe03fa2}</t>
  </si>
  <si>
    <t>SO 102</t>
  </si>
  <si>
    <t>Vozovka - oprava krytu</t>
  </si>
  <si>
    <t>{0767f22d-211e-4efa-ab7a-d11a5d69a454}</t>
  </si>
  <si>
    <t>KRYCÍ LIST SOUPISU PRACÍ</t>
  </si>
  <si>
    <t>Objekt:</t>
  </si>
  <si>
    <t>SO 000 -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</si>
  <si>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</si>
  <si>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</si>
  <si>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</si>
  <si>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</si>
  <si>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</si>
  <si>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</si>
  <si>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</si>
  <si>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</si>
  <si>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</si>
  <si>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</si>
  <si>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</si>
  <si>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</si>
  <si>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</si>
  <si>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</si>
  <si>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</si>
  <si>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</si>
  <si>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</si>
  <si>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</si>
  <si>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</si>
  <si>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</si>
  <si>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</si>
  <si>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</si>
  <si>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</si>
  <si>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</si>
  <si>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</si>
  <si>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</si>
  <si>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</si>
  <si>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</si>
  <si>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</si>
  <si>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</si>
  <si>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</si>
  <si>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kpl</t>
  </si>
  <si>
    <t>CS ÚRS 2023 02</t>
  </si>
  <si>
    <t>1024</t>
  </si>
  <si>
    <t>1696947142</t>
  </si>
  <si>
    <t>PP</t>
  </si>
  <si>
    <t>Online PSC</t>
  </si>
  <si>
    <t>https://podminky.urs.cz/item/CS_URS_2023_02/012103000</t>
  </si>
  <si>
    <t>P</t>
  </si>
  <si>
    <t>Poznámka k položce:_x000d_
Vytýčení stávajících inženýrských sítí</t>
  </si>
  <si>
    <t>012203000</t>
  </si>
  <si>
    <t>Geodetické práce při provádění stavby</t>
  </si>
  <si>
    <t>-1737506848</t>
  </si>
  <si>
    <t>https://podminky.urs.cz/item/CS_URS_2023_02/012203000</t>
  </si>
  <si>
    <t>Poznámka k položce:_x000d_
vytýčení stavby</t>
  </si>
  <si>
    <t>3</t>
  </si>
  <si>
    <t>012303000</t>
  </si>
  <si>
    <t>Geodetické práce po výstavbě</t>
  </si>
  <si>
    <t>639105601</t>
  </si>
  <si>
    <t>https://podminky.urs.cz/item/CS_URS_2023_02/012303000</t>
  </si>
  <si>
    <t>Poznámka k položce:_x000d_
zaměření skutečného provedení, geometrické plány</t>
  </si>
  <si>
    <t>4</t>
  </si>
  <si>
    <t>013244000</t>
  </si>
  <si>
    <t>Dokumentace pro provádění stavby</t>
  </si>
  <si>
    <t>987537962</t>
  </si>
  <si>
    <t>https://podminky.urs.cz/item/CS_URS_2023_02/013244000</t>
  </si>
  <si>
    <t>Poznámka k položce:_x000d_
RDS</t>
  </si>
  <si>
    <t>013254000</t>
  </si>
  <si>
    <t>Dokumentace skutečného provedení stavby</t>
  </si>
  <si>
    <t>120192279</t>
  </si>
  <si>
    <t>https://podminky.urs.cz/item/CS_URS_2023_02/013254000</t>
  </si>
  <si>
    <t>Poznámka k položce:_x000d_
DSPS</t>
  </si>
  <si>
    <t>6</t>
  </si>
  <si>
    <t>013294000</t>
  </si>
  <si>
    <t>Ostatní dokumentace</t>
  </si>
  <si>
    <t>136295726</t>
  </si>
  <si>
    <t>https://podminky.urs.cz/item/CS_URS_2023_02/013294000</t>
  </si>
  <si>
    <t>Poznámka k položce:_x000d_
Fotodokumentace průběhu stavby</t>
  </si>
  <si>
    <t>VRN3</t>
  </si>
  <si>
    <t>Zařízení staveniště</t>
  </si>
  <si>
    <t>7</t>
  </si>
  <si>
    <t>030001000</t>
  </si>
  <si>
    <t>-1530191131</t>
  </si>
  <si>
    <t>https://podminky.urs.cz/item/CS_URS_2023_02/030001000</t>
  </si>
  <si>
    <t>Poznámka k položce:_x000d_
Zařízení staveniště včetně ochrany stavby z hlediska BOZP (např. oplocení, ostraha, zajištění staveniště …)</t>
  </si>
  <si>
    <t>8</t>
  </si>
  <si>
    <t>034303000</t>
  </si>
  <si>
    <t>Dopravní značení na staveništi</t>
  </si>
  <si>
    <t>-1421363155</t>
  </si>
  <si>
    <t>https://podminky.urs.cz/item/CS_URS_2023_02/034303000</t>
  </si>
  <si>
    <t>Poznámka k položce:_x000d_
Dopravně inženýrská opatření v průběhu stavby</t>
  </si>
  <si>
    <t>9</t>
  </si>
  <si>
    <t>034503000</t>
  </si>
  <si>
    <t>Informační tabule na staveništi</t>
  </si>
  <si>
    <t>kus</t>
  </si>
  <si>
    <t>-1257445354</t>
  </si>
  <si>
    <t>https://podminky.urs.cz/item/CS_URS_2023_02/034503000</t>
  </si>
  <si>
    <t>Poznámka k položce:_x000d_
Označení stavby - informační tabule formátu A1</t>
  </si>
  <si>
    <t>VRN7</t>
  </si>
  <si>
    <t>Provozní vlivy</t>
  </si>
  <si>
    <t>10</t>
  </si>
  <si>
    <t>073002000</t>
  </si>
  <si>
    <t>Ztížený pohyb vozidel v centrech měst</t>
  </si>
  <si>
    <t>-2030789419</t>
  </si>
  <si>
    <t>https://podminky.urs.cz/item/CS_URS_2023_02/073002000</t>
  </si>
  <si>
    <t>SO 101 - MK Rolavská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</si>
  <si>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</si>
  <si>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</si>
  <si>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</si>
  <si>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</si>
  <si>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</si>
  <si>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</si>
  <si>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</si>
  <si>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</si>
  <si>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</si>
  <si>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23-M - Montáže potrubí</t>
  </si>
  <si>
    <t>HSV</t>
  </si>
  <si>
    <t>Práce a dodávky HSV</t>
  </si>
  <si>
    <t>Zemní práce</t>
  </si>
  <si>
    <t>111251101</t>
  </si>
  <si>
    <t>Odstranění křovin a stromů průměru kmene do 100 mm i s kořeny sklonu terénu do 1:5 z celkové plochy do 100 m2 strojně</t>
  </si>
  <si>
    <t>m2</t>
  </si>
  <si>
    <t>233696790</t>
  </si>
  <si>
    <t>Odstranění křovin a stromů s odstraněním kořenů strojně průměru kmene do 100 mm v rovině nebo ve svahu sklonu terénu do 1:5, při celkové ploše do 100 m2</t>
  </si>
  <si>
    <t>https://podminky.urs.cz/item/CS_URS_2023_02/111251101</t>
  </si>
  <si>
    <t>Poznámka k položce:_x000d_
vč. likvidace dle dispozic zhotovitele</t>
  </si>
  <si>
    <t>VV</t>
  </si>
  <si>
    <t>"Ostatní konstrukce"</t>
  </si>
  <si>
    <t>"plocha odečtena digitálně ze situace"</t>
  </si>
  <si>
    <t>"odstranění keřů" 38,0</t>
  </si>
  <si>
    <t>111301111</t>
  </si>
  <si>
    <t>Sejmutí drnu tl do 100 mm s přemístěním do 50 m nebo naložením na dopravní prostředek</t>
  </si>
  <si>
    <t>-753173606</t>
  </si>
  <si>
    <t>Sejmutí drnu tl. do 100 mm, v jakékoliv ploše</t>
  </si>
  <si>
    <t>https://podminky.urs.cz/item/CS_URS_2023_02/111301111</t>
  </si>
  <si>
    <t>"Bourací práce"</t>
  </si>
  <si>
    <t xml:space="preserve">"plocha odečtena digitálně ze situace" </t>
  </si>
  <si>
    <t>"sejmutí travního drnu v rovině" 275,0</t>
  </si>
  <si>
    <t>112251102</t>
  </si>
  <si>
    <t>Odstranění pařezů průměru přes 300 do 500 mm</t>
  </si>
  <si>
    <t>-2135369447</t>
  </si>
  <si>
    <t>Odstranění pařezů strojně s jejich vykopáním nebo vytrháním průměru přes 300 do 500 mm</t>
  </si>
  <si>
    <t>https://podminky.urs.cz/item/CS_URS_2023_02/112251102</t>
  </si>
  <si>
    <t>"odečteno ze situace"</t>
  </si>
  <si>
    <t>"odstranění pařezů, vytrháním, průměr pařezu do 50 cm" 4</t>
  </si>
  <si>
    <t>112251103</t>
  </si>
  <si>
    <t>Odstranění pařezů průměru přes 500 do 700 mm</t>
  </si>
  <si>
    <t>-1769376238</t>
  </si>
  <si>
    <t>Odstranění pařezů strojně s jejich vykopáním nebo vytrháním průměru přes 500 do 700 mm</t>
  </si>
  <si>
    <t>https://podminky.urs.cz/item/CS_URS_2023_02/112251103</t>
  </si>
  <si>
    <t>"odstranění pařezů, vytrháním, průměr pařezu do 70 cm" 2</t>
  </si>
  <si>
    <t>112251104</t>
  </si>
  <si>
    <t>Odstranění pařezů průměru přes 700 do 900 mm</t>
  </si>
  <si>
    <t>-501872700</t>
  </si>
  <si>
    <t>Odstranění pařezů strojně s jejich vykopáním nebo vytrháním průměru přes 700 do 900 mm</t>
  </si>
  <si>
    <t>https://podminky.urs.cz/item/CS_URS_2023_02/112251104</t>
  </si>
  <si>
    <t>"odstranění pařezů, vytrháním, průměr pařezu do 90 cm" 1</t>
  </si>
  <si>
    <t>113107162</t>
  </si>
  <si>
    <t>Odstranění podkladu z kameniva drceného tl přes 100 do 200 mm strojně pl přes 50 do 200 m2</t>
  </si>
  <si>
    <t>-1349566636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</si>
  <si>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</si>
  <si>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https://podminky.urs.cz/item/CS_URS_2023_02/113107162</t>
  </si>
  <si>
    <t>"vybourání konstrukcí vozovky a chodníků bez asfaltového pojiva - plocha parkoviště ; průměrná tl. 0,2 m" 135,0</t>
  </si>
  <si>
    <t>113107181</t>
  </si>
  <si>
    <t>Odstranění podkladu živičného tl do 50 mm strojně pl přes 50 do 200 m2</t>
  </si>
  <si>
    <t>1924681931</t>
  </si>
  <si>
    <t>Odstranění podkladů nebo krytů strojně plochy jednotlivě přes 50 m2 do 200 m2 s přemístěním hmot na skládku na vzdálenost do 20 m nebo s naložením na dopravní prostředek živičných, o tl. vrstvy do 50 mm</t>
  </si>
  <si>
    <t>https://podminky.urs.cz/item/CS_URS_2023_02/113107181</t>
  </si>
  <si>
    <t>"vybourání asfaltového povrchu chodníku, průměrná tl. 0,05m" 168,0</t>
  </si>
  <si>
    <t>113107183</t>
  </si>
  <si>
    <t>Odstranění podkladu živičného tl přes 100 do 150 mm strojně pl přes 50 do 200 m2</t>
  </si>
  <si>
    <t>-661771175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</si>
  <si>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</si>
  <si>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https://podminky.urs.cz/item/CS_URS_2023_02/113107183</t>
  </si>
  <si>
    <t>"vybourání povrchu parkoviště (R-materiál), průměrná tl. 0,12 m" 135,0</t>
  </si>
  <si>
    <t>113107222</t>
  </si>
  <si>
    <t>Odstranění podkladu z kameniva drceného tl přes 100 do 200 mm strojně pl přes 200 m2</t>
  </si>
  <si>
    <t>-289595195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</si>
  <si>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</si>
  <si>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https://podminky.urs.cz/item/CS_URS_2023_02/113107222</t>
  </si>
  <si>
    <t>"vybourání konstrukcí vozovky a chodníků bez asfaltového pojiva - plocha vozovky ; průměrná tl. 0,11 m" 615,0</t>
  </si>
  <si>
    <t>113107322</t>
  </si>
  <si>
    <t>Odstranění podkladu z kameniva drceného tl přes 100 do 200 mm strojně pl do 50 m2</t>
  </si>
  <si>
    <t>-1477142362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</si>
  <si>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</si>
  <si>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https://podminky.urs.cz/item/CS_URS_2023_02/113107322</t>
  </si>
  <si>
    <t>"vybourání konstrukcí vozovky a chodníků bez asfaltového pojiva - plocha dopravního hřiště ; průměrná tl. 0,15 m" 10,0</t>
  </si>
  <si>
    <t>11</t>
  </si>
  <si>
    <t>113107342</t>
  </si>
  <si>
    <t>Odstranění podkladu živičného tl přes 50 do 100 mm strojně pl do 50 m2</t>
  </si>
  <si>
    <t>-1757919200</t>
  </si>
  <si>
    <t>Odstranění podkladů nebo krytů strojně plochy jednotlivě do 50 m2 s přemístěním hmot na skládku na vzdálenost do 3 m nebo s naložením na dopravní prostředek živičných, o tl. vrstvy přes 50 do 100 mm</t>
  </si>
  <si>
    <t>https://podminky.urs.cz/item/CS_URS_2023_02/113107342</t>
  </si>
  <si>
    <t>"vybourání asfaltového povrchu dopravního hřiště, průměrná tl. 0,1m" 10,0</t>
  </si>
  <si>
    <t>12</t>
  </si>
  <si>
    <t>113154254</t>
  </si>
  <si>
    <t>Frézování živičného krytu tl 100 mm pruh š přes 0,5 do 1 m pl přes 500 do 1000 m2 s překážkami v trase</t>
  </si>
  <si>
    <t>1190494261</t>
  </si>
  <si>
    <t>Frézování živičného podkladu nebo krytu s naložením na dopravní prostředek plochy přes 500 do 1 000 m2 s překážkami v trase pruhu šířky do 1 m, tloušťky vrstvy 100 mm</t>
  </si>
  <si>
    <t>https://podminky.urs.cz/item/CS_URS_2023_02/113154254</t>
  </si>
  <si>
    <t>Poznámka k položce:_x000d_
část materiálu bude uložena v rámci staveniště a využita zpětně na stavbě, zbytek bude odvezen na skládku města (ul. Krokova)</t>
  </si>
  <si>
    <t>"frézování asfaltových vrstev vozovky, průměrná tl. 0,10m" 615,0</t>
  </si>
  <si>
    <t>13</t>
  </si>
  <si>
    <t>113202111</t>
  </si>
  <si>
    <t>Vytrhání obrub krajníků obrubníků stojatých</t>
  </si>
  <si>
    <t>m</t>
  </si>
  <si>
    <t>141368603</t>
  </si>
  <si>
    <t>Vytrhání obrub s vybouráním lože, s přemístěním hmot na skládku na vzdálenost do 3 m nebo s naložením na dopravní prostředek z krajníků nebo obrubníků stojatých</t>
  </si>
  <si>
    <t>https://podminky.urs.cz/item/CS_URS_2023_02/113202111</t>
  </si>
  <si>
    <t xml:space="preserve">"délka odečtena digitálně ze situace" </t>
  </si>
  <si>
    <t>"vybourání obrub - betonová silniční" 90,0</t>
  </si>
  <si>
    <t>14</t>
  </si>
  <si>
    <t>122251102</t>
  </si>
  <si>
    <t>Odkopávky a prokopávky nezapažené v hornině třídy těžitelnosti I skupiny 3 objem do 50 m3 strojně</t>
  </si>
  <si>
    <t>m3</t>
  </si>
  <si>
    <t>813422932</t>
  </si>
  <si>
    <t>Odkopávky a prokopávky nezapažené strojně v hornině třídy těžitelnosti I skupiny 3 přes 20 do 50 m3</t>
  </si>
  <si>
    <t>https://podminky.urs.cz/item/CS_URS_2023_02/122251102</t>
  </si>
  <si>
    <t>Poznámka k položce:_x000d_
pod parkovacími stáními v místě stávající zeleně</t>
  </si>
  <si>
    <t xml:space="preserve">"plocha odečtena ze situace * průměrná tl. 0,22" </t>
  </si>
  <si>
    <t>"výkop (třída težitelnosti I)" 220,0*0,22</t>
  </si>
  <si>
    <t>122252204</t>
  </si>
  <si>
    <t>Odkopávky a prokopávky nezapažené pro silnice a dálnice v hornině třídy těžitelnosti I objem do 500 m3 strojně</t>
  </si>
  <si>
    <t>-1727834558</t>
  </si>
  <si>
    <t>Odkopávky a prokopávky nezapažené pro silnice a dálnice strojně v hornině třídy těžitelnosti I přes 100 do 500 m3</t>
  </si>
  <si>
    <t>https://podminky.urs.cz/item/CS_URS_2023_02/122252204</t>
  </si>
  <si>
    <t>"Bourací práce - sanace neúnosných míst - bude čerpáno pouze se souhlasem TDS!"</t>
  </si>
  <si>
    <t>"plochy / kabatury viz nová AZ"</t>
  </si>
  <si>
    <t>"vozovka" 161,25</t>
  </si>
  <si>
    <t>"chodník" 129,6</t>
  </si>
  <si>
    <t>16</t>
  </si>
  <si>
    <t>131111322</t>
  </si>
  <si>
    <t>Vrtání jamek pro plotové sloupky D přes 100 do 200 mm ručně s mechanickým vrtákem</t>
  </si>
  <si>
    <t>-435716147</t>
  </si>
  <si>
    <t>Vrtání jamek ručně mechanickým vrtákem průměru přes 100 do 200 mm</t>
  </si>
  <si>
    <t>https://podminky.urs.cz/item/CS_URS_2023_02/131111322</t>
  </si>
  <si>
    <t>"Oplocení"</t>
  </si>
  <si>
    <t xml:space="preserve">"vrty (ručně / strojně) dl. 0,6m / kus, DN 0,2m" </t>
  </si>
  <si>
    <t>"ocelové sloupky délky 2,4 m, vzájemná vzdálenost á 3,0 m" 17*0,6</t>
  </si>
  <si>
    <t>"ocelové vzpěry délky 2,5 m" 6*0,6</t>
  </si>
  <si>
    <t>17</t>
  </si>
  <si>
    <t>162751117-1</t>
  </si>
  <si>
    <t>Vodorovné přemístění výkopku/sypaniny z horniny třídy těžitelnosti I, skupiny 1 až 3 na recyklační středisko nebo skládku dle dodavatele stavby včetně uložení</t>
  </si>
  <si>
    <t>1946216418</t>
  </si>
  <si>
    <t>Vodorovné přemístění výkopku nebo sypaniny po suchu na obvyklém dopravním prostředku, bez naložení výkopku, z horniny třídy těžitelnosti I skupiny 1 až 3 na recyklační středisko nebo skládku dle dodavatele stavby včetně uložení</t>
  </si>
  <si>
    <t>"drn, odkopávky a prokopávky, jamky oplocení" 275,0*0,1+48,4+290,85+13,8*0,04</t>
  </si>
  <si>
    <t>18</t>
  </si>
  <si>
    <t>171152111</t>
  </si>
  <si>
    <t>Uložení sypaniny z hornin nesoudržných a sypkých do násypů zhutněných v aktivní zóně silnic a dálnic</t>
  </si>
  <si>
    <t>1901659511</t>
  </si>
  <si>
    <t>Uložení sypaniny do zhutněných násypů pro silnice, dálnice a letiště s rozprostřením sypaniny ve vrstvách, s hrubým urovnáním a uzavřením povrchu násypu z hornin nesoudržných sypkých v aktivní zóně</t>
  </si>
  <si>
    <t>https://podminky.urs.cz/item/CS_URS_2023_02/171152111</t>
  </si>
  <si>
    <t>"Vozovka - sanace neúnosných míst - bude čerpáno pouze se souhlasem TDS!"</t>
  </si>
  <si>
    <t>"odhad 50 % z celkové plochy vozovky * předpokládaná mocnost AZ tl. 0,5m"</t>
  </si>
  <si>
    <t>"kamenná sypanina dle ČSN 73 6133, " 645,0*0,5*0,5</t>
  </si>
  <si>
    <t>"Parkovací stání - AZ - bude čerpáno pouze se souhlasem TDS!"</t>
  </si>
  <si>
    <t>"plocha pláně parkovacích stání * předpokládaná mocnost AZ (0,4 m)"</t>
  </si>
  <si>
    <t>"zemina dle ČSN 73 6133" 324,0*0,4</t>
  </si>
  <si>
    <t>19</t>
  </si>
  <si>
    <t>M</t>
  </si>
  <si>
    <t>58344197</t>
  </si>
  <si>
    <t>štěrkodrť frakce 0/63</t>
  </si>
  <si>
    <t>t</t>
  </si>
  <si>
    <t>275535325</t>
  </si>
  <si>
    <t>161,25*2,1 'Přepočtené koeficientem množství</t>
  </si>
  <si>
    <t>20</t>
  </si>
  <si>
    <t>10364100</t>
  </si>
  <si>
    <t>zemina pro terénní úpravy - tříděná</t>
  </si>
  <si>
    <t>-2075693680</t>
  </si>
  <si>
    <t>Poznámka k položce:_x000d_
materiál min. podmínečně vhodný do AZ</t>
  </si>
  <si>
    <t>129,6*1,8 'Přepočtené koeficientem množství</t>
  </si>
  <si>
    <t>171152112</t>
  </si>
  <si>
    <t>Uložení sypaniny z hornin nesoudržných a sypkých do násypů zhutněných mimo aktivní zónu silnic a dálnic</t>
  </si>
  <si>
    <t>1780730315</t>
  </si>
  <si>
    <t>Uložení sypaniny do zhutněných násypů pro silnice, dálnice a letiště s rozprostřením sypaniny ve vrstvách, s hrubým urovnáním a uzavřením povrchu násypu z hornin nesoudržných sypkých mimo aktivní zónu</t>
  </si>
  <si>
    <t>https://podminky.urs.cz/item/CS_URS_2023_02/171152112</t>
  </si>
  <si>
    <t>"Zemní práce"</t>
  </si>
  <si>
    <t>"plocha odečtena digitálně ze situace*průměrná tloušťka"</t>
  </si>
  <si>
    <t>"v místě budoucí zeleně" 19*0,22</t>
  </si>
  <si>
    <t>22</t>
  </si>
  <si>
    <t>10364100-1</t>
  </si>
  <si>
    <t>zemina pro terénní úpravy</t>
  </si>
  <si>
    <t>899154747</t>
  </si>
  <si>
    <t>4,18*1,8 'Přepočtené koeficientem množství</t>
  </si>
  <si>
    <t>23</t>
  </si>
  <si>
    <t>171201231</t>
  </si>
  <si>
    <t>Poplatek za uložení zeminy a kamení na recyklační skládce (skládkovné) kód odpadu 17 05 04</t>
  </si>
  <si>
    <t>511620546</t>
  </si>
  <si>
    <t>Poplatek za uložení stavebního odpadu na recyklační skládce (skládkovné) zeminy a kamení zatříděného do Katalogu odpadů pod kódem 17 05 04</t>
  </si>
  <si>
    <t>https://podminky.urs.cz/item/CS_URS_2023_02/171201231</t>
  </si>
  <si>
    <t>367,302*1,8 'Přepočtené koeficientem množství</t>
  </si>
  <si>
    <t>24</t>
  </si>
  <si>
    <t>181351003</t>
  </si>
  <si>
    <t>Rozprostření ornice tl vrstvy do 200 mm pl do 100 m2 v rovině nebo ve svahu do 1:5 strojně</t>
  </si>
  <si>
    <t>153211333</t>
  </si>
  <si>
    <t>Rozprostření a urovnání ornice v rovině nebo ve svahu sklonu do 1:5 strojně při souvislé ploše do 100 m2, tl. vrstvy do 200 mm</t>
  </si>
  <si>
    <t>https://podminky.urs.cz/item/CS_URS_2023_02/181351003</t>
  </si>
  <si>
    <t>"ohumusování tl. 100mm v rovině" 95,0</t>
  </si>
  <si>
    <t>25</t>
  </si>
  <si>
    <t>182351023</t>
  </si>
  <si>
    <t>Rozprostření ornice pl do 100 m2 ve svahu přes 1:5 tl vrstvy do 200 mm strojně</t>
  </si>
  <si>
    <t>-255585796</t>
  </si>
  <si>
    <t>Rozprostření a urovnání ornice ve svahu sklonu přes 1:5 strojně při souvislé ploše do 100 m2, tl. vrstvy do 200 mm</t>
  </si>
  <si>
    <t>https://podminky.urs.cz/item/CS_URS_2023_02/182351023</t>
  </si>
  <si>
    <t>"ohumusování tl. 100mm ve svahu" 15,0</t>
  </si>
  <si>
    <t>26</t>
  </si>
  <si>
    <t>10364101</t>
  </si>
  <si>
    <t>zemina pro terénní úpravy - ornice</t>
  </si>
  <si>
    <t>872808284</t>
  </si>
  <si>
    <t>(95+15)*0,1*1,8</t>
  </si>
  <si>
    <t>27</t>
  </si>
  <si>
    <t>181411131-1</t>
  </si>
  <si>
    <t>Založení parkového trávníku výsevem plochy do 10000 m2 v rovině a ve svahu do 1:5, včetně obdělání půdy, hnojení půdy hnojivem a dodávkou hnojiva, včetně ošetření trávníku, klíčící trávník je nutné v suchém období kropit a po dosažení výšky 10 – 15 cm</t>
  </si>
  <si>
    <t>-708109232</t>
  </si>
  <si>
    <t>"Zatravnění ohumusovaných ploch v rovině" 95,0</t>
  </si>
  <si>
    <t>28</t>
  </si>
  <si>
    <t>181411131-2</t>
  </si>
  <si>
    <t>Založení trávníku výsevem plochy do 10000 m2 ve svahu přes 1:5, včetně obdělání půdy, hnojení půdy hnojivem a dodávkou hnojiva, včetně ošetření trávníku, klíčící trávník je nutné v suchém období kropit a po dosažení výšky 10 – 15 cm</t>
  </si>
  <si>
    <t>-524900419</t>
  </si>
  <si>
    <t>"Zatravnění ohumusovaných ploch ve svahu" 15,0</t>
  </si>
  <si>
    <t>29</t>
  </si>
  <si>
    <t>00572410</t>
  </si>
  <si>
    <t>osivo směs travní parková</t>
  </si>
  <si>
    <t>kg</t>
  </si>
  <si>
    <t>-54659264</t>
  </si>
  <si>
    <t>110*0,025 'Přepočtené koeficientem množství</t>
  </si>
  <si>
    <t>30</t>
  </si>
  <si>
    <t>181951111</t>
  </si>
  <si>
    <t>Úprava pláně v hornině třídy těžitelnosti I skupiny 1 až 3 bez zhutnění strojně</t>
  </si>
  <si>
    <t>334732898</t>
  </si>
  <si>
    <t>Úprava pláně vyrovnáním výškových rozdílů strojně v hornině třídy těžitelnosti I, skupiny 1 až 3 bez zhutnění</t>
  </si>
  <si>
    <t>https://podminky.urs.cz/item/CS_URS_2023_02/181951111</t>
  </si>
  <si>
    <t>"příprava plochy pro ohumusování"</t>
  </si>
  <si>
    <t>"v rovině" 95,0</t>
  </si>
  <si>
    <t>"ve svahu" 15,0</t>
  </si>
  <si>
    <t>31</t>
  </si>
  <si>
    <t>181951112</t>
  </si>
  <si>
    <t>Úprava pláně v hornině třídy těžitelnosti I skupiny 1 až 3 se zhutněním strojně</t>
  </si>
  <si>
    <t>1936389415</t>
  </si>
  <si>
    <t>Úprava pláně vyrovnáním výškových rozdílů strojně v hornině třídy těžitelnosti I, skupiny 1 až 3 se zhutněním</t>
  </si>
  <si>
    <t>https://podminky.urs.cz/item/CS_URS_2023_02/181951112</t>
  </si>
  <si>
    <t>"Vozovka - základní konstrukce"</t>
  </si>
  <si>
    <t>"úprava pláně" 645,0</t>
  </si>
  <si>
    <t>"Parkovací stání"</t>
  </si>
  <si>
    <t>"plocha odečtena digitálně ze situace * koef. rozšíření a sklonu (1,08)"</t>
  </si>
  <si>
    <t>"úprava pláně" (290,0+10,0)*1,08</t>
  </si>
  <si>
    <t>"Chodník"</t>
  </si>
  <si>
    <t>"úprava pláně" 150,0</t>
  </si>
  <si>
    <t>32</t>
  </si>
  <si>
    <t>184818232</t>
  </si>
  <si>
    <t>Ochrana kmene průměru přes 300 do 500 mm bedněním výšky do 2 m</t>
  </si>
  <si>
    <t>-1423982037</t>
  </si>
  <si>
    <t>Ochrana kmene bedněním před poškozením stavebním provozem zřízení včetně odstranění výšky bednění do 2 m průměru kmene přes 300 do 500 mm</t>
  </si>
  <si>
    <t>https://podminky.urs.cz/item/CS_URS_2023_02/184818232</t>
  </si>
  <si>
    <t>"ochrana dřevin D do 0,5m, bednění výšky 2,0 m" 2</t>
  </si>
  <si>
    <t>33</t>
  </si>
  <si>
    <t>184818235</t>
  </si>
  <si>
    <t>Ochrana kmene průměru přes 900 do 1100 mm bedněním výšky do 2 m</t>
  </si>
  <si>
    <t>-1960435502</t>
  </si>
  <si>
    <t>Ochrana kmene bedněním před poškozením stavebním provozem zřízení včetně odstranění výšky bednění do 2 m průměru kmene přes 900 do 1100 mm</t>
  </si>
  <si>
    <t>https://podminky.urs.cz/item/CS_URS_2023_02/184818235</t>
  </si>
  <si>
    <t>"ochrana dřevin D přes 0,9m, bednění výšky 2,0 m" 1</t>
  </si>
  <si>
    <t>Svislé a kompletní konstrukce</t>
  </si>
  <si>
    <t>34</t>
  </si>
  <si>
    <t>338171123</t>
  </si>
  <si>
    <t>Osazování sloupků a vzpěr plotových ocelových v přes 2 do 2,6 m se zabetonováním</t>
  </si>
  <si>
    <t>-1737151565</t>
  </si>
  <si>
    <t>Montáž sloupků a vzpěr plotových ocelových trubkových nebo profilovaných výšky přes 2 do 2,6 m se zabetonováním do 0,08 m3 do připravených jamek</t>
  </si>
  <si>
    <t>https://podminky.urs.cz/item/CS_URS_2023_02/338171123</t>
  </si>
  <si>
    <t>Poznámka k položce:_x000d_
Součástí jsou i betonové základy C16/20 (17*0,019+6*0,019 = 0,43 m3 betonu)</t>
  </si>
  <si>
    <t xml:space="preserve">"délka oplocení/vzdálenost sloupků + 1" </t>
  </si>
  <si>
    <t>"ocelové sloupky délky 2,4 m, vzájemná vzdálenost á 3,0 m" 17</t>
  </si>
  <si>
    <t>"2x na začátku, 2x na konci, 2x uprostřed"</t>
  </si>
  <si>
    <t>"ocelové vzpěry délky 2,5 m" 6</t>
  </si>
  <si>
    <t>35</t>
  </si>
  <si>
    <t>55342262</t>
  </si>
  <si>
    <t>sloupek plotový koncový Pz a komaxitový 2350/48x1,5mm</t>
  </si>
  <si>
    <t>-440388483</t>
  </si>
  <si>
    <t>36</t>
  </si>
  <si>
    <t>55342274</t>
  </si>
  <si>
    <t>vzpěra plotová 38x1,5mm včetně krytky s uchem 2500mm</t>
  </si>
  <si>
    <t>-1115275869</t>
  </si>
  <si>
    <t>37</t>
  </si>
  <si>
    <t>348401130</t>
  </si>
  <si>
    <t>Montáž oplocení ze strojového pletiva s napínacími dráty v přes 1,6 do 2,0 m</t>
  </si>
  <si>
    <t>-412295281</t>
  </si>
  <si>
    <t>Montáž oplocení z pletiva strojového s napínacími dráty přes 1,6 do 2,0 m</t>
  </si>
  <si>
    <t>https://podminky.urs.cz/item/CS_URS_2023_02/348401130</t>
  </si>
  <si>
    <t>"drátěné pletivo výšky 1,8 m" 48,2</t>
  </si>
  <si>
    <t>38</t>
  </si>
  <si>
    <t>31327514</t>
  </si>
  <si>
    <t>pletivo drátěné plastifikované se čtvercovými oky 55/2,5mm v 1800mm</t>
  </si>
  <si>
    <t>296417726</t>
  </si>
  <si>
    <t>48,2*1,05 'Přepočtené koeficientem množství</t>
  </si>
  <si>
    <t>Komunikace pozemní</t>
  </si>
  <si>
    <t>39</t>
  </si>
  <si>
    <t>564831111</t>
  </si>
  <si>
    <t>Podklad ze štěrkodrtě ŠD plochy přes 100 m2 tl 100 mm</t>
  </si>
  <si>
    <t>-1625188393</t>
  </si>
  <si>
    <t>Podklad ze štěrkodrti ŠD s rozprostřením a zhutněním plochy přes 100 m2, po zhutnění tl. 100 mm</t>
  </si>
  <si>
    <t>https://podminky.urs.cz/item/CS_URS_2023_02/564831111</t>
  </si>
  <si>
    <t>"ŠDA, tl. cca (prům.) 100 mm" 645,0</t>
  </si>
  <si>
    <t>"odhad 50 % z celkové plochy vozovky"</t>
  </si>
  <si>
    <t>"ŠDA, tl. cca (prům.) 100 mm" 645,0*0,5</t>
  </si>
  <si>
    <t>40</t>
  </si>
  <si>
    <t>564871111</t>
  </si>
  <si>
    <t>Podklad ze štěrkodrtě ŠD plochy přes 100 m2 tl 250 mm</t>
  </si>
  <si>
    <t>-1258286959</t>
  </si>
  <si>
    <t>Podklad ze štěrkodrti ŠD s rozprostřením a zhutněním plochy přes 100 m2, po zhutnění tl. 250 mm</t>
  </si>
  <si>
    <t>https://podminky.urs.cz/item/CS_URS_2023_02/564871111</t>
  </si>
  <si>
    <t>"plocha odečtena digitálně ze situace * koef. rozšíření a sklonu (1,15)"</t>
  </si>
  <si>
    <t>"ŠDA, tl. min. 250 mm" (290,0+10,0)*1,15</t>
  </si>
  <si>
    <t>41</t>
  </si>
  <si>
    <t>565155111</t>
  </si>
  <si>
    <t>Asfaltový beton vrstva podkladní ACP 16 (obalované kamenivo OKS) tl 70 mm š do 3 m</t>
  </si>
  <si>
    <t>-974541155</t>
  </si>
  <si>
    <t>Asfaltový beton vrstva podkladní ACP 16 (obalované kamenivo střednězrnné - OKS) s rozprostřením a zhutněním v pruhu šířky přes 1,5 do 3 m, po zhutnění tl. 70 mm</t>
  </si>
  <si>
    <t>https://podminky.urs.cz/item/CS_URS_2023_02/565155111</t>
  </si>
  <si>
    <t>"ACP 16+ (50/70)" 645,0</t>
  </si>
  <si>
    <t>42</t>
  </si>
  <si>
    <t>569911131</t>
  </si>
  <si>
    <t>Zpevnění krajnic asfaltovým recyklátem tl 50 mm</t>
  </si>
  <si>
    <t>-257482924</t>
  </si>
  <si>
    <t>Zpevnění krajnic nebo komunikací pro pěší s rozprostřením a zhutněním, po zhutnění asfaltovým recyklátem tl. 50 mm</t>
  </si>
  <si>
    <t>https://podminky.urs.cz/item/CS_URS_2023_02/569911131</t>
  </si>
  <si>
    <t>"R-materiál (pouze práce, materiál bude využit ze stavby)" 150,0</t>
  </si>
  <si>
    <t>43</t>
  </si>
  <si>
    <t>573191111</t>
  </si>
  <si>
    <t>Postřik infiltrační kationaktivní emulzí v množství 1 kg/m2</t>
  </si>
  <si>
    <t>-1795385463</t>
  </si>
  <si>
    <t>Postřik infiltrační kationaktivní emulzí v množství 1,00 kg/m2</t>
  </si>
  <si>
    <t>https://podminky.urs.cz/item/CS_URS_2023_02/573191111</t>
  </si>
  <si>
    <t>"PI-C (C60 B5) 1,00 kg/m2- infiltrační postřik" 645,0</t>
  </si>
  <si>
    <t>44</t>
  </si>
  <si>
    <t>573231107</t>
  </si>
  <si>
    <t>Postřik živičný spojovací ze silniční emulze v množství 0,40 kg/m2</t>
  </si>
  <si>
    <t>2001041384</t>
  </si>
  <si>
    <t>Postřik spojovací PS bez posypu kamenivem ze silniční emulze, v množství 0,40 kg/m2</t>
  </si>
  <si>
    <t>https://podminky.urs.cz/item/CS_URS_2023_02/573231107</t>
  </si>
  <si>
    <t>"PS-C (C60 B5) 0,35 kg/m2 (do 0,4 kg/m2) - spojovací postřik" 645,0</t>
  </si>
  <si>
    <t>45</t>
  </si>
  <si>
    <t>573452112</t>
  </si>
  <si>
    <t>Dvojitý nátěr ze silniční emulze v množství 2,0 kg/m2 s posypem</t>
  </si>
  <si>
    <t>1394816325</t>
  </si>
  <si>
    <t>Dvojitý nátěr DN s posypem kamenivem a se zaválcováním z emulze silniční, v množství 2,0 kg/m2</t>
  </si>
  <si>
    <t>https://podminky.urs.cz/item/CS_URS_2023_02/573452112</t>
  </si>
  <si>
    <t>"Dvouvrstvý nátěr" 150,0</t>
  </si>
  <si>
    <t>46</t>
  </si>
  <si>
    <t>577134111</t>
  </si>
  <si>
    <t>Asfaltový beton vrstva obrusná ACO 11 (ABS) tř. I tl 40 mm š do 3 m z nemodifikovaného asfaltu</t>
  </si>
  <si>
    <t>1333578416</t>
  </si>
  <si>
    <t>Asfaltový beton vrstva obrusná ACO 11 (ABS) s rozprostřením a se zhutněním z nemodifikovaného asfaltu v pruhu šířky do 3 m tř. I, po zhutnění tl. 40 mm</t>
  </si>
  <si>
    <t>https://podminky.urs.cz/item/CS_URS_2023_02/577134111</t>
  </si>
  <si>
    <t>"ACO 11+ (50/70)" 645,0</t>
  </si>
  <si>
    <t>47</t>
  </si>
  <si>
    <t>596212210</t>
  </si>
  <si>
    <t>Kladení zámkové dlažby pozemních komunikací ručně tl 80 mm skupiny A pl do 50 m2</t>
  </si>
  <si>
    <t>-744452437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</si>
  <si>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</si>
  <si>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https://podminky.urs.cz/item/CS_URS_2023_02/596212210</t>
  </si>
  <si>
    <t>"Betonová dlažba včetně lože z kameniva, tl. 80 mm (barva přírodní/světle šedá) - oddělení parkovacích stání" 10,0</t>
  </si>
  <si>
    <t>48</t>
  </si>
  <si>
    <t>59245020</t>
  </si>
  <si>
    <t>dlažba tvar obdélník betonová 200x100x80mm přírodní</t>
  </si>
  <si>
    <t>-1347020508</t>
  </si>
  <si>
    <t>10*1,03 'Přepočtené koeficientem množství</t>
  </si>
  <si>
    <t>49</t>
  </si>
  <si>
    <t>596212212</t>
  </si>
  <si>
    <t>Kladení zámkové dlažby pozemních komunikací ručně tl 80 mm skupiny A pl přes 100 do 300 m2</t>
  </si>
  <si>
    <t>177181411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</si>
  <si>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</si>
  <si>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https://podminky.urs.cz/item/CS_URS_2023_02/596212212</t>
  </si>
  <si>
    <t>"Betonová dlažba včetně lože z kameniva, tl. 80 mm (barva černá/antracit)" 290,0</t>
  </si>
  <si>
    <t>50</t>
  </si>
  <si>
    <t>59245005</t>
  </si>
  <si>
    <t>dlažba tvar obdélník betonová 200x100x80mm barevná</t>
  </si>
  <si>
    <t>-798372585</t>
  </si>
  <si>
    <t>290*1,02 'Přepočtené koeficientem množství</t>
  </si>
  <si>
    <t>Trubní vedení</t>
  </si>
  <si>
    <t>51</t>
  </si>
  <si>
    <t>871310330-1</t>
  </si>
  <si>
    <t>Kanalizační přípojka z potrubí hladkého plnostěnného DN 150</t>
  </si>
  <si>
    <t>-1573922373</t>
  </si>
  <si>
    <t>Kanalizační přípojka z potrubí hladkého plnostěnného DN 150 včetně provedení výkopu, pískového lože, obsypu, hutněného zásypu a odvozu přebytečného výkopku a jeho likvidace</t>
  </si>
  <si>
    <t>"délka odečtena digitálně ze situace"</t>
  </si>
  <si>
    <t>"přípojka uliční vpusti" 12,5</t>
  </si>
  <si>
    <t>52</t>
  </si>
  <si>
    <t>895941311-1</t>
  </si>
  <si>
    <t xml:space="preserve">Zřízení vpusti kanalizační uliční z betonových dílců </t>
  </si>
  <si>
    <t>-1070203730</t>
  </si>
  <si>
    <t>"uliční vpusť" 5</t>
  </si>
  <si>
    <t>53</t>
  </si>
  <si>
    <t>592238500-1</t>
  </si>
  <si>
    <t>sestava dílců kompletní uliční vpusti vč. mříže a koše</t>
  </si>
  <si>
    <t>2100080918</t>
  </si>
  <si>
    <t>54</t>
  </si>
  <si>
    <t>899331111-1</t>
  </si>
  <si>
    <t>Výšková úprava uličního vstupu nebo vpusti do 200 mm zvýšením nebo snížením poklopu nebo mříže</t>
  </si>
  <si>
    <t>286848174</t>
  </si>
  <si>
    <t>"Výšková úprava poklopů (šachty)" 3</t>
  </si>
  <si>
    <t>55</t>
  </si>
  <si>
    <t>899431111-1</t>
  </si>
  <si>
    <t>Výšková úprava uličního vstupu nebo vpusti do 200 mm zvýšením nebo snížením krycího hrnce, šoupěte nebo hydrantu</t>
  </si>
  <si>
    <t>1810663541</t>
  </si>
  <si>
    <t>Výšková úprava uličního vstupu nebo vpusti do 200 mm zvýšením nebo snížením krycího hrnce, šoupěte nebo hydrantu bez úpravy armatur</t>
  </si>
  <si>
    <t>"Výšková úprava krycích hrnců bez úpravy armatur (šoupě)" 1</t>
  </si>
  <si>
    <t>Ostatní konstrukce a práce, bourání</t>
  </si>
  <si>
    <t>56</t>
  </si>
  <si>
    <t>914111111</t>
  </si>
  <si>
    <t>Montáž svislé dopravní značky do velikosti 1 m2 objímkami na sloupek nebo konzolu</t>
  </si>
  <si>
    <t>1024595694</t>
  </si>
  <si>
    <t>Montáž svislé dopravní značky základní velikosti do 1 m2 objímkami na sloupky nebo konzoly</t>
  </si>
  <si>
    <t>https://podminky.urs.cz/item/CS_URS_2023_02/914111111</t>
  </si>
  <si>
    <t>"Svislé dopravní značení, nové - značka na sloupek"</t>
  </si>
  <si>
    <t>"B20a" 1</t>
  </si>
  <si>
    <t>"IP2" 1</t>
  </si>
  <si>
    <t>"IP11b" 1</t>
  </si>
  <si>
    <t>57</t>
  </si>
  <si>
    <t>914111112</t>
  </si>
  <si>
    <t>Montáž svislé dopravní značky do velikosti 1 m2 páskováním na sloup</t>
  </si>
  <si>
    <t>-2116200161</t>
  </si>
  <si>
    <t>Montáž svislé dopravní značky základní velikosti do 1 m2 páskováním na sloupy</t>
  </si>
  <si>
    <t>https://podminky.urs.cz/item/CS_URS_2023_02/914111112</t>
  </si>
  <si>
    <t>"Svislé dopravní značení, nové - značka na sloup VO"</t>
  </si>
  <si>
    <t>58</t>
  </si>
  <si>
    <t>40445620</t>
  </si>
  <si>
    <t>zákazové, příkazové dopravní značky B1-B34, C1-15 700mm</t>
  </si>
  <si>
    <t>-1729384882</t>
  </si>
  <si>
    <t>59</t>
  </si>
  <si>
    <t>40445621</t>
  </si>
  <si>
    <t>informativní značky provozní IP1-IP3, IP4b-IP7, IP10a, b 500x500mm</t>
  </si>
  <si>
    <t>-1895852817</t>
  </si>
  <si>
    <t>60</t>
  </si>
  <si>
    <t>40445625</t>
  </si>
  <si>
    <t>informativní značky provozní IP8, IP9, IP11-IP13 500x700mm</t>
  </si>
  <si>
    <t>396274025</t>
  </si>
  <si>
    <t>61</t>
  </si>
  <si>
    <t>914511112</t>
  </si>
  <si>
    <t>Montáž sloupku dopravních značek délky do 3,5 m s betonovým základem a patkou D 60 mm</t>
  </si>
  <si>
    <t>2039499712</t>
  </si>
  <si>
    <t>Montáž sloupku dopravních značek délky do 3,5 m do hliníkové patky pro sloupek D 60 mm</t>
  </si>
  <si>
    <t>https://podminky.urs.cz/item/CS_URS_2023_02/914511112</t>
  </si>
  <si>
    <t>"Svislé dopravní značení, nové - sloupek"</t>
  </si>
  <si>
    <t>"B20a+IP2" 1</t>
  </si>
  <si>
    <t>62</t>
  </si>
  <si>
    <t>40445225</t>
  </si>
  <si>
    <t>sloupek pro dopravní značku Zn D 60mm v 3,5m</t>
  </si>
  <si>
    <t>-1196194220</t>
  </si>
  <si>
    <t>63</t>
  </si>
  <si>
    <t>915222121</t>
  </si>
  <si>
    <t>Přechodné vodorovné dopravní značení samolepicí retroreflexní fólií s trvanlivostí do 6 měsíců</t>
  </si>
  <si>
    <t>-1672705819</t>
  </si>
  <si>
    <t>Přechodné vodorovné dopravní značení samolepicí retroreflexní fólií s trvanlivostí přes 2 do 6 měsíců</t>
  </si>
  <si>
    <t>https://podminky.urs.cz/item/CS_URS_2023_02/915222121</t>
  </si>
  <si>
    <t>"Vodorovné dopravní značení, lepicí páska žluté barvy pro přechodné značení" 8*5,6</t>
  </si>
  <si>
    <t>64</t>
  </si>
  <si>
    <t>916131113</t>
  </si>
  <si>
    <t>Osazení silničního obrubníku betonového ležatého s boční opěrou do lože z betonu prostého</t>
  </si>
  <si>
    <t>-1923127902</t>
  </si>
  <si>
    <t>Osazení silničního obrubníku betonového se zřízením lože, s vyplněním a zatřením spár cementovou maltou ležatého s boční opěrou z betonu prostého, do lože z betonu prostého</t>
  </si>
  <si>
    <t>https://podminky.urs.cz/item/CS_URS_2023_02/916131113</t>
  </si>
  <si>
    <t>"silniční betonový obrubník nájezdový 150x150x1000" 15,0</t>
  </si>
  <si>
    <t>"sklopený betonový obrubník KO (do vjezdu)" 5,0</t>
  </si>
  <si>
    <t>"přechodové obruby (ks)" 4*1,0</t>
  </si>
  <si>
    <t>"vymezovací zaoblený (kolejový) obrubník 220x240x330mm (včetně koncových dílů), dle počtu stání" 22*2*0,99</t>
  </si>
  <si>
    <t>65</t>
  </si>
  <si>
    <t>59217029</t>
  </si>
  <si>
    <t>obrubník betonový silniční nájezdový 1000x150x150mm</t>
  </si>
  <si>
    <t>-1654797312</t>
  </si>
  <si>
    <t>15*1,02 'Přepočtené koeficientem množství</t>
  </si>
  <si>
    <t>66</t>
  </si>
  <si>
    <t>59217030</t>
  </si>
  <si>
    <t>obrubník betonový silniční přechodový 1000x150x150-250mm</t>
  </si>
  <si>
    <t>-129879195</t>
  </si>
  <si>
    <t>67</t>
  </si>
  <si>
    <t>59217057</t>
  </si>
  <si>
    <t>obrubník betonový pro kruhový objezd přímý 200x600x300mm</t>
  </si>
  <si>
    <t>34758836</t>
  </si>
  <si>
    <t>5*1,02 'Přepočtené koeficientem množství</t>
  </si>
  <si>
    <t>68</t>
  </si>
  <si>
    <t>59217057-1</t>
  </si>
  <si>
    <t>obrubník betonový vymezovací zaoblený 220x240x330mm</t>
  </si>
  <si>
    <t>767455660</t>
  </si>
  <si>
    <t>43,56*1,02 'Přepočtené koeficientem množství</t>
  </si>
  <si>
    <t>69</t>
  </si>
  <si>
    <t>916131213</t>
  </si>
  <si>
    <t>Osazení silničního obrubníku betonového stojatého s boční opěrou do lože z betonu prostého</t>
  </si>
  <si>
    <t>1284940156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</si>
  <si>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</si>
  <si>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https://podminky.urs.cz/item/CS_URS_2023_02/916131213</t>
  </si>
  <si>
    <t>"silniční betonový obrubník 150x250x1000" 215,0</t>
  </si>
  <si>
    <t>70</t>
  </si>
  <si>
    <t>59217031</t>
  </si>
  <si>
    <t>obrubník betonový silniční 1000x150x250mm</t>
  </si>
  <si>
    <t>1022415273</t>
  </si>
  <si>
    <t>215*1,02 'Přepočtené koeficientem množství</t>
  </si>
  <si>
    <t>71</t>
  </si>
  <si>
    <t>916231213</t>
  </si>
  <si>
    <t>Osazení chodníkového obrubníku betonového stojatého s boční opěrou do lože z betonu prostého</t>
  </si>
  <si>
    <t>1756493470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</si>
  <si>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</si>
  <si>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https://podminky.urs.cz/item/CS_URS_2023_02/916231213</t>
  </si>
  <si>
    <t>"chodníkový betonový obrubník 80x250x1000" 70,0</t>
  </si>
  <si>
    <t>72</t>
  </si>
  <si>
    <t>59217016</t>
  </si>
  <si>
    <t>obrubník betonový chodníkový 1000x80x250mm</t>
  </si>
  <si>
    <t>-180754632</t>
  </si>
  <si>
    <t>70*1,02 'Přepočtené koeficientem množství</t>
  </si>
  <si>
    <t>73</t>
  </si>
  <si>
    <t>916782111</t>
  </si>
  <si>
    <t>Montáž zpomalovacího polštáře kulatého</t>
  </si>
  <si>
    <t>-1753984918</t>
  </si>
  <si>
    <t>https://podminky.urs.cz/item/CS_URS_2023_02/916782111</t>
  </si>
  <si>
    <t>"Zpomalovací polštáře dle TP 85" 9+7</t>
  </si>
  <si>
    <t>74</t>
  </si>
  <si>
    <t>56288873</t>
  </si>
  <si>
    <t>polštář zpomalovací malý kruhový v 52,6mm D 425mm</t>
  </si>
  <si>
    <t>686774164</t>
  </si>
  <si>
    <t>75</t>
  </si>
  <si>
    <t>919721103</t>
  </si>
  <si>
    <t>Geomříž pro stabilizaci podkladu tkaná z polyesteru podélná pevnost v tahu přes 80 do 150 kN/m</t>
  </si>
  <si>
    <t>709421795</t>
  </si>
  <si>
    <t>https://podminky.urs.cz/item/CS_URS_2023_02/919721103</t>
  </si>
  <si>
    <t>"odhad 50 % z celkové plochy vozovky + jednostranný přesah 0,75 m * délka stavby"</t>
  </si>
  <si>
    <t>"Geokompozit dle TP 147, pevnost min. 100 kN/m" 645,0*0,5+104,5*1,5</t>
  </si>
  <si>
    <t>76</t>
  </si>
  <si>
    <t>919726122</t>
  </si>
  <si>
    <t>Geotextilie pro ochranu, separaci a filtraci netkaná měrná hm přes 200 do 300 g/m2</t>
  </si>
  <si>
    <t>1486388894</t>
  </si>
  <si>
    <t>Geotextilie netkaná pro ochranu, separaci nebo filtraci měrná hmotnost přes 200 do 300 g/m2</t>
  </si>
  <si>
    <t>https://podminky.urs.cz/item/CS_URS_2023_02/919726122</t>
  </si>
  <si>
    <t>"výměra viz úprava pláně"</t>
  </si>
  <si>
    <t>"netkaná separační geotextilie dle TP 97" 324,0</t>
  </si>
  <si>
    <t>77</t>
  </si>
  <si>
    <t>936104211</t>
  </si>
  <si>
    <t>Montáž odpadkového koše do betonové patky</t>
  </si>
  <si>
    <t>-409115869</t>
  </si>
  <si>
    <t>https://podminky.urs.cz/item/CS_URS_2023_02/936104211</t>
  </si>
  <si>
    <t>"Zpětná montáž odpadkového koše vč. vyzvednutí ze skladu, patky a zemních prací" 1</t>
  </si>
  <si>
    <t>78</t>
  </si>
  <si>
    <t>961043111-1</t>
  </si>
  <si>
    <t>Bourání uličních vpustí kompletních</t>
  </si>
  <si>
    <t>-1052872345</t>
  </si>
  <si>
    <t>Poznámka k položce:_x000d_
vč. vybourání přípojky (malé mn., 3m)</t>
  </si>
  <si>
    <t xml:space="preserve">"odečteno ze situace" </t>
  </si>
  <si>
    <t>"Vybourání uličních vpustí kompletních, vč. mříže" 1</t>
  </si>
  <si>
    <t>79</t>
  </si>
  <si>
    <t>966001311</t>
  </si>
  <si>
    <t>Odstranění odpadkového koše s betonovou patkou</t>
  </si>
  <si>
    <t>-1522812182</t>
  </si>
  <si>
    <t>Odstranění odpadkového koše s betonovou patkou</t>
  </si>
  <si>
    <t>https://podminky.urs.cz/item/CS_URS_2023_02/966001311</t>
  </si>
  <si>
    <t>"Demontáž odpadkového koše vč. očištění a uskladnění pro zpětnou montáž" 1</t>
  </si>
  <si>
    <t>80</t>
  </si>
  <si>
    <t>966006132</t>
  </si>
  <si>
    <t>Odstranění značek dopravních nebo orientačních se sloupky s betonovými patkami</t>
  </si>
  <si>
    <t>752060963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</si>
  <si>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</si>
  <si>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https://podminky.urs.cz/item/CS_URS_2023_02/966006132</t>
  </si>
  <si>
    <t>"Svislé dopravní značení, stávající" 2</t>
  </si>
  <si>
    <t>81</t>
  </si>
  <si>
    <t>966071711</t>
  </si>
  <si>
    <t>Bourání sloupků a vzpěr plotových ocelových do 2,5 m zabetonovaných</t>
  </si>
  <si>
    <t>-2026167079</t>
  </si>
  <si>
    <t>Bourání plotových sloupků a vzpěr ocelových trubkových nebo profilovaných výšky do 2,50 m zabetonovaných</t>
  </si>
  <si>
    <t>https://podminky.urs.cz/item/CS_URS_2023_02/966071711</t>
  </si>
  <si>
    <t>"ocelové vzpěry a sloupky (51m, á 2,5m cca)" 25</t>
  </si>
  <si>
    <t>82</t>
  </si>
  <si>
    <t>966071822</t>
  </si>
  <si>
    <t>Rozebrání oplocení z drátěného pletiva se čtvercovými oky v přes 1,6 do 2,0 m</t>
  </si>
  <si>
    <t>-65518369</t>
  </si>
  <si>
    <t>Rozebrání oplocení z pletiva drátěného se čtvercovými oky, výšky přes 1,6 do 2,0 m</t>
  </si>
  <si>
    <t>https://podminky.urs.cz/item/CS_URS_2023_02/966071822</t>
  </si>
  <si>
    <t>"stávající oplocení" 51,0</t>
  </si>
  <si>
    <t>997</t>
  </si>
  <si>
    <t>Přesun sutě</t>
  </si>
  <si>
    <t>83</t>
  </si>
  <si>
    <t>997221551-1</t>
  </si>
  <si>
    <t>Vodorovná doprava suti na recyklační středisko nebo skládku ze sypkých materiálů včetně uložení na vzdálenost dle dodavatele stavby</t>
  </si>
  <si>
    <t>1295023513</t>
  </si>
  <si>
    <t>Vodorovná doprava suti na recyklační středisko nebo skládku bez naložení, ale se složením a s hrubým urovnáním ze sypkých materiálů, na vzdálenost dle dodavatele stavby</t>
  </si>
  <si>
    <t>"kamenivo, podkl. vrstvy (dle výkazu suti)" 39,15+178,35+2,9</t>
  </si>
  <si>
    <t>84</t>
  </si>
  <si>
    <t>997221551-2</t>
  </si>
  <si>
    <t>Vodorovná doprava suti na sklad objednatele ze sypkých materiálů včetně uložení</t>
  </si>
  <si>
    <t>1841786206</t>
  </si>
  <si>
    <t>Vodorovná doprava suti na sklad objednatele bez naložení, ale se složením a s hrubým urovnáním ze sypkých materiálů</t>
  </si>
  <si>
    <t>Poznámka k položce:_x000d_
ul. Krokova, do 10km</t>
  </si>
  <si>
    <t>"frézovaná (dle výkazu suti)" 141,45</t>
  </si>
  <si>
    <t>"odpočet zpětně použitého R-mat (pol. 569911131)" -150*0,05*2,3</t>
  </si>
  <si>
    <t>85</t>
  </si>
  <si>
    <t>997221561-1</t>
  </si>
  <si>
    <t>Vodorovná doprava suti na recyklační středisko nebo skládku z kusových materiálů včetně uložení na vzdálenost dle dodavatele stavby</t>
  </si>
  <si>
    <t>1853245527</t>
  </si>
  <si>
    <t>Vodorovná doprava suti na recyklační středisko nebo skládku bez naložení, ale se složením a s hrubým urovnáním z kusových materiálů na vzdálenost dle dodavatele stavby</t>
  </si>
  <si>
    <t>"vybourané asfalty (dle výkazu suti)" 16,464+42,66</t>
  </si>
  <si>
    <t>"obruby vč. lože (dle výkazu suti)" 18,45</t>
  </si>
  <si>
    <t>"UV (dle výkazu suti)" 0,6</t>
  </si>
  <si>
    <t>86</t>
  </si>
  <si>
    <t>997221861</t>
  </si>
  <si>
    <t>Poplatek za uložení na recyklační skládce (skládkovné) stavebního odpadu z prostého betonu pod kódem 17 01 01</t>
  </si>
  <si>
    <t>698243772</t>
  </si>
  <si>
    <t>Poplatek za uložení stavebního odpadu na recyklační skládce (skládkovné) z prostého betonu zatříděného do Katalogu odpadů pod kódem 17 01 01</t>
  </si>
  <si>
    <t>https://podminky.urs.cz/item/CS_URS_2023_02/997221861</t>
  </si>
  <si>
    <t>87</t>
  </si>
  <si>
    <t>997221873</t>
  </si>
  <si>
    <t>Poplatek za uložení na recyklační skládce (skládkovné) stavebního odpadu zeminy a kamení zatříděného do Katalogu odpadů pod kódem 17 05 04</t>
  </si>
  <si>
    <t>202618950</t>
  </si>
  <si>
    <t>https://podminky.urs.cz/item/CS_URS_2023_02/997221873</t>
  </si>
  <si>
    <t>88</t>
  </si>
  <si>
    <t>997221875</t>
  </si>
  <si>
    <t>Poplatek za uložení na recyklační skládce (skládkovné) stavebního odpadu asfaltového bez obsahu dehtu zatříděného do Katalogu odpadů pod kódem 17 03 02</t>
  </si>
  <si>
    <t>641860073</t>
  </si>
  <si>
    <t>Poplatek za uložení stavebního odpadu na recyklační skládce (skládkovné) asfaltového bez obsahu dehtu zatříděného do Katalogu odpadů pod kódem 17 03 02</t>
  </si>
  <si>
    <t>https://podminky.urs.cz/item/CS_URS_2023_02/997221875</t>
  </si>
  <si>
    <t>998</t>
  </si>
  <si>
    <t>Přesun hmot</t>
  </si>
  <si>
    <t>89</t>
  </si>
  <si>
    <t>998225111</t>
  </si>
  <si>
    <t>Přesun hmot pro pozemní komunikace s krytem z kamene, monolitickým betonovým nebo živičným</t>
  </si>
  <si>
    <t>1470069852</t>
  </si>
  <si>
    <t>Přesun hmot pro komunikace s krytem z kameniva, monolitickým betonovým nebo živičným dopravní vzdálenost do 200 m jakékoliv délky objektu</t>
  </si>
  <si>
    <t>https://podminky.urs.cz/item/CS_URS_2023_02/998225111</t>
  </si>
  <si>
    <t>Práce a dodávky M</t>
  </si>
  <si>
    <t>23-M</t>
  </si>
  <si>
    <t>Montáže potrubí</t>
  </si>
  <si>
    <t>90</t>
  </si>
  <si>
    <t>230202033</t>
  </si>
  <si>
    <t>Montáž chráničky plastové průměru přes 110 do 160 mm</t>
  </si>
  <si>
    <t>-792306689</t>
  </si>
  <si>
    <t>Montáž plastové chráničky průměru přes 110 do 160 mm</t>
  </si>
  <si>
    <t>https://podminky.urs.cz/item/CS_URS_2023_02/230202033</t>
  </si>
  <si>
    <t>"chránička pro IS - hladká pevná HDPE trubka 160 mm" 7+9</t>
  </si>
  <si>
    <t>91</t>
  </si>
  <si>
    <t>34571358</t>
  </si>
  <si>
    <t>trubka elektroinstalační ohebná dvouplášťová korugovaná (chránička) D 136/160mm, HDPE+LDPE</t>
  </si>
  <si>
    <t>128</t>
  </si>
  <si>
    <t>-2078152240</t>
  </si>
  <si>
    <t>16*1,05 'Přepočtené koeficientem množství</t>
  </si>
  <si>
    <t>SO 102 - Vozovka - oprava krytu</t>
  </si>
  <si>
    <t>113154363</t>
  </si>
  <si>
    <t>Frézování živičného krytu tl 50 mm pruh š přes 1 do 2 m pl přes 1000 do 10000 m2 s překážkami v trase</t>
  </si>
  <si>
    <t>-1422227545</t>
  </si>
  <si>
    <t>Frézování živičného podkladu nebo krytu s naložením na dopravní prostředek plochy přes 1 000 do 10 000 m2 s překážkami v trase pruhu šířky přes 1 m do 2 m, tloušťky vrstvy 50 mm</t>
  </si>
  <si>
    <t>https://podminky.urs.cz/item/CS_URS_2023_02/113154363</t>
  </si>
  <si>
    <t>Poznámka k položce:_x000d_
materiál bude odvezen na skládku města (ul. Krokova)</t>
  </si>
  <si>
    <t>"Vozovka - oprava krytu"</t>
  </si>
  <si>
    <t>"frézování asfaltových vrstev vozovky, průměrná tl. 0,05m" 2400,0</t>
  </si>
  <si>
    <t>1183251359</t>
  </si>
  <si>
    <t>"PS-C (C60 B5) 0,35 kg/m2 (do 0,4 kg/m2) - spojovací postřik" 2400,0</t>
  </si>
  <si>
    <t>290651110</t>
  </si>
  <si>
    <t>"ACO 11+ (50/70)" 2400,0</t>
  </si>
  <si>
    <t>1093749724</t>
  </si>
  <si>
    <t>"Výšková úprava poklopů (šachty)" 30</t>
  </si>
  <si>
    <t>1228457642</t>
  </si>
  <si>
    <t>"Výšková úprava krycích hrnců bez úpravy armatur (šoupě)" 7</t>
  </si>
  <si>
    <t>915131112</t>
  </si>
  <si>
    <t>Vodorovné dopravní značení přechody pro chodce, šipky, symboly retroreflexní bílá barva</t>
  </si>
  <si>
    <t>-1067370600</t>
  </si>
  <si>
    <t>Vodorovné dopravní značení stříkané barvou přechody pro chodce, šipky, symboly bílé retroreflexní</t>
  </si>
  <si>
    <t>https://podminky.urs.cz/item/CS_URS_2023_02/915131112</t>
  </si>
  <si>
    <t>"1. fáze VDZ (vč. příp. vyznačení operativního místa pro realizaci VDZ za provozu, dle TP66)"</t>
  </si>
  <si>
    <t>"V7a - přechod pro chodce, barva" 5*0,5*3,0</t>
  </si>
  <si>
    <t>915231112</t>
  </si>
  <si>
    <t>Vodorovné dopravní značení přechody pro chodce, šipky, symboly retroreflexní bílý plast</t>
  </si>
  <si>
    <t>799043959</t>
  </si>
  <si>
    <t>Vodorovné dopravní značení stříkaným plastem přechody pro chodce, šipky, symboly nápisy bílé retroreflexní</t>
  </si>
  <si>
    <t>https://podminky.urs.cz/item/CS_URS_2023_02/915231112</t>
  </si>
  <si>
    <t>"2. fáze VDZ (vč. vyznačení operativního místa pro realizaci VDZ za provozu, dle TP66), vč. zametení (malá výměra)"</t>
  </si>
  <si>
    <t>"V7a - přechod pro chodce, strukturální plast" 5*0,5*3,0</t>
  </si>
  <si>
    <t>915621111</t>
  </si>
  <si>
    <t>Předznačení vodorovného plošného značení</t>
  </si>
  <si>
    <t>455672316</t>
  </si>
  <si>
    <t>Předznačení pro vodorovné značení stříkané barvou nebo prováděné z nátěrových hmot plošné šipky, symboly, nápisy</t>
  </si>
  <si>
    <t>https://podminky.urs.cz/item/CS_URS_2023_02/915621111</t>
  </si>
  <si>
    <t>"1. fáze VDZ - předznačení"</t>
  </si>
  <si>
    <t>"V7a - přechod pro chodce" 5*0,5*3,0</t>
  </si>
  <si>
    <t>1009836867</t>
  </si>
  <si>
    <t>"frézovaná (dle výkazu suti)" 276,0</t>
  </si>
  <si>
    <t>85092931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</si>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</sst>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0" fontId="8" fillId="0" borderId="16" xfId="0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0" fontId="22" fillId="0" borderId="16" xfId="0" applyFont="1" applyBorder="1" applyAlignment="1" applyProtection="1">
      <alignment horizontal="left"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1" applyFont="1" applyAlignment="1" applyProtection="1">
      <alignment vertical="center" wrapText="1"/>
    </xf>
    <xf numFmtId="0" fontId="37" fillId="0" borderId="0" xfId="0" applyFont="1" applyAlignment="1" applyProtection="1">
      <alignment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</xf>
    <xf numFmtId="49" fontId="38" fillId="0" borderId="23" xfId="0" applyNumberFormat="1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center" vertical="center" wrapText="1"/>
    </xf>
    <xf numFmtId="167" fontId="38" fillId="0" borderId="23" xfId="0" applyNumberFormat="1" applyFont="1" applyBorder="1" applyAlignment="1" applyProtection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012103000" TargetMode="External" /><Relationship Id="rId2" Type="http://schemas.openxmlformats.org/officeDocument/2006/relationships/hyperlink" Target="https://podminky.urs.cz/item/CS_URS_2023_02/012203000" TargetMode="External" /><Relationship Id="rId3" Type="http://schemas.openxmlformats.org/officeDocument/2006/relationships/hyperlink" Target="https://podminky.urs.cz/item/CS_URS_2023_02/012303000" TargetMode="External" /><Relationship Id="rId4" Type="http://schemas.openxmlformats.org/officeDocument/2006/relationships/hyperlink" Target="https://podminky.urs.cz/item/CS_URS_2023_02/013244000" TargetMode="External" /><Relationship Id="rId5" Type="http://schemas.openxmlformats.org/officeDocument/2006/relationships/hyperlink" Target="https://podminky.urs.cz/item/CS_URS_2023_02/013254000" TargetMode="External" /><Relationship Id="rId6" Type="http://schemas.openxmlformats.org/officeDocument/2006/relationships/hyperlink" Target="https://podminky.urs.cz/item/CS_URS_2023_02/013294000" TargetMode="External" /><Relationship Id="rId7" Type="http://schemas.openxmlformats.org/officeDocument/2006/relationships/hyperlink" Target="https://podminky.urs.cz/item/CS_URS_2023_02/030001000" TargetMode="External" /><Relationship Id="rId8" Type="http://schemas.openxmlformats.org/officeDocument/2006/relationships/hyperlink" Target="https://podminky.urs.cz/item/CS_URS_2023_02/034303000" TargetMode="External" /><Relationship Id="rId9" Type="http://schemas.openxmlformats.org/officeDocument/2006/relationships/hyperlink" Target="https://podminky.urs.cz/item/CS_URS_2023_02/034503000" TargetMode="External" /><Relationship Id="rId10" Type="http://schemas.openxmlformats.org/officeDocument/2006/relationships/hyperlink" Target="https://podminky.urs.cz/item/CS_URS_2023_02/073002000" TargetMode="External" /><Relationship Id="rId1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111251101" TargetMode="External" /><Relationship Id="rId2" Type="http://schemas.openxmlformats.org/officeDocument/2006/relationships/hyperlink" Target="https://podminky.urs.cz/item/CS_URS_2023_02/111301111" TargetMode="External" /><Relationship Id="rId3" Type="http://schemas.openxmlformats.org/officeDocument/2006/relationships/hyperlink" Target="https://podminky.urs.cz/item/CS_URS_2023_02/112251102" TargetMode="External" /><Relationship Id="rId4" Type="http://schemas.openxmlformats.org/officeDocument/2006/relationships/hyperlink" Target="https://podminky.urs.cz/item/CS_URS_2023_02/112251103" TargetMode="External" /><Relationship Id="rId5" Type="http://schemas.openxmlformats.org/officeDocument/2006/relationships/hyperlink" Target="https://podminky.urs.cz/item/CS_URS_2023_02/112251104" TargetMode="External" /><Relationship Id="rId6" Type="http://schemas.openxmlformats.org/officeDocument/2006/relationships/hyperlink" Target="https://podminky.urs.cz/item/CS_URS_2023_02/113107162" TargetMode="External" /><Relationship Id="rId7" Type="http://schemas.openxmlformats.org/officeDocument/2006/relationships/hyperlink" Target="https://podminky.urs.cz/item/CS_URS_2023_02/113107181" TargetMode="External" /><Relationship Id="rId8" Type="http://schemas.openxmlformats.org/officeDocument/2006/relationships/hyperlink" Target="https://podminky.urs.cz/item/CS_URS_2023_02/113107183" TargetMode="External" /><Relationship Id="rId9" Type="http://schemas.openxmlformats.org/officeDocument/2006/relationships/hyperlink" Target="https://podminky.urs.cz/item/CS_URS_2023_02/113107222" TargetMode="External" /><Relationship Id="rId10" Type="http://schemas.openxmlformats.org/officeDocument/2006/relationships/hyperlink" Target="https://podminky.urs.cz/item/CS_URS_2023_02/113107322" TargetMode="External" /><Relationship Id="rId11" Type="http://schemas.openxmlformats.org/officeDocument/2006/relationships/hyperlink" Target="https://podminky.urs.cz/item/CS_URS_2023_02/113107342" TargetMode="External" /><Relationship Id="rId12" Type="http://schemas.openxmlformats.org/officeDocument/2006/relationships/hyperlink" Target="https://podminky.urs.cz/item/CS_URS_2023_02/113154254" TargetMode="External" /><Relationship Id="rId13" Type="http://schemas.openxmlformats.org/officeDocument/2006/relationships/hyperlink" Target="https://podminky.urs.cz/item/CS_URS_2023_02/113202111" TargetMode="External" /><Relationship Id="rId14" Type="http://schemas.openxmlformats.org/officeDocument/2006/relationships/hyperlink" Target="https://podminky.urs.cz/item/CS_URS_2023_02/122251102" TargetMode="External" /><Relationship Id="rId15" Type="http://schemas.openxmlformats.org/officeDocument/2006/relationships/hyperlink" Target="https://podminky.urs.cz/item/CS_URS_2023_02/122252204" TargetMode="External" /><Relationship Id="rId16" Type="http://schemas.openxmlformats.org/officeDocument/2006/relationships/hyperlink" Target="https://podminky.urs.cz/item/CS_URS_2023_02/131111322" TargetMode="External" /><Relationship Id="rId17" Type="http://schemas.openxmlformats.org/officeDocument/2006/relationships/hyperlink" Target="https://podminky.urs.cz/item/CS_URS_2023_02/171152111" TargetMode="External" /><Relationship Id="rId18" Type="http://schemas.openxmlformats.org/officeDocument/2006/relationships/hyperlink" Target="https://podminky.urs.cz/item/CS_URS_2023_02/171152112" TargetMode="External" /><Relationship Id="rId19" Type="http://schemas.openxmlformats.org/officeDocument/2006/relationships/hyperlink" Target="https://podminky.urs.cz/item/CS_URS_2023_02/171201231" TargetMode="External" /><Relationship Id="rId20" Type="http://schemas.openxmlformats.org/officeDocument/2006/relationships/hyperlink" Target="https://podminky.urs.cz/item/CS_URS_2023_02/181351003" TargetMode="External" /><Relationship Id="rId21" Type="http://schemas.openxmlformats.org/officeDocument/2006/relationships/hyperlink" Target="https://podminky.urs.cz/item/CS_URS_2023_02/182351023" TargetMode="External" /><Relationship Id="rId22" Type="http://schemas.openxmlformats.org/officeDocument/2006/relationships/hyperlink" Target="https://podminky.urs.cz/item/CS_URS_2023_02/181951111" TargetMode="External" /><Relationship Id="rId23" Type="http://schemas.openxmlformats.org/officeDocument/2006/relationships/hyperlink" Target="https://podminky.urs.cz/item/CS_URS_2023_02/181951112" TargetMode="External" /><Relationship Id="rId24" Type="http://schemas.openxmlformats.org/officeDocument/2006/relationships/hyperlink" Target="https://podminky.urs.cz/item/CS_URS_2023_02/184818232" TargetMode="External" /><Relationship Id="rId25" Type="http://schemas.openxmlformats.org/officeDocument/2006/relationships/hyperlink" Target="https://podminky.urs.cz/item/CS_URS_2023_02/184818235" TargetMode="External" /><Relationship Id="rId26" Type="http://schemas.openxmlformats.org/officeDocument/2006/relationships/hyperlink" Target="https://podminky.urs.cz/item/CS_URS_2023_02/338171123" TargetMode="External" /><Relationship Id="rId27" Type="http://schemas.openxmlformats.org/officeDocument/2006/relationships/hyperlink" Target="https://podminky.urs.cz/item/CS_URS_2023_02/348401130" TargetMode="External" /><Relationship Id="rId28" Type="http://schemas.openxmlformats.org/officeDocument/2006/relationships/hyperlink" Target="https://podminky.urs.cz/item/CS_URS_2023_02/564831111" TargetMode="External" /><Relationship Id="rId29" Type="http://schemas.openxmlformats.org/officeDocument/2006/relationships/hyperlink" Target="https://podminky.urs.cz/item/CS_URS_2023_02/564871111" TargetMode="External" /><Relationship Id="rId30" Type="http://schemas.openxmlformats.org/officeDocument/2006/relationships/hyperlink" Target="https://podminky.urs.cz/item/CS_URS_2023_02/565155111" TargetMode="External" /><Relationship Id="rId31" Type="http://schemas.openxmlformats.org/officeDocument/2006/relationships/hyperlink" Target="https://podminky.urs.cz/item/CS_URS_2023_02/569911131" TargetMode="External" /><Relationship Id="rId32" Type="http://schemas.openxmlformats.org/officeDocument/2006/relationships/hyperlink" Target="https://podminky.urs.cz/item/CS_URS_2023_02/573191111" TargetMode="External" /><Relationship Id="rId33" Type="http://schemas.openxmlformats.org/officeDocument/2006/relationships/hyperlink" Target="https://podminky.urs.cz/item/CS_URS_2023_02/573231107" TargetMode="External" /><Relationship Id="rId34" Type="http://schemas.openxmlformats.org/officeDocument/2006/relationships/hyperlink" Target="https://podminky.urs.cz/item/CS_URS_2023_02/573452112" TargetMode="External" /><Relationship Id="rId35" Type="http://schemas.openxmlformats.org/officeDocument/2006/relationships/hyperlink" Target="https://podminky.urs.cz/item/CS_URS_2023_02/577134111" TargetMode="External" /><Relationship Id="rId36" Type="http://schemas.openxmlformats.org/officeDocument/2006/relationships/hyperlink" Target="https://podminky.urs.cz/item/CS_URS_2023_02/596212210" TargetMode="External" /><Relationship Id="rId37" Type="http://schemas.openxmlformats.org/officeDocument/2006/relationships/hyperlink" Target="https://podminky.urs.cz/item/CS_URS_2023_02/596212212" TargetMode="External" /><Relationship Id="rId38" Type="http://schemas.openxmlformats.org/officeDocument/2006/relationships/hyperlink" Target="https://podminky.urs.cz/item/CS_URS_2023_02/914111111" TargetMode="External" /><Relationship Id="rId39" Type="http://schemas.openxmlformats.org/officeDocument/2006/relationships/hyperlink" Target="https://podminky.urs.cz/item/CS_URS_2023_02/914111112" TargetMode="External" /><Relationship Id="rId40" Type="http://schemas.openxmlformats.org/officeDocument/2006/relationships/hyperlink" Target="https://podminky.urs.cz/item/CS_URS_2023_02/914511112" TargetMode="External" /><Relationship Id="rId41" Type="http://schemas.openxmlformats.org/officeDocument/2006/relationships/hyperlink" Target="https://podminky.urs.cz/item/CS_URS_2023_02/915222121" TargetMode="External" /><Relationship Id="rId42" Type="http://schemas.openxmlformats.org/officeDocument/2006/relationships/hyperlink" Target="https://podminky.urs.cz/item/CS_URS_2023_02/916131113" TargetMode="External" /><Relationship Id="rId43" Type="http://schemas.openxmlformats.org/officeDocument/2006/relationships/hyperlink" Target="https://podminky.urs.cz/item/CS_URS_2023_02/916131213" TargetMode="External" /><Relationship Id="rId44" Type="http://schemas.openxmlformats.org/officeDocument/2006/relationships/hyperlink" Target="https://podminky.urs.cz/item/CS_URS_2023_02/916231213" TargetMode="External" /><Relationship Id="rId45" Type="http://schemas.openxmlformats.org/officeDocument/2006/relationships/hyperlink" Target="https://podminky.urs.cz/item/CS_URS_2023_02/916782111" TargetMode="External" /><Relationship Id="rId46" Type="http://schemas.openxmlformats.org/officeDocument/2006/relationships/hyperlink" Target="https://podminky.urs.cz/item/CS_URS_2023_02/919721103" TargetMode="External" /><Relationship Id="rId47" Type="http://schemas.openxmlformats.org/officeDocument/2006/relationships/hyperlink" Target="https://podminky.urs.cz/item/CS_URS_2023_02/919726122" TargetMode="External" /><Relationship Id="rId48" Type="http://schemas.openxmlformats.org/officeDocument/2006/relationships/hyperlink" Target="https://podminky.urs.cz/item/CS_URS_2023_02/936104211" TargetMode="External" /><Relationship Id="rId49" Type="http://schemas.openxmlformats.org/officeDocument/2006/relationships/hyperlink" Target="https://podminky.urs.cz/item/CS_URS_2023_02/966001311" TargetMode="External" /><Relationship Id="rId50" Type="http://schemas.openxmlformats.org/officeDocument/2006/relationships/hyperlink" Target="https://podminky.urs.cz/item/CS_URS_2023_02/966006132" TargetMode="External" /><Relationship Id="rId51" Type="http://schemas.openxmlformats.org/officeDocument/2006/relationships/hyperlink" Target="https://podminky.urs.cz/item/CS_URS_2023_02/966071711" TargetMode="External" /><Relationship Id="rId52" Type="http://schemas.openxmlformats.org/officeDocument/2006/relationships/hyperlink" Target="https://podminky.urs.cz/item/CS_URS_2023_02/966071822" TargetMode="External" /><Relationship Id="rId53" Type="http://schemas.openxmlformats.org/officeDocument/2006/relationships/hyperlink" Target="https://podminky.urs.cz/item/CS_URS_2023_02/997221861" TargetMode="External" /><Relationship Id="rId54" Type="http://schemas.openxmlformats.org/officeDocument/2006/relationships/hyperlink" Target="https://podminky.urs.cz/item/CS_URS_2023_02/997221873" TargetMode="External" /><Relationship Id="rId55" Type="http://schemas.openxmlformats.org/officeDocument/2006/relationships/hyperlink" Target="https://podminky.urs.cz/item/CS_URS_2023_02/997221875" TargetMode="External" /><Relationship Id="rId56" Type="http://schemas.openxmlformats.org/officeDocument/2006/relationships/hyperlink" Target="https://podminky.urs.cz/item/CS_URS_2023_02/998225111" TargetMode="External" /><Relationship Id="rId57" Type="http://schemas.openxmlformats.org/officeDocument/2006/relationships/hyperlink" Target="https://podminky.urs.cz/item/CS_URS_2023_02/230202033" TargetMode="External" /><Relationship Id="rId58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113154363" TargetMode="External" /><Relationship Id="rId2" Type="http://schemas.openxmlformats.org/officeDocument/2006/relationships/hyperlink" Target="https://podminky.urs.cz/item/CS_URS_2023_02/573231107" TargetMode="External" /><Relationship Id="rId3" Type="http://schemas.openxmlformats.org/officeDocument/2006/relationships/hyperlink" Target="https://podminky.urs.cz/item/CS_URS_2023_02/577134111" TargetMode="External" /><Relationship Id="rId4" Type="http://schemas.openxmlformats.org/officeDocument/2006/relationships/hyperlink" Target="https://podminky.urs.cz/item/CS_URS_2023_02/915131112" TargetMode="External" /><Relationship Id="rId5" Type="http://schemas.openxmlformats.org/officeDocument/2006/relationships/hyperlink" Target="https://podminky.urs.cz/item/CS_URS_2023_02/915231112" TargetMode="External" /><Relationship Id="rId6" Type="http://schemas.openxmlformats.org/officeDocument/2006/relationships/hyperlink" Target="https://podminky.urs.cz/item/CS_URS_2023_02/915621111" TargetMode="External" /><Relationship Id="rId7" Type="http://schemas.openxmlformats.org/officeDocument/2006/relationships/hyperlink" Target="https://podminky.urs.cz/item/CS_URS_2023_02/998225111" TargetMode="External" /><Relationship Id="rId8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="2" customFormat="1" ht="6.96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="2" customFormat="1" ht="24.96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22DS007_a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="5" customFormat="1" ht="36.96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Karlovy Vary, ulice Rolavská - parkování, část 000, 101, 102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MK Rolavská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 "","",AN8)</f>
        <v>11. 12. 2023</v>
      </c>
      <c r="AN47" s="72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25.6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>Statutární město Karlovy Vary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Ing. Tomáš Štembera Petráň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Tomáš Vozábal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="2" customFormat="1" ht="29.28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ROUND(SUM(AG55:AG57),2)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ROUND(SUM(AS55:AS57),2)</f>
        <v>0</v>
      </c>
      <c r="AT54" s="106">
        <f>ROUND(SUM(AV54:AW54),2)</f>
        <v>0</v>
      </c>
      <c r="AU54" s="107">
        <f>ROUND(SUM(AU55:AU57),5)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ROUND(SUM(AZ55:AZ57),2)</f>
        <v>0</v>
      </c>
      <c r="BA54" s="106">
        <f>ROUND(SUM(BA55:BA57),2)</f>
        <v>0</v>
      </c>
      <c r="BB54" s="106">
        <f>ROUND(SUM(BB55:BB57),2)</f>
        <v>0</v>
      </c>
      <c r="BC54" s="106">
        <f>ROUND(SUM(BC55:BC57),2)</f>
        <v>0</v>
      </c>
      <c r="BD54" s="108">
        <f>ROUND(SUM(BD55:BD57),2)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000 - Vedlejší a ostat...'!J30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'SO 000 - Vedlejší a ostat...'!P83</f>
        <v>0</v>
      </c>
      <c r="AV55" s="120">
        <f>'SO 000 - Vedlejší a ostat...'!J33</f>
        <v>0</v>
      </c>
      <c r="AW55" s="120">
        <f>'SO 000 - Vedlejší a ostat...'!J34</f>
        <v>0</v>
      </c>
      <c r="AX55" s="120">
        <f>'SO 000 - Vedlejší a ostat...'!J35</f>
        <v>0</v>
      </c>
      <c r="AY55" s="120">
        <f>'SO 000 - Vedlejší a ostat...'!J36</f>
        <v>0</v>
      </c>
      <c r="AZ55" s="120">
        <f>'SO 000 - Vedlejší a ostat...'!F33</f>
        <v>0</v>
      </c>
      <c r="BA55" s="120">
        <f>'SO 000 - Vedlejší a ostat...'!F34</f>
        <v>0</v>
      </c>
      <c r="BB55" s="120">
        <f>'SO 000 - Vedlejší a ostat...'!F35</f>
        <v>0</v>
      </c>
      <c r="BC55" s="120">
        <f>'SO 000 - Vedlejší a ostat...'!F36</f>
        <v>0</v>
      </c>
      <c r="BD55" s="122">
        <f>'SO 000 - Vedlejší a ostat...'!F37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="7" customFormat="1" ht="16.5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22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101 - MK Rolavská'!J30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84</v>
      </c>
      <c r="AR56" s="118"/>
      <c r="AS56" s="119">
        <v>0</v>
      </c>
      <c r="AT56" s="120">
        <f>ROUND(SUM(AV56:AW56),2)</f>
        <v>0</v>
      </c>
      <c r="AU56" s="121">
        <f>'SO 101 - MK Rolavská'!P89</f>
        <v>0</v>
      </c>
      <c r="AV56" s="120">
        <f>'SO 101 - MK Rolavská'!J33</f>
        <v>0</v>
      </c>
      <c r="AW56" s="120">
        <f>'SO 101 - MK Rolavská'!J34</f>
        <v>0</v>
      </c>
      <c r="AX56" s="120">
        <f>'SO 101 - MK Rolavská'!J35</f>
        <v>0</v>
      </c>
      <c r="AY56" s="120">
        <f>'SO 101 - MK Rolavská'!J36</f>
        <v>0</v>
      </c>
      <c r="AZ56" s="120">
        <f>'SO 101 - MK Rolavská'!F33</f>
        <v>0</v>
      </c>
      <c r="BA56" s="120">
        <f>'SO 101 - MK Rolavská'!F34</f>
        <v>0</v>
      </c>
      <c r="BB56" s="120">
        <f>'SO 101 - MK Rolavská'!F35</f>
        <v>0</v>
      </c>
      <c r="BC56" s="120">
        <f>'SO 101 - MK Rolavská'!F36</f>
        <v>0</v>
      </c>
      <c r="BD56" s="122">
        <f>'SO 101 - MK Rolavská'!F37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="7" customFormat="1" ht="16.5" customHeight="1">
      <c r="A57" s="111" t="s">
        <v>76</v>
      </c>
      <c r="B57" s="112"/>
      <c r="C57" s="113"/>
      <c r="D57" s="114" t="s">
        <v>86</v>
      </c>
      <c r="E57" s="114"/>
      <c r="F57" s="114"/>
      <c r="G57" s="114"/>
      <c r="H57" s="114"/>
      <c r="I57" s="115"/>
      <c r="J57" s="114" t="s">
        <v>87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 102 - Vozovka - oprava...'!J30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84</v>
      </c>
      <c r="AR57" s="118"/>
      <c r="AS57" s="124">
        <v>0</v>
      </c>
      <c r="AT57" s="125">
        <f>ROUND(SUM(AV57:AW57),2)</f>
        <v>0</v>
      </c>
      <c r="AU57" s="126">
        <f>'SO 102 - Vozovka - oprava...'!P86</f>
        <v>0</v>
      </c>
      <c r="AV57" s="125">
        <f>'SO 102 - Vozovka - oprava...'!J33</f>
        <v>0</v>
      </c>
      <c r="AW57" s="125">
        <f>'SO 102 - Vozovka - oprava...'!J34</f>
        <v>0</v>
      </c>
      <c r="AX57" s="125">
        <f>'SO 102 - Vozovka - oprava...'!J35</f>
        <v>0</v>
      </c>
      <c r="AY57" s="125">
        <f>'SO 102 - Vozovka - oprava...'!J36</f>
        <v>0</v>
      </c>
      <c r="AZ57" s="125">
        <f>'SO 102 - Vozovka - oprava...'!F33</f>
        <v>0</v>
      </c>
      <c r="BA57" s="125">
        <f>'SO 102 - Vozovka - oprava...'!F34</f>
        <v>0</v>
      </c>
      <c r="BB57" s="125">
        <f>'SO 102 - Vozovka - oprava...'!F35</f>
        <v>0</v>
      </c>
      <c r="BC57" s="125">
        <f>'SO 102 - Vozovka - oprava...'!F36</f>
        <v>0</v>
      </c>
      <c r="BD57" s="127">
        <f>'SO 102 - Vozovka - oprava...'!F37</f>
        <v>0</v>
      </c>
      <c r="BE57" s="7"/>
      <c r="BT57" s="123" t="s">
        <v>80</v>
      </c>
      <c r="BV57" s="123" t="s">
        <v>74</v>
      </c>
      <c r="BW57" s="123" t="s">
        <v>88</v>
      </c>
      <c r="BX57" s="123" t="s">
        <v>5</v>
      </c>
      <c r="CL57" s="123" t="s">
        <v>19</v>
      </c>
      <c r="CM57" s="123" t="s">
        <v>82</v>
      </c>
    </row>
    <row r="58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="2" customFormat="1" ht="6.96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sheet="1" formatColumns="0" formatRows="0" objects="1" scenarios="1" spinCount="100000" saltValue="Dr6WwhLs6qpY/IvPj+QZI/jSyNqiMVVZQn9hIvZvK0YBhCS64VHaJ0QSnaPPCIPqED8Lr4B+ypPUUbTo3EAhdg==" hashValue="nGoH7oKEuNTIabbdJtGTVCivjNtZN9OK7+XP9nWfHLFG0vFJhvMnIfdXVJXlldPssEFC1krksYxuIhye5MHjgA==" algorithmName="SHA-512" password="CC35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000 - Vedlejší a ostat...'!C2" display="/"/>
    <hyperlink ref="A56" location="'SO 101 - MK Rolavská'!C2" display="/"/>
    <hyperlink ref="A57" location="'SO 102 - Vozovka - oprava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="1" customFormat="1" ht="24.96" customHeight="1">
      <c r="B4" s="20"/>
      <c r="D4" s="130" t="s">
        <v>89</v>
      </c>
      <c r="L4" s="20"/>
      <c r="M4" s="13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32" t="s">
        <v>16</v>
      </c>
      <c r="L6" s="20"/>
    </row>
    <row r="7" s="1" customFormat="1" ht="16.5" customHeight="1">
      <c r="B7" s="20"/>
      <c r="E7" s="133" t="str">
        <f>'Rekapitulace stavby'!K6</f>
        <v>Karlovy Vary, ulice Rolavská - parkování, část 000, 101, 102</v>
      </c>
      <c r="F7" s="132"/>
      <c r="G7" s="132"/>
      <c r="H7" s="132"/>
      <c r="L7" s="20"/>
    </row>
    <row r="8" s="2" customFormat="1" ht="12" customHeight="1">
      <c r="A8" s="38"/>
      <c r="B8" s="44"/>
      <c r="C8" s="38"/>
      <c r="D8" s="132" t="s">
        <v>90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5" t="s">
        <v>91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11. 12. 2023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ROUND(J83,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ROUND((SUM(BE83:BE126)),  2)</f>
        <v>0</v>
      </c>
      <c r="G33" s="38"/>
      <c r="H33" s="38"/>
      <c r="I33" s="148">
        <v>0.20999999999999999</v>
      </c>
      <c r="J33" s="147">
        <f>ROUND(((SUM(BE83:BE126))*I33),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44</v>
      </c>
      <c r="F34" s="147">
        <f>ROUND((SUM(BF83:BF126)),  2)</f>
        <v>0</v>
      </c>
      <c r="G34" s="38"/>
      <c r="H34" s="38"/>
      <c r="I34" s="148">
        <v>0.14999999999999999</v>
      </c>
      <c r="J34" s="147">
        <f>ROUND(((SUM(BF83:BF126))*I34),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45</v>
      </c>
      <c r="F35" s="147">
        <f>ROUND((SUM(BG83:BG126)),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46</v>
      </c>
      <c r="F36" s="147">
        <f>ROUND((SUM(BH83:BH126)),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47</v>
      </c>
      <c r="F37" s="147">
        <f>ROUND((SUM(BI83:BI126)),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92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60" t="str">
        <f>E7</f>
        <v>Karlovy Vary, ulice Rolavská - parkování, část 000, 101, 102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90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SO 000 - Vedlejší a ostatní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>MK Rolavská</v>
      </c>
      <c r="G52" s="40"/>
      <c r="H52" s="40"/>
      <c r="I52" s="32" t="s">
        <v>23</v>
      </c>
      <c r="J52" s="72" t="str">
        <f>IF(J12="","",J12)</f>
        <v>11. 12. 2023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Statutární město Karlovy Vary</v>
      </c>
      <c r="G54" s="40"/>
      <c r="H54" s="40"/>
      <c r="I54" s="32" t="s">
        <v>31</v>
      </c>
      <c r="J54" s="36" t="str">
        <f>E21</f>
        <v>Ing. Tomáš Štembera Petráň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Tomáš Vozábal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61" t="s">
        <v>93</v>
      </c>
      <c r="D57" s="162"/>
      <c r="E57" s="162"/>
      <c r="F57" s="162"/>
      <c r="G57" s="162"/>
      <c r="H57" s="162"/>
      <c r="I57" s="162"/>
      <c r="J57" s="163" t="s">
        <v>94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95</v>
      </c>
    </row>
    <row r="60" s="9" customFormat="1" ht="24.96" customHeight="1">
      <c r="A60" s="9"/>
      <c r="B60" s="165"/>
      <c r="C60" s="166"/>
      <c r="D60" s="167" t="s">
        <v>96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1"/>
      <c r="C61" s="172"/>
      <c r="D61" s="173" t="s">
        <v>97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1"/>
      <c r="C62" s="172"/>
      <c r="D62" s="173" t="s">
        <v>98</v>
      </c>
      <c r="E62" s="174"/>
      <c r="F62" s="174"/>
      <c r="G62" s="174"/>
      <c r="H62" s="174"/>
      <c r="I62" s="174"/>
      <c r="J62" s="175">
        <f>J110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1"/>
      <c r="C63" s="172"/>
      <c r="D63" s="173" t="s">
        <v>99</v>
      </c>
      <c r="E63" s="174"/>
      <c r="F63" s="174"/>
      <c r="G63" s="174"/>
      <c r="H63" s="174"/>
      <c r="I63" s="174"/>
      <c r="J63" s="175">
        <f>J123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="2" customFormat="1" ht="6.96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="2" customFormat="1" ht="6.96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="2" customFormat="1" ht="24.96" customHeight="1">
      <c r="A70" s="38"/>
      <c r="B70" s="39"/>
      <c r="C70" s="23" t="s">
        <v>100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6.5" customHeight="1">
      <c r="A73" s="38"/>
      <c r="B73" s="39"/>
      <c r="C73" s="40"/>
      <c r="D73" s="40"/>
      <c r="E73" s="160" t="str">
        <f>E7</f>
        <v>Karlovy Vary, ulice Rolavská - parkování, část 000, 101, 102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2" customHeight="1">
      <c r="A74" s="38"/>
      <c r="B74" s="39"/>
      <c r="C74" s="32" t="s">
        <v>90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6.5" customHeight="1">
      <c r="A75" s="38"/>
      <c r="B75" s="39"/>
      <c r="C75" s="40"/>
      <c r="D75" s="40"/>
      <c r="E75" s="69" t="str">
        <f>E9</f>
        <v>SO 000 - Vedlejší a ostatní náklady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6.96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2" customHeight="1">
      <c r="A77" s="38"/>
      <c r="B77" s="39"/>
      <c r="C77" s="32" t="s">
        <v>21</v>
      </c>
      <c r="D77" s="40"/>
      <c r="E77" s="40"/>
      <c r="F77" s="27" t="str">
        <f>F12</f>
        <v>MK Rolavská</v>
      </c>
      <c r="G77" s="40"/>
      <c r="H77" s="40"/>
      <c r="I77" s="32" t="s">
        <v>23</v>
      </c>
      <c r="J77" s="72" t="str">
        <f>IF(J12="","",J12)</f>
        <v>11. 12. 2023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25.65" customHeight="1">
      <c r="A79" s="38"/>
      <c r="B79" s="39"/>
      <c r="C79" s="32" t="s">
        <v>25</v>
      </c>
      <c r="D79" s="40"/>
      <c r="E79" s="40"/>
      <c r="F79" s="27" t="str">
        <f>E15</f>
        <v>Statutární město Karlovy Vary</v>
      </c>
      <c r="G79" s="40"/>
      <c r="H79" s="40"/>
      <c r="I79" s="32" t="s">
        <v>31</v>
      </c>
      <c r="J79" s="36" t="str">
        <f>E21</f>
        <v>Ing. Tomáš Štembera Petráň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>Tomáš Vozábal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0.32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11" customFormat="1" ht="29.28" customHeight="1">
      <c r="A82" s="177"/>
      <c r="B82" s="178"/>
      <c r="C82" s="179" t="s">
        <v>101</v>
      </c>
      <c r="D82" s="180" t="s">
        <v>57</v>
      </c>
      <c r="E82" s="180" t="s">
        <v>53</v>
      </c>
      <c r="F82" s="180" t="s">
        <v>54</v>
      </c>
      <c r="G82" s="180" t="s">
        <v>102</v>
      </c>
      <c r="H82" s="180" t="s">
        <v>103</v>
      </c>
      <c r="I82" s="180" t="s">
        <v>104</v>
      </c>
      <c r="J82" s="180" t="s">
        <v>94</v>
      </c>
      <c r="K82" s="181" t="s">
        <v>105</v>
      </c>
      <c r="L82" s="182"/>
      <c r="M82" s="92" t="s">
        <v>19</v>
      </c>
      <c r="N82" s="93" t="s">
        <v>42</v>
      </c>
      <c r="O82" s="93" t="s">
        <v>106</v>
      </c>
      <c r="P82" s="93" t="s">
        <v>107</v>
      </c>
      <c r="Q82" s="93" t="s">
        <v>108</v>
      </c>
      <c r="R82" s="93" t="s">
        <v>109</v>
      </c>
      <c r="S82" s="93" t="s">
        <v>110</v>
      </c>
      <c r="T82" s="93" t="s">
        <v>111</v>
      </c>
      <c r="U82" s="94" t="s">
        <v>112</v>
      </c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="2" customFormat="1" ht="22.8" customHeight="1">
      <c r="A83" s="38"/>
      <c r="B83" s="39"/>
      <c r="C83" s="99" t="s">
        <v>113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</f>
        <v>0</v>
      </c>
      <c r="Q83" s="96"/>
      <c r="R83" s="185">
        <f>R84</f>
        <v>0</v>
      </c>
      <c r="S83" s="96"/>
      <c r="T83" s="185">
        <f>T84</f>
        <v>0</v>
      </c>
      <c r="U83" s="97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71</v>
      </c>
      <c r="AU83" s="17" t="s">
        <v>95</v>
      </c>
      <c r="BK83" s="186">
        <f>BK84</f>
        <v>0</v>
      </c>
    </row>
    <row r="84" s="12" customFormat="1" ht="25.92" customHeight="1">
      <c r="A84" s="12"/>
      <c r="B84" s="187"/>
      <c r="C84" s="188"/>
      <c r="D84" s="189" t="s">
        <v>71</v>
      </c>
      <c r="E84" s="190" t="s">
        <v>114</v>
      </c>
      <c r="F84" s="190" t="s">
        <v>115</v>
      </c>
      <c r="G84" s="188"/>
      <c r="H84" s="188"/>
      <c r="I84" s="191"/>
      <c r="J84" s="192">
        <f>BK84</f>
        <v>0</v>
      </c>
      <c r="K84" s="188"/>
      <c r="L84" s="193"/>
      <c r="M84" s="194"/>
      <c r="N84" s="195"/>
      <c r="O84" s="195"/>
      <c r="P84" s="196">
        <f>P85+P110+P123</f>
        <v>0</v>
      </c>
      <c r="Q84" s="195"/>
      <c r="R84" s="196">
        <f>R85+R110+R123</f>
        <v>0</v>
      </c>
      <c r="S84" s="195"/>
      <c r="T84" s="196">
        <f>T85+T110+T123</f>
        <v>0</v>
      </c>
      <c r="U84" s="197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8" t="s">
        <v>116</v>
      </c>
      <c r="AT84" s="199" t="s">
        <v>71</v>
      </c>
      <c r="AU84" s="199" t="s">
        <v>72</v>
      </c>
      <c r="AY84" s="198" t="s">
        <v>117</v>
      </c>
      <c r="BK84" s="200">
        <f>BK85+BK110+BK123</f>
        <v>0</v>
      </c>
    </row>
    <row r="85" s="12" customFormat="1" ht="22.8" customHeight="1">
      <c r="A85" s="12"/>
      <c r="B85" s="187"/>
      <c r="C85" s="188"/>
      <c r="D85" s="189" t="s">
        <v>71</v>
      </c>
      <c r="E85" s="201" t="s">
        <v>118</v>
      </c>
      <c r="F85" s="201" t="s">
        <v>119</v>
      </c>
      <c r="G85" s="188"/>
      <c r="H85" s="188"/>
      <c r="I85" s="191"/>
      <c r="J85" s="202">
        <f>BK85</f>
        <v>0</v>
      </c>
      <c r="K85" s="188"/>
      <c r="L85" s="193"/>
      <c r="M85" s="194"/>
      <c r="N85" s="195"/>
      <c r="O85" s="195"/>
      <c r="P85" s="196">
        <f>SUM(P86:P109)</f>
        <v>0</v>
      </c>
      <c r="Q85" s="195"/>
      <c r="R85" s="196">
        <f>SUM(R86:R109)</f>
        <v>0</v>
      </c>
      <c r="S85" s="195"/>
      <c r="T85" s="196">
        <f>SUM(T86:T109)</f>
        <v>0</v>
      </c>
      <c r="U85" s="197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8" t="s">
        <v>116</v>
      </c>
      <c r="AT85" s="199" t="s">
        <v>71</v>
      </c>
      <c r="AU85" s="199" t="s">
        <v>80</v>
      </c>
      <c r="AY85" s="198" t="s">
        <v>117</v>
      </c>
      <c r="BK85" s="200">
        <f>SUM(BK86:BK109)</f>
        <v>0</v>
      </c>
    </row>
    <row r="86" s="2" customFormat="1" ht="16.5" customHeight="1">
      <c r="A86" s="38"/>
      <c r="B86" s="39"/>
      <c r="C86" s="203" t="s">
        <v>80</v>
      </c>
      <c r="D86" s="203" t="s">
        <v>120</v>
      </c>
      <c r="E86" s="204" t="s">
        <v>121</v>
      </c>
      <c r="F86" s="205" t="s">
        <v>122</v>
      </c>
      <c r="G86" s="206" t="s">
        <v>123</v>
      </c>
      <c r="H86" s="207">
        <v>1</v>
      </c>
      <c r="I86" s="208"/>
      <c r="J86" s="209">
        <f>ROUND(I86*H86,2)</f>
        <v>0</v>
      </c>
      <c r="K86" s="205" t="s">
        <v>124</v>
      </c>
      <c r="L86" s="44"/>
      <c r="M86" s="210" t="s">
        <v>19</v>
      </c>
      <c r="N86" s="211" t="s">
        <v>43</v>
      </c>
      <c r="O86" s="84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2">
        <f>S86*H86</f>
        <v>0</v>
      </c>
      <c r="U86" s="213" t="s">
        <v>19</v>
      </c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4" t="s">
        <v>125</v>
      </c>
      <c r="AT86" s="214" t="s">
        <v>120</v>
      </c>
      <c r="AU86" s="214" t="s">
        <v>82</v>
      </c>
      <c r="AY86" s="17" t="s">
        <v>117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7" t="s">
        <v>80</v>
      </c>
      <c r="BK86" s="215">
        <f>ROUND(I86*H86,2)</f>
        <v>0</v>
      </c>
      <c r="BL86" s="17" t="s">
        <v>125</v>
      </c>
      <c r="BM86" s="214" t="s">
        <v>126</v>
      </c>
    </row>
    <row r="87" s="2" customFormat="1">
      <c r="A87" s="38"/>
      <c r="B87" s="39"/>
      <c r="C87" s="40"/>
      <c r="D87" s="216" t="s">
        <v>127</v>
      </c>
      <c r="E87" s="40"/>
      <c r="F87" s="217" t="s">
        <v>122</v>
      </c>
      <c r="G87" s="40"/>
      <c r="H87" s="40"/>
      <c r="I87" s="218"/>
      <c r="J87" s="40"/>
      <c r="K87" s="40"/>
      <c r="L87" s="44"/>
      <c r="M87" s="219"/>
      <c r="N87" s="220"/>
      <c r="O87" s="84"/>
      <c r="P87" s="84"/>
      <c r="Q87" s="84"/>
      <c r="R87" s="84"/>
      <c r="S87" s="84"/>
      <c r="T87" s="84"/>
      <c r="U87" s="85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127</v>
      </c>
      <c r="AU87" s="17" t="s">
        <v>82</v>
      </c>
    </row>
    <row r="88" s="2" customFormat="1">
      <c r="A88" s="38"/>
      <c r="B88" s="39"/>
      <c r="C88" s="40"/>
      <c r="D88" s="221" t="s">
        <v>128</v>
      </c>
      <c r="E88" s="40"/>
      <c r="F88" s="222" t="s">
        <v>129</v>
      </c>
      <c r="G88" s="40"/>
      <c r="H88" s="40"/>
      <c r="I88" s="218"/>
      <c r="J88" s="40"/>
      <c r="K88" s="40"/>
      <c r="L88" s="44"/>
      <c r="M88" s="219"/>
      <c r="N88" s="220"/>
      <c r="O88" s="84"/>
      <c r="P88" s="84"/>
      <c r="Q88" s="84"/>
      <c r="R88" s="84"/>
      <c r="S88" s="84"/>
      <c r="T88" s="84"/>
      <c r="U88" s="85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128</v>
      </c>
      <c r="AU88" s="17" t="s">
        <v>82</v>
      </c>
    </row>
    <row r="89" s="2" customFormat="1">
      <c r="A89" s="38"/>
      <c r="B89" s="39"/>
      <c r="C89" s="40"/>
      <c r="D89" s="216" t="s">
        <v>130</v>
      </c>
      <c r="E89" s="40"/>
      <c r="F89" s="223" t="s">
        <v>131</v>
      </c>
      <c r="G89" s="40"/>
      <c r="H89" s="40"/>
      <c r="I89" s="218"/>
      <c r="J89" s="40"/>
      <c r="K89" s="40"/>
      <c r="L89" s="44"/>
      <c r="M89" s="219"/>
      <c r="N89" s="220"/>
      <c r="O89" s="84"/>
      <c r="P89" s="84"/>
      <c r="Q89" s="84"/>
      <c r="R89" s="84"/>
      <c r="S89" s="84"/>
      <c r="T89" s="84"/>
      <c r="U89" s="85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130</v>
      </c>
      <c r="AU89" s="17" t="s">
        <v>82</v>
      </c>
    </row>
    <row r="90" s="2" customFormat="1" ht="16.5" customHeight="1">
      <c r="A90" s="38"/>
      <c r="B90" s="39"/>
      <c r="C90" s="203" t="s">
        <v>82</v>
      </c>
      <c r="D90" s="203" t="s">
        <v>120</v>
      </c>
      <c r="E90" s="204" t="s">
        <v>132</v>
      </c>
      <c r="F90" s="205" t="s">
        <v>133</v>
      </c>
      <c r="G90" s="206" t="s">
        <v>123</v>
      </c>
      <c r="H90" s="207">
        <v>1</v>
      </c>
      <c r="I90" s="208"/>
      <c r="J90" s="209">
        <f>ROUND(I90*H90,2)</f>
        <v>0</v>
      </c>
      <c r="K90" s="205" t="s">
        <v>124</v>
      </c>
      <c r="L90" s="44"/>
      <c r="M90" s="210" t="s">
        <v>19</v>
      </c>
      <c r="N90" s="211" t="s">
        <v>43</v>
      </c>
      <c r="O90" s="84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2">
        <f>S90*H90</f>
        <v>0</v>
      </c>
      <c r="U90" s="213" t="s">
        <v>19</v>
      </c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4" t="s">
        <v>125</v>
      </c>
      <c r="AT90" s="214" t="s">
        <v>120</v>
      </c>
      <c r="AU90" s="214" t="s">
        <v>82</v>
      </c>
      <c r="AY90" s="17" t="s">
        <v>117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7" t="s">
        <v>80</v>
      </c>
      <c r="BK90" s="215">
        <f>ROUND(I90*H90,2)</f>
        <v>0</v>
      </c>
      <c r="BL90" s="17" t="s">
        <v>125</v>
      </c>
      <c r="BM90" s="214" t="s">
        <v>134</v>
      </c>
    </row>
    <row r="91" s="2" customFormat="1">
      <c r="A91" s="38"/>
      <c r="B91" s="39"/>
      <c r="C91" s="40"/>
      <c r="D91" s="216" t="s">
        <v>127</v>
      </c>
      <c r="E91" s="40"/>
      <c r="F91" s="217" t="s">
        <v>133</v>
      </c>
      <c r="G91" s="40"/>
      <c r="H91" s="40"/>
      <c r="I91" s="218"/>
      <c r="J91" s="40"/>
      <c r="K91" s="40"/>
      <c r="L91" s="44"/>
      <c r="M91" s="219"/>
      <c r="N91" s="220"/>
      <c r="O91" s="84"/>
      <c r="P91" s="84"/>
      <c r="Q91" s="84"/>
      <c r="R91" s="84"/>
      <c r="S91" s="84"/>
      <c r="T91" s="84"/>
      <c r="U91" s="85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127</v>
      </c>
      <c r="AU91" s="17" t="s">
        <v>82</v>
      </c>
    </row>
    <row r="92" s="2" customFormat="1">
      <c r="A92" s="38"/>
      <c r="B92" s="39"/>
      <c r="C92" s="40"/>
      <c r="D92" s="221" t="s">
        <v>128</v>
      </c>
      <c r="E92" s="40"/>
      <c r="F92" s="222" t="s">
        <v>135</v>
      </c>
      <c r="G92" s="40"/>
      <c r="H92" s="40"/>
      <c r="I92" s="218"/>
      <c r="J92" s="40"/>
      <c r="K92" s="40"/>
      <c r="L92" s="44"/>
      <c r="M92" s="219"/>
      <c r="N92" s="220"/>
      <c r="O92" s="84"/>
      <c r="P92" s="84"/>
      <c r="Q92" s="84"/>
      <c r="R92" s="84"/>
      <c r="S92" s="84"/>
      <c r="T92" s="84"/>
      <c r="U92" s="85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128</v>
      </c>
      <c r="AU92" s="17" t="s">
        <v>82</v>
      </c>
    </row>
    <row r="93" s="2" customFormat="1">
      <c r="A93" s="38"/>
      <c r="B93" s="39"/>
      <c r="C93" s="40"/>
      <c r="D93" s="216" t="s">
        <v>130</v>
      </c>
      <c r="E93" s="40"/>
      <c r="F93" s="223" t="s">
        <v>136</v>
      </c>
      <c r="G93" s="40"/>
      <c r="H93" s="40"/>
      <c r="I93" s="218"/>
      <c r="J93" s="40"/>
      <c r="K93" s="40"/>
      <c r="L93" s="44"/>
      <c r="M93" s="219"/>
      <c r="N93" s="220"/>
      <c r="O93" s="84"/>
      <c r="P93" s="84"/>
      <c r="Q93" s="84"/>
      <c r="R93" s="84"/>
      <c r="S93" s="84"/>
      <c r="T93" s="84"/>
      <c r="U93" s="85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130</v>
      </c>
      <c r="AU93" s="17" t="s">
        <v>82</v>
      </c>
    </row>
    <row r="94" s="2" customFormat="1" ht="16.5" customHeight="1">
      <c r="A94" s="38"/>
      <c r="B94" s="39"/>
      <c r="C94" s="203" t="s">
        <v>137</v>
      </c>
      <c r="D94" s="203" t="s">
        <v>120</v>
      </c>
      <c r="E94" s="204" t="s">
        <v>138</v>
      </c>
      <c r="F94" s="205" t="s">
        <v>139</v>
      </c>
      <c r="G94" s="206" t="s">
        <v>123</v>
      </c>
      <c r="H94" s="207">
        <v>1</v>
      </c>
      <c r="I94" s="208"/>
      <c r="J94" s="209">
        <f>ROUND(I94*H94,2)</f>
        <v>0</v>
      </c>
      <c r="K94" s="205" t="s">
        <v>124</v>
      </c>
      <c r="L94" s="44"/>
      <c r="M94" s="210" t="s">
        <v>19</v>
      </c>
      <c r="N94" s="211" t="s">
        <v>43</v>
      </c>
      <c r="O94" s="84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2">
        <f>S94*H94</f>
        <v>0</v>
      </c>
      <c r="U94" s="213" t="s">
        <v>19</v>
      </c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4" t="s">
        <v>125</v>
      </c>
      <c r="AT94" s="214" t="s">
        <v>120</v>
      </c>
      <c r="AU94" s="214" t="s">
        <v>82</v>
      </c>
      <c r="AY94" s="17" t="s">
        <v>117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7" t="s">
        <v>80</v>
      </c>
      <c r="BK94" s="215">
        <f>ROUND(I94*H94,2)</f>
        <v>0</v>
      </c>
      <c r="BL94" s="17" t="s">
        <v>125</v>
      </c>
      <c r="BM94" s="214" t="s">
        <v>140</v>
      </c>
    </row>
    <row r="95" s="2" customFormat="1">
      <c r="A95" s="38"/>
      <c r="B95" s="39"/>
      <c r="C95" s="40"/>
      <c r="D95" s="216" t="s">
        <v>127</v>
      </c>
      <c r="E95" s="40"/>
      <c r="F95" s="217" t="s">
        <v>139</v>
      </c>
      <c r="G95" s="40"/>
      <c r="H95" s="40"/>
      <c r="I95" s="218"/>
      <c r="J95" s="40"/>
      <c r="K95" s="40"/>
      <c r="L95" s="44"/>
      <c r="M95" s="219"/>
      <c r="N95" s="220"/>
      <c r="O95" s="84"/>
      <c r="P95" s="84"/>
      <c r="Q95" s="84"/>
      <c r="R95" s="84"/>
      <c r="S95" s="84"/>
      <c r="T95" s="84"/>
      <c r="U95" s="85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127</v>
      </c>
      <c r="AU95" s="17" t="s">
        <v>82</v>
      </c>
    </row>
    <row r="96" s="2" customFormat="1">
      <c r="A96" s="38"/>
      <c r="B96" s="39"/>
      <c r="C96" s="40"/>
      <c r="D96" s="221" t="s">
        <v>128</v>
      </c>
      <c r="E96" s="40"/>
      <c r="F96" s="222" t="s">
        <v>141</v>
      </c>
      <c r="G96" s="40"/>
      <c r="H96" s="40"/>
      <c r="I96" s="218"/>
      <c r="J96" s="40"/>
      <c r="K96" s="40"/>
      <c r="L96" s="44"/>
      <c r="M96" s="219"/>
      <c r="N96" s="220"/>
      <c r="O96" s="84"/>
      <c r="P96" s="84"/>
      <c r="Q96" s="84"/>
      <c r="R96" s="84"/>
      <c r="S96" s="84"/>
      <c r="T96" s="84"/>
      <c r="U96" s="85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128</v>
      </c>
      <c r="AU96" s="17" t="s">
        <v>82</v>
      </c>
    </row>
    <row r="97" s="2" customFormat="1">
      <c r="A97" s="38"/>
      <c r="B97" s="39"/>
      <c r="C97" s="40"/>
      <c r="D97" s="216" t="s">
        <v>130</v>
      </c>
      <c r="E97" s="40"/>
      <c r="F97" s="223" t="s">
        <v>142</v>
      </c>
      <c r="G97" s="40"/>
      <c r="H97" s="40"/>
      <c r="I97" s="218"/>
      <c r="J97" s="40"/>
      <c r="K97" s="40"/>
      <c r="L97" s="44"/>
      <c r="M97" s="219"/>
      <c r="N97" s="220"/>
      <c r="O97" s="84"/>
      <c r="P97" s="84"/>
      <c r="Q97" s="84"/>
      <c r="R97" s="84"/>
      <c r="S97" s="84"/>
      <c r="T97" s="84"/>
      <c r="U97" s="85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130</v>
      </c>
      <c r="AU97" s="17" t="s">
        <v>82</v>
      </c>
    </row>
    <row r="98" s="2" customFormat="1" ht="16.5" customHeight="1">
      <c r="A98" s="38"/>
      <c r="B98" s="39"/>
      <c r="C98" s="203" t="s">
        <v>143</v>
      </c>
      <c r="D98" s="203" t="s">
        <v>120</v>
      </c>
      <c r="E98" s="204" t="s">
        <v>144</v>
      </c>
      <c r="F98" s="205" t="s">
        <v>145</v>
      </c>
      <c r="G98" s="206" t="s">
        <v>123</v>
      </c>
      <c r="H98" s="207">
        <v>1</v>
      </c>
      <c r="I98" s="208"/>
      <c r="J98" s="209">
        <f>ROUND(I98*H98,2)</f>
        <v>0</v>
      </c>
      <c r="K98" s="205" t="s">
        <v>124</v>
      </c>
      <c r="L98" s="44"/>
      <c r="M98" s="210" t="s">
        <v>19</v>
      </c>
      <c r="N98" s="211" t="s">
        <v>43</v>
      </c>
      <c r="O98" s="84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2">
        <f>S98*H98</f>
        <v>0</v>
      </c>
      <c r="U98" s="213" t="s">
        <v>19</v>
      </c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4" t="s">
        <v>125</v>
      </c>
      <c r="AT98" s="214" t="s">
        <v>120</v>
      </c>
      <c r="AU98" s="214" t="s">
        <v>82</v>
      </c>
      <c r="AY98" s="17" t="s">
        <v>117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7" t="s">
        <v>80</v>
      </c>
      <c r="BK98" s="215">
        <f>ROUND(I98*H98,2)</f>
        <v>0</v>
      </c>
      <c r="BL98" s="17" t="s">
        <v>125</v>
      </c>
      <c r="BM98" s="214" t="s">
        <v>146</v>
      </c>
    </row>
    <row r="99" s="2" customFormat="1">
      <c r="A99" s="38"/>
      <c r="B99" s="39"/>
      <c r="C99" s="40"/>
      <c r="D99" s="216" t="s">
        <v>127</v>
      </c>
      <c r="E99" s="40"/>
      <c r="F99" s="217" t="s">
        <v>145</v>
      </c>
      <c r="G99" s="40"/>
      <c r="H99" s="40"/>
      <c r="I99" s="218"/>
      <c r="J99" s="40"/>
      <c r="K99" s="40"/>
      <c r="L99" s="44"/>
      <c r="M99" s="219"/>
      <c r="N99" s="220"/>
      <c r="O99" s="84"/>
      <c r="P99" s="84"/>
      <c r="Q99" s="84"/>
      <c r="R99" s="84"/>
      <c r="S99" s="84"/>
      <c r="T99" s="84"/>
      <c r="U99" s="85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127</v>
      </c>
      <c r="AU99" s="17" t="s">
        <v>82</v>
      </c>
    </row>
    <row r="100" s="2" customFormat="1">
      <c r="A100" s="38"/>
      <c r="B100" s="39"/>
      <c r="C100" s="40"/>
      <c r="D100" s="221" t="s">
        <v>128</v>
      </c>
      <c r="E100" s="40"/>
      <c r="F100" s="222" t="s">
        <v>147</v>
      </c>
      <c r="G100" s="40"/>
      <c r="H100" s="40"/>
      <c r="I100" s="218"/>
      <c r="J100" s="40"/>
      <c r="K100" s="40"/>
      <c r="L100" s="44"/>
      <c r="M100" s="219"/>
      <c r="N100" s="220"/>
      <c r="O100" s="84"/>
      <c r="P100" s="84"/>
      <c r="Q100" s="84"/>
      <c r="R100" s="84"/>
      <c r="S100" s="84"/>
      <c r="T100" s="84"/>
      <c r="U100" s="85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128</v>
      </c>
      <c r="AU100" s="17" t="s">
        <v>82</v>
      </c>
    </row>
    <row r="101" s="2" customFormat="1">
      <c r="A101" s="38"/>
      <c r="B101" s="39"/>
      <c r="C101" s="40"/>
      <c r="D101" s="216" t="s">
        <v>130</v>
      </c>
      <c r="E101" s="40"/>
      <c r="F101" s="223" t="s">
        <v>148</v>
      </c>
      <c r="G101" s="40"/>
      <c r="H101" s="40"/>
      <c r="I101" s="218"/>
      <c r="J101" s="40"/>
      <c r="K101" s="40"/>
      <c r="L101" s="44"/>
      <c r="M101" s="219"/>
      <c r="N101" s="220"/>
      <c r="O101" s="84"/>
      <c r="P101" s="84"/>
      <c r="Q101" s="84"/>
      <c r="R101" s="84"/>
      <c r="S101" s="84"/>
      <c r="T101" s="84"/>
      <c r="U101" s="85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130</v>
      </c>
      <c r="AU101" s="17" t="s">
        <v>82</v>
      </c>
    </row>
    <row r="102" s="2" customFormat="1" ht="16.5" customHeight="1">
      <c r="A102" s="38"/>
      <c r="B102" s="39"/>
      <c r="C102" s="203" t="s">
        <v>116</v>
      </c>
      <c r="D102" s="203" t="s">
        <v>120</v>
      </c>
      <c r="E102" s="204" t="s">
        <v>149</v>
      </c>
      <c r="F102" s="205" t="s">
        <v>150</v>
      </c>
      <c r="G102" s="206" t="s">
        <v>123</v>
      </c>
      <c r="H102" s="207">
        <v>1</v>
      </c>
      <c r="I102" s="208"/>
      <c r="J102" s="209">
        <f>ROUND(I102*H102,2)</f>
        <v>0</v>
      </c>
      <c r="K102" s="205" t="s">
        <v>124</v>
      </c>
      <c r="L102" s="44"/>
      <c r="M102" s="210" t="s">
        <v>19</v>
      </c>
      <c r="N102" s="211" t="s">
        <v>43</v>
      </c>
      <c r="O102" s="84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2">
        <f>S102*H102</f>
        <v>0</v>
      </c>
      <c r="U102" s="213" t="s">
        <v>19</v>
      </c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4" t="s">
        <v>125</v>
      </c>
      <c r="AT102" s="214" t="s">
        <v>120</v>
      </c>
      <c r="AU102" s="214" t="s">
        <v>82</v>
      </c>
      <c r="AY102" s="17" t="s">
        <v>117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7" t="s">
        <v>80</v>
      </c>
      <c r="BK102" s="215">
        <f>ROUND(I102*H102,2)</f>
        <v>0</v>
      </c>
      <c r="BL102" s="17" t="s">
        <v>125</v>
      </c>
      <c r="BM102" s="214" t="s">
        <v>151</v>
      </c>
    </row>
    <row r="103" s="2" customFormat="1">
      <c r="A103" s="38"/>
      <c r="B103" s="39"/>
      <c r="C103" s="40"/>
      <c r="D103" s="216" t="s">
        <v>127</v>
      </c>
      <c r="E103" s="40"/>
      <c r="F103" s="217" t="s">
        <v>150</v>
      </c>
      <c r="G103" s="40"/>
      <c r="H103" s="40"/>
      <c r="I103" s="218"/>
      <c r="J103" s="40"/>
      <c r="K103" s="40"/>
      <c r="L103" s="44"/>
      <c r="M103" s="219"/>
      <c r="N103" s="220"/>
      <c r="O103" s="84"/>
      <c r="P103" s="84"/>
      <c r="Q103" s="84"/>
      <c r="R103" s="84"/>
      <c r="S103" s="84"/>
      <c r="T103" s="84"/>
      <c r="U103" s="85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127</v>
      </c>
      <c r="AU103" s="17" t="s">
        <v>82</v>
      </c>
    </row>
    <row r="104" s="2" customFormat="1">
      <c r="A104" s="38"/>
      <c r="B104" s="39"/>
      <c r="C104" s="40"/>
      <c r="D104" s="221" t="s">
        <v>128</v>
      </c>
      <c r="E104" s="40"/>
      <c r="F104" s="222" t="s">
        <v>152</v>
      </c>
      <c r="G104" s="40"/>
      <c r="H104" s="40"/>
      <c r="I104" s="218"/>
      <c r="J104" s="40"/>
      <c r="K104" s="40"/>
      <c r="L104" s="44"/>
      <c r="M104" s="219"/>
      <c r="N104" s="220"/>
      <c r="O104" s="84"/>
      <c r="P104" s="84"/>
      <c r="Q104" s="84"/>
      <c r="R104" s="84"/>
      <c r="S104" s="84"/>
      <c r="T104" s="84"/>
      <c r="U104" s="85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128</v>
      </c>
      <c r="AU104" s="17" t="s">
        <v>82</v>
      </c>
    </row>
    <row r="105" s="2" customFormat="1">
      <c r="A105" s="38"/>
      <c r="B105" s="39"/>
      <c r="C105" s="40"/>
      <c r="D105" s="216" t="s">
        <v>130</v>
      </c>
      <c r="E105" s="40"/>
      <c r="F105" s="223" t="s">
        <v>153</v>
      </c>
      <c r="G105" s="40"/>
      <c r="H105" s="40"/>
      <c r="I105" s="218"/>
      <c r="J105" s="40"/>
      <c r="K105" s="40"/>
      <c r="L105" s="44"/>
      <c r="M105" s="219"/>
      <c r="N105" s="220"/>
      <c r="O105" s="84"/>
      <c r="P105" s="84"/>
      <c r="Q105" s="84"/>
      <c r="R105" s="84"/>
      <c r="S105" s="84"/>
      <c r="T105" s="84"/>
      <c r="U105" s="85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130</v>
      </c>
      <c r="AU105" s="17" t="s">
        <v>82</v>
      </c>
    </row>
    <row r="106" s="2" customFormat="1" ht="16.5" customHeight="1">
      <c r="A106" s="38"/>
      <c r="B106" s="39"/>
      <c r="C106" s="203" t="s">
        <v>154</v>
      </c>
      <c r="D106" s="203" t="s">
        <v>120</v>
      </c>
      <c r="E106" s="204" t="s">
        <v>155</v>
      </c>
      <c r="F106" s="205" t="s">
        <v>156</v>
      </c>
      <c r="G106" s="206" t="s">
        <v>123</v>
      </c>
      <c r="H106" s="207">
        <v>1</v>
      </c>
      <c r="I106" s="208"/>
      <c r="J106" s="209">
        <f>ROUND(I106*H106,2)</f>
        <v>0</v>
      </c>
      <c r="K106" s="205" t="s">
        <v>124</v>
      </c>
      <c r="L106" s="44"/>
      <c r="M106" s="210" t="s">
        <v>19</v>
      </c>
      <c r="N106" s="211" t="s">
        <v>43</v>
      </c>
      <c r="O106" s="84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2">
        <f>S106*H106</f>
        <v>0</v>
      </c>
      <c r="U106" s="213" t="s">
        <v>19</v>
      </c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4" t="s">
        <v>125</v>
      </c>
      <c r="AT106" s="214" t="s">
        <v>120</v>
      </c>
      <c r="AU106" s="214" t="s">
        <v>82</v>
      </c>
      <c r="AY106" s="17" t="s">
        <v>117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7" t="s">
        <v>80</v>
      </c>
      <c r="BK106" s="215">
        <f>ROUND(I106*H106,2)</f>
        <v>0</v>
      </c>
      <c r="BL106" s="17" t="s">
        <v>125</v>
      </c>
      <c r="BM106" s="214" t="s">
        <v>157</v>
      </c>
    </row>
    <row r="107" s="2" customFormat="1">
      <c r="A107" s="38"/>
      <c r="B107" s="39"/>
      <c r="C107" s="40"/>
      <c r="D107" s="216" t="s">
        <v>127</v>
      </c>
      <c r="E107" s="40"/>
      <c r="F107" s="217" t="s">
        <v>156</v>
      </c>
      <c r="G107" s="40"/>
      <c r="H107" s="40"/>
      <c r="I107" s="218"/>
      <c r="J107" s="40"/>
      <c r="K107" s="40"/>
      <c r="L107" s="44"/>
      <c r="M107" s="219"/>
      <c r="N107" s="220"/>
      <c r="O107" s="84"/>
      <c r="P107" s="84"/>
      <c r="Q107" s="84"/>
      <c r="R107" s="84"/>
      <c r="S107" s="84"/>
      <c r="T107" s="84"/>
      <c r="U107" s="85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127</v>
      </c>
      <c r="AU107" s="17" t="s">
        <v>82</v>
      </c>
    </row>
    <row r="108" s="2" customFormat="1">
      <c r="A108" s="38"/>
      <c r="B108" s="39"/>
      <c r="C108" s="40"/>
      <c r="D108" s="221" t="s">
        <v>128</v>
      </c>
      <c r="E108" s="40"/>
      <c r="F108" s="222" t="s">
        <v>158</v>
      </c>
      <c r="G108" s="40"/>
      <c r="H108" s="40"/>
      <c r="I108" s="218"/>
      <c r="J108" s="40"/>
      <c r="K108" s="40"/>
      <c r="L108" s="44"/>
      <c r="M108" s="219"/>
      <c r="N108" s="220"/>
      <c r="O108" s="84"/>
      <c r="P108" s="84"/>
      <c r="Q108" s="84"/>
      <c r="R108" s="84"/>
      <c r="S108" s="84"/>
      <c r="T108" s="84"/>
      <c r="U108" s="85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128</v>
      </c>
      <c r="AU108" s="17" t="s">
        <v>82</v>
      </c>
    </row>
    <row r="109" s="2" customFormat="1">
      <c r="A109" s="38"/>
      <c r="B109" s="39"/>
      <c r="C109" s="40"/>
      <c r="D109" s="216" t="s">
        <v>130</v>
      </c>
      <c r="E109" s="40"/>
      <c r="F109" s="223" t="s">
        <v>159</v>
      </c>
      <c r="G109" s="40"/>
      <c r="H109" s="40"/>
      <c r="I109" s="218"/>
      <c r="J109" s="40"/>
      <c r="K109" s="40"/>
      <c r="L109" s="44"/>
      <c r="M109" s="219"/>
      <c r="N109" s="220"/>
      <c r="O109" s="84"/>
      <c r="P109" s="84"/>
      <c r="Q109" s="84"/>
      <c r="R109" s="84"/>
      <c r="S109" s="84"/>
      <c r="T109" s="84"/>
      <c r="U109" s="85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130</v>
      </c>
      <c r="AU109" s="17" t="s">
        <v>82</v>
      </c>
    </row>
    <row r="110" s="12" customFormat="1" ht="22.8" customHeight="1">
      <c r="A110" s="12"/>
      <c r="B110" s="187"/>
      <c r="C110" s="188"/>
      <c r="D110" s="189" t="s">
        <v>71</v>
      </c>
      <c r="E110" s="201" t="s">
        <v>160</v>
      </c>
      <c r="F110" s="201" t="s">
        <v>161</v>
      </c>
      <c r="G110" s="188"/>
      <c r="H110" s="188"/>
      <c r="I110" s="191"/>
      <c r="J110" s="202">
        <f>BK110</f>
        <v>0</v>
      </c>
      <c r="K110" s="188"/>
      <c r="L110" s="193"/>
      <c r="M110" s="194"/>
      <c r="N110" s="195"/>
      <c r="O110" s="195"/>
      <c r="P110" s="196">
        <f>SUM(P111:P122)</f>
        <v>0</v>
      </c>
      <c r="Q110" s="195"/>
      <c r="R110" s="196">
        <f>SUM(R111:R122)</f>
        <v>0</v>
      </c>
      <c r="S110" s="195"/>
      <c r="T110" s="196">
        <f>SUM(T111:T122)</f>
        <v>0</v>
      </c>
      <c r="U110" s="197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98" t="s">
        <v>116</v>
      </c>
      <c r="AT110" s="199" t="s">
        <v>71</v>
      </c>
      <c r="AU110" s="199" t="s">
        <v>80</v>
      </c>
      <c r="AY110" s="198" t="s">
        <v>117</v>
      </c>
      <c r="BK110" s="200">
        <f>SUM(BK111:BK122)</f>
        <v>0</v>
      </c>
    </row>
    <row r="111" s="2" customFormat="1" ht="16.5" customHeight="1">
      <c r="A111" s="38"/>
      <c r="B111" s="39"/>
      <c r="C111" s="203" t="s">
        <v>162</v>
      </c>
      <c r="D111" s="203" t="s">
        <v>120</v>
      </c>
      <c r="E111" s="204" t="s">
        <v>163</v>
      </c>
      <c r="F111" s="205" t="s">
        <v>161</v>
      </c>
      <c r="G111" s="206" t="s">
        <v>123</v>
      </c>
      <c r="H111" s="207">
        <v>1</v>
      </c>
      <c r="I111" s="208"/>
      <c r="J111" s="209">
        <f>ROUND(I111*H111,2)</f>
        <v>0</v>
      </c>
      <c r="K111" s="205" t="s">
        <v>124</v>
      </c>
      <c r="L111" s="44"/>
      <c r="M111" s="210" t="s">
        <v>19</v>
      </c>
      <c r="N111" s="211" t="s">
        <v>43</v>
      </c>
      <c r="O111" s="84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2">
        <f>S111*H111</f>
        <v>0</v>
      </c>
      <c r="U111" s="213" t="s">
        <v>19</v>
      </c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4" t="s">
        <v>125</v>
      </c>
      <c r="AT111" s="214" t="s">
        <v>120</v>
      </c>
      <c r="AU111" s="214" t="s">
        <v>82</v>
      </c>
      <c r="AY111" s="17" t="s">
        <v>117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7" t="s">
        <v>80</v>
      </c>
      <c r="BK111" s="215">
        <f>ROUND(I111*H111,2)</f>
        <v>0</v>
      </c>
      <c r="BL111" s="17" t="s">
        <v>125</v>
      </c>
      <c r="BM111" s="214" t="s">
        <v>164</v>
      </c>
    </row>
    <row r="112" s="2" customFormat="1">
      <c r="A112" s="38"/>
      <c r="B112" s="39"/>
      <c r="C112" s="40"/>
      <c r="D112" s="216" t="s">
        <v>127</v>
      </c>
      <c r="E112" s="40"/>
      <c r="F112" s="217" t="s">
        <v>161</v>
      </c>
      <c r="G112" s="40"/>
      <c r="H112" s="40"/>
      <c r="I112" s="218"/>
      <c r="J112" s="40"/>
      <c r="K112" s="40"/>
      <c r="L112" s="44"/>
      <c r="M112" s="219"/>
      <c r="N112" s="220"/>
      <c r="O112" s="84"/>
      <c r="P112" s="84"/>
      <c r="Q112" s="84"/>
      <c r="R112" s="84"/>
      <c r="S112" s="84"/>
      <c r="T112" s="84"/>
      <c r="U112" s="85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127</v>
      </c>
      <c r="AU112" s="17" t="s">
        <v>82</v>
      </c>
    </row>
    <row r="113" s="2" customFormat="1">
      <c r="A113" s="38"/>
      <c r="B113" s="39"/>
      <c r="C113" s="40"/>
      <c r="D113" s="221" t="s">
        <v>128</v>
      </c>
      <c r="E113" s="40"/>
      <c r="F113" s="222" t="s">
        <v>165</v>
      </c>
      <c r="G113" s="40"/>
      <c r="H113" s="40"/>
      <c r="I113" s="218"/>
      <c r="J113" s="40"/>
      <c r="K113" s="40"/>
      <c r="L113" s="44"/>
      <c r="M113" s="219"/>
      <c r="N113" s="220"/>
      <c r="O113" s="84"/>
      <c r="P113" s="84"/>
      <c r="Q113" s="84"/>
      <c r="R113" s="84"/>
      <c r="S113" s="84"/>
      <c r="T113" s="84"/>
      <c r="U113" s="85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128</v>
      </c>
      <c r="AU113" s="17" t="s">
        <v>82</v>
      </c>
    </row>
    <row r="114" s="2" customFormat="1">
      <c r="A114" s="38"/>
      <c r="B114" s="39"/>
      <c r="C114" s="40"/>
      <c r="D114" s="216" t="s">
        <v>130</v>
      </c>
      <c r="E114" s="40"/>
      <c r="F114" s="223" t="s">
        <v>166</v>
      </c>
      <c r="G114" s="40"/>
      <c r="H114" s="40"/>
      <c r="I114" s="218"/>
      <c r="J114" s="40"/>
      <c r="K114" s="40"/>
      <c r="L114" s="44"/>
      <c r="M114" s="219"/>
      <c r="N114" s="220"/>
      <c r="O114" s="84"/>
      <c r="P114" s="84"/>
      <c r="Q114" s="84"/>
      <c r="R114" s="84"/>
      <c r="S114" s="84"/>
      <c r="T114" s="84"/>
      <c r="U114" s="85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130</v>
      </c>
      <c r="AU114" s="17" t="s">
        <v>82</v>
      </c>
    </row>
    <row r="115" s="2" customFormat="1" ht="16.5" customHeight="1">
      <c r="A115" s="38"/>
      <c r="B115" s="39"/>
      <c r="C115" s="203" t="s">
        <v>167</v>
      </c>
      <c r="D115" s="203" t="s">
        <v>120</v>
      </c>
      <c r="E115" s="204" t="s">
        <v>168</v>
      </c>
      <c r="F115" s="205" t="s">
        <v>169</v>
      </c>
      <c r="G115" s="206" t="s">
        <v>123</v>
      </c>
      <c r="H115" s="207">
        <v>1</v>
      </c>
      <c r="I115" s="208"/>
      <c r="J115" s="209">
        <f>ROUND(I115*H115,2)</f>
        <v>0</v>
      </c>
      <c r="K115" s="205" t="s">
        <v>124</v>
      </c>
      <c r="L115" s="44"/>
      <c r="M115" s="210" t="s">
        <v>19</v>
      </c>
      <c r="N115" s="211" t="s">
        <v>43</v>
      </c>
      <c r="O115" s="84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2">
        <f>S115*H115</f>
        <v>0</v>
      </c>
      <c r="U115" s="213" t="s">
        <v>19</v>
      </c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4" t="s">
        <v>125</v>
      </c>
      <c r="AT115" s="214" t="s">
        <v>120</v>
      </c>
      <c r="AU115" s="214" t="s">
        <v>82</v>
      </c>
      <c r="AY115" s="17" t="s">
        <v>117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7" t="s">
        <v>80</v>
      </c>
      <c r="BK115" s="215">
        <f>ROUND(I115*H115,2)</f>
        <v>0</v>
      </c>
      <c r="BL115" s="17" t="s">
        <v>125</v>
      </c>
      <c r="BM115" s="214" t="s">
        <v>170</v>
      </c>
    </row>
    <row r="116" s="2" customFormat="1">
      <c r="A116" s="38"/>
      <c r="B116" s="39"/>
      <c r="C116" s="40"/>
      <c r="D116" s="216" t="s">
        <v>127</v>
      </c>
      <c r="E116" s="40"/>
      <c r="F116" s="217" t="s">
        <v>169</v>
      </c>
      <c r="G116" s="40"/>
      <c r="H116" s="40"/>
      <c r="I116" s="218"/>
      <c r="J116" s="40"/>
      <c r="K116" s="40"/>
      <c r="L116" s="44"/>
      <c r="M116" s="219"/>
      <c r="N116" s="220"/>
      <c r="O116" s="84"/>
      <c r="P116" s="84"/>
      <c r="Q116" s="84"/>
      <c r="R116" s="84"/>
      <c r="S116" s="84"/>
      <c r="T116" s="84"/>
      <c r="U116" s="85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127</v>
      </c>
      <c r="AU116" s="17" t="s">
        <v>82</v>
      </c>
    </row>
    <row r="117" s="2" customFormat="1">
      <c r="A117" s="38"/>
      <c r="B117" s="39"/>
      <c r="C117" s="40"/>
      <c r="D117" s="221" t="s">
        <v>128</v>
      </c>
      <c r="E117" s="40"/>
      <c r="F117" s="222" t="s">
        <v>171</v>
      </c>
      <c r="G117" s="40"/>
      <c r="H117" s="40"/>
      <c r="I117" s="218"/>
      <c r="J117" s="40"/>
      <c r="K117" s="40"/>
      <c r="L117" s="44"/>
      <c r="M117" s="219"/>
      <c r="N117" s="220"/>
      <c r="O117" s="84"/>
      <c r="P117" s="84"/>
      <c r="Q117" s="84"/>
      <c r="R117" s="84"/>
      <c r="S117" s="84"/>
      <c r="T117" s="84"/>
      <c r="U117" s="85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128</v>
      </c>
      <c r="AU117" s="17" t="s">
        <v>82</v>
      </c>
    </row>
    <row r="118" s="2" customFormat="1">
      <c r="A118" s="38"/>
      <c r="B118" s="39"/>
      <c r="C118" s="40"/>
      <c r="D118" s="216" t="s">
        <v>130</v>
      </c>
      <c r="E118" s="40"/>
      <c r="F118" s="223" t="s">
        <v>172</v>
      </c>
      <c r="G118" s="40"/>
      <c r="H118" s="40"/>
      <c r="I118" s="218"/>
      <c r="J118" s="40"/>
      <c r="K118" s="40"/>
      <c r="L118" s="44"/>
      <c r="M118" s="219"/>
      <c r="N118" s="220"/>
      <c r="O118" s="84"/>
      <c r="P118" s="84"/>
      <c r="Q118" s="84"/>
      <c r="R118" s="84"/>
      <c r="S118" s="84"/>
      <c r="T118" s="84"/>
      <c r="U118" s="85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130</v>
      </c>
      <c r="AU118" s="17" t="s">
        <v>82</v>
      </c>
    </row>
    <row r="119" s="2" customFormat="1" ht="16.5" customHeight="1">
      <c r="A119" s="38"/>
      <c r="B119" s="39"/>
      <c r="C119" s="203" t="s">
        <v>173</v>
      </c>
      <c r="D119" s="203" t="s">
        <v>120</v>
      </c>
      <c r="E119" s="204" t="s">
        <v>174</v>
      </c>
      <c r="F119" s="205" t="s">
        <v>175</v>
      </c>
      <c r="G119" s="206" t="s">
        <v>176</v>
      </c>
      <c r="H119" s="207">
        <v>3</v>
      </c>
      <c r="I119" s="208"/>
      <c r="J119" s="209">
        <f>ROUND(I119*H119,2)</f>
        <v>0</v>
      </c>
      <c r="K119" s="205" t="s">
        <v>124</v>
      </c>
      <c r="L119" s="44"/>
      <c r="M119" s="210" t="s">
        <v>19</v>
      </c>
      <c r="N119" s="211" t="s">
        <v>43</v>
      </c>
      <c r="O119" s="84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2">
        <f>S119*H119</f>
        <v>0</v>
      </c>
      <c r="U119" s="213" t="s">
        <v>19</v>
      </c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4" t="s">
        <v>125</v>
      </c>
      <c r="AT119" s="214" t="s">
        <v>120</v>
      </c>
      <c r="AU119" s="214" t="s">
        <v>82</v>
      </c>
      <c r="AY119" s="17" t="s">
        <v>117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7" t="s">
        <v>80</v>
      </c>
      <c r="BK119" s="215">
        <f>ROUND(I119*H119,2)</f>
        <v>0</v>
      </c>
      <c r="BL119" s="17" t="s">
        <v>125</v>
      </c>
      <c r="BM119" s="214" t="s">
        <v>177</v>
      </c>
    </row>
    <row r="120" s="2" customFormat="1">
      <c r="A120" s="38"/>
      <c r="B120" s="39"/>
      <c r="C120" s="40"/>
      <c r="D120" s="216" t="s">
        <v>127</v>
      </c>
      <c r="E120" s="40"/>
      <c r="F120" s="217" t="s">
        <v>175</v>
      </c>
      <c r="G120" s="40"/>
      <c r="H120" s="40"/>
      <c r="I120" s="218"/>
      <c r="J120" s="40"/>
      <c r="K120" s="40"/>
      <c r="L120" s="44"/>
      <c r="M120" s="219"/>
      <c r="N120" s="220"/>
      <c r="O120" s="84"/>
      <c r="P120" s="84"/>
      <c r="Q120" s="84"/>
      <c r="R120" s="84"/>
      <c r="S120" s="84"/>
      <c r="T120" s="84"/>
      <c r="U120" s="85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127</v>
      </c>
      <c r="AU120" s="17" t="s">
        <v>82</v>
      </c>
    </row>
    <row r="121" s="2" customFormat="1">
      <c r="A121" s="38"/>
      <c r="B121" s="39"/>
      <c r="C121" s="40"/>
      <c r="D121" s="221" t="s">
        <v>128</v>
      </c>
      <c r="E121" s="40"/>
      <c r="F121" s="222" t="s">
        <v>178</v>
      </c>
      <c r="G121" s="40"/>
      <c r="H121" s="40"/>
      <c r="I121" s="218"/>
      <c r="J121" s="40"/>
      <c r="K121" s="40"/>
      <c r="L121" s="44"/>
      <c r="M121" s="219"/>
      <c r="N121" s="220"/>
      <c r="O121" s="84"/>
      <c r="P121" s="84"/>
      <c r="Q121" s="84"/>
      <c r="R121" s="84"/>
      <c r="S121" s="84"/>
      <c r="T121" s="84"/>
      <c r="U121" s="85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128</v>
      </c>
      <c r="AU121" s="17" t="s">
        <v>82</v>
      </c>
    </row>
    <row r="122" s="2" customFormat="1">
      <c r="A122" s="38"/>
      <c r="B122" s="39"/>
      <c r="C122" s="40"/>
      <c r="D122" s="216" t="s">
        <v>130</v>
      </c>
      <c r="E122" s="40"/>
      <c r="F122" s="223" t="s">
        <v>179</v>
      </c>
      <c r="G122" s="40"/>
      <c r="H122" s="40"/>
      <c r="I122" s="218"/>
      <c r="J122" s="40"/>
      <c r="K122" s="40"/>
      <c r="L122" s="44"/>
      <c r="M122" s="219"/>
      <c r="N122" s="220"/>
      <c r="O122" s="84"/>
      <c r="P122" s="84"/>
      <c r="Q122" s="84"/>
      <c r="R122" s="84"/>
      <c r="S122" s="84"/>
      <c r="T122" s="84"/>
      <c r="U122" s="85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130</v>
      </c>
      <c r="AU122" s="17" t="s">
        <v>82</v>
      </c>
    </row>
    <row r="123" s="12" customFormat="1" ht="22.8" customHeight="1">
      <c r="A123" s="12"/>
      <c r="B123" s="187"/>
      <c r="C123" s="188"/>
      <c r="D123" s="189" t="s">
        <v>71</v>
      </c>
      <c r="E123" s="201" t="s">
        <v>180</v>
      </c>
      <c r="F123" s="201" t="s">
        <v>181</v>
      </c>
      <c r="G123" s="188"/>
      <c r="H123" s="188"/>
      <c r="I123" s="191"/>
      <c r="J123" s="202">
        <f>BK123</f>
        <v>0</v>
      </c>
      <c r="K123" s="188"/>
      <c r="L123" s="193"/>
      <c r="M123" s="194"/>
      <c r="N123" s="195"/>
      <c r="O123" s="195"/>
      <c r="P123" s="196">
        <f>SUM(P124:P126)</f>
        <v>0</v>
      </c>
      <c r="Q123" s="195"/>
      <c r="R123" s="196">
        <f>SUM(R124:R126)</f>
        <v>0</v>
      </c>
      <c r="S123" s="195"/>
      <c r="T123" s="196">
        <f>SUM(T124:T126)</f>
        <v>0</v>
      </c>
      <c r="U123" s="197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98" t="s">
        <v>116</v>
      </c>
      <c r="AT123" s="199" t="s">
        <v>71</v>
      </c>
      <c r="AU123" s="199" t="s">
        <v>80</v>
      </c>
      <c r="AY123" s="198" t="s">
        <v>117</v>
      </c>
      <c r="BK123" s="200">
        <f>SUM(BK124:BK126)</f>
        <v>0</v>
      </c>
    </row>
    <row r="124" s="2" customFormat="1" ht="16.5" customHeight="1">
      <c r="A124" s="38"/>
      <c r="B124" s="39"/>
      <c r="C124" s="203" t="s">
        <v>182</v>
      </c>
      <c r="D124" s="203" t="s">
        <v>120</v>
      </c>
      <c r="E124" s="204" t="s">
        <v>183</v>
      </c>
      <c r="F124" s="205" t="s">
        <v>184</v>
      </c>
      <c r="G124" s="206" t="s">
        <v>123</v>
      </c>
      <c r="H124" s="207">
        <v>1</v>
      </c>
      <c r="I124" s="208"/>
      <c r="J124" s="209">
        <f>ROUND(I124*H124,2)</f>
        <v>0</v>
      </c>
      <c r="K124" s="205" t="s">
        <v>124</v>
      </c>
      <c r="L124" s="44"/>
      <c r="M124" s="210" t="s">
        <v>19</v>
      </c>
      <c r="N124" s="211" t="s">
        <v>43</v>
      </c>
      <c r="O124" s="84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2">
        <f>S124*H124</f>
        <v>0</v>
      </c>
      <c r="U124" s="213" t="s">
        <v>19</v>
      </c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4" t="s">
        <v>125</v>
      </c>
      <c r="AT124" s="214" t="s">
        <v>120</v>
      </c>
      <c r="AU124" s="214" t="s">
        <v>82</v>
      </c>
      <c r="AY124" s="17" t="s">
        <v>117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7" t="s">
        <v>80</v>
      </c>
      <c r="BK124" s="215">
        <f>ROUND(I124*H124,2)</f>
        <v>0</v>
      </c>
      <c r="BL124" s="17" t="s">
        <v>125</v>
      </c>
      <c r="BM124" s="214" t="s">
        <v>185</v>
      </c>
    </row>
    <row r="125" s="2" customFormat="1">
      <c r="A125" s="38"/>
      <c r="B125" s="39"/>
      <c r="C125" s="40"/>
      <c r="D125" s="216" t="s">
        <v>127</v>
      </c>
      <c r="E125" s="40"/>
      <c r="F125" s="217" t="s">
        <v>184</v>
      </c>
      <c r="G125" s="40"/>
      <c r="H125" s="40"/>
      <c r="I125" s="218"/>
      <c r="J125" s="40"/>
      <c r="K125" s="40"/>
      <c r="L125" s="44"/>
      <c r="M125" s="219"/>
      <c r="N125" s="220"/>
      <c r="O125" s="84"/>
      <c r="P125" s="84"/>
      <c r="Q125" s="84"/>
      <c r="R125" s="84"/>
      <c r="S125" s="84"/>
      <c r="T125" s="84"/>
      <c r="U125" s="85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127</v>
      </c>
      <c r="AU125" s="17" t="s">
        <v>82</v>
      </c>
    </row>
    <row r="126" s="2" customFormat="1">
      <c r="A126" s="38"/>
      <c r="B126" s="39"/>
      <c r="C126" s="40"/>
      <c r="D126" s="221" t="s">
        <v>128</v>
      </c>
      <c r="E126" s="40"/>
      <c r="F126" s="222" t="s">
        <v>186</v>
      </c>
      <c r="G126" s="40"/>
      <c r="H126" s="40"/>
      <c r="I126" s="218"/>
      <c r="J126" s="40"/>
      <c r="K126" s="40"/>
      <c r="L126" s="44"/>
      <c r="M126" s="224"/>
      <c r="N126" s="225"/>
      <c r="O126" s="226"/>
      <c r="P126" s="226"/>
      <c r="Q126" s="226"/>
      <c r="R126" s="226"/>
      <c r="S126" s="226"/>
      <c r="T126" s="226"/>
      <c r="U126" s="227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128</v>
      </c>
      <c r="AU126" s="17" t="s">
        <v>82</v>
      </c>
    </row>
    <row r="127" s="2" customFormat="1" ht="6.96" customHeight="1">
      <c r="A127" s="38"/>
      <c r="B127" s="59"/>
      <c r="C127" s="60"/>
      <c r="D127" s="60"/>
      <c r="E127" s="60"/>
      <c r="F127" s="60"/>
      <c r="G127" s="60"/>
      <c r="H127" s="60"/>
      <c r="I127" s="60"/>
      <c r="J127" s="60"/>
      <c r="K127" s="60"/>
      <c r="L127" s="44"/>
      <c r="M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</sheetData>
  <sheetProtection sheet="1" autoFilter="0" formatColumns="0" formatRows="0" objects="1" scenarios="1" spinCount="100000" saltValue="yUQRTZlQGkKLr47nduzdq7iNBVgRPUpRWZxxb5IUH3wUmNgJEU4sWKuabC1pXv5fgFiQmXSpDVKnmwE0V4BEAw==" hashValue="qLdKVJY8mH5+S2drljrBJWanT7ISTG/F3MIO6G1x92C7v1PzVoy7SGqN8ROsy/op41siIzGsDTtzYVoQL4mUGQ==" algorithmName="SHA-512" password="CC35"/>
  <autoFilter ref="C82:K126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2/012103000"/>
    <hyperlink ref="F92" r:id="rId2" display="https://podminky.urs.cz/item/CS_URS_2023_02/012203000"/>
    <hyperlink ref="F96" r:id="rId3" display="https://podminky.urs.cz/item/CS_URS_2023_02/012303000"/>
    <hyperlink ref="F100" r:id="rId4" display="https://podminky.urs.cz/item/CS_URS_2023_02/013244000"/>
    <hyperlink ref="F104" r:id="rId5" display="https://podminky.urs.cz/item/CS_URS_2023_02/013254000"/>
    <hyperlink ref="F108" r:id="rId6" display="https://podminky.urs.cz/item/CS_URS_2023_02/013294000"/>
    <hyperlink ref="F113" r:id="rId7" display="https://podminky.urs.cz/item/CS_URS_2023_02/030001000"/>
    <hyperlink ref="F117" r:id="rId8" display="https://podminky.urs.cz/item/CS_URS_2023_02/034303000"/>
    <hyperlink ref="F121" r:id="rId9" display="https://podminky.urs.cz/item/CS_URS_2023_02/034503000"/>
    <hyperlink ref="F126" r:id="rId10" display="https://podminky.urs.cz/item/CS_URS_2023_02/073002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="1" customFormat="1" ht="24.96" customHeight="1">
      <c r="B4" s="20"/>
      <c r="D4" s="130" t="s">
        <v>89</v>
      </c>
      <c r="L4" s="20"/>
      <c r="M4" s="13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32" t="s">
        <v>16</v>
      </c>
      <c r="L6" s="20"/>
    </row>
    <row r="7" s="1" customFormat="1" ht="16.5" customHeight="1">
      <c r="B7" s="20"/>
      <c r="E7" s="133" t="str">
        <f>'Rekapitulace stavby'!K6</f>
        <v>Karlovy Vary, ulice Rolavská - parkování, část 000, 101, 102</v>
      </c>
      <c r="F7" s="132"/>
      <c r="G7" s="132"/>
      <c r="H7" s="132"/>
      <c r="L7" s="20"/>
    </row>
    <row r="8" s="2" customFormat="1" ht="12" customHeight="1">
      <c r="A8" s="38"/>
      <c r="B8" s="44"/>
      <c r="C8" s="38"/>
      <c r="D8" s="132" t="s">
        <v>90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5" t="s">
        <v>187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11. 12. 2023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ROUND(J89,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ROUND((SUM(BE89:BE583)),  2)</f>
        <v>0</v>
      </c>
      <c r="G33" s="38"/>
      <c r="H33" s="38"/>
      <c r="I33" s="148">
        <v>0.20999999999999999</v>
      </c>
      <c r="J33" s="147">
        <f>ROUND(((SUM(BE89:BE583))*I33),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44</v>
      </c>
      <c r="F34" s="147">
        <f>ROUND((SUM(BF89:BF583)),  2)</f>
        <v>0</v>
      </c>
      <c r="G34" s="38"/>
      <c r="H34" s="38"/>
      <c r="I34" s="148">
        <v>0.14999999999999999</v>
      </c>
      <c r="J34" s="147">
        <f>ROUND(((SUM(BF89:BF583))*I34),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45</v>
      </c>
      <c r="F35" s="147">
        <f>ROUND((SUM(BG89:BG583)),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46</v>
      </c>
      <c r="F36" s="147">
        <f>ROUND((SUM(BH89:BH583)),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47</v>
      </c>
      <c r="F37" s="147">
        <f>ROUND((SUM(BI89:BI583)),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92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60" t="str">
        <f>E7</f>
        <v>Karlovy Vary, ulice Rolavská - parkování, část 000, 101, 102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90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SO 101 - MK Rolavská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>MK Rolavská</v>
      </c>
      <c r="G52" s="40"/>
      <c r="H52" s="40"/>
      <c r="I52" s="32" t="s">
        <v>23</v>
      </c>
      <c r="J52" s="72" t="str">
        <f>IF(J12="","",J12)</f>
        <v>11. 12. 2023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Statutární město Karlovy Vary</v>
      </c>
      <c r="G54" s="40"/>
      <c r="H54" s="40"/>
      <c r="I54" s="32" t="s">
        <v>31</v>
      </c>
      <c r="J54" s="36" t="str">
        <f>E21</f>
        <v>Ing. Tomáš Štembera Petráň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Tomáš Vozábal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61" t="s">
        <v>93</v>
      </c>
      <c r="D57" s="162"/>
      <c r="E57" s="162"/>
      <c r="F57" s="162"/>
      <c r="G57" s="162"/>
      <c r="H57" s="162"/>
      <c r="I57" s="162"/>
      <c r="J57" s="163" t="s">
        <v>94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J89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95</v>
      </c>
    </row>
    <row r="60" s="9" customFormat="1" ht="24.96" customHeight="1">
      <c r="A60" s="9"/>
      <c r="B60" s="165"/>
      <c r="C60" s="166"/>
      <c r="D60" s="167" t="s">
        <v>188</v>
      </c>
      <c r="E60" s="168"/>
      <c r="F60" s="168"/>
      <c r="G60" s="168"/>
      <c r="H60" s="168"/>
      <c r="I60" s="168"/>
      <c r="J60" s="169">
        <f>J90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1"/>
      <c r="C61" s="172"/>
      <c r="D61" s="173" t="s">
        <v>189</v>
      </c>
      <c r="E61" s="174"/>
      <c r="F61" s="174"/>
      <c r="G61" s="174"/>
      <c r="H61" s="174"/>
      <c r="I61" s="174"/>
      <c r="J61" s="175">
        <f>J91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1"/>
      <c r="C62" s="172"/>
      <c r="D62" s="173" t="s">
        <v>190</v>
      </c>
      <c r="E62" s="174"/>
      <c r="F62" s="174"/>
      <c r="G62" s="174"/>
      <c r="H62" s="174"/>
      <c r="I62" s="174"/>
      <c r="J62" s="175">
        <f>J289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1"/>
      <c r="C63" s="172"/>
      <c r="D63" s="173" t="s">
        <v>191</v>
      </c>
      <c r="E63" s="174"/>
      <c r="F63" s="174"/>
      <c r="G63" s="174"/>
      <c r="H63" s="174"/>
      <c r="I63" s="174"/>
      <c r="J63" s="175">
        <f>J312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1"/>
      <c r="C64" s="172"/>
      <c r="D64" s="173" t="s">
        <v>192</v>
      </c>
      <c r="E64" s="174"/>
      <c r="F64" s="174"/>
      <c r="G64" s="174"/>
      <c r="H64" s="174"/>
      <c r="I64" s="174"/>
      <c r="J64" s="175">
        <f>J382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1"/>
      <c r="C65" s="172"/>
      <c r="D65" s="173" t="s">
        <v>193</v>
      </c>
      <c r="E65" s="174"/>
      <c r="F65" s="174"/>
      <c r="G65" s="174"/>
      <c r="H65" s="174"/>
      <c r="I65" s="174"/>
      <c r="J65" s="175">
        <f>J405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1"/>
      <c r="C66" s="172"/>
      <c r="D66" s="173" t="s">
        <v>194</v>
      </c>
      <c r="E66" s="174"/>
      <c r="F66" s="174"/>
      <c r="G66" s="174"/>
      <c r="H66" s="174"/>
      <c r="I66" s="174"/>
      <c r="J66" s="175">
        <f>J542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1"/>
      <c r="C67" s="172"/>
      <c r="D67" s="173" t="s">
        <v>195</v>
      </c>
      <c r="E67" s="174"/>
      <c r="F67" s="174"/>
      <c r="G67" s="174"/>
      <c r="H67" s="174"/>
      <c r="I67" s="174"/>
      <c r="J67" s="175">
        <f>J569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65"/>
      <c r="C68" s="166"/>
      <c r="D68" s="167" t="s">
        <v>196</v>
      </c>
      <c r="E68" s="168"/>
      <c r="F68" s="168"/>
      <c r="G68" s="168"/>
      <c r="H68" s="168"/>
      <c r="I68" s="168"/>
      <c r="J68" s="169">
        <f>J573</f>
        <v>0</v>
      </c>
      <c r="K68" s="166"/>
      <c r="L68" s="1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71"/>
      <c r="C69" s="172"/>
      <c r="D69" s="173" t="s">
        <v>197</v>
      </c>
      <c r="E69" s="174"/>
      <c r="F69" s="174"/>
      <c r="G69" s="174"/>
      <c r="H69" s="174"/>
      <c r="I69" s="174"/>
      <c r="J69" s="175">
        <f>J574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="2" customFormat="1" ht="6.96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100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40"/>
      <c r="D79" s="40"/>
      <c r="E79" s="160" t="str">
        <f>E7</f>
        <v>Karlovy Vary, ulice Rolavská - parkování, část 000, 101, 102</v>
      </c>
      <c r="F79" s="32"/>
      <c r="G79" s="32"/>
      <c r="H79" s="32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2" customHeight="1">
      <c r="A80" s="38"/>
      <c r="B80" s="39"/>
      <c r="C80" s="32" t="s">
        <v>90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6.5" customHeight="1">
      <c r="A81" s="38"/>
      <c r="B81" s="39"/>
      <c r="C81" s="40"/>
      <c r="D81" s="40"/>
      <c r="E81" s="69" t="str">
        <f>E9</f>
        <v>SO 101 - MK Rolavská</v>
      </c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6.96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2" customHeight="1">
      <c r="A83" s="38"/>
      <c r="B83" s="39"/>
      <c r="C83" s="32" t="s">
        <v>21</v>
      </c>
      <c r="D83" s="40"/>
      <c r="E83" s="40"/>
      <c r="F83" s="27" t="str">
        <f>F12</f>
        <v>MK Rolavská</v>
      </c>
      <c r="G83" s="40"/>
      <c r="H83" s="40"/>
      <c r="I83" s="32" t="s">
        <v>23</v>
      </c>
      <c r="J83" s="72" t="str">
        <f>IF(J12="","",J12)</f>
        <v>11. 12. 2023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5.65" customHeight="1">
      <c r="A85" s="38"/>
      <c r="B85" s="39"/>
      <c r="C85" s="32" t="s">
        <v>25</v>
      </c>
      <c r="D85" s="40"/>
      <c r="E85" s="40"/>
      <c r="F85" s="27" t="str">
        <f>E15</f>
        <v>Statutární město Karlovy Vary</v>
      </c>
      <c r="G85" s="40"/>
      <c r="H85" s="40"/>
      <c r="I85" s="32" t="s">
        <v>31</v>
      </c>
      <c r="J85" s="36" t="str">
        <f>E21</f>
        <v>Ing. Tomáš Štembera Petráň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5.15" customHeight="1">
      <c r="A86" s="38"/>
      <c r="B86" s="39"/>
      <c r="C86" s="32" t="s">
        <v>29</v>
      </c>
      <c r="D86" s="40"/>
      <c r="E86" s="40"/>
      <c r="F86" s="27" t="str">
        <f>IF(E18="","",E18)</f>
        <v>Vyplň údaj</v>
      </c>
      <c r="G86" s="40"/>
      <c r="H86" s="40"/>
      <c r="I86" s="32" t="s">
        <v>34</v>
      </c>
      <c r="J86" s="36" t="str">
        <f>E24</f>
        <v>Tomáš Vozábal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0.32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11" customFormat="1" ht="29.28" customHeight="1">
      <c r="A88" s="177"/>
      <c r="B88" s="178"/>
      <c r="C88" s="179" t="s">
        <v>101</v>
      </c>
      <c r="D88" s="180" t="s">
        <v>57</v>
      </c>
      <c r="E88" s="180" t="s">
        <v>53</v>
      </c>
      <c r="F88" s="180" t="s">
        <v>54</v>
      </c>
      <c r="G88" s="180" t="s">
        <v>102</v>
      </c>
      <c r="H88" s="180" t="s">
        <v>103</v>
      </c>
      <c r="I88" s="180" t="s">
        <v>104</v>
      </c>
      <c r="J88" s="180" t="s">
        <v>94</v>
      </c>
      <c r="K88" s="181" t="s">
        <v>105</v>
      </c>
      <c r="L88" s="182"/>
      <c r="M88" s="92" t="s">
        <v>19</v>
      </c>
      <c r="N88" s="93" t="s">
        <v>42</v>
      </c>
      <c r="O88" s="93" t="s">
        <v>106</v>
      </c>
      <c r="P88" s="93" t="s">
        <v>107</v>
      </c>
      <c r="Q88" s="93" t="s">
        <v>108</v>
      </c>
      <c r="R88" s="93" t="s">
        <v>109</v>
      </c>
      <c r="S88" s="93" t="s">
        <v>110</v>
      </c>
      <c r="T88" s="93" t="s">
        <v>111</v>
      </c>
      <c r="U88" s="94" t="s">
        <v>112</v>
      </c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</row>
    <row r="89" s="2" customFormat="1" ht="22.8" customHeight="1">
      <c r="A89" s="38"/>
      <c r="B89" s="39"/>
      <c r="C89" s="99" t="s">
        <v>113</v>
      </c>
      <c r="D89" s="40"/>
      <c r="E89" s="40"/>
      <c r="F89" s="40"/>
      <c r="G89" s="40"/>
      <c r="H89" s="40"/>
      <c r="I89" s="40"/>
      <c r="J89" s="183">
        <f>BK89</f>
        <v>0</v>
      </c>
      <c r="K89" s="40"/>
      <c r="L89" s="44"/>
      <c r="M89" s="95"/>
      <c r="N89" s="184"/>
      <c r="O89" s="96"/>
      <c r="P89" s="185">
        <f>P90+P573</f>
        <v>0</v>
      </c>
      <c r="Q89" s="96"/>
      <c r="R89" s="185">
        <f>R90+R573</f>
        <v>195.14667817</v>
      </c>
      <c r="S89" s="96"/>
      <c r="T89" s="185">
        <f>T90+T573</f>
        <v>446.72647999999998</v>
      </c>
      <c r="U89" s="97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71</v>
      </c>
      <c r="AU89" s="17" t="s">
        <v>95</v>
      </c>
      <c r="BK89" s="186">
        <f>BK90+BK573</f>
        <v>0</v>
      </c>
    </row>
    <row r="90" s="12" customFormat="1" ht="25.92" customHeight="1">
      <c r="A90" s="12"/>
      <c r="B90" s="187"/>
      <c r="C90" s="188"/>
      <c r="D90" s="189" t="s">
        <v>71</v>
      </c>
      <c r="E90" s="190" t="s">
        <v>198</v>
      </c>
      <c r="F90" s="190" t="s">
        <v>199</v>
      </c>
      <c r="G90" s="188"/>
      <c r="H90" s="188"/>
      <c r="I90" s="191"/>
      <c r="J90" s="192">
        <f>BK90</f>
        <v>0</v>
      </c>
      <c r="K90" s="188"/>
      <c r="L90" s="193"/>
      <c r="M90" s="194"/>
      <c r="N90" s="195"/>
      <c r="O90" s="195"/>
      <c r="P90" s="196">
        <f>P91+P289+P312+P382+P405+P542+P569</f>
        <v>0</v>
      </c>
      <c r="Q90" s="195"/>
      <c r="R90" s="196">
        <f>R91+R289+R312+R382+R405+R542+R569</f>
        <v>195.13122217</v>
      </c>
      <c r="S90" s="195"/>
      <c r="T90" s="196">
        <f>T91+T289+T312+T382+T405+T542+T569</f>
        <v>446.72647999999998</v>
      </c>
      <c r="U90" s="197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8" t="s">
        <v>80</v>
      </c>
      <c r="AT90" s="199" t="s">
        <v>71</v>
      </c>
      <c r="AU90" s="199" t="s">
        <v>72</v>
      </c>
      <c r="AY90" s="198" t="s">
        <v>117</v>
      </c>
      <c r="BK90" s="200">
        <f>BK91+BK289+BK312+BK382+BK405+BK542+BK569</f>
        <v>0</v>
      </c>
    </row>
    <row r="91" s="12" customFormat="1" ht="22.8" customHeight="1">
      <c r="A91" s="12"/>
      <c r="B91" s="187"/>
      <c r="C91" s="188"/>
      <c r="D91" s="189" t="s">
        <v>71</v>
      </c>
      <c r="E91" s="201" t="s">
        <v>80</v>
      </c>
      <c r="F91" s="201" t="s">
        <v>200</v>
      </c>
      <c r="G91" s="188"/>
      <c r="H91" s="188"/>
      <c r="I91" s="191"/>
      <c r="J91" s="202">
        <f>BK91</f>
        <v>0</v>
      </c>
      <c r="K91" s="188"/>
      <c r="L91" s="193"/>
      <c r="M91" s="194"/>
      <c r="N91" s="195"/>
      <c r="O91" s="195"/>
      <c r="P91" s="196">
        <f>SUM(P92:P288)</f>
        <v>0</v>
      </c>
      <c r="Q91" s="195"/>
      <c r="R91" s="196">
        <f>SUM(R92:R288)</f>
        <v>0.16623000000000002</v>
      </c>
      <c r="S91" s="195"/>
      <c r="T91" s="196">
        <f>SUM(T92:T288)</f>
        <v>441.62399999999997</v>
      </c>
      <c r="U91" s="197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8" t="s">
        <v>80</v>
      </c>
      <c r="AT91" s="199" t="s">
        <v>71</v>
      </c>
      <c r="AU91" s="199" t="s">
        <v>80</v>
      </c>
      <c r="AY91" s="198" t="s">
        <v>117</v>
      </c>
      <c r="BK91" s="200">
        <f>SUM(BK92:BK288)</f>
        <v>0</v>
      </c>
    </row>
    <row r="92" s="2" customFormat="1" ht="37.8" customHeight="1">
      <c r="A92" s="38"/>
      <c r="B92" s="39"/>
      <c r="C92" s="203" t="s">
        <v>80</v>
      </c>
      <c r="D92" s="203" t="s">
        <v>120</v>
      </c>
      <c r="E92" s="204" t="s">
        <v>201</v>
      </c>
      <c r="F92" s="205" t="s">
        <v>202</v>
      </c>
      <c r="G92" s="206" t="s">
        <v>203</v>
      </c>
      <c r="H92" s="207">
        <v>38</v>
      </c>
      <c r="I92" s="208"/>
      <c r="J92" s="209">
        <f>ROUND(I92*H92,2)</f>
        <v>0</v>
      </c>
      <c r="K92" s="205" t="s">
        <v>124</v>
      </c>
      <c r="L92" s="44"/>
      <c r="M92" s="210" t="s">
        <v>19</v>
      </c>
      <c r="N92" s="211" t="s">
        <v>43</v>
      </c>
      <c r="O92" s="84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2">
        <f>S92*H92</f>
        <v>0</v>
      </c>
      <c r="U92" s="213" t="s">
        <v>19</v>
      </c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4" t="s">
        <v>143</v>
      </c>
      <c r="AT92" s="214" t="s">
        <v>120</v>
      </c>
      <c r="AU92" s="214" t="s">
        <v>82</v>
      </c>
      <c r="AY92" s="17" t="s">
        <v>117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7" t="s">
        <v>80</v>
      </c>
      <c r="BK92" s="215">
        <f>ROUND(I92*H92,2)</f>
        <v>0</v>
      </c>
      <c r="BL92" s="17" t="s">
        <v>143</v>
      </c>
      <c r="BM92" s="214" t="s">
        <v>204</v>
      </c>
    </row>
    <row r="93" s="2" customFormat="1">
      <c r="A93" s="38"/>
      <c r="B93" s="39"/>
      <c r="C93" s="40"/>
      <c r="D93" s="216" t="s">
        <v>127</v>
      </c>
      <c r="E93" s="40"/>
      <c r="F93" s="217" t="s">
        <v>205</v>
      </c>
      <c r="G93" s="40"/>
      <c r="H93" s="40"/>
      <c r="I93" s="218"/>
      <c r="J93" s="40"/>
      <c r="K93" s="40"/>
      <c r="L93" s="44"/>
      <c r="M93" s="219"/>
      <c r="N93" s="220"/>
      <c r="O93" s="84"/>
      <c r="P93" s="84"/>
      <c r="Q93" s="84"/>
      <c r="R93" s="84"/>
      <c r="S93" s="84"/>
      <c r="T93" s="84"/>
      <c r="U93" s="85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127</v>
      </c>
      <c r="AU93" s="17" t="s">
        <v>82</v>
      </c>
    </row>
    <row r="94" s="2" customFormat="1">
      <c r="A94" s="38"/>
      <c r="B94" s="39"/>
      <c r="C94" s="40"/>
      <c r="D94" s="221" t="s">
        <v>128</v>
      </c>
      <c r="E94" s="40"/>
      <c r="F94" s="222" t="s">
        <v>206</v>
      </c>
      <c r="G94" s="40"/>
      <c r="H94" s="40"/>
      <c r="I94" s="218"/>
      <c r="J94" s="40"/>
      <c r="K94" s="40"/>
      <c r="L94" s="44"/>
      <c r="M94" s="219"/>
      <c r="N94" s="220"/>
      <c r="O94" s="84"/>
      <c r="P94" s="84"/>
      <c r="Q94" s="84"/>
      <c r="R94" s="84"/>
      <c r="S94" s="84"/>
      <c r="T94" s="84"/>
      <c r="U94" s="85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128</v>
      </c>
      <c r="AU94" s="17" t="s">
        <v>82</v>
      </c>
    </row>
    <row r="95" s="2" customFormat="1">
      <c r="A95" s="38"/>
      <c r="B95" s="39"/>
      <c r="C95" s="40"/>
      <c r="D95" s="216" t="s">
        <v>130</v>
      </c>
      <c r="E95" s="40"/>
      <c r="F95" s="223" t="s">
        <v>207</v>
      </c>
      <c r="G95" s="40"/>
      <c r="H95" s="40"/>
      <c r="I95" s="218"/>
      <c r="J95" s="40"/>
      <c r="K95" s="40"/>
      <c r="L95" s="44"/>
      <c r="M95" s="219"/>
      <c r="N95" s="220"/>
      <c r="O95" s="84"/>
      <c r="P95" s="84"/>
      <c r="Q95" s="84"/>
      <c r="R95" s="84"/>
      <c r="S95" s="84"/>
      <c r="T95" s="84"/>
      <c r="U95" s="85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130</v>
      </c>
      <c r="AU95" s="17" t="s">
        <v>82</v>
      </c>
    </row>
    <row r="96" s="13" customFormat="1">
      <c r="A96" s="13"/>
      <c r="B96" s="228"/>
      <c r="C96" s="229"/>
      <c r="D96" s="216" t="s">
        <v>208</v>
      </c>
      <c r="E96" s="230" t="s">
        <v>19</v>
      </c>
      <c r="F96" s="231" t="s">
        <v>209</v>
      </c>
      <c r="G96" s="229"/>
      <c r="H96" s="230" t="s">
        <v>19</v>
      </c>
      <c r="I96" s="232"/>
      <c r="J96" s="229"/>
      <c r="K96" s="229"/>
      <c r="L96" s="233"/>
      <c r="M96" s="234"/>
      <c r="N96" s="235"/>
      <c r="O96" s="235"/>
      <c r="P96" s="235"/>
      <c r="Q96" s="235"/>
      <c r="R96" s="235"/>
      <c r="S96" s="235"/>
      <c r="T96" s="235"/>
      <c r="U96" s="236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7" t="s">
        <v>208</v>
      </c>
      <c r="AU96" s="237" t="s">
        <v>82</v>
      </c>
      <c r="AV96" s="13" t="s">
        <v>80</v>
      </c>
      <c r="AW96" s="13" t="s">
        <v>33</v>
      </c>
      <c r="AX96" s="13" t="s">
        <v>72</v>
      </c>
      <c r="AY96" s="237" t="s">
        <v>117</v>
      </c>
    </row>
    <row r="97" s="13" customFormat="1">
      <c r="A97" s="13"/>
      <c r="B97" s="228"/>
      <c r="C97" s="229"/>
      <c r="D97" s="216" t="s">
        <v>208</v>
      </c>
      <c r="E97" s="230" t="s">
        <v>19</v>
      </c>
      <c r="F97" s="231" t="s">
        <v>210</v>
      </c>
      <c r="G97" s="229"/>
      <c r="H97" s="230" t="s">
        <v>19</v>
      </c>
      <c r="I97" s="232"/>
      <c r="J97" s="229"/>
      <c r="K97" s="229"/>
      <c r="L97" s="233"/>
      <c r="M97" s="234"/>
      <c r="N97" s="235"/>
      <c r="O97" s="235"/>
      <c r="P97" s="235"/>
      <c r="Q97" s="235"/>
      <c r="R97" s="235"/>
      <c r="S97" s="235"/>
      <c r="T97" s="235"/>
      <c r="U97" s="236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208</v>
      </c>
      <c r="AU97" s="237" t="s">
        <v>82</v>
      </c>
      <c r="AV97" s="13" t="s">
        <v>80</v>
      </c>
      <c r="AW97" s="13" t="s">
        <v>33</v>
      </c>
      <c r="AX97" s="13" t="s">
        <v>72</v>
      </c>
      <c r="AY97" s="237" t="s">
        <v>117</v>
      </c>
    </row>
    <row r="98" s="14" customFormat="1">
      <c r="A98" s="14"/>
      <c r="B98" s="238"/>
      <c r="C98" s="239"/>
      <c r="D98" s="216" t="s">
        <v>208</v>
      </c>
      <c r="E98" s="240" t="s">
        <v>19</v>
      </c>
      <c r="F98" s="241" t="s">
        <v>211</v>
      </c>
      <c r="G98" s="239"/>
      <c r="H98" s="242">
        <v>38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6"/>
      <c r="U98" s="247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8" t="s">
        <v>208</v>
      </c>
      <c r="AU98" s="248" t="s">
        <v>82</v>
      </c>
      <c r="AV98" s="14" t="s">
        <v>82</v>
      </c>
      <c r="AW98" s="14" t="s">
        <v>33</v>
      </c>
      <c r="AX98" s="14" t="s">
        <v>72</v>
      </c>
      <c r="AY98" s="248" t="s">
        <v>117</v>
      </c>
    </row>
    <row r="99" s="2" customFormat="1" ht="24.15" customHeight="1">
      <c r="A99" s="38"/>
      <c r="B99" s="39"/>
      <c r="C99" s="203" t="s">
        <v>82</v>
      </c>
      <c r="D99" s="203" t="s">
        <v>120</v>
      </c>
      <c r="E99" s="204" t="s">
        <v>212</v>
      </c>
      <c r="F99" s="205" t="s">
        <v>213</v>
      </c>
      <c r="G99" s="206" t="s">
        <v>203</v>
      </c>
      <c r="H99" s="207">
        <v>275</v>
      </c>
      <c r="I99" s="208"/>
      <c r="J99" s="209">
        <f>ROUND(I99*H99,2)</f>
        <v>0</v>
      </c>
      <c r="K99" s="205" t="s">
        <v>124</v>
      </c>
      <c r="L99" s="44"/>
      <c r="M99" s="210" t="s">
        <v>19</v>
      </c>
      <c r="N99" s="211" t="s">
        <v>43</v>
      </c>
      <c r="O99" s="84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2">
        <f>S99*H99</f>
        <v>0</v>
      </c>
      <c r="U99" s="213" t="s">
        <v>19</v>
      </c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4" t="s">
        <v>143</v>
      </c>
      <c r="AT99" s="214" t="s">
        <v>120</v>
      </c>
      <c r="AU99" s="214" t="s">
        <v>82</v>
      </c>
      <c r="AY99" s="17" t="s">
        <v>117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7" t="s">
        <v>80</v>
      </c>
      <c r="BK99" s="215">
        <f>ROUND(I99*H99,2)</f>
        <v>0</v>
      </c>
      <c r="BL99" s="17" t="s">
        <v>143</v>
      </c>
      <c r="BM99" s="214" t="s">
        <v>214</v>
      </c>
    </row>
    <row r="100" s="2" customFormat="1">
      <c r="A100" s="38"/>
      <c r="B100" s="39"/>
      <c r="C100" s="40"/>
      <c r="D100" s="216" t="s">
        <v>127</v>
      </c>
      <c r="E100" s="40"/>
      <c r="F100" s="217" t="s">
        <v>215</v>
      </c>
      <c r="G100" s="40"/>
      <c r="H100" s="40"/>
      <c r="I100" s="218"/>
      <c r="J100" s="40"/>
      <c r="K100" s="40"/>
      <c r="L100" s="44"/>
      <c r="M100" s="219"/>
      <c r="N100" s="220"/>
      <c r="O100" s="84"/>
      <c r="P100" s="84"/>
      <c r="Q100" s="84"/>
      <c r="R100" s="84"/>
      <c r="S100" s="84"/>
      <c r="T100" s="84"/>
      <c r="U100" s="85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127</v>
      </c>
      <c r="AU100" s="17" t="s">
        <v>82</v>
      </c>
    </row>
    <row r="101" s="2" customFormat="1">
      <c r="A101" s="38"/>
      <c r="B101" s="39"/>
      <c r="C101" s="40"/>
      <c r="D101" s="221" t="s">
        <v>128</v>
      </c>
      <c r="E101" s="40"/>
      <c r="F101" s="222" t="s">
        <v>216</v>
      </c>
      <c r="G101" s="40"/>
      <c r="H101" s="40"/>
      <c r="I101" s="218"/>
      <c r="J101" s="40"/>
      <c r="K101" s="40"/>
      <c r="L101" s="44"/>
      <c r="M101" s="219"/>
      <c r="N101" s="220"/>
      <c r="O101" s="84"/>
      <c r="P101" s="84"/>
      <c r="Q101" s="84"/>
      <c r="R101" s="84"/>
      <c r="S101" s="84"/>
      <c r="T101" s="84"/>
      <c r="U101" s="85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128</v>
      </c>
      <c r="AU101" s="17" t="s">
        <v>82</v>
      </c>
    </row>
    <row r="102" s="13" customFormat="1">
      <c r="A102" s="13"/>
      <c r="B102" s="228"/>
      <c r="C102" s="229"/>
      <c r="D102" s="216" t="s">
        <v>208</v>
      </c>
      <c r="E102" s="230" t="s">
        <v>19</v>
      </c>
      <c r="F102" s="231" t="s">
        <v>217</v>
      </c>
      <c r="G102" s="229"/>
      <c r="H102" s="230" t="s">
        <v>19</v>
      </c>
      <c r="I102" s="232"/>
      <c r="J102" s="229"/>
      <c r="K102" s="229"/>
      <c r="L102" s="233"/>
      <c r="M102" s="234"/>
      <c r="N102" s="235"/>
      <c r="O102" s="235"/>
      <c r="P102" s="235"/>
      <c r="Q102" s="235"/>
      <c r="R102" s="235"/>
      <c r="S102" s="235"/>
      <c r="T102" s="235"/>
      <c r="U102" s="236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208</v>
      </c>
      <c r="AU102" s="237" t="s">
        <v>82</v>
      </c>
      <c r="AV102" s="13" t="s">
        <v>80</v>
      </c>
      <c r="AW102" s="13" t="s">
        <v>33</v>
      </c>
      <c r="AX102" s="13" t="s">
        <v>72</v>
      </c>
      <c r="AY102" s="237" t="s">
        <v>117</v>
      </c>
    </row>
    <row r="103" s="13" customFormat="1">
      <c r="A103" s="13"/>
      <c r="B103" s="228"/>
      <c r="C103" s="229"/>
      <c r="D103" s="216" t="s">
        <v>208</v>
      </c>
      <c r="E103" s="230" t="s">
        <v>19</v>
      </c>
      <c r="F103" s="231" t="s">
        <v>218</v>
      </c>
      <c r="G103" s="229"/>
      <c r="H103" s="230" t="s">
        <v>19</v>
      </c>
      <c r="I103" s="232"/>
      <c r="J103" s="229"/>
      <c r="K103" s="229"/>
      <c r="L103" s="233"/>
      <c r="M103" s="234"/>
      <c r="N103" s="235"/>
      <c r="O103" s="235"/>
      <c r="P103" s="235"/>
      <c r="Q103" s="235"/>
      <c r="R103" s="235"/>
      <c r="S103" s="235"/>
      <c r="T103" s="235"/>
      <c r="U103" s="236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208</v>
      </c>
      <c r="AU103" s="237" t="s">
        <v>82</v>
      </c>
      <c r="AV103" s="13" t="s">
        <v>80</v>
      </c>
      <c r="AW103" s="13" t="s">
        <v>33</v>
      </c>
      <c r="AX103" s="13" t="s">
        <v>72</v>
      </c>
      <c r="AY103" s="237" t="s">
        <v>117</v>
      </c>
    </row>
    <row r="104" s="14" customFormat="1">
      <c r="A104" s="14"/>
      <c r="B104" s="238"/>
      <c r="C104" s="239"/>
      <c r="D104" s="216" t="s">
        <v>208</v>
      </c>
      <c r="E104" s="240" t="s">
        <v>19</v>
      </c>
      <c r="F104" s="241" t="s">
        <v>219</v>
      </c>
      <c r="G104" s="239"/>
      <c r="H104" s="242">
        <v>275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6"/>
      <c r="U104" s="247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8" t="s">
        <v>208</v>
      </c>
      <c r="AU104" s="248" t="s">
        <v>82</v>
      </c>
      <c r="AV104" s="14" t="s">
        <v>82</v>
      </c>
      <c r="AW104" s="14" t="s">
        <v>33</v>
      </c>
      <c r="AX104" s="14" t="s">
        <v>72</v>
      </c>
      <c r="AY104" s="248" t="s">
        <v>117</v>
      </c>
    </row>
    <row r="105" s="2" customFormat="1" ht="21.75" customHeight="1">
      <c r="A105" s="38"/>
      <c r="B105" s="39"/>
      <c r="C105" s="203" t="s">
        <v>137</v>
      </c>
      <c r="D105" s="203" t="s">
        <v>120</v>
      </c>
      <c r="E105" s="204" t="s">
        <v>220</v>
      </c>
      <c r="F105" s="205" t="s">
        <v>221</v>
      </c>
      <c r="G105" s="206" t="s">
        <v>176</v>
      </c>
      <c r="H105" s="207">
        <v>4</v>
      </c>
      <c r="I105" s="208"/>
      <c r="J105" s="209">
        <f>ROUND(I105*H105,2)</f>
        <v>0</v>
      </c>
      <c r="K105" s="205" t="s">
        <v>124</v>
      </c>
      <c r="L105" s="44"/>
      <c r="M105" s="210" t="s">
        <v>19</v>
      </c>
      <c r="N105" s="211" t="s">
        <v>43</v>
      </c>
      <c r="O105" s="84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2">
        <f>S105*H105</f>
        <v>0</v>
      </c>
      <c r="U105" s="213" t="s">
        <v>19</v>
      </c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4" t="s">
        <v>143</v>
      </c>
      <c r="AT105" s="214" t="s">
        <v>120</v>
      </c>
      <c r="AU105" s="214" t="s">
        <v>82</v>
      </c>
      <c r="AY105" s="17" t="s">
        <v>117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7" t="s">
        <v>80</v>
      </c>
      <c r="BK105" s="215">
        <f>ROUND(I105*H105,2)</f>
        <v>0</v>
      </c>
      <c r="BL105" s="17" t="s">
        <v>143</v>
      </c>
      <c r="BM105" s="214" t="s">
        <v>222</v>
      </c>
    </row>
    <row r="106" s="2" customFormat="1">
      <c r="A106" s="38"/>
      <c r="B106" s="39"/>
      <c r="C106" s="40"/>
      <c r="D106" s="216" t="s">
        <v>127</v>
      </c>
      <c r="E106" s="40"/>
      <c r="F106" s="217" t="s">
        <v>223</v>
      </c>
      <c r="G106" s="40"/>
      <c r="H106" s="40"/>
      <c r="I106" s="218"/>
      <c r="J106" s="40"/>
      <c r="K106" s="40"/>
      <c r="L106" s="44"/>
      <c r="M106" s="219"/>
      <c r="N106" s="220"/>
      <c r="O106" s="84"/>
      <c r="P106" s="84"/>
      <c r="Q106" s="84"/>
      <c r="R106" s="84"/>
      <c r="S106" s="84"/>
      <c r="T106" s="84"/>
      <c r="U106" s="85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127</v>
      </c>
      <c r="AU106" s="17" t="s">
        <v>82</v>
      </c>
    </row>
    <row r="107" s="2" customFormat="1">
      <c r="A107" s="38"/>
      <c r="B107" s="39"/>
      <c r="C107" s="40"/>
      <c r="D107" s="221" t="s">
        <v>128</v>
      </c>
      <c r="E107" s="40"/>
      <c r="F107" s="222" t="s">
        <v>224</v>
      </c>
      <c r="G107" s="40"/>
      <c r="H107" s="40"/>
      <c r="I107" s="218"/>
      <c r="J107" s="40"/>
      <c r="K107" s="40"/>
      <c r="L107" s="44"/>
      <c r="M107" s="219"/>
      <c r="N107" s="220"/>
      <c r="O107" s="84"/>
      <c r="P107" s="84"/>
      <c r="Q107" s="84"/>
      <c r="R107" s="84"/>
      <c r="S107" s="84"/>
      <c r="T107" s="84"/>
      <c r="U107" s="85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128</v>
      </c>
      <c r="AU107" s="17" t="s">
        <v>82</v>
      </c>
    </row>
    <row r="108" s="2" customFormat="1">
      <c r="A108" s="38"/>
      <c r="B108" s="39"/>
      <c r="C108" s="40"/>
      <c r="D108" s="216" t="s">
        <v>130</v>
      </c>
      <c r="E108" s="40"/>
      <c r="F108" s="223" t="s">
        <v>207</v>
      </c>
      <c r="G108" s="40"/>
      <c r="H108" s="40"/>
      <c r="I108" s="218"/>
      <c r="J108" s="40"/>
      <c r="K108" s="40"/>
      <c r="L108" s="44"/>
      <c r="M108" s="219"/>
      <c r="N108" s="220"/>
      <c r="O108" s="84"/>
      <c r="P108" s="84"/>
      <c r="Q108" s="84"/>
      <c r="R108" s="84"/>
      <c r="S108" s="84"/>
      <c r="T108" s="84"/>
      <c r="U108" s="85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130</v>
      </c>
      <c r="AU108" s="17" t="s">
        <v>82</v>
      </c>
    </row>
    <row r="109" s="13" customFormat="1">
      <c r="A109" s="13"/>
      <c r="B109" s="228"/>
      <c r="C109" s="229"/>
      <c r="D109" s="216" t="s">
        <v>208</v>
      </c>
      <c r="E109" s="230" t="s">
        <v>19</v>
      </c>
      <c r="F109" s="231" t="s">
        <v>209</v>
      </c>
      <c r="G109" s="229"/>
      <c r="H109" s="230" t="s">
        <v>19</v>
      </c>
      <c r="I109" s="232"/>
      <c r="J109" s="229"/>
      <c r="K109" s="229"/>
      <c r="L109" s="233"/>
      <c r="M109" s="234"/>
      <c r="N109" s="235"/>
      <c r="O109" s="235"/>
      <c r="P109" s="235"/>
      <c r="Q109" s="235"/>
      <c r="R109" s="235"/>
      <c r="S109" s="235"/>
      <c r="T109" s="235"/>
      <c r="U109" s="236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208</v>
      </c>
      <c r="AU109" s="237" t="s">
        <v>82</v>
      </c>
      <c r="AV109" s="13" t="s">
        <v>80</v>
      </c>
      <c r="AW109" s="13" t="s">
        <v>33</v>
      </c>
      <c r="AX109" s="13" t="s">
        <v>72</v>
      </c>
      <c r="AY109" s="237" t="s">
        <v>117</v>
      </c>
    </row>
    <row r="110" s="13" customFormat="1">
      <c r="A110" s="13"/>
      <c r="B110" s="228"/>
      <c r="C110" s="229"/>
      <c r="D110" s="216" t="s">
        <v>208</v>
      </c>
      <c r="E110" s="230" t="s">
        <v>19</v>
      </c>
      <c r="F110" s="231" t="s">
        <v>225</v>
      </c>
      <c r="G110" s="229"/>
      <c r="H110" s="230" t="s">
        <v>19</v>
      </c>
      <c r="I110" s="232"/>
      <c r="J110" s="229"/>
      <c r="K110" s="229"/>
      <c r="L110" s="233"/>
      <c r="M110" s="234"/>
      <c r="N110" s="235"/>
      <c r="O110" s="235"/>
      <c r="P110" s="235"/>
      <c r="Q110" s="235"/>
      <c r="R110" s="235"/>
      <c r="S110" s="235"/>
      <c r="T110" s="235"/>
      <c r="U110" s="236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208</v>
      </c>
      <c r="AU110" s="237" t="s">
        <v>82</v>
      </c>
      <c r="AV110" s="13" t="s">
        <v>80</v>
      </c>
      <c r="AW110" s="13" t="s">
        <v>33</v>
      </c>
      <c r="AX110" s="13" t="s">
        <v>72</v>
      </c>
      <c r="AY110" s="237" t="s">
        <v>117</v>
      </c>
    </row>
    <row r="111" s="14" customFormat="1">
      <c r="A111" s="14"/>
      <c r="B111" s="238"/>
      <c r="C111" s="239"/>
      <c r="D111" s="216" t="s">
        <v>208</v>
      </c>
      <c r="E111" s="240" t="s">
        <v>19</v>
      </c>
      <c r="F111" s="241" t="s">
        <v>226</v>
      </c>
      <c r="G111" s="239"/>
      <c r="H111" s="242">
        <v>4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6"/>
      <c r="U111" s="247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8" t="s">
        <v>208</v>
      </c>
      <c r="AU111" s="248" t="s">
        <v>82</v>
      </c>
      <c r="AV111" s="14" t="s">
        <v>82</v>
      </c>
      <c r="AW111" s="14" t="s">
        <v>33</v>
      </c>
      <c r="AX111" s="14" t="s">
        <v>72</v>
      </c>
      <c r="AY111" s="248" t="s">
        <v>117</v>
      </c>
    </row>
    <row r="112" s="2" customFormat="1" ht="21.75" customHeight="1">
      <c r="A112" s="38"/>
      <c r="B112" s="39"/>
      <c r="C112" s="203" t="s">
        <v>143</v>
      </c>
      <c r="D112" s="203" t="s">
        <v>120</v>
      </c>
      <c r="E112" s="204" t="s">
        <v>227</v>
      </c>
      <c r="F112" s="205" t="s">
        <v>228</v>
      </c>
      <c r="G112" s="206" t="s">
        <v>176</v>
      </c>
      <c r="H112" s="207">
        <v>2</v>
      </c>
      <c r="I112" s="208"/>
      <c r="J112" s="209">
        <f>ROUND(I112*H112,2)</f>
        <v>0</v>
      </c>
      <c r="K112" s="205" t="s">
        <v>124</v>
      </c>
      <c r="L112" s="44"/>
      <c r="M112" s="210" t="s">
        <v>19</v>
      </c>
      <c r="N112" s="211" t="s">
        <v>43</v>
      </c>
      <c r="O112" s="84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2">
        <f>S112*H112</f>
        <v>0</v>
      </c>
      <c r="U112" s="213" t="s">
        <v>19</v>
      </c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4" t="s">
        <v>143</v>
      </c>
      <c r="AT112" s="214" t="s">
        <v>120</v>
      </c>
      <c r="AU112" s="214" t="s">
        <v>82</v>
      </c>
      <c r="AY112" s="17" t="s">
        <v>117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7" t="s">
        <v>80</v>
      </c>
      <c r="BK112" s="215">
        <f>ROUND(I112*H112,2)</f>
        <v>0</v>
      </c>
      <c r="BL112" s="17" t="s">
        <v>143</v>
      </c>
      <c r="BM112" s="214" t="s">
        <v>229</v>
      </c>
    </row>
    <row r="113" s="2" customFormat="1">
      <c r="A113" s="38"/>
      <c r="B113" s="39"/>
      <c r="C113" s="40"/>
      <c r="D113" s="216" t="s">
        <v>127</v>
      </c>
      <c r="E113" s="40"/>
      <c r="F113" s="217" t="s">
        <v>230</v>
      </c>
      <c r="G113" s="40"/>
      <c r="H113" s="40"/>
      <c r="I113" s="218"/>
      <c r="J113" s="40"/>
      <c r="K113" s="40"/>
      <c r="L113" s="44"/>
      <c r="M113" s="219"/>
      <c r="N113" s="220"/>
      <c r="O113" s="84"/>
      <c r="P113" s="84"/>
      <c r="Q113" s="84"/>
      <c r="R113" s="84"/>
      <c r="S113" s="84"/>
      <c r="T113" s="84"/>
      <c r="U113" s="85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127</v>
      </c>
      <c r="AU113" s="17" t="s">
        <v>82</v>
      </c>
    </row>
    <row r="114" s="2" customFormat="1">
      <c r="A114" s="38"/>
      <c r="B114" s="39"/>
      <c r="C114" s="40"/>
      <c r="D114" s="221" t="s">
        <v>128</v>
      </c>
      <c r="E114" s="40"/>
      <c r="F114" s="222" t="s">
        <v>231</v>
      </c>
      <c r="G114" s="40"/>
      <c r="H114" s="40"/>
      <c r="I114" s="218"/>
      <c r="J114" s="40"/>
      <c r="K114" s="40"/>
      <c r="L114" s="44"/>
      <c r="M114" s="219"/>
      <c r="N114" s="220"/>
      <c r="O114" s="84"/>
      <c r="P114" s="84"/>
      <c r="Q114" s="84"/>
      <c r="R114" s="84"/>
      <c r="S114" s="84"/>
      <c r="T114" s="84"/>
      <c r="U114" s="85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128</v>
      </c>
      <c r="AU114" s="17" t="s">
        <v>82</v>
      </c>
    </row>
    <row r="115" s="2" customFormat="1">
      <c r="A115" s="38"/>
      <c r="B115" s="39"/>
      <c r="C115" s="40"/>
      <c r="D115" s="216" t="s">
        <v>130</v>
      </c>
      <c r="E115" s="40"/>
      <c r="F115" s="223" t="s">
        <v>207</v>
      </c>
      <c r="G115" s="40"/>
      <c r="H115" s="40"/>
      <c r="I115" s="218"/>
      <c r="J115" s="40"/>
      <c r="K115" s="40"/>
      <c r="L115" s="44"/>
      <c r="M115" s="219"/>
      <c r="N115" s="220"/>
      <c r="O115" s="84"/>
      <c r="P115" s="84"/>
      <c r="Q115" s="84"/>
      <c r="R115" s="84"/>
      <c r="S115" s="84"/>
      <c r="T115" s="84"/>
      <c r="U115" s="85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130</v>
      </c>
      <c r="AU115" s="17" t="s">
        <v>82</v>
      </c>
    </row>
    <row r="116" s="13" customFormat="1">
      <c r="A116" s="13"/>
      <c r="B116" s="228"/>
      <c r="C116" s="229"/>
      <c r="D116" s="216" t="s">
        <v>208</v>
      </c>
      <c r="E116" s="230" t="s">
        <v>19</v>
      </c>
      <c r="F116" s="231" t="s">
        <v>209</v>
      </c>
      <c r="G116" s="229"/>
      <c r="H116" s="230" t="s">
        <v>19</v>
      </c>
      <c r="I116" s="232"/>
      <c r="J116" s="229"/>
      <c r="K116" s="229"/>
      <c r="L116" s="233"/>
      <c r="M116" s="234"/>
      <c r="N116" s="235"/>
      <c r="O116" s="235"/>
      <c r="P116" s="235"/>
      <c r="Q116" s="235"/>
      <c r="R116" s="235"/>
      <c r="S116" s="235"/>
      <c r="T116" s="235"/>
      <c r="U116" s="236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208</v>
      </c>
      <c r="AU116" s="237" t="s">
        <v>82</v>
      </c>
      <c r="AV116" s="13" t="s">
        <v>80</v>
      </c>
      <c r="AW116" s="13" t="s">
        <v>33</v>
      </c>
      <c r="AX116" s="13" t="s">
        <v>72</v>
      </c>
      <c r="AY116" s="237" t="s">
        <v>117</v>
      </c>
    </row>
    <row r="117" s="13" customFormat="1">
      <c r="A117" s="13"/>
      <c r="B117" s="228"/>
      <c r="C117" s="229"/>
      <c r="D117" s="216" t="s">
        <v>208</v>
      </c>
      <c r="E117" s="230" t="s">
        <v>19</v>
      </c>
      <c r="F117" s="231" t="s">
        <v>225</v>
      </c>
      <c r="G117" s="229"/>
      <c r="H117" s="230" t="s">
        <v>19</v>
      </c>
      <c r="I117" s="232"/>
      <c r="J117" s="229"/>
      <c r="K117" s="229"/>
      <c r="L117" s="233"/>
      <c r="M117" s="234"/>
      <c r="N117" s="235"/>
      <c r="O117" s="235"/>
      <c r="P117" s="235"/>
      <c r="Q117" s="235"/>
      <c r="R117" s="235"/>
      <c r="S117" s="235"/>
      <c r="T117" s="235"/>
      <c r="U117" s="236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208</v>
      </c>
      <c r="AU117" s="237" t="s">
        <v>82</v>
      </c>
      <c r="AV117" s="13" t="s">
        <v>80</v>
      </c>
      <c r="AW117" s="13" t="s">
        <v>33</v>
      </c>
      <c r="AX117" s="13" t="s">
        <v>72</v>
      </c>
      <c r="AY117" s="237" t="s">
        <v>117</v>
      </c>
    </row>
    <row r="118" s="14" customFormat="1">
      <c r="A118" s="14"/>
      <c r="B118" s="238"/>
      <c r="C118" s="239"/>
      <c r="D118" s="216" t="s">
        <v>208</v>
      </c>
      <c r="E118" s="240" t="s">
        <v>19</v>
      </c>
      <c r="F118" s="241" t="s">
        <v>232</v>
      </c>
      <c r="G118" s="239"/>
      <c r="H118" s="242">
        <v>2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6"/>
      <c r="U118" s="247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8" t="s">
        <v>208</v>
      </c>
      <c r="AU118" s="248" t="s">
        <v>82</v>
      </c>
      <c r="AV118" s="14" t="s">
        <v>82</v>
      </c>
      <c r="AW118" s="14" t="s">
        <v>33</v>
      </c>
      <c r="AX118" s="14" t="s">
        <v>72</v>
      </c>
      <c r="AY118" s="248" t="s">
        <v>117</v>
      </c>
    </row>
    <row r="119" s="2" customFormat="1" ht="21.75" customHeight="1">
      <c r="A119" s="38"/>
      <c r="B119" s="39"/>
      <c r="C119" s="203" t="s">
        <v>116</v>
      </c>
      <c r="D119" s="203" t="s">
        <v>120</v>
      </c>
      <c r="E119" s="204" t="s">
        <v>233</v>
      </c>
      <c r="F119" s="205" t="s">
        <v>234</v>
      </c>
      <c r="G119" s="206" t="s">
        <v>176</v>
      </c>
      <c r="H119" s="207">
        <v>1</v>
      </c>
      <c r="I119" s="208"/>
      <c r="J119" s="209">
        <f>ROUND(I119*H119,2)</f>
        <v>0</v>
      </c>
      <c r="K119" s="205" t="s">
        <v>124</v>
      </c>
      <c r="L119" s="44"/>
      <c r="M119" s="210" t="s">
        <v>19</v>
      </c>
      <c r="N119" s="211" t="s">
        <v>43</v>
      </c>
      <c r="O119" s="84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2">
        <f>S119*H119</f>
        <v>0</v>
      </c>
      <c r="U119" s="213" t="s">
        <v>19</v>
      </c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4" t="s">
        <v>143</v>
      </c>
      <c r="AT119" s="214" t="s">
        <v>120</v>
      </c>
      <c r="AU119" s="214" t="s">
        <v>82</v>
      </c>
      <c r="AY119" s="17" t="s">
        <v>117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7" t="s">
        <v>80</v>
      </c>
      <c r="BK119" s="215">
        <f>ROUND(I119*H119,2)</f>
        <v>0</v>
      </c>
      <c r="BL119" s="17" t="s">
        <v>143</v>
      </c>
      <c r="BM119" s="214" t="s">
        <v>235</v>
      </c>
    </row>
    <row r="120" s="2" customFormat="1">
      <c r="A120" s="38"/>
      <c r="B120" s="39"/>
      <c r="C120" s="40"/>
      <c r="D120" s="216" t="s">
        <v>127</v>
      </c>
      <c r="E120" s="40"/>
      <c r="F120" s="217" t="s">
        <v>236</v>
      </c>
      <c r="G120" s="40"/>
      <c r="H120" s="40"/>
      <c r="I120" s="218"/>
      <c r="J120" s="40"/>
      <c r="K120" s="40"/>
      <c r="L120" s="44"/>
      <c r="M120" s="219"/>
      <c r="N120" s="220"/>
      <c r="O120" s="84"/>
      <c r="P120" s="84"/>
      <c r="Q120" s="84"/>
      <c r="R120" s="84"/>
      <c r="S120" s="84"/>
      <c r="T120" s="84"/>
      <c r="U120" s="85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127</v>
      </c>
      <c r="AU120" s="17" t="s">
        <v>82</v>
      </c>
    </row>
    <row r="121" s="2" customFormat="1">
      <c r="A121" s="38"/>
      <c r="B121" s="39"/>
      <c r="C121" s="40"/>
      <c r="D121" s="221" t="s">
        <v>128</v>
      </c>
      <c r="E121" s="40"/>
      <c r="F121" s="222" t="s">
        <v>237</v>
      </c>
      <c r="G121" s="40"/>
      <c r="H121" s="40"/>
      <c r="I121" s="218"/>
      <c r="J121" s="40"/>
      <c r="K121" s="40"/>
      <c r="L121" s="44"/>
      <c r="M121" s="219"/>
      <c r="N121" s="220"/>
      <c r="O121" s="84"/>
      <c r="P121" s="84"/>
      <c r="Q121" s="84"/>
      <c r="R121" s="84"/>
      <c r="S121" s="84"/>
      <c r="T121" s="84"/>
      <c r="U121" s="85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128</v>
      </c>
      <c r="AU121" s="17" t="s">
        <v>82</v>
      </c>
    </row>
    <row r="122" s="2" customFormat="1">
      <c r="A122" s="38"/>
      <c r="B122" s="39"/>
      <c r="C122" s="40"/>
      <c r="D122" s="216" t="s">
        <v>130</v>
      </c>
      <c r="E122" s="40"/>
      <c r="F122" s="223" t="s">
        <v>207</v>
      </c>
      <c r="G122" s="40"/>
      <c r="H122" s="40"/>
      <c r="I122" s="218"/>
      <c r="J122" s="40"/>
      <c r="K122" s="40"/>
      <c r="L122" s="44"/>
      <c r="M122" s="219"/>
      <c r="N122" s="220"/>
      <c r="O122" s="84"/>
      <c r="P122" s="84"/>
      <c r="Q122" s="84"/>
      <c r="R122" s="84"/>
      <c r="S122" s="84"/>
      <c r="T122" s="84"/>
      <c r="U122" s="85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130</v>
      </c>
      <c r="AU122" s="17" t="s">
        <v>82</v>
      </c>
    </row>
    <row r="123" s="13" customFormat="1">
      <c r="A123" s="13"/>
      <c r="B123" s="228"/>
      <c r="C123" s="229"/>
      <c r="D123" s="216" t="s">
        <v>208</v>
      </c>
      <c r="E123" s="230" t="s">
        <v>19</v>
      </c>
      <c r="F123" s="231" t="s">
        <v>209</v>
      </c>
      <c r="G123" s="229"/>
      <c r="H123" s="230" t="s">
        <v>19</v>
      </c>
      <c r="I123" s="232"/>
      <c r="J123" s="229"/>
      <c r="K123" s="229"/>
      <c r="L123" s="233"/>
      <c r="M123" s="234"/>
      <c r="N123" s="235"/>
      <c r="O123" s="235"/>
      <c r="P123" s="235"/>
      <c r="Q123" s="235"/>
      <c r="R123" s="235"/>
      <c r="S123" s="235"/>
      <c r="T123" s="235"/>
      <c r="U123" s="236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208</v>
      </c>
      <c r="AU123" s="237" t="s">
        <v>82</v>
      </c>
      <c r="AV123" s="13" t="s">
        <v>80</v>
      </c>
      <c r="AW123" s="13" t="s">
        <v>33</v>
      </c>
      <c r="AX123" s="13" t="s">
        <v>72</v>
      </c>
      <c r="AY123" s="237" t="s">
        <v>117</v>
      </c>
    </row>
    <row r="124" s="13" customFormat="1">
      <c r="A124" s="13"/>
      <c r="B124" s="228"/>
      <c r="C124" s="229"/>
      <c r="D124" s="216" t="s">
        <v>208</v>
      </c>
      <c r="E124" s="230" t="s">
        <v>19</v>
      </c>
      <c r="F124" s="231" t="s">
        <v>225</v>
      </c>
      <c r="G124" s="229"/>
      <c r="H124" s="230" t="s">
        <v>19</v>
      </c>
      <c r="I124" s="232"/>
      <c r="J124" s="229"/>
      <c r="K124" s="229"/>
      <c r="L124" s="233"/>
      <c r="M124" s="234"/>
      <c r="N124" s="235"/>
      <c r="O124" s="235"/>
      <c r="P124" s="235"/>
      <c r="Q124" s="235"/>
      <c r="R124" s="235"/>
      <c r="S124" s="235"/>
      <c r="T124" s="235"/>
      <c r="U124" s="236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7" t="s">
        <v>208</v>
      </c>
      <c r="AU124" s="237" t="s">
        <v>82</v>
      </c>
      <c r="AV124" s="13" t="s">
        <v>80</v>
      </c>
      <c r="AW124" s="13" t="s">
        <v>33</v>
      </c>
      <c r="AX124" s="13" t="s">
        <v>72</v>
      </c>
      <c r="AY124" s="237" t="s">
        <v>117</v>
      </c>
    </row>
    <row r="125" s="14" customFormat="1">
      <c r="A125" s="14"/>
      <c r="B125" s="238"/>
      <c r="C125" s="239"/>
      <c r="D125" s="216" t="s">
        <v>208</v>
      </c>
      <c r="E125" s="240" t="s">
        <v>19</v>
      </c>
      <c r="F125" s="241" t="s">
        <v>238</v>
      </c>
      <c r="G125" s="239"/>
      <c r="H125" s="242">
        <v>1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6"/>
      <c r="U125" s="247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8" t="s">
        <v>208</v>
      </c>
      <c r="AU125" s="248" t="s">
        <v>82</v>
      </c>
      <c r="AV125" s="14" t="s">
        <v>82</v>
      </c>
      <c r="AW125" s="14" t="s">
        <v>33</v>
      </c>
      <c r="AX125" s="14" t="s">
        <v>72</v>
      </c>
      <c r="AY125" s="248" t="s">
        <v>117</v>
      </c>
    </row>
    <row r="126" s="2" customFormat="1" ht="33" customHeight="1">
      <c r="A126" s="38"/>
      <c r="B126" s="39"/>
      <c r="C126" s="203" t="s">
        <v>154</v>
      </c>
      <c r="D126" s="203" t="s">
        <v>120</v>
      </c>
      <c r="E126" s="204" t="s">
        <v>239</v>
      </c>
      <c r="F126" s="205" t="s">
        <v>240</v>
      </c>
      <c r="G126" s="206" t="s">
        <v>203</v>
      </c>
      <c r="H126" s="207">
        <v>135</v>
      </c>
      <c r="I126" s="208"/>
      <c r="J126" s="209">
        <f>ROUND(I126*H126,2)</f>
        <v>0</v>
      </c>
      <c r="K126" s="205" t="s">
        <v>124</v>
      </c>
      <c r="L126" s="44"/>
      <c r="M126" s="210" t="s">
        <v>19</v>
      </c>
      <c r="N126" s="211" t="s">
        <v>43</v>
      </c>
      <c r="O126" s="84"/>
      <c r="P126" s="212">
        <f>O126*H126</f>
        <v>0</v>
      </c>
      <c r="Q126" s="212">
        <v>0</v>
      </c>
      <c r="R126" s="212">
        <f>Q126*H126</f>
        <v>0</v>
      </c>
      <c r="S126" s="212">
        <v>0.28999999999999998</v>
      </c>
      <c r="T126" s="212">
        <f>S126*H126</f>
        <v>39.149999999999999</v>
      </c>
      <c r="U126" s="213" t="s">
        <v>19</v>
      </c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4" t="s">
        <v>143</v>
      </c>
      <c r="AT126" s="214" t="s">
        <v>120</v>
      </c>
      <c r="AU126" s="214" t="s">
        <v>82</v>
      </c>
      <c r="AY126" s="17" t="s">
        <v>117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7" t="s">
        <v>80</v>
      </c>
      <c r="BK126" s="215">
        <f>ROUND(I126*H126,2)</f>
        <v>0</v>
      </c>
      <c r="BL126" s="17" t="s">
        <v>143</v>
      </c>
      <c r="BM126" s="214" t="s">
        <v>241</v>
      </c>
    </row>
    <row r="127" s="2" customFormat="1">
      <c r="A127" s="38"/>
      <c r="B127" s="39"/>
      <c r="C127" s="40"/>
      <c r="D127" s="216" t="s">
        <v>127</v>
      </c>
      <c r="E127" s="40"/>
      <c r="F127" s="217" t="s">
        <v>242</v>
      </c>
      <c r="G127" s="40"/>
      <c r="H127" s="40"/>
      <c r="I127" s="218"/>
      <c r="J127" s="40"/>
      <c r="K127" s="40"/>
      <c r="L127" s="44"/>
      <c r="M127" s="219"/>
      <c r="N127" s="220"/>
      <c r="O127" s="84"/>
      <c r="P127" s="84"/>
      <c r="Q127" s="84"/>
      <c r="R127" s="84"/>
      <c r="S127" s="84"/>
      <c r="T127" s="84"/>
      <c r="U127" s="85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127</v>
      </c>
      <c r="AU127" s="17" t="s">
        <v>82</v>
      </c>
    </row>
    <row r="128" s="2" customFormat="1">
      <c r="A128" s="38"/>
      <c r="B128" s="39"/>
      <c r="C128" s="40"/>
      <c r="D128" s="221" t="s">
        <v>128</v>
      </c>
      <c r="E128" s="40"/>
      <c r="F128" s="222" t="s">
        <v>243</v>
      </c>
      <c r="G128" s="40"/>
      <c r="H128" s="40"/>
      <c r="I128" s="218"/>
      <c r="J128" s="40"/>
      <c r="K128" s="40"/>
      <c r="L128" s="44"/>
      <c r="M128" s="219"/>
      <c r="N128" s="220"/>
      <c r="O128" s="84"/>
      <c r="P128" s="84"/>
      <c r="Q128" s="84"/>
      <c r="R128" s="84"/>
      <c r="S128" s="84"/>
      <c r="T128" s="84"/>
      <c r="U128" s="85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128</v>
      </c>
      <c r="AU128" s="17" t="s">
        <v>82</v>
      </c>
    </row>
    <row r="129" s="13" customFormat="1">
      <c r="A129" s="13"/>
      <c r="B129" s="228"/>
      <c r="C129" s="229"/>
      <c r="D129" s="216" t="s">
        <v>208</v>
      </c>
      <c r="E129" s="230" t="s">
        <v>19</v>
      </c>
      <c r="F129" s="231" t="s">
        <v>217</v>
      </c>
      <c r="G129" s="229"/>
      <c r="H129" s="230" t="s">
        <v>19</v>
      </c>
      <c r="I129" s="232"/>
      <c r="J129" s="229"/>
      <c r="K129" s="229"/>
      <c r="L129" s="233"/>
      <c r="M129" s="234"/>
      <c r="N129" s="235"/>
      <c r="O129" s="235"/>
      <c r="P129" s="235"/>
      <c r="Q129" s="235"/>
      <c r="R129" s="235"/>
      <c r="S129" s="235"/>
      <c r="T129" s="235"/>
      <c r="U129" s="236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208</v>
      </c>
      <c r="AU129" s="237" t="s">
        <v>82</v>
      </c>
      <c r="AV129" s="13" t="s">
        <v>80</v>
      </c>
      <c r="AW129" s="13" t="s">
        <v>33</v>
      </c>
      <c r="AX129" s="13" t="s">
        <v>72</v>
      </c>
      <c r="AY129" s="237" t="s">
        <v>117</v>
      </c>
    </row>
    <row r="130" s="13" customFormat="1">
      <c r="A130" s="13"/>
      <c r="B130" s="228"/>
      <c r="C130" s="229"/>
      <c r="D130" s="216" t="s">
        <v>208</v>
      </c>
      <c r="E130" s="230" t="s">
        <v>19</v>
      </c>
      <c r="F130" s="231" t="s">
        <v>218</v>
      </c>
      <c r="G130" s="229"/>
      <c r="H130" s="230" t="s">
        <v>19</v>
      </c>
      <c r="I130" s="232"/>
      <c r="J130" s="229"/>
      <c r="K130" s="229"/>
      <c r="L130" s="233"/>
      <c r="M130" s="234"/>
      <c r="N130" s="235"/>
      <c r="O130" s="235"/>
      <c r="P130" s="235"/>
      <c r="Q130" s="235"/>
      <c r="R130" s="235"/>
      <c r="S130" s="235"/>
      <c r="T130" s="235"/>
      <c r="U130" s="236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208</v>
      </c>
      <c r="AU130" s="237" t="s">
        <v>82</v>
      </c>
      <c r="AV130" s="13" t="s">
        <v>80</v>
      </c>
      <c r="AW130" s="13" t="s">
        <v>33</v>
      </c>
      <c r="AX130" s="13" t="s">
        <v>72</v>
      </c>
      <c r="AY130" s="237" t="s">
        <v>117</v>
      </c>
    </row>
    <row r="131" s="14" customFormat="1">
      <c r="A131" s="14"/>
      <c r="B131" s="238"/>
      <c r="C131" s="239"/>
      <c r="D131" s="216" t="s">
        <v>208</v>
      </c>
      <c r="E131" s="240" t="s">
        <v>19</v>
      </c>
      <c r="F131" s="241" t="s">
        <v>244</v>
      </c>
      <c r="G131" s="239"/>
      <c r="H131" s="242">
        <v>135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6"/>
      <c r="U131" s="247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8" t="s">
        <v>208</v>
      </c>
      <c r="AU131" s="248" t="s">
        <v>82</v>
      </c>
      <c r="AV131" s="14" t="s">
        <v>82</v>
      </c>
      <c r="AW131" s="14" t="s">
        <v>33</v>
      </c>
      <c r="AX131" s="14" t="s">
        <v>72</v>
      </c>
      <c r="AY131" s="248" t="s">
        <v>117</v>
      </c>
    </row>
    <row r="132" s="2" customFormat="1" ht="24.15" customHeight="1">
      <c r="A132" s="38"/>
      <c r="B132" s="39"/>
      <c r="C132" s="203" t="s">
        <v>162</v>
      </c>
      <c r="D132" s="203" t="s">
        <v>120</v>
      </c>
      <c r="E132" s="204" t="s">
        <v>245</v>
      </c>
      <c r="F132" s="205" t="s">
        <v>246</v>
      </c>
      <c r="G132" s="206" t="s">
        <v>203</v>
      </c>
      <c r="H132" s="207">
        <v>168</v>
      </c>
      <c r="I132" s="208"/>
      <c r="J132" s="209">
        <f>ROUND(I132*H132,2)</f>
        <v>0</v>
      </c>
      <c r="K132" s="205" t="s">
        <v>124</v>
      </c>
      <c r="L132" s="44"/>
      <c r="M132" s="210" t="s">
        <v>19</v>
      </c>
      <c r="N132" s="211" t="s">
        <v>43</v>
      </c>
      <c r="O132" s="84"/>
      <c r="P132" s="212">
        <f>O132*H132</f>
        <v>0</v>
      </c>
      <c r="Q132" s="212">
        <v>0</v>
      </c>
      <c r="R132" s="212">
        <f>Q132*H132</f>
        <v>0</v>
      </c>
      <c r="S132" s="212">
        <v>0.098000000000000004</v>
      </c>
      <c r="T132" s="212">
        <f>S132*H132</f>
        <v>16.464000000000002</v>
      </c>
      <c r="U132" s="213" t="s">
        <v>19</v>
      </c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4" t="s">
        <v>143</v>
      </c>
      <c r="AT132" s="214" t="s">
        <v>120</v>
      </c>
      <c r="AU132" s="214" t="s">
        <v>82</v>
      </c>
      <c r="AY132" s="17" t="s">
        <v>117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7" t="s">
        <v>80</v>
      </c>
      <c r="BK132" s="215">
        <f>ROUND(I132*H132,2)</f>
        <v>0</v>
      </c>
      <c r="BL132" s="17" t="s">
        <v>143</v>
      </c>
      <c r="BM132" s="214" t="s">
        <v>247</v>
      </c>
    </row>
    <row r="133" s="2" customFormat="1">
      <c r="A133" s="38"/>
      <c r="B133" s="39"/>
      <c r="C133" s="40"/>
      <c r="D133" s="216" t="s">
        <v>127</v>
      </c>
      <c r="E133" s="40"/>
      <c r="F133" s="217" t="s">
        <v>248</v>
      </c>
      <c r="G133" s="40"/>
      <c r="H133" s="40"/>
      <c r="I133" s="218"/>
      <c r="J133" s="40"/>
      <c r="K133" s="40"/>
      <c r="L133" s="44"/>
      <c r="M133" s="219"/>
      <c r="N133" s="220"/>
      <c r="O133" s="84"/>
      <c r="P133" s="84"/>
      <c r="Q133" s="84"/>
      <c r="R133" s="84"/>
      <c r="S133" s="84"/>
      <c r="T133" s="84"/>
      <c r="U133" s="85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127</v>
      </c>
      <c r="AU133" s="17" t="s">
        <v>82</v>
      </c>
    </row>
    <row r="134" s="2" customFormat="1">
      <c r="A134" s="38"/>
      <c r="B134" s="39"/>
      <c r="C134" s="40"/>
      <c r="D134" s="221" t="s">
        <v>128</v>
      </c>
      <c r="E134" s="40"/>
      <c r="F134" s="222" t="s">
        <v>249</v>
      </c>
      <c r="G134" s="40"/>
      <c r="H134" s="40"/>
      <c r="I134" s="218"/>
      <c r="J134" s="40"/>
      <c r="K134" s="40"/>
      <c r="L134" s="44"/>
      <c r="M134" s="219"/>
      <c r="N134" s="220"/>
      <c r="O134" s="84"/>
      <c r="P134" s="84"/>
      <c r="Q134" s="84"/>
      <c r="R134" s="84"/>
      <c r="S134" s="84"/>
      <c r="T134" s="84"/>
      <c r="U134" s="85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128</v>
      </c>
      <c r="AU134" s="17" t="s">
        <v>82</v>
      </c>
    </row>
    <row r="135" s="13" customFormat="1">
      <c r="A135" s="13"/>
      <c r="B135" s="228"/>
      <c r="C135" s="229"/>
      <c r="D135" s="216" t="s">
        <v>208</v>
      </c>
      <c r="E135" s="230" t="s">
        <v>19</v>
      </c>
      <c r="F135" s="231" t="s">
        <v>217</v>
      </c>
      <c r="G135" s="229"/>
      <c r="H135" s="230" t="s">
        <v>19</v>
      </c>
      <c r="I135" s="232"/>
      <c r="J135" s="229"/>
      <c r="K135" s="229"/>
      <c r="L135" s="233"/>
      <c r="M135" s="234"/>
      <c r="N135" s="235"/>
      <c r="O135" s="235"/>
      <c r="P135" s="235"/>
      <c r="Q135" s="235"/>
      <c r="R135" s="235"/>
      <c r="S135" s="235"/>
      <c r="T135" s="235"/>
      <c r="U135" s="236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208</v>
      </c>
      <c r="AU135" s="237" t="s">
        <v>82</v>
      </c>
      <c r="AV135" s="13" t="s">
        <v>80</v>
      </c>
      <c r="AW135" s="13" t="s">
        <v>33</v>
      </c>
      <c r="AX135" s="13" t="s">
        <v>72</v>
      </c>
      <c r="AY135" s="237" t="s">
        <v>117</v>
      </c>
    </row>
    <row r="136" s="13" customFormat="1">
      <c r="A136" s="13"/>
      <c r="B136" s="228"/>
      <c r="C136" s="229"/>
      <c r="D136" s="216" t="s">
        <v>208</v>
      </c>
      <c r="E136" s="230" t="s">
        <v>19</v>
      </c>
      <c r="F136" s="231" t="s">
        <v>218</v>
      </c>
      <c r="G136" s="229"/>
      <c r="H136" s="230" t="s">
        <v>19</v>
      </c>
      <c r="I136" s="232"/>
      <c r="J136" s="229"/>
      <c r="K136" s="229"/>
      <c r="L136" s="233"/>
      <c r="M136" s="234"/>
      <c r="N136" s="235"/>
      <c r="O136" s="235"/>
      <c r="P136" s="235"/>
      <c r="Q136" s="235"/>
      <c r="R136" s="235"/>
      <c r="S136" s="235"/>
      <c r="T136" s="235"/>
      <c r="U136" s="236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7" t="s">
        <v>208</v>
      </c>
      <c r="AU136" s="237" t="s">
        <v>82</v>
      </c>
      <c r="AV136" s="13" t="s">
        <v>80</v>
      </c>
      <c r="AW136" s="13" t="s">
        <v>33</v>
      </c>
      <c r="AX136" s="13" t="s">
        <v>72</v>
      </c>
      <c r="AY136" s="237" t="s">
        <v>117</v>
      </c>
    </row>
    <row r="137" s="14" customFormat="1">
      <c r="A137" s="14"/>
      <c r="B137" s="238"/>
      <c r="C137" s="239"/>
      <c r="D137" s="216" t="s">
        <v>208</v>
      </c>
      <c r="E137" s="240" t="s">
        <v>19</v>
      </c>
      <c r="F137" s="241" t="s">
        <v>250</v>
      </c>
      <c r="G137" s="239"/>
      <c r="H137" s="242">
        <v>168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6"/>
      <c r="U137" s="247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8" t="s">
        <v>208</v>
      </c>
      <c r="AU137" s="248" t="s">
        <v>82</v>
      </c>
      <c r="AV137" s="14" t="s">
        <v>82</v>
      </c>
      <c r="AW137" s="14" t="s">
        <v>33</v>
      </c>
      <c r="AX137" s="14" t="s">
        <v>72</v>
      </c>
      <c r="AY137" s="248" t="s">
        <v>117</v>
      </c>
    </row>
    <row r="138" s="2" customFormat="1" ht="24.15" customHeight="1">
      <c r="A138" s="38"/>
      <c r="B138" s="39"/>
      <c r="C138" s="203" t="s">
        <v>167</v>
      </c>
      <c r="D138" s="203" t="s">
        <v>120</v>
      </c>
      <c r="E138" s="204" t="s">
        <v>251</v>
      </c>
      <c r="F138" s="205" t="s">
        <v>252</v>
      </c>
      <c r="G138" s="206" t="s">
        <v>203</v>
      </c>
      <c r="H138" s="207">
        <v>135</v>
      </c>
      <c r="I138" s="208"/>
      <c r="J138" s="209">
        <f>ROUND(I138*H138,2)</f>
        <v>0</v>
      </c>
      <c r="K138" s="205" t="s">
        <v>124</v>
      </c>
      <c r="L138" s="44"/>
      <c r="M138" s="210" t="s">
        <v>19</v>
      </c>
      <c r="N138" s="211" t="s">
        <v>43</v>
      </c>
      <c r="O138" s="84"/>
      <c r="P138" s="212">
        <f>O138*H138</f>
        <v>0</v>
      </c>
      <c r="Q138" s="212">
        <v>0</v>
      </c>
      <c r="R138" s="212">
        <f>Q138*H138</f>
        <v>0</v>
      </c>
      <c r="S138" s="212">
        <v>0.316</v>
      </c>
      <c r="T138" s="212">
        <f>S138*H138</f>
        <v>42.660000000000004</v>
      </c>
      <c r="U138" s="213" t="s">
        <v>19</v>
      </c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4" t="s">
        <v>143</v>
      </c>
      <c r="AT138" s="214" t="s">
        <v>120</v>
      </c>
      <c r="AU138" s="214" t="s">
        <v>82</v>
      </c>
      <c r="AY138" s="17" t="s">
        <v>117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7" t="s">
        <v>80</v>
      </c>
      <c r="BK138" s="215">
        <f>ROUND(I138*H138,2)</f>
        <v>0</v>
      </c>
      <c r="BL138" s="17" t="s">
        <v>143</v>
      </c>
      <c r="BM138" s="214" t="s">
        <v>253</v>
      </c>
    </row>
    <row r="139" s="2" customFormat="1">
      <c r="A139" s="38"/>
      <c r="B139" s="39"/>
      <c r="C139" s="40"/>
      <c r="D139" s="216" t="s">
        <v>127</v>
      </c>
      <c r="E139" s="40"/>
      <c r="F139" s="217" t="s">
        <v>254</v>
      </c>
      <c r="G139" s="40"/>
      <c r="H139" s="40"/>
      <c r="I139" s="218"/>
      <c r="J139" s="40"/>
      <c r="K139" s="40"/>
      <c r="L139" s="44"/>
      <c r="M139" s="219"/>
      <c r="N139" s="220"/>
      <c r="O139" s="84"/>
      <c r="P139" s="84"/>
      <c r="Q139" s="84"/>
      <c r="R139" s="84"/>
      <c r="S139" s="84"/>
      <c r="T139" s="84"/>
      <c r="U139" s="85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127</v>
      </c>
      <c r="AU139" s="17" t="s">
        <v>82</v>
      </c>
    </row>
    <row r="140" s="2" customFormat="1">
      <c r="A140" s="38"/>
      <c r="B140" s="39"/>
      <c r="C140" s="40"/>
      <c r="D140" s="221" t="s">
        <v>128</v>
      </c>
      <c r="E140" s="40"/>
      <c r="F140" s="222" t="s">
        <v>255</v>
      </c>
      <c r="G140" s="40"/>
      <c r="H140" s="40"/>
      <c r="I140" s="218"/>
      <c r="J140" s="40"/>
      <c r="K140" s="40"/>
      <c r="L140" s="44"/>
      <c r="M140" s="219"/>
      <c r="N140" s="220"/>
      <c r="O140" s="84"/>
      <c r="P140" s="84"/>
      <c r="Q140" s="84"/>
      <c r="R140" s="84"/>
      <c r="S140" s="84"/>
      <c r="T140" s="84"/>
      <c r="U140" s="85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128</v>
      </c>
      <c r="AU140" s="17" t="s">
        <v>82</v>
      </c>
    </row>
    <row r="141" s="13" customFormat="1">
      <c r="A141" s="13"/>
      <c r="B141" s="228"/>
      <c r="C141" s="229"/>
      <c r="D141" s="216" t="s">
        <v>208</v>
      </c>
      <c r="E141" s="230" t="s">
        <v>19</v>
      </c>
      <c r="F141" s="231" t="s">
        <v>217</v>
      </c>
      <c r="G141" s="229"/>
      <c r="H141" s="230" t="s">
        <v>19</v>
      </c>
      <c r="I141" s="232"/>
      <c r="J141" s="229"/>
      <c r="K141" s="229"/>
      <c r="L141" s="233"/>
      <c r="M141" s="234"/>
      <c r="N141" s="235"/>
      <c r="O141" s="235"/>
      <c r="P141" s="235"/>
      <c r="Q141" s="235"/>
      <c r="R141" s="235"/>
      <c r="S141" s="235"/>
      <c r="T141" s="235"/>
      <c r="U141" s="236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208</v>
      </c>
      <c r="AU141" s="237" t="s">
        <v>82</v>
      </c>
      <c r="AV141" s="13" t="s">
        <v>80</v>
      </c>
      <c r="AW141" s="13" t="s">
        <v>33</v>
      </c>
      <c r="AX141" s="13" t="s">
        <v>72</v>
      </c>
      <c r="AY141" s="237" t="s">
        <v>117</v>
      </c>
    </row>
    <row r="142" s="13" customFormat="1">
      <c r="A142" s="13"/>
      <c r="B142" s="228"/>
      <c r="C142" s="229"/>
      <c r="D142" s="216" t="s">
        <v>208</v>
      </c>
      <c r="E142" s="230" t="s">
        <v>19</v>
      </c>
      <c r="F142" s="231" t="s">
        <v>218</v>
      </c>
      <c r="G142" s="229"/>
      <c r="H142" s="230" t="s">
        <v>19</v>
      </c>
      <c r="I142" s="232"/>
      <c r="J142" s="229"/>
      <c r="K142" s="229"/>
      <c r="L142" s="233"/>
      <c r="M142" s="234"/>
      <c r="N142" s="235"/>
      <c r="O142" s="235"/>
      <c r="P142" s="235"/>
      <c r="Q142" s="235"/>
      <c r="R142" s="235"/>
      <c r="S142" s="235"/>
      <c r="T142" s="235"/>
      <c r="U142" s="236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208</v>
      </c>
      <c r="AU142" s="237" t="s">
        <v>82</v>
      </c>
      <c r="AV142" s="13" t="s">
        <v>80</v>
      </c>
      <c r="AW142" s="13" t="s">
        <v>33</v>
      </c>
      <c r="AX142" s="13" t="s">
        <v>72</v>
      </c>
      <c r="AY142" s="237" t="s">
        <v>117</v>
      </c>
    </row>
    <row r="143" s="14" customFormat="1">
      <c r="A143" s="14"/>
      <c r="B143" s="238"/>
      <c r="C143" s="239"/>
      <c r="D143" s="216" t="s">
        <v>208</v>
      </c>
      <c r="E143" s="240" t="s">
        <v>19</v>
      </c>
      <c r="F143" s="241" t="s">
        <v>256</v>
      </c>
      <c r="G143" s="239"/>
      <c r="H143" s="242">
        <v>135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6"/>
      <c r="U143" s="247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8" t="s">
        <v>208</v>
      </c>
      <c r="AU143" s="248" t="s">
        <v>82</v>
      </c>
      <c r="AV143" s="14" t="s">
        <v>82</v>
      </c>
      <c r="AW143" s="14" t="s">
        <v>33</v>
      </c>
      <c r="AX143" s="14" t="s">
        <v>72</v>
      </c>
      <c r="AY143" s="248" t="s">
        <v>117</v>
      </c>
    </row>
    <row r="144" s="2" customFormat="1" ht="24.15" customHeight="1">
      <c r="A144" s="38"/>
      <c r="B144" s="39"/>
      <c r="C144" s="203" t="s">
        <v>173</v>
      </c>
      <c r="D144" s="203" t="s">
        <v>120</v>
      </c>
      <c r="E144" s="204" t="s">
        <v>257</v>
      </c>
      <c r="F144" s="205" t="s">
        <v>258</v>
      </c>
      <c r="G144" s="206" t="s">
        <v>203</v>
      </c>
      <c r="H144" s="207">
        <v>615</v>
      </c>
      <c r="I144" s="208"/>
      <c r="J144" s="209">
        <f>ROUND(I144*H144,2)</f>
        <v>0</v>
      </c>
      <c r="K144" s="205" t="s">
        <v>124</v>
      </c>
      <c r="L144" s="44"/>
      <c r="M144" s="210" t="s">
        <v>19</v>
      </c>
      <c r="N144" s="211" t="s">
        <v>43</v>
      </c>
      <c r="O144" s="84"/>
      <c r="P144" s="212">
        <f>O144*H144</f>
        <v>0</v>
      </c>
      <c r="Q144" s="212">
        <v>0</v>
      </c>
      <c r="R144" s="212">
        <f>Q144*H144</f>
        <v>0</v>
      </c>
      <c r="S144" s="212">
        <v>0.28999999999999998</v>
      </c>
      <c r="T144" s="212">
        <f>S144*H144</f>
        <v>178.34999999999999</v>
      </c>
      <c r="U144" s="213" t="s">
        <v>19</v>
      </c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4" t="s">
        <v>143</v>
      </c>
      <c r="AT144" s="214" t="s">
        <v>120</v>
      </c>
      <c r="AU144" s="214" t="s">
        <v>82</v>
      </c>
      <c r="AY144" s="17" t="s">
        <v>117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7" t="s">
        <v>80</v>
      </c>
      <c r="BK144" s="215">
        <f>ROUND(I144*H144,2)</f>
        <v>0</v>
      </c>
      <c r="BL144" s="17" t="s">
        <v>143</v>
      </c>
      <c r="BM144" s="214" t="s">
        <v>259</v>
      </c>
    </row>
    <row r="145" s="2" customFormat="1">
      <c r="A145" s="38"/>
      <c r="B145" s="39"/>
      <c r="C145" s="40"/>
      <c r="D145" s="216" t="s">
        <v>127</v>
      </c>
      <c r="E145" s="40"/>
      <c r="F145" s="217" t="s">
        <v>260</v>
      </c>
      <c r="G145" s="40"/>
      <c r="H145" s="40"/>
      <c r="I145" s="218"/>
      <c r="J145" s="40"/>
      <c r="K145" s="40"/>
      <c r="L145" s="44"/>
      <c r="M145" s="219"/>
      <c r="N145" s="220"/>
      <c r="O145" s="84"/>
      <c r="P145" s="84"/>
      <c r="Q145" s="84"/>
      <c r="R145" s="84"/>
      <c r="S145" s="84"/>
      <c r="T145" s="84"/>
      <c r="U145" s="85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127</v>
      </c>
      <c r="AU145" s="17" t="s">
        <v>82</v>
      </c>
    </row>
    <row r="146" s="2" customFormat="1">
      <c r="A146" s="38"/>
      <c r="B146" s="39"/>
      <c r="C146" s="40"/>
      <c r="D146" s="221" t="s">
        <v>128</v>
      </c>
      <c r="E146" s="40"/>
      <c r="F146" s="222" t="s">
        <v>261</v>
      </c>
      <c r="G146" s="40"/>
      <c r="H146" s="40"/>
      <c r="I146" s="218"/>
      <c r="J146" s="40"/>
      <c r="K146" s="40"/>
      <c r="L146" s="44"/>
      <c r="M146" s="219"/>
      <c r="N146" s="220"/>
      <c r="O146" s="84"/>
      <c r="P146" s="84"/>
      <c r="Q146" s="84"/>
      <c r="R146" s="84"/>
      <c r="S146" s="84"/>
      <c r="T146" s="84"/>
      <c r="U146" s="85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128</v>
      </c>
      <c r="AU146" s="17" t="s">
        <v>82</v>
      </c>
    </row>
    <row r="147" s="13" customFormat="1">
      <c r="A147" s="13"/>
      <c r="B147" s="228"/>
      <c r="C147" s="229"/>
      <c r="D147" s="216" t="s">
        <v>208</v>
      </c>
      <c r="E147" s="230" t="s">
        <v>19</v>
      </c>
      <c r="F147" s="231" t="s">
        <v>217</v>
      </c>
      <c r="G147" s="229"/>
      <c r="H147" s="230" t="s">
        <v>19</v>
      </c>
      <c r="I147" s="232"/>
      <c r="J147" s="229"/>
      <c r="K147" s="229"/>
      <c r="L147" s="233"/>
      <c r="M147" s="234"/>
      <c r="N147" s="235"/>
      <c r="O147" s="235"/>
      <c r="P147" s="235"/>
      <c r="Q147" s="235"/>
      <c r="R147" s="235"/>
      <c r="S147" s="235"/>
      <c r="T147" s="235"/>
      <c r="U147" s="236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208</v>
      </c>
      <c r="AU147" s="237" t="s">
        <v>82</v>
      </c>
      <c r="AV147" s="13" t="s">
        <v>80</v>
      </c>
      <c r="AW147" s="13" t="s">
        <v>33</v>
      </c>
      <c r="AX147" s="13" t="s">
        <v>72</v>
      </c>
      <c r="AY147" s="237" t="s">
        <v>117</v>
      </c>
    </row>
    <row r="148" s="13" customFormat="1">
      <c r="A148" s="13"/>
      <c r="B148" s="228"/>
      <c r="C148" s="229"/>
      <c r="D148" s="216" t="s">
        <v>208</v>
      </c>
      <c r="E148" s="230" t="s">
        <v>19</v>
      </c>
      <c r="F148" s="231" t="s">
        <v>218</v>
      </c>
      <c r="G148" s="229"/>
      <c r="H148" s="230" t="s">
        <v>19</v>
      </c>
      <c r="I148" s="232"/>
      <c r="J148" s="229"/>
      <c r="K148" s="229"/>
      <c r="L148" s="233"/>
      <c r="M148" s="234"/>
      <c r="N148" s="235"/>
      <c r="O148" s="235"/>
      <c r="P148" s="235"/>
      <c r="Q148" s="235"/>
      <c r="R148" s="235"/>
      <c r="S148" s="235"/>
      <c r="T148" s="235"/>
      <c r="U148" s="236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208</v>
      </c>
      <c r="AU148" s="237" t="s">
        <v>82</v>
      </c>
      <c r="AV148" s="13" t="s">
        <v>80</v>
      </c>
      <c r="AW148" s="13" t="s">
        <v>33</v>
      </c>
      <c r="AX148" s="13" t="s">
        <v>72</v>
      </c>
      <c r="AY148" s="237" t="s">
        <v>117</v>
      </c>
    </row>
    <row r="149" s="14" customFormat="1">
      <c r="A149" s="14"/>
      <c r="B149" s="238"/>
      <c r="C149" s="239"/>
      <c r="D149" s="216" t="s">
        <v>208</v>
      </c>
      <c r="E149" s="240" t="s">
        <v>19</v>
      </c>
      <c r="F149" s="241" t="s">
        <v>262</v>
      </c>
      <c r="G149" s="239"/>
      <c r="H149" s="242">
        <v>615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6"/>
      <c r="U149" s="247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8" t="s">
        <v>208</v>
      </c>
      <c r="AU149" s="248" t="s">
        <v>82</v>
      </c>
      <c r="AV149" s="14" t="s">
        <v>82</v>
      </c>
      <c r="AW149" s="14" t="s">
        <v>33</v>
      </c>
      <c r="AX149" s="14" t="s">
        <v>72</v>
      </c>
      <c r="AY149" s="248" t="s">
        <v>117</v>
      </c>
    </row>
    <row r="150" s="2" customFormat="1" ht="24.15" customHeight="1">
      <c r="A150" s="38"/>
      <c r="B150" s="39"/>
      <c r="C150" s="203" t="s">
        <v>182</v>
      </c>
      <c r="D150" s="203" t="s">
        <v>120</v>
      </c>
      <c r="E150" s="204" t="s">
        <v>263</v>
      </c>
      <c r="F150" s="205" t="s">
        <v>264</v>
      </c>
      <c r="G150" s="206" t="s">
        <v>203</v>
      </c>
      <c r="H150" s="207">
        <v>10</v>
      </c>
      <c r="I150" s="208"/>
      <c r="J150" s="209">
        <f>ROUND(I150*H150,2)</f>
        <v>0</v>
      </c>
      <c r="K150" s="205" t="s">
        <v>124</v>
      </c>
      <c r="L150" s="44"/>
      <c r="M150" s="210" t="s">
        <v>19</v>
      </c>
      <c r="N150" s="211" t="s">
        <v>43</v>
      </c>
      <c r="O150" s="84"/>
      <c r="P150" s="212">
        <f>O150*H150</f>
        <v>0</v>
      </c>
      <c r="Q150" s="212">
        <v>0</v>
      </c>
      <c r="R150" s="212">
        <f>Q150*H150</f>
        <v>0</v>
      </c>
      <c r="S150" s="212">
        <v>0.28999999999999998</v>
      </c>
      <c r="T150" s="212">
        <f>S150*H150</f>
        <v>2.8999999999999999</v>
      </c>
      <c r="U150" s="213" t="s">
        <v>19</v>
      </c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4" t="s">
        <v>143</v>
      </c>
      <c r="AT150" s="214" t="s">
        <v>120</v>
      </c>
      <c r="AU150" s="214" t="s">
        <v>82</v>
      </c>
      <c r="AY150" s="17" t="s">
        <v>117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7" t="s">
        <v>80</v>
      </c>
      <c r="BK150" s="215">
        <f>ROUND(I150*H150,2)</f>
        <v>0</v>
      </c>
      <c r="BL150" s="17" t="s">
        <v>143</v>
      </c>
      <c r="BM150" s="214" t="s">
        <v>265</v>
      </c>
    </row>
    <row r="151" s="2" customFormat="1">
      <c r="A151" s="38"/>
      <c r="B151" s="39"/>
      <c r="C151" s="40"/>
      <c r="D151" s="216" t="s">
        <v>127</v>
      </c>
      <c r="E151" s="40"/>
      <c r="F151" s="217" t="s">
        <v>266</v>
      </c>
      <c r="G151" s="40"/>
      <c r="H151" s="40"/>
      <c r="I151" s="218"/>
      <c r="J151" s="40"/>
      <c r="K151" s="40"/>
      <c r="L151" s="44"/>
      <c r="M151" s="219"/>
      <c r="N151" s="220"/>
      <c r="O151" s="84"/>
      <c r="P151" s="84"/>
      <c r="Q151" s="84"/>
      <c r="R151" s="84"/>
      <c r="S151" s="84"/>
      <c r="T151" s="84"/>
      <c r="U151" s="85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127</v>
      </c>
      <c r="AU151" s="17" t="s">
        <v>82</v>
      </c>
    </row>
    <row r="152" s="2" customFormat="1">
      <c r="A152" s="38"/>
      <c r="B152" s="39"/>
      <c r="C152" s="40"/>
      <c r="D152" s="221" t="s">
        <v>128</v>
      </c>
      <c r="E152" s="40"/>
      <c r="F152" s="222" t="s">
        <v>267</v>
      </c>
      <c r="G152" s="40"/>
      <c r="H152" s="40"/>
      <c r="I152" s="218"/>
      <c r="J152" s="40"/>
      <c r="K152" s="40"/>
      <c r="L152" s="44"/>
      <c r="M152" s="219"/>
      <c r="N152" s="220"/>
      <c r="O152" s="84"/>
      <c r="P152" s="84"/>
      <c r="Q152" s="84"/>
      <c r="R152" s="84"/>
      <c r="S152" s="84"/>
      <c r="T152" s="84"/>
      <c r="U152" s="85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128</v>
      </c>
      <c r="AU152" s="17" t="s">
        <v>82</v>
      </c>
    </row>
    <row r="153" s="13" customFormat="1">
      <c r="A153" s="13"/>
      <c r="B153" s="228"/>
      <c r="C153" s="229"/>
      <c r="D153" s="216" t="s">
        <v>208</v>
      </c>
      <c r="E153" s="230" t="s">
        <v>19</v>
      </c>
      <c r="F153" s="231" t="s">
        <v>217</v>
      </c>
      <c r="G153" s="229"/>
      <c r="H153" s="230" t="s">
        <v>19</v>
      </c>
      <c r="I153" s="232"/>
      <c r="J153" s="229"/>
      <c r="K153" s="229"/>
      <c r="L153" s="233"/>
      <c r="M153" s="234"/>
      <c r="N153" s="235"/>
      <c r="O153" s="235"/>
      <c r="P153" s="235"/>
      <c r="Q153" s="235"/>
      <c r="R153" s="235"/>
      <c r="S153" s="235"/>
      <c r="T153" s="235"/>
      <c r="U153" s="236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208</v>
      </c>
      <c r="AU153" s="237" t="s">
        <v>82</v>
      </c>
      <c r="AV153" s="13" t="s">
        <v>80</v>
      </c>
      <c r="AW153" s="13" t="s">
        <v>33</v>
      </c>
      <c r="AX153" s="13" t="s">
        <v>72</v>
      </c>
      <c r="AY153" s="237" t="s">
        <v>117</v>
      </c>
    </row>
    <row r="154" s="13" customFormat="1">
      <c r="A154" s="13"/>
      <c r="B154" s="228"/>
      <c r="C154" s="229"/>
      <c r="D154" s="216" t="s">
        <v>208</v>
      </c>
      <c r="E154" s="230" t="s">
        <v>19</v>
      </c>
      <c r="F154" s="231" t="s">
        <v>218</v>
      </c>
      <c r="G154" s="229"/>
      <c r="H154" s="230" t="s">
        <v>19</v>
      </c>
      <c r="I154" s="232"/>
      <c r="J154" s="229"/>
      <c r="K154" s="229"/>
      <c r="L154" s="233"/>
      <c r="M154" s="234"/>
      <c r="N154" s="235"/>
      <c r="O154" s="235"/>
      <c r="P154" s="235"/>
      <c r="Q154" s="235"/>
      <c r="R154" s="235"/>
      <c r="S154" s="235"/>
      <c r="T154" s="235"/>
      <c r="U154" s="236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208</v>
      </c>
      <c r="AU154" s="237" t="s">
        <v>82</v>
      </c>
      <c r="AV154" s="13" t="s">
        <v>80</v>
      </c>
      <c r="AW154" s="13" t="s">
        <v>33</v>
      </c>
      <c r="AX154" s="13" t="s">
        <v>72</v>
      </c>
      <c r="AY154" s="237" t="s">
        <v>117</v>
      </c>
    </row>
    <row r="155" s="14" customFormat="1">
      <c r="A155" s="14"/>
      <c r="B155" s="238"/>
      <c r="C155" s="239"/>
      <c r="D155" s="216" t="s">
        <v>208</v>
      </c>
      <c r="E155" s="240" t="s">
        <v>19</v>
      </c>
      <c r="F155" s="241" t="s">
        <v>268</v>
      </c>
      <c r="G155" s="239"/>
      <c r="H155" s="242">
        <v>10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6"/>
      <c r="U155" s="247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8" t="s">
        <v>208</v>
      </c>
      <c r="AU155" s="248" t="s">
        <v>82</v>
      </c>
      <c r="AV155" s="14" t="s">
        <v>82</v>
      </c>
      <c r="AW155" s="14" t="s">
        <v>33</v>
      </c>
      <c r="AX155" s="14" t="s">
        <v>72</v>
      </c>
      <c r="AY155" s="248" t="s">
        <v>117</v>
      </c>
    </row>
    <row r="156" s="2" customFormat="1" ht="24.15" customHeight="1">
      <c r="A156" s="38"/>
      <c r="B156" s="39"/>
      <c r="C156" s="203" t="s">
        <v>269</v>
      </c>
      <c r="D156" s="203" t="s">
        <v>120</v>
      </c>
      <c r="E156" s="204" t="s">
        <v>270</v>
      </c>
      <c r="F156" s="205" t="s">
        <v>271</v>
      </c>
      <c r="G156" s="206" t="s">
        <v>203</v>
      </c>
      <c r="H156" s="207">
        <v>10</v>
      </c>
      <c r="I156" s="208"/>
      <c r="J156" s="209">
        <f>ROUND(I156*H156,2)</f>
        <v>0</v>
      </c>
      <c r="K156" s="205" t="s">
        <v>124</v>
      </c>
      <c r="L156" s="44"/>
      <c r="M156" s="210" t="s">
        <v>19</v>
      </c>
      <c r="N156" s="211" t="s">
        <v>43</v>
      </c>
      <c r="O156" s="84"/>
      <c r="P156" s="212">
        <f>O156*H156</f>
        <v>0</v>
      </c>
      <c r="Q156" s="212">
        <v>0</v>
      </c>
      <c r="R156" s="212">
        <f>Q156*H156</f>
        <v>0</v>
      </c>
      <c r="S156" s="212">
        <v>0.22</v>
      </c>
      <c r="T156" s="212">
        <f>S156*H156</f>
        <v>2.2000000000000002</v>
      </c>
      <c r="U156" s="213" t="s">
        <v>19</v>
      </c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4" t="s">
        <v>143</v>
      </c>
      <c r="AT156" s="214" t="s">
        <v>120</v>
      </c>
      <c r="AU156" s="214" t="s">
        <v>82</v>
      </c>
      <c r="AY156" s="17" t="s">
        <v>117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7" t="s">
        <v>80</v>
      </c>
      <c r="BK156" s="215">
        <f>ROUND(I156*H156,2)</f>
        <v>0</v>
      </c>
      <c r="BL156" s="17" t="s">
        <v>143</v>
      </c>
      <c r="BM156" s="214" t="s">
        <v>272</v>
      </c>
    </row>
    <row r="157" s="2" customFormat="1">
      <c r="A157" s="38"/>
      <c r="B157" s="39"/>
      <c r="C157" s="40"/>
      <c r="D157" s="216" t="s">
        <v>127</v>
      </c>
      <c r="E157" s="40"/>
      <c r="F157" s="217" t="s">
        <v>273</v>
      </c>
      <c r="G157" s="40"/>
      <c r="H157" s="40"/>
      <c r="I157" s="218"/>
      <c r="J157" s="40"/>
      <c r="K157" s="40"/>
      <c r="L157" s="44"/>
      <c r="M157" s="219"/>
      <c r="N157" s="220"/>
      <c r="O157" s="84"/>
      <c r="P157" s="84"/>
      <c r="Q157" s="84"/>
      <c r="R157" s="84"/>
      <c r="S157" s="84"/>
      <c r="T157" s="84"/>
      <c r="U157" s="85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127</v>
      </c>
      <c r="AU157" s="17" t="s">
        <v>82</v>
      </c>
    </row>
    <row r="158" s="2" customFormat="1">
      <c r="A158" s="38"/>
      <c r="B158" s="39"/>
      <c r="C158" s="40"/>
      <c r="D158" s="221" t="s">
        <v>128</v>
      </c>
      <c r="E158" s="40"/>
      <c r="F158" s="222" t="s">
        <v>274</v>
      </c>
      <c r="G158" s="40"/>
      <c r="H158" s="40"/>
      <c r="I158" s="218"/>
      <c r="J158" s="40"/>
      <c r="K158" s="40"/>
      <c r="L158" s="44"/>
      <c r="M158" s="219"/>
      <c r="N158" s="220"/>
      <c r="O158" s="84"/>
      <c r="P158" s="84"/>
      <c r="Q158" s="84"/>
      <c r="R158" s="84"/>
      <c r="S158" s="84"/>
      <c r="T158" s="84"/>
      <c r="U158" s="85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128</v>
      </c>
      <c r="AU158" s="17" t="s">
        <v>82</v>
      </c>
    </row>
    <row r="159" s="13" customFormat="1">
      <c r="A159" s="13"/>
      <c r="B159" s="228"/>
      <c r="C159" s="229"/>
      <c r="D159" s="216" t="s">
        <v>208</v>
      </c>
      <c r="E159" s="230" t="s">
        <v>19</v>
      </c>
      <c r="F159" s="231" t="s">
        <v>217</v>
      </c>
      <c r="G159" s="229"/>
      <c r="H159" s="230" t="s">
        <v>19</v>
      </c>
      <c r="I159" s="232"/>
      <c r="J159" s="229"/>
      <c r="K159" s="229"/>
      <c r="L159" s="233"/>
      <c r="M159" s="234"/>
      <c r="N159" s="235"/>
      <c r="O159" s="235"/>
      <c r="P159" s="235"/>
      <c r="Q159" s="235"/>
      <c r="R159" s="235"/>
      <c r="S159" s="235"/>
      <c r="T159" s="235"/>
      <c r="U159" s="236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208</v>
      </c>
      <c r="AU159" s="237" t="s">
        <v>82</v>
      </c>
      <c r="AV159" s="13" t="s">
        <v>80</v>
      </c>
      <c r="AW159" s="13" t="s">
        <v>33</v>
      </c>
      <c r="AX159" s="13" t="s">
        <v>72</v>
      </c>
      <c r="AY159" s="237" t="s">
        <v>117</v>
      </c>
    </row>
    <row r="160" s="13" customFormat="1">
      <c r="A160" s="13"/>
      <c r="B160" s="228"/>
      <c r="C160" s="229"/>
      <c r="D160" s="216" t="s">
        <v>208</v>
      </c>
      <c r="E160" s="230" t="s">
        <v>19</v>
      </c>
      <c r="F160" s="231" t="s">
        <v>218</v>
      </c>
      <c r="G160" s="229"/>
      <c r="H160" s="230" t="s">
        <v>19</v>
      </c>
      <c r="I160" s="232"/>
      <c r="J160" s="229"/>
      <c r="K160" s="229"/>
      <c r="L160" s="233"/>
      <c r="M160" s="234"/>
      <c r="N160" s="235"/>
      <c r="O160" s="235"/>
      <c r="P160" s="235"/>
      <c r="Q160" s="235"/>
      <c r="R160" s="235"/>
      <c r="S160" s="235"/>
      <c r="T160" s="235"/>
      <c r="U160" s="236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7" t="s">
        <v>208</v>
      </c>
      <c r="AU160" s="237" t="s">
        <v>82</v>
      </c>
      <c r="AV160" s="13" t="s">
        <v>80</v>
      </c>
      <c r="AW160" s="13" t="s">
        <v>33</v>
      </c>
      <c r="AX160" s="13" t="s">
        <v>72</v>
      </c>
      <c r="AY160" s="237" t="s">
        <v>117</v>
      </c>
    </row>
    <row r="161" s="14" customFormat="1">
      <c r="A161" s="14"/>
      <c r="B161" s="238"/>
      <c r="C161" s="239"/>
      <c r="D161" s="216" t="s">
        <v>208</v>
      </c>
      <c r="E161" s="240" t="s">
        <v>19</v>
      </c>
      <c r="F161" s="241" t="s">
        <v>275</v>
      </c>
      <c r="G161" s="239"/>
      <c r="H161" s="242">
        <v>10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6"/>
      <c r="U161" s="247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8" t="s">
        <v>208</v>
      </c>
      <c r="AU161" s="248" t="s">
        <v>82</v>
      </c>
      <c r="AV161" s="14" t="s">
        <v>82</v>
      </c>
      <c r="AW161" s="14" t="s">
        <v>33</v>
      </c>
      <c r="AX161" s="14" t="s">
        <v>72</v>
      </c>
      <c r="AY161" s="248" t="s">
        <v>117</v>
      </c>
    </row>
    <row r="162" s="2" customFormat="1" ht="33" customHeight="1">
      <c r="A162" s="38"/>
      <c r="B162" s="39"/>
      <c r="C162" s="203" t="s">
        <v>276</v>
      </c>
      <c r="D162" s="203" t="s">
        <v>120</v>
      </c>
      <c r="E162" s="204" t="s">
        <v>277</v>
      </c>
      <c r="F162" s="205" t="s">
        <v>278</v>
      </c>
      <c r="G162" s="206" t="s">
        <v>203</v>
      </c>
      <c r="H162" s="207">
        <v>615</v>
      </c>
      <c r="I162" s="208"/>
      <c r="J162" s="209">
        <f>ROUND(I162*H162,2)</f>
        <v>0</v>
      </c>
      <c r="K162" s="205" t="s">
        <v>124</v>
      </c>
      <c r="L162" s="44"/>
      <c r="M162" s="210" t="s">
        <v>19</v>
      </c>
      <c r="N162" s="211" t="s">
        <v>43</v>
      </c>
      <c r="O162" s="84"/>
      <c r="P162" s="212">
        <f>O162*H162</f>
        <v>0</v>
      </c>
      <c r="Q162" s="212">
        <v>0.00012</v>
      </c>
      <c r="R162" s="212">
        <f>Q162*H162</f>
        <v>0.073800000000000004</v>
      </c>
      <c r="S162" s="212">
        <v>0.23000000000000001</v>
      </c>
      <c r="T162" s="212">
        <f>S162*H162</f>
        <v>141.45000000000002</v>
      </c>
      <c r="U162" s="213" t="s">
        <v>19</v>
      </c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4" t="s">
        <v>143</v>
      </c>
      <c r="AT162" s="214" t="s">
        <v>120</v>
      </c>
      <c r="AU162" s="214" t="s">
        <v>82</v>
      </c>
      <c r="AY162" s="17" t="s">
        <v>117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7" t="s">
        <v>80</v>
      </c>
      <c r="BK162" s="215">
        <f>ROUND(I162*H162,2)</f>
        <v>0</v>
      </c>
      <c r="BL162" s="17" t="s">
        <v>143</v>
      </c>
      <c r="BM162" s="214" t="s">
        <v>279</v>
      </c>
    </row>
    <row r="163" s="2" customFormat="1">
      <c r="A163" s="38"/>
      <c r="B163" s="39"/>
      <c r="C163" s="40"/>
      <c r="D163" s="216" t="s">
        <v>127</v>
      </c>
      <c r="E163" s="40"/>
      <c r="F163" s="217" t="s">
        <v>280</v>
      </c>
      <c r="G163" s="40"/>
      <c r="H163" s="40"/>
      <c r="I163" s="218"/>
      <c r="J163" s="40"/>
      <c r="K163" s="40"/>
      <c r="L163" s="44"/>
      <c r="M163" s="219"/>
      <c r="N163" s="220"/>
      <c r="O163" s="84"/>
      <c r="P163" s="84"/>
      <c r="Q163" s="84"/>
      <c r="R163" s="84"/>
      <c r="S163" s="84"/>
      <c r="T163" s="84"/>
      <c r="U163" s="85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127</v>
      </c>
      <c r="AU163" s="17" t="s">
        <v>82</v>
      </c>
    </row>
    <row r="164" s="2" customFormat="1">
      <c r="A164" s="38"/>
      <c r="B164" s="39"/>
      <c r="C164" s="40"/>
      <c r="D164" s="221" t="s">
        <v>128</v>
      </c>
      <c r="E164" s="40"/>
      <c r="F164" s="222" t="s">
        <v>281</v>
      </c>
      <c r="G164" s="40"/>
      <c r="H164" s="40"/>
      <c r="I164" s="218"/>
      <c r="J164" s="40"/>
      <c r="K164" s="40"/>
      <c r="L164" s="44"/>
      <c r="M164" s="219"/>
      <c r="N164" s="220"/>
      <c r="O164" s="84"/>
      <c r="P164" s="84"/>
      <c r="Q164" s="84"/>
      <c r="R164" s="84"/>
      <c r="S164" s="84"/>
      <c r="T164" s="84"/>
      <c r="U164" s="85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128</v>
      </c>
      <c r="AU164" s="17" t="s">
        <v>82</v>
      </c>
    </row>
    <row r="165" s="2" customFormat="1">
      <c r="A165" s="38"/>
      <c r="B165" s="39"/>
      <c r="C165" s="40"/>
      <c r="D165" s="216" t="s">
        <v>130</v>
      </c>
      <c r="E165" s="40"/>
      <c r="F165" s="223" t="s">
        <v>282</v>
      </c>
      <c r="G165" s="40"/>
      <c r="H165" s="40"/>
      <c r="I165" s="218"/>
      <c r="J165" s="40"/>
      <c r="K165" s="40"/>
      <c r="L165" s="44"/>
      <c r="M165" s="219"/>
      <c r="N165" s="220"/>
      <c r="O165" s="84"/>
      <c r="P165" s="84"/>
      <c r="Q165" s="84"/>
      <c r="R165" s="84"/>
      <c r="S165" s="84"/>
      <c r="T165" s="84"/>
      <c r="U165" s="85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130</v>
      </c>
      <c r="AU165" s="17" t="s">
        <v>82</v>
      </c>
    </row>
    <row r="166" s="13" customFormat="1">
      <c r="A166" s="13"/>
      <c r="B166" s="228"/>
      <c r="C166" s="229"/>
      <c r="D166" s="216" t="s">
        <v>208</v>
      </c>
      <c r="E166" s="230" t="s">
        <v>19</v>
      </c>
      <c r="F166" s="231" t="s">
        <v>217</v>
      </c>
      <c r="G166" s="229"/>
      <c r="H166" s="230" t="s">
        <v>19</v>
      </c>
      <c r="I166" s="232"/>
      <c r="J166" s="229"/>
      <c r="K166" s="229"/>
      <c r="L166" s="233"/>
      <c r="M166" s="234"/>
      <c r="N166" s="235"/>
      <c r="O166" s="235"/>
      <c r="P166" s="235"/>
      <c r="Q166" s="235"/>
      <c r="R166" s="235"/>
      <c r="S166" s="235"/>
      <c r="T166" s="235"/>
      <c r="U166" s="236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208</v>
      </c>
      <c r="AU166" s="237" t="s">
        <v>82</v>
      </c>
      <c r="AV166" s="13" t="s">
        <v>80</v>
      </c>
      <c r="AW166" s="13" t="s">
        <v>33</v>
      </c>
      <c r="AX166" s="13" t="s">
        <v>72</v>
      </c>
      <c r="AY166" s="237" t="s">
        <v>117</v>
      </c>
    </row>
    <row r="167" s="13" customFormat="1">
      <c r="A167" s="13"/>
      <c r="B167" s="228"/>
      <c r="C167" s="229"/>
      <c r="D167" s="216" t="s">
        <v>208</v>
      </c>
      <c r="E167" s="230" t="s">
        <v>19</v>
      </c>
      <c r="F167" s="231" t="s">
        <v>218</v>
      </c>
      <c r="G167" s="229"/>
      <c r="H167" s="230" t="s">
        <v>19</v>
      </c>
      <c r="I167" s="232"/>
      <c r="J167" s="229"/>
      <c r="K167" s="229"/>
      <c r="L167" s="233"/>
      <c r="M167" s="234"/>
      <c r="N167" s="235"/>
      <c r="O167" s="235"/>
      <c r="P167" s="235"/>
      <c r="Q167" s="235"/>
      <c r="R167" s="235"/>
      <c r="S167" s="235"/>
      <c r="T167" s="235"/>
      <c r="U167" s="236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208</v>
      </c>
      <c r="AU167" s="237" t="s">
        <v>82</v>
      </c>
      <c r="AV167" s="13" t="s">
        <v>80</v>
      </c>
      <c r="AW167" s="13" t="s">
        <v>33</v>
      </c>
      <c r="AX167" s="13" t="s">
        <v>72</v>
      </c>
      <c r="AY167" s="237" t="s">
        <v>117</v>
      </c>
    </row>
    <row r="168" s="14" customFormat="1">
      <c r="A168" s="14"/>
      <c r="B168" s="238"/>
      <c r="C168" s="239"/>
      <c r="D168" s="216" t="s">
        <v>208</v>
      </c>
      <c r="E168" s="240" t="s">
        <v>19</v>
      </c>
      <c r="F168" s="241" t="s">
        <v>283</v>
      </c>
      <c r="G168" s="239"/>
      <c r="H168" s="242">
        <v>615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6"/>
      <c r="U168" s="247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8" t="s">
        <v>208</v>
      </c>
      <c r="AU168" s="248" t="s">
        <v>82</v>
      </c>
      <c r="AV168" s="14" t="s">
        <v>82</v>
      </c>
      <c r="AW168" s="14" t="s">
        <v>33</v>
      </c>
      <c r="AX168" s="14" t="s">
        <v>72</v>
      </c>
      <c r="AY168" s="248" t="s">
        <v>117</v>
      </c>
    </row>
    <row r="169" s="2" customFormat="1" ht="16.5" customHeight="1">
      <c r="A169" s="38"/>
      <c r="B169" s="39"/>
      <c r="C169" s="203" t="s">
        <v>284</v>
      </c>
      <c r="D169" s="203" t="s">
        <v>120</v>
      </c>
      <c r="E169" s="204" t="s">
        <v>285</v>
      </c>
      <c r="F169" s="205" t="s">
        <v>286</v>
      </c>
      <c r="G169" s="206" t="s">
        <v>287</v>
      </c>
      <c r="H169" s="207">
        <v>90</v>
      </c>
      <c r="I169" s="208"/>
      <c r="J169" s="209">
        <f>ROUND(I169*H169,2)</f>
        <v>0</v>
      </c>
      <c r="K169" s="205" t="s">
        <v>124</v>
      </c>
      <c r="L169" s="44"/>
      <c r="M169" s="210" t="s">
        <v>19</v>
      </c>
      <c r="N169" s="211" t="s">
        <v>43</v>
      </c>
      <c r="O169" s="84"/>
      <c r="P169" s="212">
        <f>O169*H169</f>
        <v>0</v>
      </c>
      <c r="Q169" s="212">
        <v>0</v>
      </c>
      <c r="R169" s="212">
        <f>Q169*H169</f>
        <v>0</v>
      </c>
      <c r="S169" s="212">
        <v>0.20499999999999999</v>
      </c>
      <c r="T169" s="212">
        <f>S169*H169</f>
        <v>18.449999999999999</v>
      </c>
      <c r="U169" s="213" t="s">
        <v>19</v>
      </c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4" t="s">
        <v>143</v>
      </c>
      <c r="AT169" s="214" t="s">
        <v>120</v>
      </c>
      <c r="AU169" s="214" t="s">
        <v>82</v>
      </c>
      <c r="AY169" s="17" t="s">
        <v>117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17" t="s">
        <v>80</v>
      </c>
      <c r="BK169" s="215">
        <f>ROUND(I169*H169,2)</f>
        <v>0</v>
      </c>
      <c r="BL169" s="17" t="s">
        <v>143</v>
      </c>
      <c r="BM169" s="214" t="s">
        <v>288</v>
      </c>
    </row>
    <row r="170" s="2" customFormat="1">
      <c r="A170" s="38"/>
      <c r="B170" s="39"/>
      <c r="C170" s="40"/>
      <c r="D170" s="216" t="s">
        <v>127</v>
      </c>
      <c r="E170" s="40"/>
      <c r="F170" s="217" t="s">
        <v>289</v>
      </c>
      <c r="G170" s="40"/>
      <c r="H170" s="40"/>
      <c r="I170" s="218"/>
      <c r="J170" s="40"/>
      <c r="K170" s="40"/>
      <c r="L170" s="44"/>
      <c r="M170" s="219"/>
      <c r="N170" s="220"/>
      <c r="O170" s="84"/>
      <c r="P170" s="84"/>
      <c r="Q170" s="84"/>
      <c r="R170" s="84"/>
      <c r="S170" s="84"/>
      <c r="T170" s="84"/>
      <c r="U170" s="85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127</v>
      </c>
      <c r="AU170" s="17" t="s">
        <v>82</v>
      </c>
    </row>
    <row r="171" s="2" customFormat="1">
      <c r="A171" s="38"/>
      <c r="B171" s="39"/>
      <c r="C171" s="40"/>
      <c r="D171" s="221" t="s">
        <v>128</v>
      </c>
      <c r="E171" s="40"/>
      <c r="F171" s="222" t="s">
        <v>290</v>
      </c>
      <c r="G171" s="40"/>
      <c r="H171" s="40"/>
      <c r="I171" s="218"/>
      <c r="J171" s="40"/>
      <c r="K171" s="40"/>
      <c r="L171" s="44"/>
      <c r="M171" s="219"/>
      <c r="N171" s="220"/>
      <c r="O171" s="84"/>
      <c r="P171" s="84"/>
      <c r="Q171" s="84"/>
      <c r="R171" s="84"/>
      <c r="S171" s="84"/>
      <c r="T171" s="84"/>
      <c r="U171" s="85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128</v>
      </c>
      <c r="AU171" s="17" t="s">
        <v>82</v>
      </c>
    </row>
    <row r="172" s="13" customFormat="1">
      <c r="A172" s="13"/>
      <c r="B172" s="228"/>
      <c r="C172" s="229"/>
      <c r="D172" s="216" t="s">
        <v>208</v>
      </c>
      <c r="E172" s="230" t="s">
        <v>19</v>
      </c>
      <c r="F172" s="231" t="s">
        <v>217</v>
      </c>
      <c r="G172" s="229"/>
      <c r="H172" s="230" t="s">
        <v>19</v>
      </c>
      <c r="I172" s="232"/>
      <c r="J172" s="229"/>
      <c r="K172" s="229"/>
      <c r="L172" s="233"/>
      <c r="M172" s="234"/>
      <c r="N172" s="235"/>
      <c r="O172" s="235"/>
      <c r="P172" s="235"/>
      <c r="Q172" s="235"/>
      <c r="R172" s="235"/>
      <c r="S172" s="235"/>
      <c r="T172" s="235"/>
      <c r="U172" s="236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7" t="s">
        <v>208</v>
      </c>
      <c r="AU172" s="237" t="s">
        <v>82</v>
      </c>
      <c r="AV172" s="13" t="s">
        <v>80</v>
      </c>
      <c r="AW172" s="13" t="s">
        <v>33</v>
      </c>
      <c r="AX172" s="13" t="s">
        <v>72</v>
      </c>
      <c r="AY172" s="237" t="s">
        <v>117</v>
      </c>
    </row>
    <row r="173" s="13" customFormat="1">
      <c r="A173" s="13"/>
      <c r="B173" s="228"/>
      <c r="C173" s="229"/>
      <c r="D173" s="216" t="s">
        <v>208</v>
      </c>
      <c r="E173" s="230" t="s">
        <v>19</v>
      </c>
      <c r="F173" s="231" t="s">
        <v>291</v>
      </c>
      <c r="G173" s="229"/>
      <c r="H173" s="230" t="s">
        <v>19</v>
      </c>
      <c r="I173" s="232"/>
      <c r="J173" s="229"/>
      <c r="K173" s="229"/>
      <c r="L173" s="233"/>
      <c r="M173" s="234"/>
      <c r="N173" s="235"/>
      <c r="O173" s="235"/>
      <c r="P173" s="235"/>
      <c r="Q173" s="235"/>
      <c r="R173" s="235"/>
      <c r="S173" s="235"/>
      <c r="T173" s="235"/>
      <c r="U173" s="236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7" t="s">
        <v>208</v>
      </c>
      <c r="AU173" s="237" t="s">
        <v>82</v>
      </c>
      <c r="AV173" s="13" t="s">
        <v>80</v>
      </c>
      <c r="AW173" s="13" t="s">
        <v>33</v>
      </c>
      <c r="AX173" s="13" t="s">
        <v>72</v>
      </c>
      <c r="AY173" s="237" t="s">
        <v>117</v>
      </c>
    </row>
    <row r="174" s="14" customFormat="1">
      <c r="A174" s="14"/>
      <c r="B174" s="238"/>
      <c r="C174" s="239"/>
      <c r="D174" s="216" t="s">
        <v>208</v>
      </c>
      <c r="E174" s="240" t="s">
        <v>19</v>
      </c>
      <c r="F174" s="241" t="s">
        <v>292</v>
      </c>
      <c r="G174" s="239"/>
      <c r="H174" s="242">
        <v>90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6"/>
      <c r="U174" s="247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8" t="s">
        <v>208</v>
      </c>
      <c r="AU174" s="248" t="s">
        <v>82</v>
      </c>
      <c r="AV174" s="14" t="s">
        <v>82</v>
      </c>
      <c r="AW174" s="14" t="s">
        <v>33</v>
      </c>
      <c r="AX174" s="14" t="s">
        <v>72</v>
      </c>
      <c r="AY174" s="248" t="s">
        <v>117</v>
      </c>
    </row>
    <row r="175" s="2" customFormat="1" ht="33" customHeight="1">
      <c r="A175" s="38"/>
      <c r="B175" s="39"/>
      <c r="C175" s="203" t="s">
        <v>293</v>
      </c>
      <c r="D175" s="203" t="s">
        <v>120</v>
      </c>
      <c r="E175" s="204" t="s">
        <v>294</v>
      </c>
      <c r="F175" s="205" t="s">
        <v>295</v>
      </c>
      <c r="G175" s="206" t="s">
        <v>296</v>
      </c>
      <c r="H175" s="207">
        <v>48.399999999999999</v>
      </c>
      <c r="I175" s="208"/>
      <c r="J175" s="209">
        <f>ROUND(I175*H175,2)</f>
        <v>0</v>
      </c>
      <c r="K175" s="205" t="s">
        <v>124</v>
      </c>
      <c r="L175" s="44"/>
      <c r="M175" s="210" t="s">
        <v>19</v>
      </c>
      <c r="N175" s="211" t="s">
        <v>43</v>
      </c>
      <c r="O175" s="84"/>
      <c r="P175" s="212">
        <f>O175*H175</f>
        <v>0</v>
      </c>
      <c r="Q175" s="212">
        <v>0</v>
      </c>
      <c r="R175" s="212">
        <f>Q175*H175</f>
        <v>0</v>
      </c>
      <c r="S175" s="212">
        <v>0</v>
      </c>
      <c r="T175" s="212">
        <f>S175*H175</f>
        <v>0</v>
      </c>
      <c r="U175" s="213" t="s">
        <v>19</v>
      </c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4" t="s">
        <v>143</v>
      </c>
      <c r="AT175" s="214" t="s">
        <v>120</v>
      </c>
      <c r="AU175" s="214" t="s">
        <v>82</v>
      </c>
      <c r="AY175" s="17" t="s">
        <v>117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7" t="s">
        <v>80</v>
      </c>
      <c r="BK175" s="215">
        <f>ROUND(I175*H175,2)</f>
        <v>0</v>
      </c>
      <c r="BL175" s="17" t="s">
        <v>143</v>
      </c>
      <c r="BM175" s="214" t="s">
        <v>297</v>
      </c>
    </row>
    <row r="176" s="2" customFormat="1">
      <c r="A176" s="38"/>
      <c r="B176" s="39"/>
      <c r="C176" s="40"/>
      <c r="D176" s="216" t="s">
        <v>127</v>
      </c>
      <c r="E176" s="40"/>
      <c r="F176" s="217" t="s">
        <v>298</v>
      </c>
      <c r="G176" s="40"/>
      <c r="H176" s="40"/>
      <c r="I176" s="218"/>
      <c r="J176" s="40"/>
      <c r="K176" s="40"/>
      <c r="L176" s="44"/>
      <c r="M176" s="219"/>
      <c r="N176" s="220"/>
      <c r="O176" s="84"/>
      <c r="P176" s="84"/>
      <c r="Q176" s="84"/>
      <c r="R176" s="84"/>
      <c r="S176" s="84"/>
      <c r="T176" s="84"/>
      <c r="U176" s="85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127</v>
      </c>
      <c r="AU176" s="17" t="s">
        <v>82</v>
      </c>
    </row>
    <row r="177" s="2" customFormat="1">
      <c r="A177" s="38"/>
      <c r="B177" s="39"/>
      <c r="C177" s="40"/>
      <c r="D177" s="221" t="s">
        <v>128</v>
      </c>
      <c r="E177" s="40"/>
      <c r="F177" s="222" t="s">
        <v>299</v>
      </c>
      <c r="G177" s="40"/>
      <c r="H177" s="40"/>
      <c r="I177" s="218"/>
      <c r="J177" s="40"/>
      <c r="K177" s="40"/>
      <c r="L177" s="44"/>
      <c r="M177" s="219"/>
      <c r="N177" s="220"/>
      <c r="O177" s="84"/>
      <c r="P177" s="84"/>
      <c r="Q177" s="84"/>
      <c r="R177" s="84"/>
      <c r="S177" s="84"/>
      <c r="T177" s="84"/>
      <c r="U177" s="85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128</v>
      </c>
      <c r="AU177" s="17" t="s">
        <v>82</v>
      </c>
    </row>
    <row r="178" s="2" customFormat="1">
      <c r="A178" s="38"/>
      <c r="B178" s="39"/>
      <c r="C178" s="40"/>
      <c r="D178" s="216" t="s">
        <v>130</v>
      </c>
      <c r="E178" s="40"/>
      <c r="F178" s="223" t="s">
        <v>300</v>
      </c>
      <c r="G178" s="40"/>
      <c r="H178" s="40"/>
      <c r="I178" s="218"/>
      <c r="J178" s="40"/>
      <c r="K178" s="40"/>
      <c r="L178" s="44"/>
      <c r="M178" s="219"/>
      <c r="N178" s="220"/>
      <c r="O178" s="84"/>
      <c r="P178" s="84"/>
      <c r="Q178" s="84"/>
      <c r="R178" s="84"/>
      <c r="S178" s="84"/>
      <c r="T178" s="84"/>
      <c r="U178" s="85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130</v>
      </c>
      <c r="AU178" s="17" t="s">
        <v>82</v>
      </c>
    </row>
    <row r="179" s="13" customFormat="1">
      <c r="A179" s="13"/>
      <c r="B179" s="228"/>
      <c r="C179" s="229"/>
      <c r="D179" s="216" t="s">
        <v>208</v>
      </c>
      <c r="E179" s="230" t="s">
        <v>19</v>
      </c>
      <c r="F179" s="231" t="s">
        <v>217</v>
      </c>
      <c r="G179" s="229"/>
      <c r="H179" s="230" t="s">
        <v>19</v>
      </c>
      <c r="I179" s="232"/>
      <c r="J179" s="229"/>
      <c r="K179" s="229"/>
      <c r="L179" s="233"/>
      <c r="M179" s="234"/>
      <c r="N179" s="235"/>
      <c r="O179" s="235"/>
      <c r="P179" s="235"/>
      <c r="Q179" s="235"/>
      <c r="R179" s="235"/>
      <c r="S179" s="235"/>
      <c r="T179" s="235"/>
      <c r="U179" s="236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7" t="s">
        <v>208</v>
      </c>
      <c r="AU179" s="237" t="s">
        <v>82</v>
      </c>
      <c r="AV179" s="13" t="s">
        <v>80</v>
      </c>
      <c r="AW179" s="13" t="s">
        <v>33</v>
      </c>
      <c r="AX179" s="13" t="s">
        <v>72</v>
      </c>
      <c r="AY179" s="237" t="s">
        <v>117</v>
      </c>
    </row>
    <row r="180" s="13" customFormat="1">
      <c r="A180" s="13"/>
      <c r="B180" s="228"/>
      <c r="C180" s="229"/>
      <c r="D180" s="216" t="s">
        <v>208</v>
      </c>
      <c r="E180" s="230" t="s">
        <v>19</v>
      </c>
      <c r="F180" s="231" t="s">
        <v>301</v>
      </c>
      <c r="G180" s="229"/>
      <c r="H180" s="230" t="s">
        <v>19</v>
      </c>
      <c r="I180" s="232"/>
      <c r="J180" s="229"/>
      <c r="K180" s="229"/>
      <c r="L180" s="233"/>
      <c r="M180" s="234"/>
      <c r="N180" s="235"/>
      <c r="O180" s="235"/>
      <c r="P180" s="235"/>
      <c r="Q180" s="235"/>
      <c r="R180" s="235"/>
      <c r="S180" s="235"/>
      <c r="T180" s="235"/>
      <c r="U180" s="236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7" t="s">
        <v>208</v>
      </c>
      <c r="AU180" s="237" t="s">
        <v>82</v>
      </c>
      <c r="AV180" s="13" t="s">
        <v>80</v>
      </c>
      <c r="AW180" s="13" t="s">
        <v>33</v>
      </c>
      <c r="AX180" s="13" t="s">
        <v>72</v>
      </c>
      <c r="AY180" s="237" t="s">
        <v>117</v>
      </c>
    </row>
    <row r="181" s="14" customFormat="1">
      <c r="A181" s="14"/>
      <c r="B181" s="238"/>
      <c r="C181" s="239"/>
      <c r="D181" s="216" t="s">
        <v>208</v>
      </c>
      <c r="E181" s="240" t="s">
        <v>19</v>
      </c>
      <c r="F181" s="241" t="s">
        <v>302</v>
      </c>
      <c r="G181" s="239"/>
      <c r="H181" s="242">
        <v>48.399999999999999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6"/>
      <c r="U181" s="247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8" t="s">
        <v>208</v>
      </c>
      <c r="AU181" s="248" t="s">
        <v>82</v>
      </c>
      <c r="AV181" s="14" t="s">
        <v>82</v>
      </c>
      <c r="AW181" s="14" t="s">
        <v>33</v>
      </c>
      <c r="AX181" s="14" t="s">
        <v>72</v>
      </c>
      <c r="AY181" s="248" t="s">
        <v>117</v>
      </c>
    </row>
    <row r="182" s="2" customFormat="1" ht="37.8" customHeight="1">
      <c r="A182" s="38"/>
      <c r="B182" s="39"/>
      <c r="C182" s="203" t="s">
        <v>8</v>
      </c>
      <c r="D182" s="203" t="s">
        <v>120</v>
      </c>
      <c r="E182" s="204" t="s">
        <v>303</v>
      </c>
      <c r="F182" s="205" t="s">
        <v>304</v>
      </c>
      <c r="G182" s="206" t="s">
        <v>296</v>
      </c>
      <c r="H182" s="207">
        <v>290.85000000000002</v>
      </c>
      <c r="I182" s="208"/>
      <c r="J182" s="209">
        <f>ROUND(I182*H182,2)</f>
        <v>0</v>
      </c>
      <c r="K182" s="205" t="s">
        <v>124</v>
      </c>
      <c r="L182" s="44"/>
      <c r="M182" s="210" t="s">
        <v>19</v>
      </c>
      <c r="N182" s="211" t="s">
        <v>43</v>
      </c>
      <c r="O182" s="84"/>
      <c r="P182" s="212">
        <f>O182*H182</f>
        <v>0</v>
      </c>
      <c r="Q182" s="212">
        <v>0</v>
      </c>
      <c r="R182" s="212">
        <f>Q182*H182</f>
        <v>0</v>
      </c>
      <c r="S182" s="212">
        <v>0</v>
      </c>
      <c r="T182" s="212">
        <f>S182*H182</f>
        <v>0</v>
      </c>
      <c r="U182" s="213" t="s">
        <v>19</v>
      </c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4" t="s">
        <v>143</v>
      </c>
      <c r="AT182" s="214" t="s">
        <v>120</v>
      </c>
      <c r="AU182" s="214" t="s">
        <v>82</v>
      </c>
      <c r="AY182" s="17" t="s">
        <v>117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17" t="s">
        <v>80</v>
      </c>
      <c r="BK182" s="215">
        <f>ROUND(I182*H182,2)</f>
        <v>0</v>
      </c>
      <c r="BL182" s="17" t="s">
        <v>143</v>
      </c>
      <c r="BM182" s="214" t="s">
        <v>305</v>
      </c>
    </row>
    <row r="183" s="2" customFormat="1">
      <c r="A183" s="38"/>
      <c r="B183" s="39"/>
      <c r="C183" s="40"/>
      <c r="D183" s="216" t="s">
        <v>127</v>
      </c>
      <c r="E183" s="40"/>
      <c r="F183" s="217" t="s">
        <v>306</v>
      </c>
      <c r="G183" s="40"/>
      <c r="H183" s="40"/>
      <c r="I183" s="218"/>
      <c r="J183" s="40"/>
      <c r="K183" s="40"/>
      <c r="L183" s="44"/>
      <c r="M183" s="219"/>
      <c r="N183" s="220"/>
      <c r="O183" s="84"/>
      <c r="P183" s="84"/>
      <c r="Q183" s="84"/>
      <c r="R183" s="84"/>
      <c r="S183" s="84"/>
      <c r="T183" s="84"/>
      <c r="U183" s="85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127</v>
      </c>
      <c r="AU183" s="17" t="s">
        <v>82</v>
      </c>
    </row>
    <row r="184" s="2" customFormat="1">
      <c r="A184" s="38"/>
      <c r="B184" s="39"/>
      <c r="C184" s="40"/>
      <c r="D184" s="221" t="s">
        <v>128</v>
      </c>
      <c r="E184" s="40"/>
      <c r="F184" s="222" t="s">
        <v>307</v>
      </c>
      <c r="G184" s="40"/>
      <c r="H184" s="40"/>
      <c r="I184" s="218"/>
      <c r="J184" s="40"/>
      <c r="K184" s="40"/>
      <c r="L184" s="44"/>
      <c r="M184" s="219"/>
      <c r="N184" s="220"/>
      <c r="O184" s="84"/>
      <c r="P184" s="84"/>
      <c r="Q184" s="84"/>
      <c r="R184" s="84"/>
      <c r="S184" s="84"/>
      <c r="T184" s="84"/>
      <c r="U184" s="85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128</v>
      </c>
      <c r="AU184" s="17" t="s">
        <v>82</v>
      </c>
    </row>
    <row r="185" s="13" customFormat="1">
      <c r="A185" s="13"/>
      <c r="B185" s="228"/>
      <c r="C185" s="229"/>
      <c r="D185" s="216" t="s">
        <v>208</v>
      </c>
      <c r="E185" s="230" t="s">
        <v>19</v>
      </c>
      <c r="F185" s="231" t="s">
        <v>308</v>
      </c>
      <c r="G185" s="229"/>
      <c r="H185" s="230" t="s">
        <v>19</v>
      </c>
      <c r="I185" s="232"/>
      <c r="J185" s="229"/>
      <c r="K185" s="229"/>
      <c r="L185" s="233"/>
      <c r="M185" s="234"/>
      <c r="N185" s="235"/>
      <c r="O185" s="235"/>
      <c r="P185" s="235"/>
      <c r="Q185" s="235"/>
      <c r="R185" s="235"/>
      <c r="S185" s="235"/>
      <c r="T185" s="235"/>
      <c r="U185" s="236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208</v>
      </c>
      <c r="AU185" s="237" t="s">
        <v>82</v>
      </c>
      <c r="AV185" s="13" t="s">
        <v>80</v>
      </c>
      <c r="AW185" s="13" t="s">
        <v>33</v>
      </c>
      <c r="AX185" s="13" t="s">
        <v>72</v>
      </c>
      <c r="AY185" s="237" t="s">
        <v>117</v>
      </c>
    </row>
    <row r="186" s="13" customFormat="1">
      <c r="A186" s="13"/>
      <c r="B186" s="228"/>
      <c r="C186" s="229"/>
      <c r="D186" s="216" t="s">
        <v>208</v>
      </c>
      <c r="E186" s="230" t="s">
        <v>19</v>
      </c>
      <c r="F186" s="231" t="s">
        <v>309</v>
      </c>
      <c r="G186" s="229"/>
      <c r="H186" s="230" t="s">
        <v>19</v>
      </c>
      <c r="I186" s="232"/>
      <c r="J186" s="229"/>
      <c r="K186" s="229"/>
      <c r="L186" s="233"/>
      <c r="M186" s="234"/>
      <c r="N186" s="235"/>
      <c r="O186" s="235"/>
      <c r="P186" s="235"/>
      <c r="Q186" s="235"/>
      <c r="R186" s="235"/>
      <c r="S186" s="235"/>
      <c r="T186" s="235"/>
      <c r="U186" s="236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208</v>
      </c>
      <c r="AU186" s="237" t="s">
        <v>82</v>
      </c>
      <c r="AV186" s="13" t="s">
        <v>80</v>
      </c>
      <c r="AW186" s="13" t="s">
        <v>33</v>
      </c>
      <c r="AX186" s="13" t="s">
        <v>72</v>
      </c>
      <c r="AY186" s="237" t="s">
        <v>117</v>
      </c>
    </row>
    <row r="187" s="14" customFormat="1">
      <c r="A187" s="14"/>
      <c r="B187" s="238"/>
      <c r="C187" s="239"/>
      <c r="D187" s="216" t="s">
        <v>208</v>
      </c>
      <c r="E187" s="240" t="s">
        <v>19</v>
      </c>
      <c r="F187" s="241" t="s">
        <v>310</v>
      </c>
      <c r="G187" s="239"/>
      <c r="H187" s="242">
        <v>161.25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6"/>
      <c r="U187" s="247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8" t="s">
        <v>208</v>
      </c>
      <c r="AU187" s="248" t="s">
        <v>82</v>
      </c>
      <c r="AV187" s="14" t="s">
        <v>82</v>
      </c>
      <c r="AW187" s="14" t="s">
        <v>33</v>
      </c>
      <c r="AX187" s="14" t="s">
        <v>72</v>
      </c>
      <c r="AY187" s="248" t="s">
        <v>117</v>
      </c>
    </row>
    <row r="188" s="14" customFormat="1">
      <c r="A188" s="14"/>
      <c r="B188" s="238"/>
      <c r="C188" s="239"/>
      <c r="D188" s="216" t="s">
        <v>208</v>
      </c>
      <c r="E188" s="240" t="s">
        <v>19</v>
      </c>
      <c r="F188" s="241" t="s">
        <v>311</v>
      </c>
      <c r="G188" s="239"/>
      <c r="H188" s="242">
        <v>129.59999999999999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6"/>
      <c r="U188" s="247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8" t="s">
        <v>208</v>
      </c>
      <c r="AU188" s="248" t="s">
        <v>82</v>
      </c>
      <c r="AV188" s="14" t="s">
        <v>82</v>
      </c>
      <c r="AW188" s="14" t="s">
        <v>33</v>
      </c>
      <c r="AX188" s="14" t="s">
        <v>72</v>
      </c>
      <c r="AY188" s="248" t="s">
        <v>117</v>
      </c>
    </row>
    <row r="189" s="2" customFormat="1" ht="24.15" customHeight="1">
      <c r="A189" s="38"/>
      <c r="B189" s="39"/>
      <c r="C189" s="203" t="s">
        <v>312</v>
      </c>
      <c r="D189" s="203" t="s">
        <v>120</v>
      </c>
      <c r="E189" s="204" t="s">
        <v>313</v>
      </c>
      <c r="F189" s="205" t="s">
        <v>314</v>
      </c>
      <c r="G189" s="206" t="s">
        <v>287</v>
      </c>
      <c r="H189" s="207">
        <v>13.800000000000001</v>
      </c>
      <c r="I189" s="208"/>
      <c r="J189" s="209">
        <f>ROUND(I189*H189,2)</f>
        <v>0</v>
      </c>
      <c r="K189" s="205" t="s">
        <v>124</v>
      </c>
      <c r="L189" s="44"/>
      <c r="M189" s="210" t="s">
        <v>19</v>
      </c>
      <c r="N189" s="211" t="s">
        <v>43</v>
      </c>
      <c r="O189" s="84"/>
      <c r="P189" s="212">
        <f>O189*H189</f>
        <v>0</v>
      </c>
      <c r="Q189" s="212">
        <v>0</v>
      </c>
      <c r="R189" s="212">
        <f>Q189*H189</f>
        <v>0</v>
      </c>
      <c r="S189" s="212">
        <v>0</v>
      </c>
      <c r="T189" s="212">
        <f>S189*H189</f>
        <v>0</v>
      </c>
      <c r="U189" s="213" t="s">
        <v>19</v>
      </c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4" t="s">
        <v>143</v>
      </c>
      <c r="AT189" s="214" t="s">
        <v>120</v>
      </c>
      <c r="AU189" s="214" t="s">
        <v>82</v>
      </c>
      <c r="AY189" s="17" t="s">
        <v>117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17" t="s">
        <v>80</v>
      </c>
      <c r="BK189" s="215">
        <f>ROUND(I189*H189,2)</f>
        <v>0</v>
      </c>
      <c r="BL189" s="17" t="s">
        <v>143</v>
      </c>
      <c r="BM189" s="214" t="s">
        <v>315</v>
      </c>
    </row>
    <row r="190" s="2" customFormat="1">
      <c r="A190" s="38"/>
      <c r="B190" s="39"/>
      <c r="C190" s="40"/>
      <c r="D190" s="216" t="s">
        <v>127</v>
      </c>
      <c r="E190" s="40"/>
      <c r="F190" s="217" t="s">
        <v>316</v>
      </c>
      <c r="G190" s="40"/>
      <c r="H190" s="40"/>
      <c r="I190" s="218"/>
      <c r="J190" s="40"/>
      <c r="K190" s="40"/>
      <c r="L190" s="44"/>
      <c r="M190" s="219"/>
      <c r="N190" s="220"/>
      <c r="O190" s="84"/>
      <c r="P190" s="84"/>
      <c r="Q190" s="84"/>
      <c r="R190" s="84"/>
      <c r="S190" s="84"/>
      <c r="T190" s="84"/>
      <c r="U190" s="85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127</v>
      </c>
      <c r="AU190" s="17" t="s">
        <v>82</v>
      </c>
    </row>
    <row r="191" s="2" customFormat="1">
      <c r="A191" s="38"/>
      <c r="B191" s="39"/>
      <c r="C191" s="40"/>
      <c r="D191" s="221" t="s">
        <v>128</v>
      </c>
      <c r="E191" s="40"/>
      <c r="F191" s="222" t="s">
        <v>317</v>
      </c>
      <c r="G191" s="40"/>
      <c r="H191" s="40"/>
      <c r="I191" s="218"/>
      <c r="J191" s="40"/>
      <c r="K191" s="40"/>
      <c r="L191" s="44"/>
      <c r="M191" s="219"/>
      <c r="N191" s="220"/>
      <c r="O191" s="84"/>
      <c r="P191" s="84"/>
      <c r="Q191" s="84"/>
      <c r="R191" s="84"/>
      <c r="S191" s="84"/>
      <c r="T191" s="84"/>
      <c r="U191" s="85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128</v>
      </c>
      <c r="AU191" s="17" t="s">
        <v>82</v>
      </c>
    </row>
    <row r="192" s="13" customFormat="1">
      <c r="A192" s="13"/>
      <c r="B192" s="228"/>
      <c r="C192" s="229"/>
      <c r="D192" s="216" t="s">
        <v>208</v>
      </c>
      <c r="E192" s="230" t="s">
        <v>19</v>
      </c>
      <c r="F192" s="231" t="s">
        <v>318</v>
      </c>
      <c r="G192" s="229"/>
      <c r="H192" s="230" t="s">
        <v>19</v>
      </c>
      <c r="I192" s="232"/>
      <c r="J192" s="229"/>
      <c r="K192" s="229"/>
      <c r="L192" s="233"/>
      <c r="M192" s="234"/>
      <c r="N192" s="235"/>
      <c r="O192" s="235"/>
      <c r="P192" s="235"/>
      <c r="Q192" s="235"/>
      <c r="R192" s="235"/>
      <c r="S192" s="235"/>
      <c r="T192" s="235"/>
      <c r="U192" s="236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208</v>
      </c>
      <c r="AU192" s="237" t="s">
        <v>82</v>
      </c>
      <c r="AV192" s="13" t="s">
        <v>80</v>
      </c>
      <c r="AW192" s="13" t="s">
        <v>33</v>
      </c>
      <c r="AX192" s="13" t="s">
        <v>72</v>
      </c>
      <c r="AY192" s="237" t="s">
        <v>117</v>
      </c>
    </row>
    <row r="193" s="13" customFormat="1">
      <c r="A193" s="13"/>
      <c r="B193" s="228"/>
      <c r="C193" s="229"/>
      <c r="D193" s="216" t="s">
        <v>208</v>
      </c>
      <c r="E193" s="230" t="s">
        <v>19</v>
      </c>
      <c r="F193" s="231" t="s">
        <v>319</v>
      </c>
      <c r="G193" s="229"/>
      <c r="H193" s="230" t="s">
        <v>19</v>
      </c>
      <c r="I193" s="232"/>
      <c r="J193" s="229"/>
      <c r="K193" s="229"/>
      <c r="L193" s="233"/>
      <c r="M193" s="234"/>
      <c r="N193" s="235"/>
      <c r="O193" s="235"/>
      <c r="P193" s="235"/>
      <c r="Q193" s="235"/>
      <c r="R193" s="235"/>
      <c r="S193" s="235"/>
      <c r="T193" s="235"/>
      <c r="U193" s="236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208</v>
      </c>
      <c r="AU193" s="237" t="s">
        <v>82</v>
      </c>
      <c r="AV193" s="13" t="s">
        <v>80</v>
      </c>
      <c r="AW193" s="13" t="s">
        <v>33</v>
      </c>
      <c r="AX193" s="13" t="s">
        <v>72</v>
      </c>
      <c r="AY193" s="237" t="s">
        <v>117</v>
      </c>
    </row>
    <row r="194" s="14" customFormat="1">
      <c r="A194" s="14"/>
      <c r="B194" s="238"/>
      <c r="C194" s="239"/>
      <c r="D194" s="216" t="s">
        <v>208</v>
      </c>
      <c r="E194" s="240" t="s">
        <v>19</v>
      </c>
      <c r="F194" s="241" t="s">
        <v>320</v>
      </c>
      <c r="G194" s="239"/>
      <c r="H194" s="242">
        <v>10.199999999999999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6"/>
      <c r="U194" s="247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8" t="s">
        <v>208</v>
      </c>
      <c r="AU194" s="248" t="s">
        <v>82</v>
      </c>
      <c r="AV194" s="14" t="s">
        <v>82</v>
      </c>
      <c r="AW194" s="14" t="s">
        <v>33</v>
      </c>
      <c r="AX194" s="14" t="s">
        <v>72</v>
      </c>
      <c r="AY194" s="248" t="s">
        <v>117</v>
      </c>
    </row>
    <row r="195" s="14" customFormat="1">
      <c r="A195" s="14"/>
      <c r="B195" s="238"/>
      <c r="C195" s="239"/>
      <c r="D195" s="216" t="s">
        <v>208</v>
      </c>
      <c r="E195" s="240" t="s">
        <v>19</v>
      </c>
      <c r="F195" s="241" t="s">
        <v>321</v>
      </c>
      <c r="G195" s="239"/>
      <c r="H195" s="242">
        <v>3.6000000000000001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6"/>
      <c r="U195" s="247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8" t="s">
        <v>208</v>
      </c>
      <c r="AU195" s="248" t="s">
        <v>82</v>
      </c>
      <c r="AV195" s="14" t="s">
        <v>82</v>
      </c>
      <c r="AW195" s="14" t="s">
        <v>33</v>
      </c>
      <c r="AX195" s="14" t="s">
        <v>72</v>
      </c>
      <c r="AY195" s="248" t="s">
        <v>117</v>
      </c>
    </row>
    <row r="196" s="2" customFormat="1" ht="44.25" customHeight="1">
      <c r="A196" s="38"/>
      <c r="B196" s="39"/>
      <c r="C196" s="203" t="s">
        <v>322</v>
      </c>
      <c r="D196" s="203" t="s">
        <v>120</v>
      </c>
      <c r="E196" s="204" t="s">
        <v>323</v>
      </c>
      <c r="F196" s="205" t="s">
        <v>324</v>
      </c>
      <c r="G196" s="206" t="s">
        <v>296</v>
      </c>
      <c r="H196" s="207">
        <v>367.30200000000002</v>
      </c>
      <c r="I196" s="208"/>
      <c r="J196" s="209">
        <f>ROUND(I196*H196,2)</f>
        <v>0</v>
      </c>
      <c r="K196" s="205" t="s">
        <v>19</v>
      </c>
      <c r="L196" s="44"/>
      <c r="M196" s="210" t="s">
        <v>19</v>
      </c>
      <c r="N196" s="211" t="s">
        <v>43</v>
      </c>
      <c r="O196" s="84"/>
      <c r="P196" s="212">
        <f>O196*H196</f>
        <v>0</v>
      </c>
      <c r="Q196" s="212">
        <v>0</v>
      </c>
      <c r="R196" s="212">
        <f>Q196*H196</f>
        <v>0</v>
      </c>
      <c r="S196" s="212">
        <v>0</v>
      </c>
      <c r="T196" s="212">
        <f>S196*H196</f>
        <v>0</v>
      </c>
      <c r="U196" s="213" t="s">
        <v>19</v>
      </c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4" t="s">
        <v>143</v>
      </c>
      <c r="AT196" s="214" t="s">
        <v>120</v>
      </c>
      <c r="AU196" s="214" t="s">
        <v>82</v>
      </c>
      <c r="AY196" s="17" t="s">
        <v>117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17" t="s">
        <v>80</v>
      </c>
      <c r="BK196" s="215">
        <f>ROUND(I196*H196,2)</f>
        <v>0</v>
      </c>
      <c r="BL196" s="17" t="s">
        <v>143</v>
      </c>
      <c r="BM196" s="214" t="s">
        <v>325</v>
      </c>
    </row>
    <row r="197" s="2" customFormat="1">
      <c r="A197" s="38"/>
      <c r="B197" s="39"/>
      <c r="C197" s="40"/>
      <c r="D197" s="216" t="s">
        <v>127</v>
      </c>
      <c r="E197" s="40"/>
      <c r="F197" s="217" t="s">
        <v>326</v>
      </c>
      <c r="G197" s="40"/>
      <c r="H197" s="40"/>
      <c r="I197" s="218"/>
      <c r="J197" s="40"/>
      <c r="K197" s="40"/>
      <c r="L197" s="44"/>
      <c r="M197" s="219"/>
      <c r="N197" s="220"/>
      <c r="O197" s="84"/>
      <c r="P197" s="84"/>
      <c r="Q197" s="84"/>
      <c r="R197" s="84"/>
      <c r="S197" s="84"/>
      <c r="T197" s="84"/>
      <c r="U197" s="85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127</v>
      </c>
      <c r="AU197" s="17" t="s">
        <v>82</v>
      </c>
    </row>
    <row r="198" s="14" customFormat="1">
      <c r="A198" s="14"/>
      <c r="B198" s="238"/>
      <c r="C198" s="239"/>
      <c r="D198" s="216" t="s">
        <v>208</v>
      </c>
      <c r="E198" s="240" t="s">
        <v>19</v>
      </c>
      <c r="F198" s="241" t="s">
        <v>327</v>
      </c>
      <c r="G198" s="239"/>
      <c r="H198" s="242">
        <v>367.30200000000002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6"/>
      <c r="U198" s="247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8" t="s">
        <v>208</v>
      </c>
      <c r="AU198" s="248" t="s">
        <v>82</v>
      </c>
      <c r="AV198" s="14" t="s">
        <v>82</v>
      </c>
      <c r="AW198" s="14" t="s">
        <v>33</v>
      </c>
      <c r="AX198" s="14" t="s">
        <v>72</v>
      </c>
      <c r="AY198" s="248" t="s">
        <v>117</v>
      </c>
    </row>
    <row r="199" s="2" customFormat="1" ht="33" customHeight="1">
      <c r="A199" s="38"/>
      <c r="B199" s="39"/>
      <c r="C199" s="203" t="s">
        <v>328</v>
      </c>
      <c r="D199" s="203" t="s">
        <v>120</v>
      </c>
      <c r="E199" s="204" t="s">
        <v>329</v>
      </c>
      <c r="F199" s="205" t="s">
        <v>330</v>
      </c>
      <c r="G199" s="206" t="s">
        <v>296</v>
      </c>
      <c r="H199" s="207">
        <v>290.85000000000002</v>
      </c>
      <c r="I199" s="208"/>
      <c r="J199" s="209">
        <f>ROUND(I199*H199,2)</f>
        <v>0</v>
      </c>
      <c r="K199" s="205" t="s">
        <v>124</v>
      </c>
      <c r="L199" s="44"/>
      <c r="M199" s="210" t="s">
        <v>19</v>
      </c>
      <c r="N199" s="211" t="s">
        <v>43</v>
      </c>
      <c r="O199" s="84"/>
      <c r="P199" s="212">
        <f>O199*H199</f>
        <v>0</v>
      </c>
      <c r="Q199" s="212">
        <v>0</v>
      </c>
      <c r="R199" s="212">
        <f>Q199*H199</f>
        <v>0</v>
      </c>
      <c r="S199" s="212">
        <v>0</v>
      </c>
      <c r="T199" s="212">
        <f>S199*H199</f>
        <v>0</v>
      </c>
      <c r="U199" s="213" t="s">
        <v>19</v>
      </c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4" t="s">
        <v>143</v>
      </c>
      <c r="AT199" s="214" t="s">
        <v>120</v>
      </c>
      <c r="AU199" s="214" t="s">
        <v>82</v>
      </c>
      <c r="AY199" s="17" t="s">
        <v>117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17" t="s">
        <v>80</v>
      </c>
      <c r="BK199" s="215">
        <f>ROUND(I199*H199,2)</f>
        <v>0</v>
      </c>
      <c r="BL199" s="17" t="s">
        <v>143</v>
      </c>
      <c r="BM199" s="214" t="s">
        <v>331</v>
      </c>
    </row>
    <row r="200" s="2" customFormat="1">
      <c r="A200" s="38"/>
      <c r="B200" s="39"/>
      <c r="C200" s="40"/>
      <c r="D200" s="216" t="s">
        <v>127</v>
      </c>
      <c r="E200" s="40"/>
      <c r="F200" s="217" t="s">
        <v>332</v>
      </c>
      <c r="G200" s="40"/>
      <c r="H200" s="40"/>
      <c r="I200" s="218"/>
      <c r="J200" s="40"/>
      <c r="K200" s="40"/>
      <c r="L200" s="44"/>
      <c r="M200" s="219"/>
      <c r="N200" s="220"/>
      <c r="O200" s="84"/>
      <c r="P200" s="84"/>
      <c r="Q200" s="84"/>
      <c r="R200" s="84"/>
      <c r="S200" s="84"/>
      <c r="T200" s="84"/>
      <c r="U200" s="85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127</v>
      </c>
      <c r="AU200" s="17" t="s">
        <v>82</v>
      </c>
    </row>
    <row r="201" s="2" customFormat="1">
      <c r="A201" s="38"/>
      <c r="B201" s="39"/>
      <c r="C201" s="40"/>
      <c r="D201" s="221" t="s">
        <v>128</v>
      </c>
      <c r="E201" s="40"/>
      <c r="F201" s="222" t="s">
        <v>333</v>
      </c>
      <c r="G201" s="40"/>
      <c r="H201" s="40"/>
      <c r="I201" s="218"/>
      <c r="J201" s="40"/>
      <c r="K201" s="40"/>
      <c r="L201" s="44"/>
      <c r="M201" s="219"/>
      <c r="N201" s="220"/>
      <c r="O201" s="84"/>
      <c r="P201" s="84"/>
      <c r="Q201" s="84"/>
      <c r="R201" s="84"/>
      <c r="S201" s="84"/>
      <c r="T201" s="84"/>
      <c r="U201" s="85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128</v>
      </c>
      <c r="AU201" s="17" t="s">
        <v>82</v>
      </c>
    </row>
    <row r="202" s="13" customFormat="1">
      <c r="A202" s="13"/>
      <c r="B202" s="228"/>
      <c r="C202" s="229"/>
      <c r="D202" s="216" t="s">
        <v>208</v>
      </c>
      <c r="E202" s="230" t="s">
        <v>19</v>
      </c>
      <c r="F202" s="231" t="s">
        <v>334</v>
      </c>
      <c r="G202" s="229"/>
      <c r="H202" s="230" t="s">
        <v>19</v>
      </c>
      <c r="I202" s="232"/>
      <c r="J202" s="229"/>
      <c r="K202" s="229"/>
      <c r="L202" s="233"/>
      <c r="M202" s="234"/>
      <c r="N202" s="235"/>
      <c r="O202" s="235"/>
      <c r="P202" s="235"/>
      <c r="Q202" s="235"/>
      <c r="R202" s="235"/>
      <c r="S202" s="235"/>
      <c r="T202" s="235"/>
      <c r="U202" s="236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208</v>
      </c>
      <c r="AU202" s="237" t="s">
        <v>82</v>
      </c>
      <c r="AV202" s="13" t="s">
        <v>80</v>
      </c>
      <c r="AW202" s="13" t="s">
        <v>33</v>
      </c>
      <c r="AX202" s="13" t="s">
        <v>72</v>
      </c>
      <c r="AY202" s="237" t="s">
        <v>117</v>
      </c>
    </row>
    <row r="203" s="13" customFormat="1">
      <c r="A203" s="13"/>
      <c r="B203" s="228"/>
      <c r="C203" s="229"/>
      <c r="D203" s="216" t="s">
        <v>208</v>
      </c>
      <c r="E203" s="230" t="s">
        <v>19</v>
      </c>
      <c r="F203" s="231" t="s">
        <v>335</v>
      </c>
      <c r="G203" s="229"/>
      <c r="H203" s="230" t="s">
        <v>19</v>
      </c>
      <c r="I203" s="232"/>
      <c r="J203" s="229"/>
      <c r="K203" s="229"/>
      <c r="L203" s="233"/>
      <c r="M203" s="234"/>
      <c r="N203" s="235"/>
      <c r="O203" s="235"/>
      <c r="P203" s="235"/>
      <c r="Q203" s="235"/>
      <c r="R203" s="235"/>
      <c r="S203" s="235"/>
      <c r="T203" s="235"/>
      <c r="U203" s="236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208</v>
      </c>
      <c r="AU203" s="237" t="s">
        <v>82</v>
      </c>
      <c r="AV203" s="13" t="s">
        <v>80</v>
      </c>
      <c r="AW203" s="13" t="s">
        <v>33</v>
      </c>
      <c r="AX203" s="13" t="s">
        <v>72</v>
      </c>
      <c r="AY203" s="237" t="s">
        <v>117</v>
      </c>
    </row>
    <row r="204" s="14" customFormat="1">
      <c r="A204" s="14"/>
      <c r="B204" s="238"/>
      <c r="C204" s="239"/>
      <c r="D204" s="216" t="s">
        <v>208</v>
      </c>
      <c r="E204" s="240" t="s">
        <v>19</v>
      </c>
      <c r="F204" s="241" t="s">
        <v>336</v>
      </c>
      <c r="G204" s="239"/>
      <c r="H204" s="242">
        <v>161.25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6"/>
      <c r="U204" s="247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8" t="s">
        <v>208</v>
      </c>
      <c r="AU204" s="248" t="s">
        <v>82</v>
      </c>
      <c r="AV204" s="14" t="s">
        <v>82</v>
      </c>
      <c r="AW204" s="14" t="s">
        <v>33</v>
      </c>
      <c r="AX204" s="14" t="s">
        <v>72</v>
      </c>
      <c r="AY204" s="248" t="s">
        <v>117</v>
      </c>
    </row>
    <row r="205" s="13" customFormat="1">
      <c r="A205" s="13"/>
      <c r="B205" s="228"/>
      <c r="C205" s="229"/>
      <c r="D205" s="216" t="s">
        <v>208</v>
      </c>
      <c r="E205" s="230" t="s">
        <v>19</v>
      </c>
      <c r="F205" s="231" t="s">
        <v>337</v>
      </c>
      <c r="G205" s="229"/>
      <c r="H205" s="230" t="s">
        <v>19</v>
      </c>
      <c r="I205" s="232"/>
      <c r="J205" s="229"/>
      <c r="K205" s="229"/>
      <c r="L205" s="233"/>
      <c r="M205" s="234"/>
      <c r="N205" s="235"/>
      <c r="O205" s="235"/>
      <c r="P205" s="235"/>
      <c r="Q205" s="235"/>
      <c r="R205" s="235"/>
      <c r="S205" s="235"/>
      <c r="T205" s="235"/>
      <c r="U205" s="236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208</v>
      </c>
      <c r="AU205" s="237" t="s">
        <v>82</v>
      </c>
      <c r="AV205" s="13" t="s">
        <v>80</v>
      </c>
      <c r="AW205" s="13" t="s">
        <v>33</v>
      </c>
      <c r="AX205" s="13" t="s">
        <v>72</v>
      </c>
      <c r="AY205" s="237" t="s">
        <v>117</v>
      </c>
    </row>
    <row r="206" s="13" customFormat="1">
      <c r="A206" s="13"/>
      <c r="B206" s="228"/>
      <c r="C206" s="229"/>
      <c r="D206" s="216" t="s">
        <v>208</v>
      </c>
      <c r="E206" s="230" t="s">
        <v>19</v>
      </c>
      <c r="F206" s="231" t="s">
        <v>338</v>
      </c>
      <c r="G206" s="229"/>
      <c r="H206" s="230" t="s">
        <v>19</v>
      </c>
      <c r="I206" s="232"/>
      <c r="J206" s="229"/>
      <c r="K206" s="229"/>
      <c r="L206" s="233"/>
      <c r="M206" s="234"/>
      <c r="N206" s="235"/>
      <c r="O206" s="235"/>
      <c r="P206" s="235"/>
      <c r="Q206" s="235"/>
      <c r="R206" s="235"/>
      <c r="S206" s="235"/>
      <c r="T206" s="235"/>
      <c r="U206" s="236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208</v>
      </c>
      <c r="AU206" s="237" t="s">
        <v>82</v>
      </c>
      <c r="AV206" s="13" t="s">
        <v>80</v>
      </c>
      <c r="AW206" s="13" t="s">
        <v>33</v>
      </c>
      <c r="AX206" s="13" t="s">
        <v>72</v>
      </c>
      <c r="AY206" s="237" t="s">
        <v>117</v>
      </c>
    </row>
    <row r="207" s="14" customFormat="1">
      <c r="A207" s="14"/>
      <c r="B207" s="238"/>
      <c r="C207" s="239"/>
      <c r="D207" s="216" t="s">
        <v>208</v>
      </c>
      <c r="E207" s="240" t="s">
        <v>19</v>
      </c>
      <c r="F207" s="241" t="s">
        <v>339</v>
      </c>
      <c r="G207" s="239"/>
      <c r="H207" s="242">
        <v>129.59999999999999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6"/>
      <c r="U207" s="247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8" t="s">
        <v>208</v>
      </c>
      <c r="AU207" s="248" t="s">
        <v>82</v>
      </c>
      <c r="AV207" s="14" t="s">
        <v>82</v>
      </c>
      <c r="AW207" s="14" t="s">
        <v>33</v>
      </c>
      <c r="AX207" s="14" t="s">
        <v>72</v>
      </c>
      <c r="AY207" s="248" t="s">
        <v>117</v>
      </c>
    </row>
    <row r="208" s="2" customFormat="1" ht="16.5" customHeight="1">
      <c r="A208" s="38"/>
      <c r="B208" s="39"/>
      <c r="C208" s="249" t="s">
        <v>340</v>
      </c>
      <c r="D208" s="249" t="s">
        <v>341</v>
      </c>
      <c r="E208" s="250" t="s">
        <v>342</v>
      </c>
      <c r="F208" s="251" t="s">
        <v>343</v>
      </c>
      <c r="G208" s="252" t="s">
        <v>344</v>
      </c>
      <c r="H208" s="253">
        <v>338.625</v>
      </c>
      <c r="I208" s="254"/>
      <c r="J208" s="255">
        <f>ROUND(I208*H208,2)</f>
        <v>0</v>
      </c>
      <c r="K208" s="251" t="s">
        <v>124</v>
      </c>
      <c r="L208" s="256"/>
      <c r="M208" s="257" t="s">
        <v>19</v>
      </c>
      <c r="N208" s="258" t="s">
        <v>43</v>
      </c>
      <c r="O208" s="84"/>
      <c r="P208" s="212">
        <f>O208*H208</f>
        <v>0</v>
      </c>
      <c r="Q208" s="212">
        <v>0</v>
      </c>
      <c r="R208" s="212">
        <f>Q208*H208</f>
        <v>0</v>
      </c>
      <c r="S208" s="212">
        <v>0</v>
      </c>
      <c r="T208" s="212">
        <f>S208*H208</f>
        <v>0</v>
      </c>
      <c r="U208" s="213" t="s">
        <v>19</v>
      </c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4" t="s">
        <v>167</v>
      </c>
      <c r="AT208" s="214" t="s">
        <v>341</v>
      </c>
      <c r="AU208" s="214" t="s">
        <v>82</v>
      </c>
      <c r="AY208" s="17" t="s">
        <v>117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17" t="s">
        <v>80</v>
      </c>
      <c r="BK208" s="215">
        <f>ROUND(I208*H208,2)</f>
        <v>0</v>
      </c>
      <c r="BL208" s="17" t="s">
        <v>143</v>
      </c>
      <c r="BM208" s="214" t="s">
        <v>345</v>
      </c>
    </row>
    <row r="209" s="2" customFormat="1">
      <c r="A209" s="38"/>
      <c r="B209" s="39"/>
      <c r="C209" s="40"/>
      <c r="D209" s="216" t="s">
        <v>127</v>
      </c>
      <c r="E209" s="40"/>
      <c r="F209" s="217" t="s">
        <v>343</v>
      </c>
      <c r="G209" s="40"/>
      <c r="H209" s="40"/>
      <c r="I209" s="218"/>
      <c r="J209" s="40"/>
      <c r="K209" s="40"/>
      <c r="L209" s="44"/>
      <c r="M209" s="219"/>
      <c r="N209" s="220"/>
      <c r="O209" s="84"/>
      <c r="P209" s="84"/>
      <c r="Q209" s="84"/>
      <c r="R209" s="84"/>
      <c r="S209" s="84"/>
      <c r="T209" s="84"/>
      <c r="U209" s="85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127</v>
      </c>
      <c r="AU209" s="17" t="s">
        <v>82</v>
      </c>
    </row>
    <row r="210" s="14" customFormat="1">
      <c r="A210" s="14"/>
      <c r="B210" s="238"/>
      <c r="C210" s="239"/>
      <c r="D210" s="216" t="s">
        <v>208</v>
      </c>
      <c r="E210" s="239"/>
      <c r="F210" s="241" t="s">
        <v>346</v>
      </c>
      <c r="G210" s="239"/>
      <c r="H210" s="242">
        <v>338.625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6"/>
      <c r="U210" s="247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8" t="s">
        <v>208</v>
      </c>
      <c r="AU210" s="248" t="s">
        <v>82</v>
      </c>
      <c r="AV210" s="14" t="s">
        <v>82</v>
      </c>
      <c r="AW210" s="14" t="s">
        <v>4</v>
      </c>
      <c r="AX210" s="14" t="s">
        <v>80</v>
      </c>
      <c r="AY210" s="248" t="s">
        <v>117</v>
      </c>
    </row>
    <row r="211" s="2" customFormat="1" ht="16.5" customHeight="1">
      <c r="A211" s="38"/>
      <c r="B211" s="39"/>
      <c r="C211" s="249" t="s">
        <v>347</v>
      </c>
      <c r="D211" s="249" t="s">
        <v>341</v>
      </c>
      <c r="E211" s="250" t="s">
        <v>348</v>
      </c>
      <c r="F211" s="251" t="s">
        <v>349</v>
      </c>
      <c r="G211" s="252" t="s">
        <v>344</v>
      </c>
      <c r="H211" s="253">
        <v>233.28</v>
      </c>
      <c r="I211" s="254"/>
      <c r="J211" s="255">
        <f>ROUND(I211*H211,2)</f>
        <v>0</v>
      </c>
      <c r="K211" s="251" t="s">
        <v>124</v>
      </c>
      <c r="L211" s="256"/>
      <c r="M211" s="257" t="s">
        <v>19</v>
      </c>
      <c r="N211" s="258" t="s">
        <v>43</v>
      </c>
      <c r="O211" s="84"/>
      <c r="P211" s="212">
        <f>O211*H211</f>
        <v>0</v>
      </c>
      <c r="Q211" s="212">
        <v>0</v>
      </c>
      <c r="R211" s="212">
        <f>Q211*H211</f>
        <v>0</v>
      </c>
      <c r="S211" s="212">
        <v>0</v>
      </c>
      <c r="T211" s="212">
        <f>S211*H211</f>
        <v>0</v>
      </c>
      <c r="U211" s="213" t="s">
        <v>19</v>
      </c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4" t="s">
        <v>167</v>
      </c>
      <c r="AT211" s="214" t="s">
        <v>341</v>
      </c>
      <c r="AU211" s="214" t="s">
        <v>82</v>
      </c>
      <c r="AY211" s="17" t="s">
        <v>117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17" t="s">
        <v>80</v>
      </c>
      <c r="BK211" s="215">
        <f>ROUND(I211*H211,2)</f>
        <v>0</v>
      </c>
      <c r="BL211" s="17" t="s">
        <v>143</v>
      </c>
      <c r="BM211" s="214" t="s">
        <v>350</v>
      </c>
    </row>
    <row r="212" s="2" customFormat="1">
      <c r="A212" s="38"/>
      <c r="B212" s="39"/>
      <c r="C212" s="40"/>
      <c r="D212" s="216" t="s">
        <v>127</v>
      </c>
      <c r="E212" s="40"/>
      <c r="F212" s="217" t="s">
        <v>349</v>
      </c>
      <c r="G212" s="40"/>
      <c r="H212" s="40"/>
      <c r="I212" s="218"/>
      <c r="J212" s="40"/>
      <c r="K212" s="40"/>
      <c r="L212" s="44"/>
      <c r="M212" s="219"/>
      <c r="N212" s="220"/>
      <c r="O212" s="84"/>
      <c r="P212" s="84"/>
      <c r="Q212" s="84"/>
      <c r="R212" s="84"/>
      <c r="S212" s="84"/>
      <c r="T212" s="84"/>
      <c r="U212" s="85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127</v>
      </c>
      <c r="AU212" s="17" t="s">
        <v>82</v>
      </c>
    </row>
    <row r="213" s="2" customFormat="1">
      <c r="A213" s="38"/>
      <c r="B213" s="39"/>
      <c r="C213" s="40"/>
      <c r="D213" s="216" t="s">
        <v>130</v>
      </c>
      <c r="E213" s="40"/>
      <c r="F213" s="223" t="s">
        <v>351</v>
      </c>
      <c r="G213" s="40"/>
      <c r="H213" s="40"/>
      <c r="I213" s="218"/>
      <c r="J213" s="40"/>
      <c r="K213" s="40"/>
      <c r="L213" s="44"/>
      <c r="M213" s="219"/>
      <c r="N213" s="220"/>
      <c r="O213" s="84"/>
      <c r="P213" s="84"/>
      <c r="Q213" s="84"/>
      <c r="R213" s="84"/>
      <c r="S213" s="84"/>
      <c r="T213" s="84"/>
      <c r="U213" s="85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130</v>
      </c>
      <c r="AU213" s="17" t="s">
        <v>82</v>
      </c>
    </row>
    <row r="214" s="14" customFormat="1">
      <c r="A214" s="14"/>
      <c r="B214" s="238"/>
      <c r="C214" s="239"/>
      <c r="D214" s="216" t="s">
        <v>208</v>
      </c>
      <c r="E214" s="239"/>
      <c r="F214" s="241" t="s">
        <v>352</v>
      </c>
      <c r="G214" s="239"/>
      <c r="H214" s="242">
        <v>233.28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6"/>
      <c r="U214" s="247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8" t="s">
        <v>208</v>
      </c>
      <c r="AU214" s="248" t="s">
        <v>82</v>
      </c>
      <c r="AV214" s="14" t="s">
        <v>82</v>
      </c>
      <c r="AW214" s="14" t="s">
        <v>4</v>
      </c>
      <c r="AX214" s="14" t="s">
        <v>80</v>
      </c>
      <c r="AY214" s="248" t="s">
        <v>117</v>
      </c>
    </row>
    <row r="215" s="2" customFormat="1" ht="33" customHeight="1">
      <c r="A215" s="38"/>
      <c r="B215" s="39"/>
      <c r="C215" s="203" t="s">
        <v>7</v>
      </c>
      <c r="D215" s="203" t="s">
        <v>120</v>
      </c>
      <c r="E215" s="204" t="s">
        <v>353</v>
      </c>
      <c r="F215" s="205" t="s">
        <v>354</v>
      </c>
      <c r="G215" s="206" t="s">
        <v>296</v>
      </c>
      <c r="H215" s="207">
        <v>4.1799999999999997</v>
      </c>
      <c r="I215" s="208"/>
      <c r="J215" s="209">
        <f>ROUND(I215*H215,2)</f>
        <v>0</v>
      </c>
      <c r="K215" s="205" t="s">
        <v>124</v>
      </c>
      <c r="L215" s="44"/>
      <c r="M215" s="210" t="s">
        <v>19</v>
      </c>
      <c r="N215" s="211" t="s">
        <v>43</v>
      </c>
      <c r="O215" s="84"/>
      <c r="P215" s="212">
        <f>O215*H215</f>
        <v>0</v>
      </c>
      <c r="Q215" s="212">
        <v>0</v>
      </c>
      <c r="R215" s="212">
        <f>Q215*H215</f>
        <v>0</v>
      </c>
      <c r="S215" s="212">
        <v>0</v>
      </c>
      <c r="T215" s="212">
        <f>S215*H215</f>
        <v>0</v>
      </c>
      <c r="U215" s="213" t="s">
        <v>19</v>
      </c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4" t="s">
        <v>143</v>
      </c>
      <c r="AT215" s="214" t="s">
        <v>120</v>
      </c>
      <c r="AU215" s="214" t="s">
        <v>82</v>
      </c>
      <c r="AY215" s="17" t="s">
        <v>117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17" t="s">
        <v>80</v>
      </c>
      <c r="BK215" s="215">
        <f>ROUND(I215*H215,2)</f>
        <v>0</v>
      </c>
      <c r="BL215" s="17" t="s">
        <v>143</v>
      </c>
      <c r="BM215" s="214" t="s">
        <v>355</v>
      </c>
    </row>
    <row r="216" s="2" customFormat="1">
      <c r="A216" s="38"/>
      <c r="B216" s="39"/>
      <c r="C216" s="40"/>
      <c r="D216" s="216" t="s">
        <v>127</v>
      </c>
      <c r="E216" s="40"/>
      <c r="F216" s="217" t="s">
        <v>356</v>
      </c>
      <c r="G216" s="40"/>
      <c r="H216" s="40"/>
      <c r="I216" s="218"/>
      <c r="J216" s="40"/>
      <c r="K216" s="40"/>
      <c r="L216" s="44"/>
      <c r="M216" s="219"/>
      <c r="N216" s="220"/>
      <c r="O216" s="84"/>
      <c r="P216" s="84"/>
      <c r="Q216" s="84"/>
      <c r="R216" s="84"/>
      <c r="S216" s="84"/>
      <c r="T216" s="84"/>
      <c r="U216" s="85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127</v>
      </c>
      <c r="AU216" s="17" t="s">
        <v>82</v>
      </c>
    </row>
    <row r="217" s="2" customFormat="1">
      <c r="A217" s="38"/>
      <c r="B217" s="39"/>
      <c r="C217" s="40"/>
      <c r="D217" s="221" t="s">
        <v>128</v>
      </c>
      <c r="E217" s="40"/>
      <c r="F217" s="222" t="s">
        <v>357</v>
      </c>
      <c r="G217" s="40"/>
      <c r="H217" s="40"/>
      <c r="I217" s="218"/>
      <c r="J217" s="40"/>
      <c r="K217" s="40"/>
      <c r="L217" s="44"/>
      <c r="M217" s="219"/>
      <c r="N217" s="220"/>
      <c r="O217" s="84"/>
      <c r="P217" s="84"/>
      <c r="Q217" s="84"/>
      <c r="R217" s="84"/>
      <c r="S217" s="84"/>
      <c r="T217" s="84"/>
      <c r="U217" s="85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128</v>
      </c>
      <c r="AU217" s="17" t="s">
        <v>82</v>
      </c>
    </row>
    <row r="218" s="13" customFormat="1">
      <c r="A218" s="13"/>
      <c r="B218" s="228"/>
      <c r="C218" s="229"/>
      <c r="D218" s="216" t="s">
        <v>208</v>
      </c>
      <c r="E218" s="230" t="s">
        <v>19</v>
      </c>
      <c r="F218" s="231" t="s">
        <v>358</v>
      </c>
      <c r="G218" s="229"/>
      <c r="H218" s="230" t="s">
        <v>19</v>
      </c>
      <c r="I218" s="232"/>
      <c r="J218" s="229"/>
      <c r="K218" s="229"/>
      <c r="L218" s="233"/>
      <c r="M218" s="234"/>
      <c r="N218" s="235"/>
      <c r="O218" s="235"/>
      <c r="P218" s="235"/>
      <c r="Q218" s="235"/>
      <c r="R218" s="235"/>
      <c r="S218" s="235"/>
      <c r="T218" s="235"/>
      <c r="U218" s="236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208</v>
      </c>
      <c r="AU218" s="237" t="s">
        <v>82</v>
      </c>
      <c r="AV218" s="13" t="s">
        <v>80</v>
      </c>
      <c r="AW218" s="13" t="s">
        <v>33</v>
      </c>
      <c r="AX218" s="13" t="s">
        <v>72</v>
      </c>
      <c r="AY218" s="237" t="s">
        <v>117</v>
      </c>
    </row>
    <row r="219" s="13" customFormat="1">
      <c r="A219" s="13"/>
      <c r="B219" s="228"/>
      <c r="C219" s="229"/>
      <c r="D219" s="216" t="s">
        <v>208</v>
      </c>
      <c r="E219" s="230" t="s">
        <v>19</v>
      </c>
      <c r="F219" s="231" t="s">
        <v>359</v>
      </c>
      <c r="G219" s="229"/>
      <c r="H219" s="230" t="s">
        <v>19</v>
      </c>
      <c r="I219" s="232"/>
      <c r="J219" s="229"/>
      <c r="K219" s="229"/>
      <c r="L219" s="233"/>
      <c r="M219" s="234"/>
      <c r="N219" s="235"/>
      <c r="O219" s="235"/>
      <c r="P219" s="235"/>
      <c r="Q219" s="235"/>
      <c r="R219" s="235"/>
      <c r="S219" s="235"/>
      <c r="T219" s="235"/>
      <c r="U219" s="236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208</v>
      </c>
      <c r="AU219" s="237" t="s">
        <v>82</v>
      </c>
      <c r="AV219" s="13" t="s">
        <v>80</v>
      </c>
      <c r="AW219" s="13" t="s">
        <v>33</v>
      </c>
      <c r="AX219" s="13" t="s">
        <v>72</v>
      </c>
      <c r="AY219" s="237" t="s">
        <v>117</v>
      </c>
    </row>
    <row r="220" s="14" customFormat="1">
      <c r="A220" s="14"/>
      <c r="B220" s="238"/>
      <c r="C220" s="239"/>
      <c r="D220" s="216" t="s">
        <v>208</v>
      </c>
      <c r="E220" s="240" t="s">
        <v>19</v>
      </c>
      <c r="F220" s="241" t="s">
        <v>360</v>
      </c>
      <c r="G220" s="239"/>
      <c r="H220" s="242">
        <v>4.1799999999999997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6"/>
      <c r="U220" s="247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8" t="s">
        <v>208</v>
      </c>
      <c r="AU220" s="248" t="s">
        <v>82</v>
      </c>
      <c r="AV220" s="14" t="s">
        <v>82</v>
      </c>
      <c r="AW220" s="14" t="s">
        <v>33</v>
      </c>
      <c r="AX220" s="14" t="s">
        <v>72</v>
      </c>
      <c r="AY220" s="248" t="s">
        <v>117</v>
      </c>
    </row>
    <row r="221" s="2" customFormat="1" ht="16.5" customHeight="1">
      <c r="A221" s="38"/>
      <c r="B221" s="39"/>
      <c r="C221" s="249" t="s">
        <v>361</v>
      </c>
      <c r="D221" s="249" t="s">
        <v>341</v>
      </c>
      <c r="E221" s="250" t="s">
        <v>362</v>
      </c>
      <c r="F221" s="251" t="s">
        <v>363</v>
      </c>
      <c r="G221" s="252" t="s">
        <v>344</v>
      </c>
      <c r="H221" s="253">
        <v>7.524</v>
      </c>
      <c r="I221" s="254"/>
      <c r="J221" s="255">
        <f>ROUND(I221*H221,2)</f>
        <v>0</v>
      </c>
      <c r="K221" s="251" t="s">
        <v>19</v>
      </c>
      <c r="L221" s="256"/>
      <c r="M221" s="257" t="s">
        <v>19</v>
      </c>
      <c r="N221" s="258" t="s">
        <v>43</v>
      </c>
      <c r="O221" s="84"/>
      <c r="P221" s="212">
        <f>O221*H221</f>
        <v>0</v>
      </c>
      <c r="Q221" s="212">
        <v>0</v>
      </c>
      <c r="R221" s="212">
        <f>Q221*H221</f>
        <v>0</v>
      </c>
      <c r="S221" s="212">
        <v>0</v>
      </c>
      <c r="T221" s="212">
        <f>S221*H221</f>
        <v>0</v>
      </c>
      <c r="U221" s="213" t="s">
        <v>19</v>
      </c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14" t="s">
        <v>167</v>
      </c>
      <c r="AT221" s="214" t="s">
        <v>341</v>
      </c>
      <c r="AU221" s="214" t="s">
        <v>82</v>
      </c>
      <c r="AY221" s="17" t="s">
        <v>117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17" t="s">
        <v>80</v>
      </c>
      <c r="BK221" s="215">
        <f>ROUND(I221*H221,2)</f>
        <v>0</v>
      </c>
      <c r="BL221" s="17" t="s">
        <v>143</v>
      </c>
      <c r="BM221" s="214" t="s">
        <v>364</v>
      </c>
    </row>
    <row r="222" s="2" customFormat="1">
      <c r="A222" s="38"/>
      <c r="B222" s="39"/>
      <c r="C222" s="40"/>
      <c r="D222" s="216" t="s">
        <v>127</v>
      </c>
      <c r="E222" s="40"/>
      <c r="F222" s="217" t="s">
        <v>363</v>
      </c>
      <c r="G222" s="40"/>
      <c r="H222" s="40"/>
      <c r="I222" s="218"/>
      <c r="J222" s="40"/>
      <c r="K222" s="40"/>
      <c r="L222" s="44"/>
      <c r="M222" s="219"/>
      <c r="N222" s="220"/>
      <c r="O222" s="84"/>
      <c r="P222" s="84"/>
      <c r="Q222" s="84"/>
      <c r="R222" s="84"/>
      <c r="S222" s="84"/>
      <c r="T222" s="84"/>
      <c r="U222" s="85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127</v>
      </c>
      <c r="AU222" s="17" t="s">
        <v>82</v>
      </c>
    </row>
    <row r="223" s="14" customFormat="1">
      <c r="A223" s="14"/>
      <c r="B223" s="238"/>
      <c r="C223" s="239"/>
      <c r="D223" s="216" t="s">
        <v>208</v>
      </c>
      <c r="E223" s="239"/>
      <c r="F223" s="241" t="s">
        <v>365</v>
      </c>
      <c r="G223" s="239"/>
      <c r="H223" s="242">
        <v>7.524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6"/>
      <c r="U223" s="247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8" t="s">
        <v>208</v>
      </c>
      <c r="AU223" s="248" t="s">
        <v>82</v>
      </c>
      <c r="AV223" s="14" t="s">
        <v>82</v>
      </c>
      <c r="AW223" s="14" t="s">
        <v>4</v>
      </c>
      <c r="AX223" s="14" t="s">
        <v>80</v>
      </c>
      <c r="AY223" s="248" t="s">
        <v>117</v>
      </c>
    </row>
    <row r="224" s="2" customFormat="1" ht="33" customHeight="1">
      <c r="A224" s="38"/>
      <c r="B224" s="39"/>
      <c r="C224" s="203" t="s">
        <v>366</v>
      </c>
      <c r="D224" s="203" t="s">
        <v>120</v>
      </c>
      <c r="E224" s="204" t="s">
        <v>367</v>
      </c>
      <c r="F224" s="205" t="s">
        <v>368</v>
      </c>
      <c r="G224" s="206" t="s">
        <v>344</v>
      </c>
      <c r="H224" s="207">
        <v>661.14400000000001</v>
      </c>
      <c r="I224" s="208"/>
      <c r="J224" s="209">
        <f>ROUND(I224*H224,2)</f>
        <v>0</v>
      </c>
      <c r="K224" s="205" t="s">
        <v>124</v>
      </c>
      <c r="L224" s="44"/>
      <c r="M224" s="210" t="s">
        <v>19</v>
      </c>
      <c r="N224" s="211" t="s">
        <v>43</v>
      </c>
      <c r="O224" s="84"/>
      <c r="P224" s="212">
        <f>O224*H224</f>
        <v>0</v>
      </c>
      <c r="Q224" s="212">
        <v>0</v>
      </c>
      <c r="R224" s="212">
        <f>Q224*H224</f>
        <v>0</v>
      </c>
      <c r="S224" s="212">
        <v>0</v>
      </c>
      <c r="T224" s="212">
        <f>S224*H224</f>
        <v>0</v>
      </c>
      <c r="U224" s="213" t="s">
        <v>19</v>
      </c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14" t="s">
        <v>143</v>
      </c>
      <c r="AT224" s="214" t="s">
        <v>120</v>
      </c>
      <c r="AU224" s="214" t="s">
        <v>82</v>
      </c>
      <c r="AY224" s="17" t="s">
        <v>117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17" t="s">
        <v>80</v>
      </c>
      <c r="BK224" s="215">
        <f>ROUND(I224*H224,2)</f>
        <v>0</v>
      </c>
      <c r="BL224" s="17" t="s">
        <v>143</v>
      </c>
      <c r="BM224" s="214" t="s">
        <v>369</v>
      </c>
    </row>
    <row r="225" s="2" customFormat="1">
      <c r="A225" s="38"/>
      <c r="B225" s="39"/>
      <c r="C225" s="40"/>
      <c r="D225" s="216" t="s">
        <v>127</v>
      </c>
      <c r="E225" s="40"/>
      <c r="F225" s="217" t="s">
        <v>370</v>
      </c>
      <c r="G225" s="40"/>
      <c r="H225" s="40"/>
      <c r="I225" s="218"/>
      <c r="J225" s="40"/>
      <c r="K225" s="40"/>
      <c r="L225" s="44"/>
      <c r="M225" s="219"/>
      <c r="N225" s="220"/>
      <c r="O225" s="84"/>
      <c r="P225" s="84"/>
      <c r="Q225" s="84"/>
      <c r="R225" s="84"/>
      <c r="S225" s="84"/>
      <c r="T225" s="84"/>
      <c r="U225" s="85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127</v>
      </c>
      <c r="AU225" s="17" t="s">
        <v>82</v>
      </c>
    </row>
    <row r="226" s="2" customFormat="1">
      <c r="A226" s="38"/>
      <c r="B226" s="39"/>
      <c r="C226" s="40"/>
      <c r="D226" s="221" t="s">
        <v>128</v>
      </c>
      <c r="E226" s="40"/>
      <c r="F226" s="222" t="s">
        <v>371</v>
      </c>
      <c r="G226" s="40"/>
      <c r="H226" s="40"/>
      <c r="I226" s="218"/>
      <c r="J226" s="40"/>
      <c r="K226" s="40"/>
      <c r="L226" s="44"/>
      <c r="M226" s="219"/>
      <c r="N226" s="220"/>
      <c r="O226" s="84"/>
      <c r="P226" s="84"/>
      <c r="Q226" s="84"/>
      <c r="R226" s="84"/>
      <c r="S226" s="84"/>
      <c r="T226" s="84"/>
      <c r="U226" s="85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128</v>
      </c>
      <c r="AU226" s="17" t="s">
        <v>82</v>
      </c>
    </row>
    <row r="227" s="14" customFormat="1">
      <c r="A227" s="14"/>
      <c r="B227" s="238"/>
      <c r="C227" s="239"/>
      <c r="D227" s="216" t="s">
        <v>208</v>
      </c>
      <c r="E227" s="240" t="s">
        <v>19</v>
      </c>
      <c r="F227" s="241" t="s">
        <v>327</v>
      </c>
      <c r="G227" s="239"/>
      <c r="H227" s="242">
        <v>367.30200000000002</v>
      </c>
      <c r="I227" s="243"/>
      <c r="J227" s="239"/>
      <c r="K227" s="239"/>
      <c r="L227" s="244"/>
      <c r="M227" s="245"/>
      <c r="N227" s="246"/>
      <c r="O227" s="246"/>
      <c r="P227" s="246"/>
      <c r="Q227" s="246"/>
      <c r="R227" s="246"/>
      <c r="S227" s="246"/>
      <c r="T227" s="246"/>
      <c r="U227" s="247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8" t="s">
        <v>208</v>
      </c>
      <c r="AU227" s="248" t="s">
        <v>82</v>
      </c>
      <c r="AV227" s="14" t="s">
        <v>82</v>
      </c>
      <c r="AW227" s="14" t="s">
        <v>33</v>
      </c>
      <c r="AX227" s="14" t="s">
        <v>72</v>
      </c>
      <c r="AY227" s="248" t="s">
        <v>117</v>
      </c>
    </row>
    <row r="228" s="14" customFormat="1">
      <c r="A228" s="14"/>
      <c r="B228" s="238"/>
      <c r="C228" s="239"/>
      <c r="D228" s="216" t="s">
        <v>208</v>
      </c>
      <c r="E228" s="239"/>
      <c r="F228" s="241" t="s">
        <v>372</v>
      </c>
      <c r="G228" s="239"/>
      <c r="H228" s="242">
        <v>661.14400000000001</v>
      </c>
      <c r="I228" s="243"/>
      <c r="J228" s="239"/>
      <c r="K228" s="239"/>
      <c r="L228" s="244"/>
      <c r="M228" s="245"/>
      <c r="N228" s="246"/>
      <c r="O228" s="246"/>
      <c r="P228" s="246"/>
      <c r="Q228" s="246"/>
      <c r="R228" s="246"/>
      <c r="S228" s="246"/>
      <c r="T228" s="246"/>
      <c r="U228" s="247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8" t="s">
        <v>208</v>
      </c>
      <c r="AU228" s="248" t="s">
        <v>82</v>
      </c>
      <c r="AV228" s="14" t="s">
        <v>82</v>
      </c>
      <c r="AW228" s="14" t="s">
        <v>4</v>
      </c>
      <c r="AX228" s="14" t="s">
        <v>80</v>
      </c>
      <c r="AY228" s="248" t="s">
        <v>117</v>
      </c>
    </row>
    <row r="229" s="2" customFormat="1" ht="24.15" customHeight="1">
      <c r="A229" s="38"/>
      <c r="B229" s="39"/>
      <c r="C229" s="203" t="s">
        <v>373</v>
      </c>
      <c r="D229" s="203" t="s">
        <v>120</v>
      </c>
      <c r="E229" s="204" t="s">
        <v>374</v>
      </c>
      <c r="F229" s="205" t="s">
        <v>375</v>
      </c>
      <c r="G229" s="206" t="s">
        <v>203</v>
      </c>
      <c r="H229" s="207">
        <v>95</v>
      </c>
      <c r="I229" s="208"/>
      <c r="J229" s="209">
        <f>ROUND(I229*H229,2)</f>
        <v>0</v>
      </c>
      <c r="K229" s="205" t="s">
        <v>124</v>
      </c>
      <c r="L229" s="44"/>
      <c r="M229" s="210" t="s">
        <v>19</v>
      </c>
      <c r="N229" s="211" t="s">
        <v>43</v>
      </c>
      <c r="O229" s="84"/>
      <c r="P229" s="212">
        <f>O229*H229</f>
        <v>0</v>
      </c>
      <c r="Q229" s="212">
        <v>0</v>
      </c>
      <c r="R229" s="212">
        <f>Q229*H229</f>
        <v>0</v>
      </c>
      <c r="S229" s="212">
        <v>0</v>
      </c>
      <c r="T229" s="212">
        <f>S229*H229</f>
        <v>0</v>
      </c>
      <c r="U229" s="213" t="s">
        <v>19</v>
      </c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14" t="s">
        <v>143</v>
      </c>
      <c r="AT229" s="214" t="s">
        <v>120</v>
      </c>
      <c r="AU229" s="214" t="s">
        <v>82</v>
      </c>
      <c r="AY229" s="17" t="s">
        <v>117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17" t="s">
        <v>80</v>
      </c>
      <c r="BK229" s="215">
        <f>ROUND(I229*H229,2)</f>
        <v>0</v>
      </c>
      <c r="BL229" s="17" t="s">
        <v>143</v>
      </c>
      <c r="BM229" s="214" t="s">
        <v>376</v>
      </c>
    </row>
    <row r="230" s="2" customFormat="1">
      <c r="A230" s="38"/>
      <c r="B230" s="39"/>
      <c r="C230" s="40"/>
      <c r="D230" s="216" t="s">
        <v>127</v>
      </c>
      <c r="E230" s="40"/>
      <c r="F230" s="217" t="s">
        <v>377</v>
      </c>
      <c r="G230" s="40"/>
      <c r="H230" s="40"/>
      <c r="I230" s="218"/>
      <c r="J230" s="40"/>
      <c r="K230" s="40"/>
      <c r="L230" s="44"/>
      <c r="M230" s="219"/>
      <c r="N230" s="220"/>
      <c r="O230" s="84"/>
      <c r="P230" s="84"/>
      <c r="Q230" s="84"/>
      <c r="R230" s="84"/>
      <c r="S230" s="84"/>
      <c r="T230" s="84"/>
      <c r="U230" s="85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127</v>
      </c>
      <c r="AU230" s="17" t="s">
        <v>82</v>
      </c>
    </row>
    <row r="231" s="2" customFormat="1">
      <c r="A231" s="38"/>
      <c r="B231" s="39"/>
      <c r="C231" s="40"/>
      <c r="D231" s="221" t="s">
        <v>128</v>
      </c>
      <c r="E231" s="40"/>
      <c r="F231" s="222" t="s">
        <v>378</v>
      </c>
      <c r="G231" s="40"/>
      <c r="H231" s="40"/>
      <c r="I231" s="218"/>
      <c r="J231" s="40"/>
      <c r="K231" s="40"/>
      <c r="L231" s="44"/>
      <c r="M231" s="219"/>
      <c r="N231" s="220"/>
      <c r="O231" s="84"/>
      <c r="P231" s="84"/>
      <c r="Q231" s="84"/>
      <c r="R231" s="84"/>
      <c r="S231" s="84"/>
      <c r="T231" s="84"/>
      <c r="U231" s="85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128</v>
      </c>
      <c r="AU231" s="17" t="s">
        <v>82</v>
      </c>
    </row>
    <row r="232" s="13" customFormat="1">
      <c r="A232" s="13"/>
      <c r="B232" s="228"/>
      <c r="C232" s="229"/>
      <c r="D232" s="216" t="s">
        <v>208</v>
      </c>
      <c r="E232" s="230" t="s">
        <v>19</v>
      </c>
      <c r="F232" s="231" t="s">
        <v>358</v>
      </c>
      <c r="G232" s="229"/>
      <c r="H232" s="230" t="s">
        <v>19</v>
      </c>
      <c r="I232" s="232"/>
      <c r="J232" s="229"/>
      <c r="K232" s="229"/>
      <c r="L232" s="233"/>
      <c r="M232" s="234"/>
      <c r="N232" s="235"/>
      <c r="O232" s="235"/>
      <c r="P232" s="235"/>
      <c r="Q232" s="235"/>
      <c r="R232" s="235"/>
      <c r="S232" s="235"/>
      <c r="T232" s="235"/>
      <c r="U232" s="236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7" t="s">
        <v>208</v>
      </c>
      <c r="AU232" s="237" t="s">
        <v>82</v>
      </c>
      <c r="AV232" s="13" t="s">
        <v>80</v>
      </c>
      <c r="AW232" s="13" t="s">
        <v>33</v>
      </c>
      <c r="AX232" s="13" t="s">
        <v>72</v>
      </c>
      <c r="AY232" s="237" t="s">
        <v>117</v>
      </c>
    </row>
    <row r="233" s="13" customFormat="1">
      <c r="A233" s="13"/>
      <c r="B233" s="228"/>
      <c r="C233" s="229"/>
      <c r="D233" s="216" t="s">
        <v>208</v>
      </c>
      <c r="E233" s="230" t="s">
        <v>19</v>
      </c>
      <c r="F233" s="231" t="s">
        <v>210</v>
      </c>
      <c r="G233" s="229"/>
      <c r="H233" s="230" t="s">
        <v>19</v>
      </c>
      <c r="I233" s="232"/>
      <c r="J233" s="229"/>
      <c r="K233" s="229"/>
      <c r="L233" s="233"/>
      <c r="M233" s="234"/>
      <c r="N233" s="235"/>
      <c r="O233" s="235"/>
      <c r="P233" s="235"/>
      <c r="Q233" s="235"/>
      <c r="R233" s="235"/>
      <c r="S233" s="235"/>
      <c r="T233" s="235"/>
      <c r="U233" s="236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208</v>
      </c>
      <c r="AU233" s="237" t="s">
        <v>82</v>
      </c>
      <c r="AV233" s="13" t="s">
        <v>80</v>
      </c>
      <c r="AW233" s="13" t="s">
        <v>33</v>
      </c>
      <c r="AX233" s="13" t="s">
        <v>72</v>
      </c>
      <c r="AY233" s="237" t="s">
        <v>117</v>
      </c>
    </row>
    <row r="234" s="14" customFormat="1">
      <c r="A234" s="14"/>
      <c r="B234" s="238"/>
      <c r="C234" s="239"/>
      <c r="D234" s="216" t="s">
        <v>208</v>
      </c>
      <c r="E234" s="240" t="s">
        <v>19</v>
      </c>
      <c r="F234" s="241" t="s">
        <v>379</v>
      </c>
      <c r="G234" s="239"/>
      <c r="H234" s="242">
        <v>95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6"/>
      <c r="U234" s="247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8" t="s">
        <v>208</v>
      </c>
      <c r="AU234" s="248" t="s">
        <v>82</v>
      </c>
      <c r="AV234" s="14" t="s">
        <v>82</v>
      </c>
      <c r="AW234" s="14" t="s">
        <v>33</v>
      </c>
      <c r="AX234" s="14" t="s">
        <v>72</v>
      </c>
      <c r="AY234" s="248" t="s">
        <v>117</v>
      </c>
    </row>
    <row r="235" s="2" customFormat="1" ht="24.15" customHeight="1">
      <c r="A235" s="38"/>
      <c r="B235" s="39"/>
      <c r="C235" s="203" t="s">
        <v>380</v>
      </c>
      <c r="D235" s="203" t="s">
        <v>120</v>
      </c>
      <c r="E235" s="204" t="s">
        <v>381</v>
      </c>
      <c r="F235" s="205" t="s">
        <v>382</v>
      </c>
      <c r="G235" s="206" t="s">
        <v>203</v>
      </c>
      <c r="H235" s="207">
        <v>15</v>
      </c>
      <c r="I235" s="208"/>
      <c r="J235" s="209">
        <f>ROUND(I235*H235,2)</f>
        <v>0</v>
      </c>
      <c r="K235" s="205" t="s">
        <v>124</v>
      </c>
      <c r="L235" s="44"/>
      <c r="M235" s="210" t="s">
        <v>19</v>
      </c>
      <c r="N235" s="211" t="s">
        <v>43</v>
      </c>
      <c r="O235" s="84"/>
      <c r="P235" s="212">
        <f>O235*H235</f>
        <v>0</v>
      </c>
      <c r="Q235" s="212">
        <v>0</v>
      </c>
      <c r="R235" s="212">
        <f>Q235*H235</f>
        <v>0</v>
      </c>
      <c r="S235" s="212">
        <v>0</v>
      </c>
      <c r="T235" s="212">
        <f>S235*H235</f>
        <v>0</v>
      </c>
      <c r="U235" s="213" t="s">
        <v>19</v>
      </c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14" t="s">
        <v>143</v>
      </c>
      <c r="AT235" s="214" t="s">
        <v>120</v>
      </c>
      <c r="AU235" s="214" t="s">
        <v>82</v>
      </c>
      <c r="AY235" s="17" t="s">
        <v>117</v>
      </c>
      <c r="BE235" s="215">
        <f>IF(N235="základní",J235,0)</f>
        <v>0</v>
      </c>
      <c r="BF235" s="215">
        <f>IF(N235="snížená",J235,0)</f>
        <v>0</v>
      </c>
      <c r="BG235" s="215">
        <f>IF(N235="zákl. přenesená",J235,0)</f>
        <v>0</v>
      </c>
      <c r="BH235" s="215">
        <f>IF(N235="sníž. přenesená",J235,0)</f>
        <v>0</v>
      </c>
      <c r="BI235" s="215">
        <f>IF(N235="nulová",J235,0)</f>
        <v>0</v>
      </c>
      <c r="BJ235" s="17" t="s">
        <v>80</v>
      </c>
      <c r="BK235" s="215">
        <f>ROUND(I235*H235,2)</f>
        <v>0</v>
      </c>
      <c r="BL235" s="17" t="s">
        <v>143</v>
      </c>
      <c r="BM235" s="214" t="s">
        <v>383</v>
      </c>
    </row>
    <row r="236" s="2" customFormat="1">
      <c r="A236" s="38"/>
      <c r="B236" s="39"/>
      <c r="C236" s="40"/>
      <c r="D236" s="216" t="s">
        <v>127</v>
      </c>
      <c r="E236" s="40"/>
      <c r="F236" s="217" t="s">
        <v>384</v>
      </c>
      <c r="G236" s="40"/>
      <c r="H236" s="40"/>
      <c r="I236" s="218"/>
      <c r="J236" s="40"/>
      <c r="K236" s="40"/>
      <c r="L236" s="44"/>
      <c r="M236" s="219"/>
      <c r="N236" s="220"/>
      <c r="O236" s="84"/>
      <c r="P236" s="84"/>
      <c r="Q236" s="84"/>
      <c r="R236" s="84"/>
      <c r="S236" s="84"/>
      <c r="T236" s="84"/>
      <c r="U236" s="85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127</v>
      </c>
      <c r="AU236" s="17" t="s">
        <v>82</v>
      </c>
    </row>
    <row r="237" s="2" customFormat="1">
      <c r="A237" s="38"/>
      <c r="B237" s="39"/>
      <c r="C237" s="40"/>
      <c r="D237" s="221" t="s">
        <v>128</v>
      </c>
      <c r="E237" s="40"/>
      <c r="F237" s="222" t="s">
        <v>385</v>
      </c>
      <c r="G237" s="40"/>
      <c r="H237" s="40"/>
      <c r="I237" s="218"/>
      <c r="J237" s="40"/>
      <c r="K237" s="40"/>
      <c r="L237" s="44"/>
      <c r="M237" s="219"/>
      <c r="N237" s="220"/>
      <c r="O237" s="84"/>
      <c r="P237" s="84"/>
      <c r="Q237" s="84"/>
      <c r="R237" s="84"/>
      <c r="S237" s="84"/>
      <c r="T237" s="84"/>
      <c r="U237" s="85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128</v>
      </c>
      <c r="AU237" s="17" t="s">
        <v>82</v>
      </c>
    </row>
    <row r="238" s="13" customFormat="1">
      <c r="A238" s="13"/>
      <c r="B238" s="228"/>
      <c r="C238" s="229"/>
      <c r="D238" s="216" t="s">
        <v>208</v>
      </c>
      <c r="E238" s="230" t="s">
        <v>19</v>
      </c>
      <c r="F238" s="231" t="s">
        <v>358</v>
      </c>
      <c r="G238" s="229"/>
      <c r="H238" s="230" t="s">
        <v>19</v>
      </c>
      <c r="I238" s="232"/>
      <c r="J238" s="229"/>
      <c r="K238" s="229"/>
      <c r="L238" s="233"/>
      <c r="M238" s="234"/>
      <c r="N238" s="235"/>
      <c r="O238" s="235"/>
      <c r="P238" s="235"/>
      <c r="Q238" s="235"/>
      <c r="R238" s="235"/>
      <c r="S238" s="235"/>
      <c r="T238" s="235"/>
      <c r="U238" s="236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208</v>
      </c>
      <c r="AU238" s="237" t="s">
        <v>82</v>
      </c>
      <c r="AV238" s="13" t="s">
        <v>80</v>
      </c>
      <c r="AW238" s="13" t="s">
        <v>33</v>
      </c>
      <c r="AX238" s="13" t="s">
        <v>72</v>
      </c>
      <c r="AY238" s="237" t="s">
        <v>117</v>
      </c>
    </row>
    <row r="239" s="13" customFormat="1">
      <c r="A239" s="13"/>
      <c r="B239" s="228"/>
      <c r="C239" s="229"/>
      <c r="D239" s="216" t="s">
        <v>208</v>
      </c>
      <c r="E239" s="230" t="s">
        <v>19</v>
      </c>
      <c r="F239" s="231" t="s">
        <v>210</v>
      </c>
      <c r="G239" s="229"/>
      <c r="H239" s="230" t="s">
        <v>19</v>
      </c>
      <c r="I239" s="232"/>
      <c r="J239" s="229"/>
      <c r="K239" s="229"/>
      <c r="L239" s="233"/>
      <c r="M239" s="234"/>
      <c r="N239" s="235"/>
      <c r="O239" s="235"/>
      <c r="P239" s="235"/>
      <c r="Q239" s="235"/>
      <c r="R239" s="235"/>
      <c r="S239" s="235"/>
      <c r="T239" s="235"/>
      <c r="U239" s="236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7" t="s">
        <v>208</v>
      </c>
      <c r="AU239" s="237" t="s">
        <v>82</v>
      </c>
      <c r="AV239" s="13" t="s">
        <v>80</v>
      </c>
      <c r="AW239" s="13" t="s">
        <v>33</v>
      </c>
      <c r="AX239" s="13" t="s">
        <v>72</v>
      </c>
      <c r="AY239" s="237" t="s">
        <v>117</v>
      </c>
    </row>
    <row r="240" s="14" customFormat="1">
      <c r="A240" s="14"/>
      <c r="B240" s="238"/>
      <c r="C240" s="239"/>
      <c r="D240" s="216" t="s">
        <v>208</v>
      </c>
      <c r="E240" s="240" t="s">
        <v>19</v>
      </c>
      <c r="F240" s="241" t="s">
        <v>386</v>
      </c>
      <c r="G240" s="239"/>
      <c r="H240" s="242">
        <v>15</v>
      </c>
      <c r="I240" s="243"/>
      <c r="J240" s="239"/>
      <c r="K240" s="239"/>
      <c r="L240" s="244"/>
      <c r="M240" s="245"/>
      <c r="N240" s="246"/>
      <c r="O240" s="246"/>
      <c r="P240" s="246"/>
      <c r="Q240" s="246"/>
      <c r="R240" s="246"/>
      <c r="S240" s="246"/>
      <c r="T240" s="246"/>
      <c r="U240" s="247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8" t="s">
        <v>208</v>
      </c>
      <c r="AU240" s="248" t="s">
        <v>82</v>
      </c>
      <c r="AV240" s="14" t="s">
        <v>82</v>
      </c>
      <c r="AW240" s="14" t="s">
        <v>33</v>
      </c>
      <c r="AX240" s="14" t="s">
        <v>72</v>
      </c>
      <c r="AY240" s="248" t="s">
        <v>117</v>
      </c>
    </row>
    <row r="241" s="2" customFormat="1" ht="16.5" customHeight="1">
      <c r="A241" s="38"/>
      <c r="B241" s="39"/>
      <c r="C241" s="249" t="s">
        <v>387</v>
      </c>
      <c r="D241" s="249" t="s">
        <v>341</v>
      </c>
      <c r="E241" s="250" t="s">
        <v>388</v>
      </c>
      <c r="F241" s="251" t="s">
        <v>389</v>
      </c>
      <c r="G241" s="252" t="s">
        <v>344</v>
      </c>
      <c r="H241" s="253">
        <v>19.800000000000001</v>
      </c>
      <c r="I241" s="254"/>
      <c r="J241" s="255">
        <f>ROUND(I241*H241,2)</f>
        <v>0</v>
      </c>
      <c r="K241" s="251" t="s">
        <v>124</v>
      </c>
      <c r="L241" s="256"/>
      <c r="M241" s="257" t="s">
        <v>19</v>
      </c>
      <c r="N241" s="258" t="s">
        <v>43</v>
      </c>
      <c r="O241" s="84"/>
      <c r="P241" s="212">
        <f>O241*H241</f>
        <v>0</v>
      </c>
      <c r="Q241" s="212">
        <v>0</v>
      </c>
      <c r="R241" s="212">
        <f>Q241*H241</f>
        <v>0</v>
      </c>
      <c r="S241" s="212">
        <v>0</v>
      </c>
      <c r="T241" s="212">
        <f>S241*H241</f>
        <v>0</v>
      </c>
      <c r="U241" s="213" t="s">
        <v>19</v>
      </c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14" t="s">
        <v>167</v>
      </c>
      <c r="AT241" s="214" t="s">
        <v>341</v>
      </c>
      <c r="AU241" s="214" t="s">
        <v>82</v>
      </c>
      <c r="AY241" s="17" t="s">
        <v>117</v>
      </c>
      <c r="BE241" s="215">
        <f>IF(N241="základní",J241,0)</f>
        <v>0</v>
      </c>
      <c r="BF241" s="215">
        <f>IF(N241="snížená",J241,0)</f>
        <v>0</v>
      </c>
      <c r="BG241" s="215">
        <f>IF(N241="zákl. přenesená",J241,0)</f>
        <v>0</v>
      </c>
      <c r="BH241" s="215">
        <f>IF(N241="sníž. přenesená",J241,0)</f>
        <v>0</v>
      </c>
      <c r="BI241" s="215">
        <f>IF(N241="nulová",J241,0)</f>
        <v>0</v>
      </c>
      <c r="BJ241" s="17" t="s">
        <v>80</v>
      </c>
      <c r="BK241" s="215">
        <f>ROUND(I241*H241,2)</f>
        <v>0</v>
      </c>
      <c r="BL241" s="17" t="s">
        <v>143</v>
      </c>
      <c r="BM241" s="214" t="s">
        <v>390</v>
      </c>
    </row>
    <row r="242" s="2" customFormat="1">
      <c r="A242" s="38"/>
      <c r="B242" s="39"/>
      <c r="C242" s="40"/>
      <c r="D242" s="216" t="s">
        <v>127</v>
      </c>
      <c r="E242" s="40"/>
      <c r="F242" s="217" t="s">
        <v>389</v>
      </c>
      <c r="G242" s="40"/>
      <c r="H242" s="40"/>
      <c r="I242" s="218"/>
      <c r="J242" s="40"/>
      <c r="K242" s="40"/>
      <c r="L242" s="44"/>
      <c r="M242" s="219"/>
      <c r="N242" s="220"/>
      <c r="O242" s="84"/>
      <c r="P242" s="84"/>
      <c r="Q242" s="84"/>
      <c r="R242" s="84"/>
      <c r="S242" s="84"/>
      <c r="T242" s="84"/>
      <c r="U242" s="85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127</v>
      </c>
      <c r="AU242" s="17" t="s">
        <v>82</v>
      </c>
    </row>
    <row r="243" s="14" customFormat="1">
      <c r="A243" s="14"/>
      <c r="B243" s="238"/>
      <c r="C243" s="239"/>
      <c r="D243" s="216" t="s">
        <v>208</v>
      </c>
      <c r="E243" s="240" t="s">
        <v>19</v>
      </c>
      <c r="F243" s="241" t="s">
        <v>391</v>
      </c>
      <c r="G243" s="239"/>
      <c r="H243" s="242">
        <v>19.800000000000001</v>
      </c>
      <c r="I243" s="243"/>
      <c r="J243" s="239"/>
      <c r="K243" s="239"/>
      <c r="L243" s="244"/>
      <c r="M243" s="245"/>
      <c r="N243" s="246"/>
      <c r="O243" s="246"/>
      <c r="P243" s="246"/>
      <c r="Q243" s="246"/>
      <c r="R243" s="246"/>
      <c r="S243" s="246"/>
      <c r="T243" s="246"/>
      <c r="U243" s="247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8" t="s">
        <v>208</v>
      </c>
      <c r="AU243" s="248" t="s">
        <v>82</v>
      </c>
      <c r="AV243" s="14" t="s">
        <v>82</v>
      </c>
      <c r="AW243" s="14" t="s">
        <v>33</v>
      </c>
      <c r="AX243" s="14" t="s">
        <v>72</v>
      </c>
      <c r="AY243" s="248" t="s">
        <v>117</v>
      </c>
    </row>
    <row r="244" s="2" customFormat="1" ht="66.75" customHeight="1">
      <c r="A244" s="38"/>
      <c r="B244" s="39"/>
      <c r="C244" s="203" t="s">
        <v>392</v>
      </c>
      <c r="D244" s="203" t="s">
        <v>120</v>
      </c>
      <c r="E244" s="204" t="s">
        <v>393</v>
      </c>
      <c r="F244" s="205" t="s">
        <v>394</v>
      </c>
      <c r="G244" s="206" t="s">
        <v>203</v>
      </c>
      <c r="H244" s="207">
        <v>95</v>
      </c>
      <c r="I244" s="208"/>
      <c r="J244" s="209">
        <f>ROUND(I244*H244,2)</f>
        <v>0</v>
      </c>
      <c r="K244" s="205" t="s">
        <v>19</v>
      </c>
      <c r="L244" s="44"/>
      <c r="M244" s="210" t="s">
        <v>19</v>
      </c>
      <c r="N244" s="211" t="s">
        <v>43</v>
      </c>
      <c r="O244" s="84"/>
      <c r="P244" s="212">
        <f>O244*H244</f>
        <v>0</v>
      </c>
      <c r="Q244" s="212">
        <v>0</v>
      </c>
      <c r="R244" s="212">
        <f>Q244*H244</f>
        <v>0</v>
      </c>
      <c r="S244" s="212">
        <v>0</v>
      </c>
      <c r="T244" s="212">
        <f>S244*H244</f>
        <v>0</v>
      </c>
      <c r="U244" s="213" t="s">
        <v>19</v>
      </c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14" t="s">
        <v>143</v>
      </c>
      <c r="AT244" s="214" t="s">
        <v>120</v>
      </c>
      <c r="AU244" s="214" t="s">
        <v>82</v>
      </c>
      <c r="AY244" s="17" t="s">
        <v>117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17" t="s">
        <v>80</v>
      </c>
      <c r="BK244" s="215">
        <f>ROUND(I244*H244,2)</f>
        <v>0</v>
      </c>
      <c r="BL244" s="17" t="s">
        <v>143</v>
      </c>
      <c r="BM244" s="214" t="s">
        <v>395</v>
      </c>
    </row>
    <row r="245" s="2" customFormat="1">
      <c r="A245" s="38"/>
      <c r="B245" s="39"/>
      <c r="C245" s="40"/>
      <c r="D245" s="216" t="s">
        <v>127</v>
      </c>
      <c r="E245" s="40"/>
      <c r="F245" s="217" t="s">
        <v>394</v>
      </c>
      <c r="G245" s="40"/>
      <c r="H245" s="40"/>
      <c r="I245" s="218"/>
      <c r="J245" s="40"/>
      <c r="K245" s="40"/>
      <c r="L245" s="44"/>
      <c r="M245" s="219"/>
      <c r="N245" s="220"/>
      <c r="O245" s="84"/>
      <c r="P245" s="84"/>
      <c r="Q245" s="84"/>
      <c r="R245" s="84"/>
      <c r="S245" s="84"/>
      <c r="T245" s="84"/>
      <c r="U245" s="85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127</v>
      </c>
      <c r="AU245" s="17" t="s">
        <v>82</v>
      </c>
    </row>
    <row r="246" s="13" customFormat="1">
      <c r="A246" s="13"/>
      <c r="B246" s="228"/>
      <c r="C246" s="229"/>
      <c r="D246" s="216" t="s">
        <v>208</v>
      </c>
      <c r="E246" s="230" t="s">
        <v>19</v>
      </c>
      <c r="F246" s="231" t="s">
        <v>358</v>
      </c>
      <c r="G246" s="229"/>
      <c r="H246" s="230" t="s">
        <v>19</v>
      </c>
      <c r="I246" s="232"/>
      <c r="J246" s="229"/>
      <c r="K246" s="229"/>
      <c r="L246" s="233"/>
      <c r="M246" s="234"/>
      <c r="N246" s="235"/>
      <c r="O246" s="235"/>
      <c r="P246" s="235"/>
      <c r="Q246" s="235"/>
      <c r="R246" s="235"/>
      <c r="S246" s="235"/>
      <c r="T246" s="235"/>
      <c r="U246" s="236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7" t="s">
        <v>208</v>
      </c>
      <c r="AU246" s="237" t="s">
        <v>82</v>
      </c>
      <c r="AV246" s="13" t="s">
        <v>80</v>
      </c>
      <c r="AW246" s="13" t="s">
        <v>33</v>
      </c>
      <c r="AX246" s="13" t="s">
        <v>72</v>
      </c>
      <c r="AY246" s="237" t="s">
        <v>117</v>
      </c>
    </row>
    <row r="247" s="13" customFormat="1">
      <c r="A247" s="13"/>
      <c r="B247" s="228"/>
      <c r="C247" s="229"/>
      <c r="D247" s="216" t="s">
        <v>208</v>
      </c>
      <c r="E247" s="230" t="s">
        <v>19</v>
      </c>
      <c r="F247" s="231" t="s">
        <v>210</v>
      </c>
      <c r="G247" s="229"/>
      <c r="H247" s="230" t="s">
        <v>19</v>
      </c>
      <c r="I247" s="232"/>
      <c r="J247" s="229"/>
      <c r="K247" s="229"/>
      <c r="L247" s="233"/>
      <c r="M247" s="234"/>
      <c r="N247" s="235"/>
      <c r="O247" s="235"/>
      <c r="P247" s="235"/>
      <c r="Q247" s="235"/>
      <c r="R247" s="235"/>
      <c r="S247" s="235"/>
      <c r="T247" s="235"/>
      <c r="U247" s="236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7" t="s">
        <v>208</v>
      </c>
      <c r="AU247" s="237" t="s">
        <v>82</v>
      </c>
      <c r="AV247" s="13" t="s">
        <v>80</v>
      </c>
      <c r="AW247" s="13" t="s">
        <v>33</v>
      </c>
      <c r="AX247" s="13" t="s">
        <v>72</v>
      </c>
      <c r="AY247" s="237" t="s">
        <v>117</v>
      </c>
    </row>
    <row r="248" s="14" customFormat="1">
      <c r="A248" s="14"/>
      <c r="B248" s="238"/>
      <c r="C248" s="239"/>
      <c r="D248" s="216" t="s">
        <v>208</v>
      </c>
      <c r="E248" s="240" t="s">
        <v>19</v>
      </c>
      <c r="F248" s="241" t="s">
        <v>396</v>
      </c>
      <c r="G248" s="239"/>
      <c r="H248" s="242">
        <v>95</v>
      </c>
      <c r="I248" s="243"/>
      <c r="J248" s="239"/>
      <c r="K248" s="239"/>
      <c r="L248" s="244"/>
      <c r="M248" s="245"/>
      <c r="N248" s="246"/>
      <c r="O248" s="246"/>
      <c r="P248" s="246"/>
      <c r="Q248" s="246"/>
      <c r="R248" s="246"/>
      <c r="S248" s="246"/>
      <c r="T248" s="246"/>
      <c r="U248" s="247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8" t="s">
        <v>208</v>
      </c>
      <c r="AU248" s="248" t="s">
        <v>82</v>
      </c>
      <c r="AV248" s="14" t="s">
        <v>82</v>
      </c>
      <c r="AW248" s="14" t="s">
        <v>33</v>
      </c>
      <c r="AX248" s="14" t="s">
        <v>72</v>
      </c>
      <c r="AY248" s="248" t="s">
        <v>117</v>
      </c>
    </row>
    <row r="249" s="2" customFormat="1" ht="66.75" customHeight="1">
      <c r="A249" s="38"/>
      <c r="B249" s="39"/>
      <c r="C249" s="203" t="s">
        <v>397</v>
      </c>
      <c r="D249" s="203" t="s">
        <v>120</v>
      </c>
      <c r="E249" s="204" t="s">
        <v>398</v>
      </c>
      <c r="F249" s="205" t="s">
        <v>399</v>
      </c>
      <c r="G249" s="206" t="s">
        <v>203</v>
      </c>
      <c r="H249" s="207">
        <v>15</v>
      </c>
      <c r="I249" s="208"/>
      <c r="J249" s="209">
        <f>ROUND(I249*H249,2)</f>
        <v>0</v>
      </c>
      <c r="K249" s="205" t="s">
        <v>19</v>
      </c>
      <c r="L249" s="44"/>
      <c r="M249" s="210" t="s">
        <v>19</v>
      </c>
      <c r="N249" s="211" t="s">
        <v>43</v>
      </c>
      <c r="O249" s="84"/>
      <c r="P249" s="212">
        <f>O249*H249</f>
        <v>0</v>
      </c>
      <c r="Q249" s="212">
        <v>0</v>
      </c>
      <c r="R249" s="212">
        <f>Q249*H249</f>
        <v>0</v>
      </c>
      <c r="S249" s="212">
        <v>0</v>
      </c>
      <c r="T249" s="212">
        <f>S249*H249</f>
        <v>0</v>
      </c>
      <c r="U249" s="213" t="s">
        <v>19</v>
      </c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14" t="s">
        <v>143</v>
      </c>
      <c r="AT249" s="214" t="s">
        <v>120</v>
      </c>
      <c r="AU249" s="214" t="s">
        <v>82</v>
      </c>
      <c r="AY249" s="17" t="s">
        <v>117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17" t="s">
        <v>80</v>
      </c>
      <c r="BK249" s="215">
        <f>ROUND(I249*H249,2)</f>
        <v>0</v>
      </c>
      <c r="BL249" s="17" t="s">
        <v>143</v>
      </c>
      <c r="BM249" s="214" t="s">
        <v>400</v>
      </c>
    </row>
    <row r="250" s="2" customFormat="1">
      <c r="A250" s="38"/>
      <c r="B250" s="39"/>
      <c r="C250" s="40"/>
      <c r="D250" s="216" t="s">
        <v>127</v>
      </c>
      <c r="E250" s="40"/>
      <c r="F250" s="217" t="s">
        <v>399</v>
      </c>
      <c r="G250" s="40"/>
      <c r="H250" s="40"/>
      <c r="I250" s="218"/>
      <c r="J250" s="40"/>
      <c r="K250" s="40"/>
      <c r="L250" s="44"/>
      <c r="M250" s="219"/>
      <c r="N250" s="220"/>
      <c r="O250" s="84"/>
      <c r="P250" s="84"/>
      <c r="Q250" s="84"/>
      <c r="R250" s="84"/>
      <c r="S250" s="84"/>
      <c r="T250" s="84"/>
      <c r="U250" s="85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127</v>
      </c>
      <c r="AU250" s="17" t="s">
        <v>82</v>
      </c>
    </row>
    <row r="251" s="13" customFormat="1">
      <c r="A251" s="13"/>
      <c r="B251" s="228"/>
      <c r="C251" s="229"/>
      <c r="D251" s="216" t="s">
        <v>208</v>
      </c>
      <c r="E251" s="230" t="s">
        <v>19</v>
      </c>
      <c r="F251" s="231" t="s">
        <v>358</v>
      </c>
      <c r="G251" s="229"/>
      <c r="H251" s="230" t="s">
        <v>19</v>
      </c>
      <c r="I251" s="232"/>
      <c r="J251" s="229"/>
      <c r="K251" s="229"/>
      <c r="L251" s="233"/>
      <c r="M251" s="234"/>
      <c r="N251" s="235"/>
      <c r="O251" s="235"/>
      <c r="P251" s="235"/>
      <c r="Q251" s="235"/>
      <c r="R251" s="235"/>
      <c r="S251" s="235"/>
      <c r="T251" s="235"/>
      <c r="U251" s="236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7" t="s">
        <v>208</v>
      </c>
      <c r="AU251" s="237" t="s">
        <v>82</v>
      </c>
      <c r="AV251" s="13" t="s">
        <v>80</v>
      </c>
      <c r="AW251" s="13" t="s">
        <v>33</v>
      </c>
      <c r="AX251" s="13" t="s">
        <v>72</v>
      </c>
      <c r="AY251" s="237" t="s">
        <v>117</v>
      </c>
    </row>
    <row r="252" s="13" customFormat="1">
      <c r="A252" s="13"/>
      <c r="B252" s="228"/>
      <c r="C252" s="229"/>
      <c r="D252" s="216" t="s">
        <v>208</v>
      </c>
      <c r="E252" s="230" t="s">
        <v>19</v>
      </c>
      <c r="F252" s="231" t="s">
        <v>210</v>
      </c>
      <c r="G252" s="229"/>
      <c r="H252" s="230" t="s">
        <v>19</v>
      </c>
      <c r="I252" s="232"/>
      <c r="J252" s="229"/>
      <c r="K252" s="229"/>
      <c r="L252" s="233"/>
      <c r="M252" s="234"/>
      <c r="N252" s="235"/>
      <c r="O252" s="235"/>
      <c r="P252" s="235"/>
      <c r="Q252" s="235"/>
      <c r="R252" s="235"/>
      <c r="S252" s="235"/>
      <c r="T252" s="235"/>
      <c r="U252" s="236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7" t="s">
        <v>208</v>
      </c>
      <c r="AU252" s="237" t="s">
        <v>82</v>
      </c>
      <c r="AV252" s="13" t="s">
        <v>80</v>
      </c>
      <c r="AW252" s="13" t="s">
        <v>33</v>
      </c>
      <c r="AX252" s="13" t="s">
        <v>72</v>
      </c>
      <c r="AY252" s="237" t="s">
        <v>117</v>
      </c>
    </row>
    <row r="253" s="14" customFormat="1">
      <c r="A253" s="14"/>
      <c r="B253" s="238"/>
      <c r="C253" s="239"/>
      <c r="D253" s="216" t="s">
        <v>208</v>
      </c>
      <c r="E253" s="240" t="s">
        <v>19</v>
      </c>
      <c r="F253" s="241" t="s">
        <v>401</v>
      </c>
      <c r="G253" s="239"/>
      <c r="H253" s="242">
        <v>15</v>
      </c>
      <c r="I253" s="243"/>
      <c r="J253" s="239"/>
      <c r="K253" s="239"/>
      <c r="L253" s="244"/>
      <c r="M253" s="245"/>
      <c r="N253" s="246"/>
      <c r="O253" s="246"/>
      <c r="P253" s="246"/>
      <c r="Q253" s="246"/>
      <c r="R253" s="246"/>
      <c r="S253" s="246"/>
      <c r="T253" s="246"/>
      <c r="U253" s="247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8" t="s">
        <v>208</v>
      </c>
      <c r="AU253" s="248" t="s">
        <v>82</v>
      </c>
      <c r="AV253" s="14" t="s">
        <v>82</v>
      </c>
      <c r="AW253" s="14" t="s">
        <v>33</v>
      </c>
      <c r="AX253" s="14" t="s">
        <v>72</v>
      </c>
      <c r="AY253" s="248" t="s">
        <v>117</v>
      </c>
    </row>
    <row r="254" s="2" customFormat="1" ht="16.5" customHeight="1">
      <c r="A254" s="38"/>
      <c r="B254" s="39"/>
      <c r="C254" s="249" t="s">
        <v>402</v>
      </c>
      <c r="D254" s="249" t="s">
        <v>341</v>
      </c>
      <c r="E254" s="250" t="s">
        <v>403</v>
      </c>
      <c r="F254" s="251" t="s">
        <v>404</v>
      </c>
      <c r="G254" s="252" t="s">
        <v>405</v>
      </c>
      <c r="H254" s="253">
        <v>2.75</v>
      </c>
      <c r="I254" s="254"/>
      <c r="J254" s="255">
        <f>ROUND(I254*H254,2)</f>
        <v>0</v>
      </c>
      <c r="K254" s="251" t="s">
        <v>124</v>
      </c>
      <c r="L254" s="256"/>
      <c r="M254" s="257" t="s">
        <v>19</v>
      </c>
      <c r="N254" s="258" t="s">
        <v>43</v>
      </c>
      <c r="O254" s="84"/>
      <c r="P254" s="212">
        <f>O254*H254</f>
        <v>0</v>
      </c>
      <c r="Q254" s="212">
        <v>0.001</v>
      </c>
      <c r="R254" s="212">
        <f>Q254*H254</f>
        <v>0.0027499999999999998</v>
      </c>
      <c r="S254" s="212">
        <v>0</v>
      </c>
      <c r="T254" s="212">
        <f>S254*H254</f>
        <v>0</v>
      </c>
      <c r="U254" s="213" t="s">
        <v>19</v>
      </c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4" t="s">
        <v>167</v>
      </c>
      <c r="AT254" s="214" t="s">
        <v>341</v>
      </c>
      <c r="AU254" s="214" t="s">
        <v>82</v>
      </c>
      <c r="AY254" s="17" t="s">
        <v>117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17" t="s">
        <v>80</v>
      </c>
      <c r="BK254" s="215">
        <f>ROUND(I254*H254,2)</f>
        <v>0</v>
      </c>
      <c r="BL254" s="17" t="s">
        <v>143</v>
      </c>
      <c r="BM254" s="214" t="s">
        <v>406</v>
      </c>
    </row>
    <row r="255" s="2" customFormat="1">
      <c r="A255" s="38"/>
      <c r="B255" s="39"/>
      <c r="C255" s="40"/>
      <c r="D255" s="216" t="s">
        <v>127</v>
      </c>
      <c r="E255" s="40"/>
      <c r="F255" s="217" t="s">
        <v>404</v>
      </c>
      <c r="G255" s="40"/>
      <c r="H255" s="40"/>
      <c r="I255" s="218"/>
      <c r="J255" s="40"/>
      <c r="K255" s="40"/>
      <c r="L255" s="44"/>
      <c r="M255" s="219"/>
      <c r="N255" s="220"/>
      <c r="O255" s="84"/>
      <c r="P255" s="84"/>
      <c r="Q255" s="84"/>
      <c r="R255" s="84"/>
      <c r="S255" s="84"/>
      <c r="T255" s="84"/>
      <c r="U255" s="85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127</v>
      </c>
      <c r="AU255" s="17" t="s">
        <v>82</v>
      </c>
    </row>
    <row r="256" s="14" customFormat="1">
      <c r="A256" s="14"/>
      <c r="B256" s="238"/>
      <c r="C256" s="239"/>
      <c r="D256" s="216" t="s">
        <v>208</v>
      </c>
      <c r="E256" s="239"/>
      <c r="F256" s="241" t="s">
        <v>407</v>
      </c>
      <c r="G256" s="239"/>
      <c r="H256" s="242">
        <v>2.75</v>
      </c>
      <c r="I256" s="243"/>
      <c r="J256" s="239"/>
      <c r="K256" s="239"/>
      <c r="L256" s="244"/>
      <c r="M256" s="245"/>
      <c r="N256" s="246"/>
      <c r="O256" s="246"/>
      <c r="P256" s="246"/>
      <c r="Q256" s="246"/>
      <c r="R256" s="246"/>
      <c r="S256" s="246"/>
      <c r="T256" s="246"/>
      <c r="U256" s="247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8" t="s">
        <v>208</v>
      </c>
      <c r="AU256" s="248" t="s">
        <v>82</v>
      </c>
      <c r="AV256" s="14" t="s">
        <v>82</v>
      </c>
      <c r="AW256" s="14" t="s">
        <v>4</v>
      </c>
      <c r="AX256" s="14" t="s">
        <v>80</v>
      </c>
      <c r="AY256" s="248" t="s">
        <v>117</v>
      </c>
    </row>
    <row r="257" s="2" customFormat="1" ht="24.15" customHeight="1">
      <c r="A257" s="38"/>
      <c r="B257" s="39"/>
      <c r="C257" s="203" t="s">
        <v>408</v>
      </c>
      <c r="D257" s="203" t="s">
        <v>120</v>
      </c>
      <c r="E257" s="204" t="s">
        <v>409</v>
      </c>
      <c r="F257" s="205" t="s">
        <v>410</v>
      </c>
      <c r="G257" s="206" t="s">
        <v>203</v>
      </c>
      <c r="H257" s="207">
        <v>110</v>
      </c>
      <c r="I257" s="208"/>
      <c r="J257" s="209">
        <f>ROUND(I257*H257,2)</f>
        <v>0</v>
      </c>
      <c r="K257" s="205" t="s">
        <v>124</v>
      </c>
      <c r="L257" s="44"/>
      <c r="M257" s="210" t="s">
        <v>19</v>
      </c>
      <c r="N257" s="211" t="s">
        <v>43</v>
      </c>
      <c r="O257" s="84"/>
      <c r="P257" s="212">
        <f>O257*H257</f>
        <v>0</v>
      </c>
      <c r="Q257" s="212">
        <v>0</v>
      </c>
      <c r="R257" s="212">
        <f>Q257*H257</f>
        <v>0</v>
      </c>
      <c r="S257" s="212">
        <v>0</v>
      </c>
      <c r="T257" s="212">
        <f>S257*H257</f>
        <v>0</v>
      </c>
      <c r="U257" s="213" t="s">
        <v>19</v>
      </c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14" t="s">
        <v>143</v>
      </c>
      <c r="AT257" s="214" t="s">
        <v>120</v>
      </c>
      <c r="AU257" s="214" t="s">
        <v>82</v>
      </c>
      <c r="AY257" s="17" t="s">
        <v>117</v>
      </c>
      <c r="BE257" s="215">
        <f>IF(N257="základní",J257,0)</f>
        <v>0</v>
      </c>
      <c r="BF257" s="215">
        <f>IF(N257="snížená",J257,0)</f>
        <v>0</v>
      </c>
      <c r="BG257" s="215">
        <f>IF(N257="zákl. přenesená",J257,0)</f>
        <v>0</v>
      </c>
      <c r="BH257" s="215">
        <f>IF(N257="sníž. přenesená",J257,0)</f>
        <v>0</v>
      </c>
      <c r="BI257" s="215">
        <f>IF(N257="nulová",J257,0)</f>
        <v>0</v>
      </c>
      <c r="BJ257" s="17" t="s">
        <v>80</v>
      </c>
      <c r="BK257" s="215">
        <f>ROUND(I257*H257,2)</f>
        <v>0</v>
      </c>
      <c r="BL257" s="17" t="s">
        <v>143</v>
      </c>
      <c r="BM257" s="214" t="s">
        <v>411</v>
      </c>
    </row>
    <row r="258" s="2" customFormat="1">
      <c r="A258" s="38"/>
      <c r="B258" s="39"/>
      <c r="C258" s="40"/>
      <c r="D258" s="216" t="s">
        <v>127</v>
      </c>
      <c r="E258" s="40"/>
      <c r="F258" s="217" t="s">
        <v>412</v>
      </c>
      <c r="G258" s="40"/>
      <c r="H258" s="40"/>
      <c r="I258" s="218"/>
      <c r="J258" s="40"/>
      <c r="K258" s="40"/>
      <c r="L258" s="44"/>
      <c r="M258" s="219"/>
      <c r="N258" s="220"/>
      <c r="O258" s="84"/>
      <c r="P258" s="84"/>
      <c r="Q258" s="84"/>
      <c r="R258" s="84"/>
      <c r="S258" s="84"/>
      <c r="T258" s="84"/>
      <c r="U258" s="85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127</v>
      </c>
      <c r="AU258" s="17" t="s">
        <v>82</v>
      </c>
    </row>
    <row r="259" s="2" customFormat="1">
      <c r="A259" s="38"/>
      <c r="B259" s="39"/>
      <c r="C259" s="40"/>
      <c r="D259" s="221" t="s">
        <v>128</v>
      </c>
      <c r="E259" s="40"/>
      <c r="F259" s="222" t="s">
        <v>413</v>
      </c>
      <c r="G259" s="40"/>
      <c r="H259" s="40"/>
      <c r="I259" s="218"/>
      <c r="J259" s="40"/>
      <c r="K259" s="40"/>
      <c r="L259" s="44"/>
      <c r="M259" s="219"/>
      <c r="N259" s="220"/>
      <c r="O259" s="84"/>
      <c r="P259" s="84"/>
      <c r="Q259" s="84"/>
      <c r="R259" s="84"/>
      <c r="S259" s="84"/>
      <c r="T259" s="84"/>
      <c r="U259" s="85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128</v>
      </c>
      <c r="AU259" s="17" t="s">
        <v>82</v>
      </c>
    </row>
    <row r="260" s="13" customFormat="1">
      <c r="A260" s="13"/>
      <c r="B260" s="228"/>
      <c r="C260" s="229"/>
      <c r="D260" s="216" t="s">
        <v>208</v>
      </c>
      <c r="E260" s="230" t="s">
        <v>19</v>
      </c>
      <c r="F260" s="231" t="s">
        <v>358</v>
      </c>
      <c r="G260" s="229"/>
      <c r="H260" s="230" t="s">
        <v>19</v>
      </c>
      <c r="I260" s="232"/>
      <c r="J260" s="229"/>
      <c r="K260" s="229"/>
      <c r="L260" s="233"/>
      <c r="M260" s="234"/>
      <c r="N260" s="235"/>
      <c r="O260" s="235"/>
      <c r="P260" s="235"/>
      <c r="Q260" s="235"/>
      <c r="R260" s="235"/>
      <c r="S260" s="235"/>
      <c r="T260" s="235"/>
      <c r="U260" s="236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7" t="s">
        <v>208</v>
      </c>
      <c r="AU260" s="237" t="s">
        <v>82</v>
      </c>
      <c r="AV260" s="13" t="s">
        <v>80</v>
      </c>
      <c r="AW260" s="13" t="s">
        <v>33</v>
      </c>
      <c r="AX260" s="13" t="s">
        <v>72</v>
      </c>
      <c r="AY260" s="237" t="s">
        <v>117</v>
      </c>
    </row>
    <row r="261" s="13" customFormat="1">
      <c r="A261" s="13"/>
      <c r="B261" s="228"/>
      <c r="C261" s="229"/>
      <c r="D261" s="216" t="s">
        <v>208</v>
      </c>
      <c r="E261" s="230" t="s">
        <v>19</v>
      </c>
      <c r="F261" s="231" t="s">
        <v>210</v>
      </c>
      <c r="G261" s="229"/>
      <c r="H261" s="230" t="s">
        <v>19</v>
      </c>
      <c r="I261" s="232"/>
      <c r="J261" s="229"/>
      <c r="K261" s="229"/>
      <c r="L261" s="233"/>
      <c r="M261" s="234"/>
      <c r="N261" s="235"/>
      <c r="O261" s="235"/>
      <c r="P261" s="235"/>
      <c r="Q261" s="235"/>
      <c r="R261" s="235"/>
      <c r="S261" s="235"/>
      <c r="T261" s="235"/>
      <c r="U261" s="236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7" t="s">
        <v>208</v>
      </c>
      <c r="AU261" s="237" t="s">
        <v>82</v>
      </c>
      <c r="AV261" s="13" t="s">
        <v>80</v>
      </c>
      <c r="AW261" s="13" t="s">
        <v>33</v>
      </c>
      <c r="AX261" s="13" t="s">
        <v>72</v>
      </c>
      <c r="AY261" s="237" t="s">
        <v>117</v>
      </c>
    </row>
    <row r="262" s="13" customFormat="1">
      <c r="A262" s="13"/>
      <c r="B262" s="228"/>
      <c r="C262" s="229"/>
      <c r="D262" s="216" t="s">
        <v>208</v>
      </c>
      <c r="E262" s="230" t="s">
        <v>19</v>
      </c>
      <c r="F262" s="231" t="s">
        <v>414</v>
      </c>
      <c r="G262" s="229"/>
      <c r="H262" s="230" t="s">
        <v>19</v>
      </c>
      <c r="I262" s="232"/>
      <c r="J262" s="229"/>
      <c r="K262" s="229"/>
      <c r="L262" s="233"/>
      <c r="M262" s="234"/>
      <c r="N262" s="235"/>
      <c r="O262" s="235"/>
      <c r="P262" s="235"/>
      <c r="Q262" s="235"/>
      <c r="R262" s="235"/>
      <c r="S262" s="235"/>
      <c r="T262" s="235"/>
      <c r="U262" s="236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7" t="s">
        <v>208</v>
      </c>
      <c r="AU262" s="237" t="s">
        <v>82</v>
      </c>
      <c r="AV262" s="13" t="s">
        <v>80</v>
      </c>
      <c r="AW262" s="13" t="s">
        <v>33</v>
      </c>
      <c r="AX262" s="13" t="s">
        <v>72</v>
      </c>
      <c r="AY262" s="237" t="s">
        <v>117</v>
      </c>
    </row>
    <row r="263" s="14" customFormat="1">
      <c r="A263" s="14"/>
      <c r="B263" s="238"/>
      <c r="C263" s="239"/>
      <c r="D263" s="216" t="s">
        <v>208</v>
      </c>
      <c r="E263" s="240" t="s">
        <v>19</v>
      </c>
      <c r="F263" s="241" t="s">
        <v>415</v>
      </c>
      <c r="G263" s="239"/>
      <c r="H263" s="242">
        <v>95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6"/>
      <c r="U263" s="247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8" t="s">
        <v>208</v>
      </c>
      <c r="AU263" s="248" t="s">
        <v>82</v>
      </c>
      <c r="AV263" s="14" t="s">
        <v>82</v>
      </c>
      <c r="AW263" s="14" t="s">
        <v>33</v>
      </c>
      <c r="AX263" s="14" t="s">
        <v>72</v>
      </c>
      <c r="AY263" s="248" t="s">
        <v>117</v>
      </c>
    </row>
    <row r="264" s="14" customFormat="1">
      <c r="A264" s="14"/>
      <c r="B264" s="238"/>
      <c r="C264" s="239"/>
      <c r="D264" s="216" t="s">
        <v>208</v>
      </c>
      <c r="E264" s="240" t="s">
        <v>19</v>
      </c>
      <c r="F264" s="241" t="s">
        <v>416</v>
      </c>
      <c r="G264" s="239"/>
      <c r="H264" s="242">
        <v>15</v>
      </c>
      <c r="I264" s="243"/>
      <c r="J264" s="239"/>
      <c r="K264" s="239"/>
      <c r="L264" s="244"/>
      <c r="M264" s="245"/>
      <c r="N264" s="246"/>
      <c r="O264" s="246"/>
      <c r="P264" s="246"/>
      <c r="Q264" s="246"/>
      <c r="R264" s="246"/>
      <c r="S264" s="246"/>
      <c r="T264" s="246"/>
      <c r="U264" s="247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8" t="s">
        <v>208</v>
      </c>
      <c r="AU264" s="248" t="s">
        <v>82</v>
      </c>
      <c r="AV264" s="14" t="s">
        <v>82</v>
      </c>
      <c r="AW264" s="14" t="s">
        <v>33</v>
      </c>
      <c r="AX264" s="14" t="s">
        <v>72</v>
      </c>
      <c r="AY264" s="248" t="s">
        <v>117</v>
      </c>
    </row>
    <row r="265" s="2" customFormat="1" ht="24.15" customHeight="1">
      <c r="A265" s="38"/>
      <c r="B265" s="39"/>
      <c r="C265" s="203" t="s">
        <v>417</v>
      </c>
      <c r="D265" s="203" t="s">
        <v>120</v>
      </c>
      <c r="E265" s="204" t="s">
        <v>418</v>
      </c>
      <c r="F265" s="205" t="s">
        <v>419</v>
      </c>
      <c r="G265" s="206" t="s">
        <v>203</v>
      </c>
      <c r="H265" s="207">
        <v>1119</v>
      </c>
      <c r="I265" s="208"/>
      <c r="J265" s="209">
        <f>ROUND(I265*H265,2)</f>
        <v>0</v>
      </c>
      <c r="K265" s="205" t="s">
        <v>124</v>
      </c>
      <c r="L265" s="44"/>
      <c r="M265" s="210" t="s">
        <v>19</v>
      </c>
      <c r="N265" s="211" t="s">
        <v>43</v>
      </c>
      <c r="O265" s="84"/>
      <c r="P265" s="212">
        <f>O265*H265</f>
        <v>0</v>
      </c>
      <c r="Q265" s="212">
        <v>0</v>
      </c>
      <c r="R265" s="212">
        <f>Q265*H265</f>
        <v>0</v>
      </c>
      <c r="S265" s="212">
        <v>0</v>
      </c>
      <c r="T265" s="212">
        <f>S265*H265</f>
        <v>0</v>
      </c>
      <c r="U265" s="213" t="s">
        <v>19</v>
      </c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14" t="s">
        <v>143</v>
      </c>
      <c r="AT265" s="214" t="s">
        <v>120</v>
      </c>
      <c r="AU265" s="214" t="s">
        <v>82</v>
      </c>
      <c r="AY265" s="17" t="s">
        <v>117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17" t="s">
        <v>80</v>
      </c>
      <c r="BK265" s="215">
        <f>ROUND(I265*H265,2)</f>
        <v>0</v>
      </c>
      <c r="BL265" s="17" t="s">
        <v>143</v>
      </c>
      <c r="BM265" s="214" t="s">
        <v>420</v>
      </c>
    </row>
    <row r="266" s="2" customFormat="1">
      <c r="A266" s="38"/>
      <c r="B266" s="39"/>
      <c r="C266" s="40"/>
      <c r="D266" s="216" t="s">
        <v>127</v>
      </c>
      <c r="E266" s="40"/>
      <c r="F266" s="217" t="s">
        <v>421</v>
      </c>
      <c r="G266" s="40"/>
      <c r="H266" s="40"/>
      <c r="I266" s="218"/>
      <c r="J266" s="40"/>
      <c r="K266" s="40"/>
      <c r="L266" s="44"/>
      <c r="M266" s="219"/>
      <c r="N266" s="220"/>
      <c r="O266" s="84"/>
      <c r="P266" s="84"/>
      <c r="Q266" s="84"/>
      <c r="R266" s="84"/>
      <c r="S266" s="84"/>
      <c r="T266" s="84"/>
      <c r="U266" s="85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127</v>
      </c>
      <c r="AU266" s="17" t="s">
        <v>82</v>
      </c>
    </row>
    <row r="267" s="2" customFormat="1">
      <c r="A267" s="38"/>
      <c r="B267" s="39"/>
      <c r="C267" s="40"/>
      <c r="D267" s="221" t="s">
        <v>128</v>
      </c>
      <c r="E267" s="40"/>
      <c r="F267" s="222" t="s">
        <v>422</v>
      </c>
      <c r="G267" s="40"/>
      <c r="H267" s="40"/>
      <c r="I267" s="218"/>
      <c r="J267" s="40"/>
      <c r="K267" s="40"/>
      <c r="L267" s="44"/>
      <c r="M267" s="219"/>
      <c r="N267" s="220"/>
      <c r="O267" s="84"/>
      <c r="P267" s="84"/>
      <c r="Q267" s="84"/>
      <c r="R267" s="84"/>
      <c r="S267" s="84"/>
      <c r="T267" s="84"/>
      <c r="U267" s="85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128</v>
      </c>
      <c r="AU267" s="17" t="s">
        <v>82</v>
      </c>
    </row>
    <row r="268" s="13" customFormat="1">
      <c r="A268" s="13"/>
      <c r="B268" s="228"/>
      <c r="C268" s="229"/>
      <c r="D268" s="216" t="s">
        <v>208</v>
      </c>
      <c r="E268" s="230" t="s">
        <v>19</v>
      </c>
      <c r="F268" s="231" t="s">
        <v>423</v>
      </c>
      <c r="G268" s="229"/>
      <c r="H268" s="230" t="s">
        <v>19</v>
      </c>
      <c r="I268" s="232"/>
      <c r="J268" s="229"/>
      <c r="K268" s="229"/>
      <c r="L268" s="233"/>
      <c r="M268" s="234"/>
      <c r="N268" s="235"/>
      <c r="O268" s="235"/>
      <c r="P268" s="235"/>
      <c r="Q268" s="235"/>
      <c r="R268" s="235"/>
      <c r="S268" s="235"/>
      <c r="T268" s="235"/>
      <c r="U268" s="236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7" t="s">
        <v>208</v>
      </c>
      <c r="AU268" s="237" t="s">
        <v>82</v>
      </c>
      <c r="AV268" s="13" t="s">
        <v>80</v>
      </c>
      <c r="AW268" s="13" t="s">
        <v>33</v>
      </c>
      <c r="AX268" s="13" t="s">
        <v>72</v>
      </c>
      <c r="AY268" s="237" t="s">
        <v>117</v>
      </c>
    </row>
    <row r="269" s="13" customFormat="1">
      <c r="A269" s="13"/>
      <c r="B269" s="228"/>
      <c r="C269" s="229"/>
      <c r="D269" s="216" t="s">
        <v>208</v>
      </c>
      <c r="E269" s="230" t="s">
        <v>19</v>
      </c>
      <c r="F269" s="231" t="s">
        <v>210</v>
      </c>
      <c r="G269" s="229"/>
      <c r="H269" s="230" t="s">
        <v>19</v>
      </c>
      <c r="I269" s="232"/>
      <c r="J269" s="229"/>
      <c r="K269" s="229"/>
      <c r="L269" s="233"/>
      <c r="M269" s="234"/>
      <c r="N269" s="235"/>
      <c r="O269" s="235"/>
      <c r="P269" s="235"/>
      <c r="Q269" s="235"/>
      <c r="R269" s="235"/>
      <c r="S269" s="235"/>
      <c r="T269" s="235"/>
      <c r="U269" s="236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7" t="s">
        <v>208</v>
      </c>
      <c r="AU269" s="237" t="s">
        <v>82</v>
      </c>
      <c r="AV269" s="13" t="s">
        <v>80</v>
      </c>
      <c r="AW269" s="13" t="s">
        <v>33</v>
      </c>
      <c r="AX269" s="13" t="s">
        <v>72</v>
      </c>
      <c r="AY269" s="237" t="s">
        <v>117</v>
      </c>
    </row>
    <row r="270" s="14" customFormat="1">
      <c r="A270" s="14"/>
      <c r="B270" s="238"/>
      <c r="C270" s="239"/>
      <c r="D270" s="216" t="s">
        <v>208</v>
      </c>
      <c r="E270" s="240" t="s">
        <v>19</v>
      </c>
      <c r="F270" s="241" t="s">
        <v>424</v>
      </c>
      <c r="G270" s="239"/>
      <c r="H270" s="242">
        <v>645</v>
      </c>
      <c r="I270" s="243"/>
      <c r="J270" s="239"/>
      <c r="K270" s="239"/>
      <c r="L270" s="244"/>
      <c r="M270" s="245"/>
      <c r="N270" s="246"/>
      <c r="O270" s="246"/>
      <c r="P270" s="246"/>
      <c r="Q270" s="246"/>
      <c r="R270" s="246"/>
      <c r="S270" s="246"/>
      <c r="T270" s="246"/>
      <c r="U270" s="247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8" t="s">
        <v>208</v>
      </c>
      <c r="AU270" s="248" t="s">
        <v>82</v>
      </c>
      <c r="AV270" s="14" t="s">
        <v>82</v>
      </c>
      <c r="AW270" s="14" t="s">
        <v>33</v>
      </c>
      <c r="AX270" s="14" t="s">
        <v>72</v>
      </c>
      <c r="AY270" s="248" t="s">
        <v>117</v>
      </c>
    </row>
    <row r="271" s="13" customFormat="1">
      <c r="A271" s="13"/>
      <c r="B271" s="228"/>
      <c r="C271" s="229"/>
      <c r="D271" s="216" t="s">
        <v>208</v>
      </c>
      <c r="E271" s="230" t="s">
        <v>19</v>
      </c>
      <c r="F271" s="231" t="s">
        <v>425</v>
      </c>
      <c r="G271" s="229"/>
      <c r="H271" s="230" t="s">
        <v>19</v>
      </c>
      <c r="I271" s="232"/>
      <c r="J271" s="229"/>
      <c r="K271" s="229"/>
      <c r="L271" s="233"/>
      <c r="M271" s="234"/>
      <c r="N271" s="235"/>
      <c r="O271" s="235"/>
      <c r="P271" s="235"/>
      <c r="Q271" s="235"/>
      <c r="R271" s="235"/>
      <c r="S271" s="235"/>
      <c r="T271" s="235"/>
      <c r="U271" s="236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7" t="s">
        <v>208</v>
      </c>
      <c r="AU271" s="237" t="s">
        <v>82</v>
      </c>
      <c r="AV271" s="13" t="s">
        <v>80</v>
      </c>
      <c r="AW271" s="13" t="s">
        <v>33</v>
      </c>
      <c r="AX271" s="13" t="s">
        <v>72</v>
      </c>
      <c r="AY271" s="237" t="s">
        <v>117</v>
      </c>
    </row>
    <row r="272" s="13" customFormat="1">
      <c r="A272" s="13"/>
      <c r="B272" s="228"/>
      <c r="C272" s="229"/>
      <c r="D272" s="216" t="s">
        <v>208</v>
      </c>
      <c r="E272" s="230" t="s">
        <v>19</v>
      </c>
      <c r="F272" s="231" t="s">
        <v>426</v>
      </c>
      <c r="G272" s="229"/>
      <c r="H272" s="230" t="s">
        <v>19</v>
      </c>
      <c r="I272" s="232"/>
      <c r="J272" s="229"/>
      <c r="K272" s="229"/>
      <c r="L272" s="233"/>
      <c r="M272" s="234"/>
      <c r="N272" s="235"/>
      <c r="O272" s="235"/>
      <c r="P272" s="235"/>
      <c r="Q272" s="235"/>
      <c r="R272" s="235"/>
      <c r="S272" s="235"/>
      <c r="T272" s="235"/>
      <c r="U272" s="236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208</v>
      </c>
      <c r="AU272" s="237" t="s">
        <v>82</v>
      </c>
      <c r="AV272" s="13" t="s">
        <v>80</v>
      </c>
      <c r="AW272" s="13" t="s">
        <v>33</v>
      </c>
      <c r="AX272" s="13" t="s">
        <v>72</v>
      </c>
      <c r="AY272" s="237" t="s">
        <v>117</v>
      </c>
    </row>
    <row r="273" s="14" customFormat="1">
      <c r="A273" s="14"/>
      <c r="B273" s="238"/>
      <c r="C273" s="239"/>
      <c r="D273" s="216" t="s">
        <v>208</v>
      </c>
      <c r="E273" s="240" t="s">
        <v>19</v>
      </c>
      <c r="F273" s="241" t="s">
        <v>427</v>
      </c>
      <c r="G273" s="239"/>
      <c r="H273" s="242">
        <v>324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6"/>
      <c r="U273" s="247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8" t="s">
        <v>208</v>
      </c>
      <c r="AU273" s="248" t="s">
        <v>82</v>
      </c>
      <c r="AV273" s="14" t="s">
        <v>82</v>
      </c>
      <c r="AW273" s="14" t="s">
        <v>33</v>
      </c>
      <c r="AX273" s="14" t="s">
        <v>72</v>
      </c>
      <c r="AY273" s="248" t="s">
        <v>117</v>
      </c>
    </row>
    <row r="274" s="13" customFormat="1">
      <c r="A274" s="13"/>
      <c r="B274" s="228"/>
      <c r="C274" s="229"/>
      <c r="D274" s="216" t="s">
        <v>208</v>
      </c>
      <c r="E274" s="230" t="s">
        <v>19</v>
      </c>
      <c r="F274" s="231" t="s">
        <v>428</v>
      </c>
      <c r="G274" s="229"/>
      <c r="H274" s="230" t="s">
        <v>19</v>
      </c>
      <c r="I274" s="232"/>
      <c r="J274" s="229"/>
      <c r="K274" s="229"/>
      <c r="L274" s="233"/>
      <c r="M274" s="234"/>
      <c r="N274" s="235"/>
      <c r="O274" s="235"/>
      <c r="P274" s="235"/>
      <c r="Q274" s="235"/>
      <c r="R274" s="235"/>
      <c r="S274" s="235"/>
      <c r="T274" s="235"/>
      <c r="U274" s="236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7" t="s">
        <v>208</v>
      </c>
      <c r="AU274" s="237" t="s">
        <v>82</v>
      </c>
      <c r="AV274" s="13" t="s">
        <v>80</v>
      </c>
      <c r="AW274" s="13" t="s">
        <v>33</v>
      </c>
      <c r="AX274" s="13" t="s">
        <v>72</v>
      </c>
      <c r="AY274" s="237" t="s">
        <v>117</v>
      </c>
    </row>
    <row r="275" s="13" customFormat="1">
      <c r="A275" s="13"/>
      <c r="B275" s="228"/>
      <c r="C275" s="229"/>
      <c r="D275" s="216" t="s">
        <v>208</v>
      </c>
      <c r="E275" s="230" t="s">
        <v>19</v>
      </c>
      <c r="F275" s="231" t="s">
        <v>210</v>
      </c>
      <c r="G275" s="229"/>
      <c r="H275" s="230" t="s">
        <v>19</v>
      </c>
      <c r="I275" s="232"/>
      <c r="J275" s="229"/>
      <c r="K275" s="229"/>
      <c r="L275" s="233"/>
      <c r="M275" s="234"/>
      <c r="N275" s="235"/>
      <c r="O275" s="235"/>
      <c r="P275" s="235"/>
      <c r="Q275" s="235"/>
      <c r="R275" s="235"/>
      <c r="S275" s="235"/>
      <c r="T275" s="235"/>
      <c r="U275" s="236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7" t="s">
        <v>208</v>
      </c>
      <c r="AU275" s="237" t="s">
        <v>82</v>
      </c>
      <c r="AV275" s="13" t="s">
        <v>80</v>
      </c>
      <c r="AW275" s="13" t="s">
        <v>33</v>
      </c>
      <c r="AX275" s="13" t="s">
        <v>72</v>
      </c>
      <c r="AY275" s="237" t="s">
        <v>117</v>
      </c>
    </row>
    <row r="276" s="14" customFormat="1">
      <c r="A276" s="14"/>
      <c r="B276" s="238"/>
      <c r="C276" s="239"/>
      <c r="D276" s="216" t="s">
        <v>208</v>
      </c>
      <c r="E276" s="240" t="s">
        <v>19</v>
      </c>
      <c r="F276" s="241" t="s">
        <v>429</v>
      </c>
      <c r="G276" s="239"/>
      <c r="H276" s="242">
        <v>150</v>
      </c>
      <c r="I276" s="243"/>
      <c r="J276" s="239"/>
      <c r="K276" s="239"/>
      <c r="L276" s="244"/>
      <c r="M276" s="245"/>
      <c r="N276" s="246"/>
      <c r="O276" s="246"/>
      <c r="P276" s="246"/>
      <c r="Q276" s="246"/>
      <c r="R276" s="246"/>
      <c r="S276" s="246"/>
      <c r="T276" s="246"/>
      <c r="U276" s="247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8" t="s">
        <v>208</v>
      </c>
      <c r="AU276" s="248" t="s">
        <v>82</v>
      </c>
      <c r="AV276" s="14" t="s">
        <v>82</v>
      </c>
      <c r="AW276" s="14" t="s">
        <v>33</v>
      </c>
      <c r="AX276" s="14" t="s">
        <v>72</v>
      </c>
      <c r="AY276" s="248" t="s">
        <v>117</v>
      </c>
    </row>
    <row r="277" s="2" customFormat="1" ht="24.15" customHeight="1">
      <c r="A277" s="38"/>
      <c r="B277" s="39"/>
      <c r="C277" s="203" t="s">
        <v>430</v>
      </c>
      <c r="D277" s="203" t="s">
        <v>120</v>
      </c>
      <c r="E277" s="204" t="s">
        <v>431</v>
      </c>
      <c r="F277" s="205" t="s">
        <v>432</v>
      </c>
      <c r="G277" s="206" t="s">
        <v>176</v>
      </c>
      <c r="H277" s="207">
        <v>2</v>
      </c>
      <c r="I277" s="208"/>
      <c r="J277" s="209">
        <f>ROUND(I277*H277,2)</f>
        <v>0</v>
      </c>
      <c r="K277" s="205" t="s">
        <v>124</v>
      </c>
      <c r="L277" s="44"/>
      <c r="M277" s="210" t="s">
        <v>19</v>
      </c>
      <c r="N277" s="211" t="s">
        <v>43</v>
      </c>
      <c r="O277" s="84"/>
      <c r="P277" s="212">
        <f>O277*H277</f>
        <v>0</v>
      </c>
      <c r="Q277" s="212">
        <v>0.021350000000000001</v>
      </c>
      <c r="R277" s="212">
        <f>Q277*H277</f>
        <v>0.042700000000000002</v>
      </c>
      <c r="S277" s="212">
        <v>0</v>
      </c>
      <c r="T277" s="212">
        <f>S277*H277</f>
        <v>0</v>
      </c>
      <c r="U277" s="213" t="s">
        <v>19</v>
      </c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14" t="s">
        <v>143</v>
      </c>
      <c r="AT277" s="214" t="s">
        <v>120</v>
      </c>
      <c r="AU277" s="214" t="s">
        <v>82</v>
      </c>
      <c r="AY277" s="17" t="s">
        <v>117</v>
      </c>
      <c r="BE277" s="215">
        <f>IF(N277="základní",J277,0)</f>
        <v>0</v>
      </c>
      <c r="BF277" s="215">
        <f>IF(N277="snížená",J277,0)</f>
        <v>0</v>
      </c>
      <c r="BG277" s="215">
        <f>IF(N277="zákl. přenesená",J277,0)</f>
        <v>0</v>
      </c>
      <c r="BH277" s="215">
        <f>IF(N277="sníž. přenesená",J277,0)</f>
        <v>0</v>
      </c>
      <c r="BI277" s="215">
        <f>IF(N277="nulová",J277,0)</f>
        <v>0</v>
      </c>
      <c r="BJ277" s="17" t="s">
        <v>80</v>
      </c>
      <c r="BK277" s="215">
        <f>ROUND(I277*H277,2)</f>
        <v>0</v>
      </c>
      <c r="BL277" s="17" t="s">
        <v>143</v>
      </c>
      <c r="BM277" s="214" t="s">
        <v>433</v>
      </c>
    </row>
    <row r="278" s="2" customFormat="1">
      <c r="A278" s="38"/>
      <c r="B278" s="39"/>
      <c r="C278" s="40"/>
      <c r="D278" s="216" t="s">
        <v>127</v>
      </c>
      <c r="E278" s="40"/>
      <c r="F278" s="217" t="s">
        <v>434</v>
      </c>
      <c r="G278" s="40"/>
      <c r="H278" s="40"/>
      <c r="I278" s="218"/>
      <c r="J278" s="40"/>
      <c r="K278" s="40"/>
      <c r="L278" s="44"/>
      <c r="M278" s="219"/>
      <c r="N278" s="220"/>
      <c r="O278" s="84"/>
      <c r="P278" s="84"/>
      <c r="Q278" s="84"/>
      <c r="R278" s="84"/>
      <c r="S278" s="84"/>
      <c r="T278" s="84"/>
      <c r="U278" s="85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127</v>
      </c>
      <c r="AU278" s="17" t="s">
        <v>82</v>
      </c>
    </row>
    <row r="279" s="2" customFormat="1">
      <c r="A279" s="38"/>
      <c r="B279" s="39"/>
      <c r="C279" s="40"/>
      <c r="D279" s="221" t="s">
        <v>128</v>
      </c>
      <c r="E279" s="40"/>
      <c r="F279" s="222" t="s">
        <v>435</v>
      </c>
      <c r="G279" s="40"/>
      <c r="H279" s="40"/>
      <c r="I279" s="218"/>
      <c r="J279" s="40"/>
      <c r="K279" s="40"/>
      <c r="L279" s="44"/>
      <c r="M279" s="219"/>
      <c r="N279" s="220"/>
      <c r="O279" s="84"/>
      <c r="P279" s="84"/>
      <c r="Q279" s="84"/>
      <c r="R279" s="84"/>
      <c r="S279" s="84"/>
      <c r="T279" s="84"/>
      <c r="U279" s="85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128</v>
      </c>
      <c r="AU279" s="17" t="s">
        <v>82</v>
      </c>
    </row>
    <row r="280" s="13" customFormat="1">
      <c r="A280" s="13"/>
      <c r="B280" s="228"/>
      <c r="C280" s="229"/>
      <c r="D280" s="216" t="s">
        <v>208</v>
      </c>
      <c r="E280" s="230" t="s">
        <v>19</v>
      </c>
      <c r="F280" s="231" t="s">
        <v>209</v>
      </c>
      <c r="G280" s="229"/>
      <c r="H280" s="230" t="s">
        <v>19</v>
      </c>
      <c r="I280" s="232"/>
      <c r="J280" s="229"/>
      <c r="K280" s="229"/>
      <c r="L280" s="233"/>
      <c r="M280" s="234"/>
      <c r="N280" s="235"/>
      <c r="O280" s="235"/>
      <c r="P280" s="235"/>
      <c r="Q280" s="235"/>
      <c r="R280" s="235"/>
      <c r="S280" s="235"/>
      <c r="T280" s="235"/>
      <c r="U280" s="236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7" t="s">
        <v>208</v>
      </c>
      <c r="AU280" s="237" t="s">
        <v>82</v>
      </c>
      <c r="AV280" s="13" t="s">
        <v>80</v>
      </c>
      <c r="AW280" s="13" t="s">
        <v>33</v>
      </c>
      <c r="AX280" s="13" t="s">
        <v>72</v>
      </c>
      <c r="AY280" s="237" t="s">
        <v>117</v>
      </c>
    </row>
    <row r="281" s="13" customFormat="1">
      <c r="A281" s="13"/>
      <c r="B281" s="228"/>
      <c r="C281" s="229"/>
      <c r="D281" s="216" t="s">
        <v>208</v>
      </c>
      <c r="E281" s="230" t="s">
        <v>19</v>
      </c>
      <c r="F281" s="231" t="s">
        <v>225</v>
      </c>
      <c r="G281" s="229"/>
      <c r="H281" s="230" t="s">
        <v>19</v>
      </c>
      <c r="I281" s="232"/>
      <c r="J281" s="229"/>
      <c r="K281" s="229"/>
      <c r="L281" s="233"/>
      <c r="M281" s="234"/>
      <c r="N281" s="235"/>
      <c r="O281" s="235"/>
      <c r="P281" s="235"/>
      <c r="Q281" s="235"/>
      <c r="R281" s="235"/>
      <c r="S281" s="235"/>
      <c r="T281" s="235"/>
      <c r="U281" s="236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7" t="s">
        <v>208</v>
      </c>
      <c r="AU281" s="237" t="s">
        <v>82</v>
      </c>
      <c r="AV281" s="13" t="s">
        <v>80</v>
      </c>
      <c r="AW281" s="13" t="s">
        <v>33</v>
      </c>
      <c r="AX281" s="13" t="s">
        <v>72</v>
      </c>
      <c r="AY281" s="237" t="s">
        <v>117</v>
      </c>
    </row>
    <row r="282" s="14" customFormat="1">
      <c r="A282" s="14"/>
      <c r="B282" s="238"/>
      <c r="C282" s="239"/>
      <c r="D282" s="216" t="s">
        <v>208</v>
      </c>
      <c r="E282" s="240" t="s">
        <v>19</v>
      </c>
      <c r="F282" s="241" t="s">
        <v>436</v>
      </c>
      <c r="G282" s="239"/>
      <c r="H282" s="242">
        <v>2</v>
      </c>
      <c r="I282" s="243"/>
      <c r="J282" s="239"/>
      <c r="K282" s="239"/>
      <c r="L282" s="244"/>
      <c r="M282" s="245"/>
      <c r="N282" s="246"/>
      <c r="O282" s="246"/>
      <c r="P282" s="246"/>
      <c r="Q282" s="246"/>
      <c r="R282" s="246"/>
      <c r="S282" s="246"/>
      <c r="T282" s="246"/>
      <c r="U282" s="247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8" t="s">
        <v>208</v>
      </c>
      <c r="AU282" s="248" t="s">
        <v>82</v>
      </c>
      <c r="AV282" s="14" t="s">
        <v>82</v>
      </c>
      <c r="AW282" s="14" t="s">
        <v>33</v>
      </c>
      <c r="AX282" s="14" t="s">
        <v>72</v>
      </c>
      <c r="AY282" s="248" t="s">
        <v>117</v>
      </c>
    </row>
    <row r="283" s="2" customFormat="1" ht="24.15" customHeight="1">
      <c r="A283" s="38"/>
      <c r="B283" s="39"/>
      <c r="C283" s="203" t="s">
        <v>437</v>
      </c>
      <c r="D283" s="203" t="s">
        <v>120</v>
      </c>
      <c r="E283" s="204" t="s">
        <v>438</v>
      </c>
      <c r="F283" s="205" t="s">
        <v>439</v>
      </c>
      <c r="G283" s="206" t="s">
        <v>176</v>
      </c>
      <c r="H283" s="207">
        <v>1</v>
      </c>
      <c r="I283" s="208"/>
      <c r="J283" s="209">
        <f>ROUND(I283*H283,2)</f>
        <v>0</v>
      </c>
      <c r="K283" s="205" t="s">
        <v>124</v>
      </c>
      <c r="L283" s="44"/>
      <c r="M283" s="210" t="s">
        <v>19</v>
      </c>
      <c r="N283" s="211" t="s">
        <v>43</v>
      </c>
      <c r="O283" s="84"/>
      <c r="P283" s="212">
        <f>O283*H283</f>
        <v>0</v>
      </c>
      <c r="Q283" s="212">
        <v>0.046980000000000001</v>
      </c>
      <c r="R283" s="212">
        <f>Q283*H283</f>
        <v>0.046980000000000001</v>
      </c>
      <c r="S283" s="212">
        <v>0</v>
      </c>
      <c r="T283" s="212">
        <f>S283*H283</f>
        <v>0</v>
      </c>
      <c r="U283" s="213" t="s">
        <v>19</v>
      </c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14" t="s">
        <v>143</v>
      </c>
      <c r="AT283" s="214" t="s">
        <v>120</v>
      </c>
      <c r="AU283" s="214" t="s">
        <v>82</v>
      </c>
      <c r="AY283" s="17" t="s">
        <v>117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17" t="s">
        <v>80</v>
      </c>
      <c r="BK283" s="215">
        <f>ROUND(I283*H283,2)</f>
        <v>0</v>
      </c>
      <c r="BL283" s="17" t="s">
        <v>143</v>
      </c>
      <c r="BM283" s="214" t="s">
        <v>440</v>
      </c>
    </row>
    <row r="284" s="2" customFormat="1">
      <c r="A284" s="38"/>
      <c r="B284" s="39"/>
      <c r="C284" s="40"/>
      <c r="D284" s="216" t="s">
        <v>127</v>
      </c>
      <c r="E284" s="40"/>
      <c r="F284" s="217" t="s">
        <v>441</v>
      </c>
      <c r="G284" s="40"/>
      <c r="H284" s="40"/>
      <c r="I284" s="218"/>
      <c r="J284" s="40"/>
      <c r="K284" s="40"/>
      <c r="L284" s="44"/>
      <c r="M284" s="219"/>
      <c r="N284" s="220"/>
      <c r="O284" s="84"/>
      <c r="P284" s="84"/>
      <c r="Q284" s="84"/>
      <c r="R284" s="84"/>
      <c r="S284" s="84"/>
      <c r="T284" s="84"/>
      <c r="U284" s="85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127</v>
      </c>
      <c r="AU284" s="17" t="s">
        <v>82</v>
      </c>
    </row>
    <row r="285" s="2" customFormat="1">
      <c r="A285" s="38"/>
      <c r="B285" s="39"/>
      <c r="C285" s="40"/>
      <c r="D285" s="221" t="s">
        <v>128</v>
      </c>
      <c r="E285" s="40"/>
      <c r="F285" s="222" t="s">
        <v>442</v>
      </c>
      <c r="G285" s="40"/>
      <c r="H285" s="40"/>
      <c r="I285" s="218"/>
      <c r="J285" s="40"/>
      <c r="K285" s="40"/>
      <c r="L285" s="44"/>
      <c r="M285" s="219"/>
      <c r="N285" s="220"/>
      <c r="O285" s="84"/>
      <c r="P285" s="84"/>
      <c r="Q285" s="84"/>
      <c r="R285" s="84"/>
      <c r="S285" s="84"/>
      <c r="T285" s="84"/>
      <c r="U285" s="85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128</v>
      </c>
      <c r="AU285" s="17" t="s">
        <v>82</v>
      </c>
    </row>
    <row r="286" s="13" customFormat="1">
      <c r="A286" s="13"/>
      <c r="B286" s="228"/>
      <c r="C286" s="229"/>
      <c r="D286" s="216" t="s">
        <v>208</v>
      </c>
      <c r="E286" s="230" t="s">
        <v>19</v>
      </c>
      <c r="F286" s="231" t="s">
        <v>209</v>
      </c>
      <c r="G286" s="229"/>
      <c r="H286" s="230" t="s">
        <v>19</v>
      </c>
      <c r="I286" s="232"/>
      <c r="J286" s="229"/>
      <c r="K286" s="229"/>
      <c r="L286" s="233"/>
      <c r="M286" s="234"/>
      <c r="N286" s="235"/>
      <c r="O286" s="235"/>
      <c r="P286" s="235"/>
      <c r="Q286" s="235"/>
      <c r="R286" s="235"/>
      <c r="S286" s="235"/>
      <c r="T286" s="235"/>
      <c r="U286" s="236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7" t="s">
        <v>208</v>
      </c>
      <c r="AU286" s="237" t="s">
        <v>82</v>
      </c>
      <c r="AV286" s="13" t="s">
        <v>80</v>
      </c>
      <c r="AW286" s="13" t="s">
        <v>33</v>
      </c>
      <c r="AX286" s="13" t="s">
        <v>72</v>
      </c>
      <c r="AY286" s="237" t="s">
        <v>117</v>
      </c>
    </row>
    <row r="287" s="13" customFormat="1">
      <c r="A287" s="13"/>
      <c r="B287" s="228"/>
      <c r="C287" s="229"/>
      <c r="D287" s="216" t="s">
        <v>208</v>
      </c>
      <c r="E287" s="230" t="s">
        <v>19</v>
      </c>
      <c r="F287" s="231" t="s">
        <v>225</v>
      </c>
      <c r="G287" s="229"/>
      <c r="H287" s="230" t="s">
        <v>19</v>
      </c>
      <c r="I287" s="232"/>
      <c r="J287" s="229"/>
      <c r="K287" s="229"/>
      <c r="L287" s="233"/>
      <c r="M287" s="234"/>
      <c r="N287" s="235"/>
      <c r="O287" s="235"/>
      <c r="P287" s="235"/>
      <c r="Q287" s="235"/>
      <c r="R287" s="235"/>
      <c r="S287" s="235"/>
      <c r="T287" s="235"/>
      <c r="U287" s="236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7" t="s">
        <v>208</v>
      </c>
      <c r="AU287" s="237" t="s">
        <v>82</v>
      </c>
      <c r="AV287" s="13" t="s">
        <v>80</v>
      </c>
      <c r="AW287" s="13" t="s">
        <v>33</v>
      </c>
      <c r="AX287" s="13" t="s">
        <v>72</v>
      </c>
      <c r="AY287" s="237" t="s">
        <v>117</v>
      </c>
    </row>
    <row r="288" s="14" customFormat="1">
      <c r="A288" s="14"/>
      <c r="B288" s="238"/>
      <c r="C288" s="239"/>
      <c r="D288" s="216" t="s">
        <v>208</v>
      </c>
      <c r="E288" s="240" t="s">
        <v>19</v>
      </c>
      <c r="F288" s="241" t="s">
        <v>443</v>
      </c>
      <c r="G288" s="239"/>
      <c r="H288" s="242">
        <v>1</v>
      </c>
      <c r="I288" s="243"/>
      <c r="J288" s="239"/>
      <c r="K288" s="239"/>
      <c r="L288" s="244"/>
      <c r="M288" s="245"/>
      <c r="N288" s="246"/>
      <c r="O288" s="246"/>
      <c r="P288" s="246"/>
      <c r="Q288" s="246"/>
      <c r="R288" s="246"/>
      <c r="S288" s="246"/>
      <c r="T288" s="246"/>
      <c r="U288" s="247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8" t="s">
        <v>208</v>
      </c>
      <c r="AU288" s="248" t="s">
        <v>82</v>
      </c>
      <c r="AV288" s="14" t="s">
        <v>82</v>
      </c>
      <c r="AW288" s="14" t="s">
        <v>33</v>
      </c>
      <c r="AX288" s="14" t="s">
        <v>72</v>
      </c>
      <c r="AY288" s="248" t="s">
        <v>117</v>
      </c>
    </row>
    <row r="289" s="12" customFormat="1" ht="22.8" customHeight="1">
      <c r="A289" s="12"/>
      <c r="B289" s="187"/>
      <c r="C289" s="188"/>
      <c r="D289" s="189" t="s">
        <v>71</v>
      </c>
      <c r="E289" s="201" t="s">
        <v>137</v>
      </c>
      <c r="F289" s="201" t="s">
        <v>444</v>
      </c>
      <c r="G289" s="188"/>
      <c r="H289" s="188"/>
      <c r="I289" s="191"/>
      <c r="J289" s="202">
        <f>BK289</f>
        <v>0</v>
      </c>
      <c r="K289" s="188"/>
      <c r="L289" s="193"/>
      <c r="M289" s="194"/>
      <c r="N289" s="195"/>
      <c r="O289" s="195"/>
      <c r="P289" s="196">
        <f>SUM(P290:P311)</f>
        <v>0</v>
      </c>
      <c r="Q289" s="195"/>
      <c r="R289" s="196">
        <f>SUM(R290:R311)</f>
        <v>4.1901460000000004</v>
      </c>
      <c r="S289" s="195"/>
      <c r="T289" s="196">
        <f>SUM(T290:T311)</f>
        <v>0</v>
      </c>
      <c r="U289" s="197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198" t="s">
        <v>80</v>
      </c>
      <c r="AT289" s="199" t="s">
        <v>71</v>
      </c>
      <c r="AU289" s="199" t="s">
        <v>80</v>
      </c>
      <c r="AY289" s="198" t="s">
        <v>117</v>
      </c>
      <c r="BK289" s="200">
        <f>SUM(BK290:BK311)</f>
        <v>0</v>
      </c>
    </row>
    <row r="290" s="2" customFormat="1" ht="24.15" customHeight="1">
      <c r="A290" s="38"/>
      <c r="B290" s="39"/>
      <c r="C290" s="203" t="s">
        <v>445</v>
      </c>
      <c r="D290" s="203" t="s">
        <v>120</v>
      </c>
      <c r="E290" s="204" t="s">
        <v>446</v>
      </c>
      <c r="F290" s="205" t="s">
        <v>447</v>
      </c>
      <c r="G290" s="206" t="s">
        <v>176</v>
      </c>
      <c r="H290" s="207">
        <v>23</v>
      </c>
      <c r="I290" s="208"/>
      <c r="J290" s="209">
        <f>ROUND(I290*H290,2)</f>
        <v>0</v>
      </c>
      <c r="K290" s="205" t="s">
        <v>124</v>
      </c>
      <c r="L290" s="44"/>
      <c r="M290" s="210" t="s">
        <v>19</v>
      </c>
      <c r="N290" s="211" t="s">
        <v>43</v>
      </c>
      <c r="O290" s="84"/>
      <c r="P290" s="212">
        <f>O290*H290</f>
        <v>0</v>
      </c>
      <c r="Q290" s="212">
        <v>0.17488999999999999</v>
      </c>
      <c r="R290" s="212">
        <f>Q290*H290</f>
        <v>4.0224700000000002</v>
      </c>
      <c r="S290" s="212">
        <v>0</v>
      </c>
      <c r="T290" s="212">
        <f>S290*H290</f>
        <v>0</v>
      </c>
      <c r="U290" s="213" t="s">
        <v>19</v>
      </c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14" t="s">
        <v>143</v>
      </c>
      <c r="AT290" s="214" t="s">
        <v>120</v>
      </c>
      <c r="AU290" s="214" t="s">
        <v>82</v>
      </c>
      <c r="AY290" s="17" t="s">
        <v>117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17" t="s">
        <v>80</v>
      </c>
      <c r="BK290" s="215">
        <f>ROUND(I290*H290,2)</f>
        <v>0</v>
      </c>
      <c r="BL290" s="17" t="s">
        <v>143</v>
      </c>
      <c r="BM290" s="214" t="s">
        <v>448</v>
      </c>
    </row>
    <row r="291" s="2" customFormat="1">
      <c r="A291" s="38"/>
      <c r="B291" s="39"/>
      <c r="C291" s="40"/>
      <c r="D291" s="216" t="s">
        <v>127</v>
      </c>
      <c r="E291" s="40"/>
      <c r="F291" s="217" t="s">
        <v>449</v>
      </c>
      <c r="G291" s="40"/>
      <c r="H291" s="40"/>
      <c r="I291" s="218"/>
      <c r="J291" s="40"/>
      <c r="K291" s="40"/>
      <c r="L291" s="44"/>
      <c r="M291" s="219"/>
      <c r="N291" s="220"/>
      <c r="O291" s="84"/>
      <c r="P291" s="84"/>
      <c r="Q291" s="84"/>
      <c r="R291" s="84"/>
      <c r="S291" s="84"/>
      <c r="T291" s="84"/>
      <c r="U291" s="85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127</v>
      </c>
      <c r="AU291" s="17" t="s">
        <v>82</v>
      </c>
    </row>
    <row r="292" s="2" customFormat="1">
      <c r="A292" s="38"/>
      <c r="B292" s="39"/>
      <c r="C292" s="40"/>
      <c r="D292" s="221" t="s">
        <v>128</v>
      </c>
      <c r="E292" s="40"/>
      <c r="F292" s="222" t="s">
        <v>450</v>
      </c>
      <c r="G292" s="40"/>
      <c r="H292" s="40"/>
      <c r="I292" s="218"/>
      <c r="J292" s="40"/>
      <c r="K292" s="40"/>
      <c r="L292" s="44"/>
      <c r="M292" s="219"/>
      <c r="N292" s="220"/>
      <c r="O292" s="84"/>
      <c r="P292" s="84"/>
      <c r="Q292" s="84"/>
      <c r="R292" s="84"/>
      <c r="S292" s="84"/>
      <c r="T292" s="84"/>
      <c r="U292" s="85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128</v>
      </c>
      <c r="AU292" s="17" t="s">
        <v>82</v>
      </c>
    </row>
    <row r="293" s="2" customFormat="1">
      <c r="A293" s="38"/>
      <c r="B293" s="39"/>
      <c r="C293" s="40"/>
      <c r="D293" s="216" t="s">
        <v>130</v>
      </c>
      <c r="E293" s="40"/>
      <c r="F293" s="223" t="s">
        <v>451</v>
      </c>
      <c r="G293" s="40"/>
      <c r="H293" s="40"/>
      <c r="I293" s="218"/>
      <c r="J293" s="40"/>
      <c r="K293" s="40"/>
      <c r="L293" s="44"/>
      <c r="M293" s="219"/>
      <c r="N293" s="220"/>
      <c r="O293" s="84"/>
      <c r="P293" s="84"/>
      <c r="Q293" s="84"/>
      <c r="R293" s="84"/>
      <c r="S293" s="84"/>
      <c r="T293" s="84"/>
      <c r="U293" s="85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130</v>
      </c>
      <c r="AU293" s="17" t="s">
        <v>82</v>
      </c>
    </row>
    <row r="294" s="13" customFormat="1">
      <c r="A294" s="13"/>
      <c r="B294" s="228"/>
      <c r="C294" s="229"/>
      <c r="D294" s="216" t="s">
        <v>208</v>
      </c>
      <c r="E294" s="230" t="s">
        <v>19</v>
      </c>
      <c r="F294" s="231" t="s">
        <v>318</v>
      </c>
      <c r="G294" s="229"/>
      <c r="H294" s="230" t="s">
        <v>19</v>
      </c>
      <c r="I294" s="232"/>
      <c r="J294" s="229"/>
      <c r="K294" s="229"/>
      <c r="L294" s="233"/>
      <c r="M294" s="234"/>
      <c r="N294" s="235"/>
      <c r="O294" s="235"/>
      <c r="P294" s="235"/>
      <c r="Q294" s="235"/>
      <c r="R294" s="235"/>
      <c r="S294" s="235"/>
      <c r="T294" s="235"/>
      <c r="U294" s="236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7" t="s">
        <v>208</v>
      </c>
      <c r="AU294" s="237" t="s">
        <v>82</v>
      </c>
      <c r="AV294" s="13" t="s">
        <v>80</v>
      </c>
      <c r="AW294" s="13" t="s">
        <v>33</v>
      </c>
      <c r="AX294" s="13" t="s">
        <v>72</v>
      </c>
      <c r="AY294" s="237" t="s">
        <v>117</v>
      </c>
    </row>
    <row r="295" s="13" customFormat="1">
      <c r="A295" s="13"/>
      <c r="B295" s="228"/>
      <c r="C295" s="229"/>
      <c r="D295" s="216" t="s">
        <v>208</v>
      </c>
      <c r="E295" s="230" t="s">
        <v>19</v>
      </c>
      <c r="F295" s="231" t="s">
        <v>452</v>
      </c>
      <c r="G295" s="229"/>
      <c r="H295" s="230" t="s">
        <v>19</v>
      </c>
      <c r="I295" s="232"/>
      <c r="J295" s="229"/>
      <c r="K295" s="229"/>
      <c r="L295" s="233"/>
      <c r="M295" s="234"/>
      <c r="N295" s="235"/>
      <c r="O295" s="235"/>
      <c r="P295" s="235"/>
      <c r="Q295" s="235"/>
      <c r="R295" s="235"/>
      <c r="S295" s="235"/>
      <c r="T295" s="235"/>
      <c r="U295" s="236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7" t="s">
        <v>208</v>
      </c>
      <c r="AU295" s="237" t="s">
        <v>82</v>
      </c>
      <c r="AV295" s="13" t="s">
        <v>80</v>
      </c>
      <c r="AW295" s="13" t="s">
        <v>33</v>
      </c>
      <c r="AX295" s="13" t="s">
        <v>72</v>
      </c>
      <c r="AY295" s="237" t="s">
        <v>117</v>
      </c>
    </row>
    <row r="296" s="14" customFormat="1">
      <c r="A296" s="14"/>
      <c r="B296" s="238"/>
      <c r="C296" s="239"/>
      <c r="D296" s="216" t="s">
        <v>208</v>
      </c>
      <c r="E296" s="240" t="s">
        <v>19</v>
      </c>
      <c r="F296" s="241" t="s">
        <v>453</v>
      </c>
      <c r="G296" s="239"/>
      <c r="H296" s="242">
        <v>17</v>
      </c>
      <c r="I296" s="243"/>
      <c r="J296" s="239"/>
      <c r="K296" s="239"/>
      <c r="L296" s="244"/>
      <c r="M296" s="245"/>
      <c r="N296" s="246"/>
      <c r="O296" s="246"/>
      <c r="P296" s="246"/>
      <c r="Q296" s="246"/>
      <c r="R296" s="246"/>
      <c r="S296" s="246"/>
      <c r="T296" s="246"/>
      <c r="U296" s="247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8" t="s">
        <v>208</v>
      </c>
      <c r="AU296" s="248" t="s">
        <v>82</v>
      </c>
      <c r="AV296" s="14" t="s">
        <v>82</v>
      </c>
      <c r="AW296" s="14" t="s">
        <v>33</v>
      </c>
      <c r="AX296" s="14" t="s">
        <v>72</v>
      </c>
      <c r="AY296" s="248" t="s">
        <v>117</v>
      </c>
    </row>
    <row r="297" s="13" customFormat="1">
      <c r="A297" s="13"/>
      <c r="B297" s="228"/>
      <c r="C297" s="229"/>
      <c r="D297" s="216" t="s">
        <v>208</v>
      </c>
      <c r="E297" s="230" t="s">
        <v>19</v>
      </c>
      <c r="F297" s="231" t="s">
        <v>454</v>
      </c>
      <c r="G297" s="229"/>
      <c r="H297" s="230" t="s">
        <v>19</v>
      </c>
      <c r="I297" s="232"/>
      <c r="J297" s="229"/>
      <c r="K297" s="229"/>
      <c r="L297" s="233"/>
      <c r="M297" s="234"/>
      <c r="N297" s="235"/>
      <c r="O297" s="235"/>
      <c r="P297" s="235"/>
      <c r="Q297" s="235"/>
      <c r="R297" s="235"/>
      <c r="S297" s="235"/>
      <c r="T297" s="235"/>
      <c r="U297" s="236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7" t="s">
        <v>208</v>
      </c>
      <c r="AU297" s="237" t="s">
        <v>82</v>
      </c>
      <c r="AV297" s="13" t="s">
        <v>80</v>
      </c>
      <c r="AW297" s="13" t="s">
        <v>33</v>
      </c>
      <c r="AX297" s="13" t="s">
        <v>72</v>
      </c>
      <c r="AY297" s="237" t="s">
        <v>117</v>
      </c>
    </row>
    <row r="298" s="14" customFormat="1">
      <c r="A298" s="14"/>
      <c r="B298" s="238"/>
      <c r="C298" s="239"/>
      <c r="D298" s="216" t="s">
        <v>208</v>
      </c>
      <c r="E298" s="240" t="s">
        <v>19</v>
      </c>
      <c r="F298" s="241" t="s">
        <v>455</v>
      </c>
      <c r="G298" s="239"/>
      <c r="H298" s="242">
        <v>6</v>
      </c>
      <c r="I298" s="243"/>
      <c r="J298" s="239"/>
      <c r="K298" s="239"/>
      <c r="L298" s="244"/>
      <c r="M298" s="245"/>
      <c r="N298" s="246"/>
      <c r="O298" s="246"/>
      <c r="P298" s="246"/>
      <c r="Q298" s="246"/>
      <c r="R298" s="246"/>
      <c r="S298" s="246"/>
      <c r="T298" s="246"/>
      <c r="U298" s="247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8" t="s">
        <v>208</v>
      </c>
      <c r="AU298" s="248" t="s">
        <v>82</v>
      </c>
      <c r="AV298" s="14" t="s">
        <v>82</v>
      </c>
      <c r="AW298" s="14" t="s">
        <v>33</v>
      </c>
      <c r="AX298" s="14" t="s">
        <v>72</v>
      </c>
      <c r="AY298" s="248" t="s">
        <v>117</v>
      </c>
    </row>
    <row r="299" s="2" customFormat="1" ht="24.15" customHeight="1">
      <c r="A299" s="38"/>
      <c r="B299" s="39"/>
      <c r="C299" s="249" t="s">
        <v>456</v>
      </c>
      <c r="D299" s="249" t="s">
        <v>341</v>
      </c>
      <c r="E299" s="250" t="s">
        <v>457</v>
      </c>
      <c r="F299" s="251" t="s">
        <v>458</v>
      </c>
      <c r="G299" s="252" t="s">
        <v>176</v>
      </c>
      <c r="H299" s="253">
        <v>17</v>
      </c>
      <c r="I299" s="254"/>
      <c r="J299" s="255">
        <f>ROUND(I299*H299,2)</f>
        <v>0</v>
      </c>
      <c r="K299" s="251" t="s">
        <v>124</v>
      </c>
      <c r="L299" s="256"/>
      <c r="M299" s="257" t="s">
        <v>19</v>
      </c>
      <c r="N299" s="258" t="s">
        <v>43</v>
      </c>
      <c r="O299" s="84"/>
      <c r="P299" s="212">
        <f>O299*H299</f>
        <v>0</v>
      </c>
      <c r="Q299" s="212">
        <v>0.0038999999999999998</v>
      </c>
      <c r="R299" s="212">
        <f>Q299*H299</f>
        <v>0.066299999999999998</v>
      </c>
      <c r="S299" s="212">
        <v>0</v>
      </c>
      <c r="T299" s="212">
        <f>S299*H299</f>
        <v>0</v>
      </c>
      <c r="U299" s="213" t="s">
        <v>19</v>
      </c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4" t="s">
        <v>167</v>
      </c>
      <c r="AT299" s="214" t="s">
        <v>341</v>
      </c>
      <c r="AU299" s="214" t="s">
        <v>82</v>
      </c>
      <c r="AY299" s="17" t="s">
        <v>117</v>
      </c>
      <c r="BE299" s="215">
        <f>IF(N299="základní",J299,0)</f>
        <v>0</v>
      </c>
      <c r="BF299" s="215">
        <f>IF(N299="snížená",J299,0)</f>
        <v>0</v>
      </c>
      <c r="BG299" s="215">
        <f>IF(N299="zákl. přenesená",J299,0)</f>
        <v>0</v>
      </c>
      <c r="BH299" s="215">
        <f>IF(N299="sníž. přenesená",J299,0)</f>
        <v>0</v>
      </c>
      <c r="BI299" s="215">
        <f>IF(N299="nulová",J299,0)</f>
        <v>0</v>
      </c>
      <c r="BJ299" s="17" t="s">
        <v>80</v>
      </c>
      <c r="BK299" s="215">
        <f>ROUND(I299*H299,2)</f>
        <v>0</v>
      </c>
      <c r="BL299" s="17" t="s">
        <v>143</v>
      </c>
      <c r="BM299" s="214" t="s">
        <v>459</v>
      </c>
    </row>
    <row r="300" s="2" customFormat="1">
      <c r="A300" s="38"/>
      <c r="B300" s="39"/>
      <c r="C300" s="40"/>
      <c r="D300" s="216" t="s">
        <v>127</v>
      </c>
      <c r="E300" s="40"/>
      <c r="F300" s="217" t="s">
        <v>458</v>
      </c>
      <c r="G300" s="40"/>
      <c r="H300" s="40"/>
      <c r="I300" s="218"/>
      <c r="J300" s="40"/>
      <c r="K300" s="40"/>
      <c r="L300" s="44"/>
      <c r="M300" s="219"/>
      <c r="N300" s="220"/>
      <c r="O300" s="84"/>
      <c r="P300" s="84"/>
      <c r="Q300" s="84"/>
      <c r="R300" s="84"/>
      <c r="S300" s="84"/>
      <c r="T300" s="84"/>
      <c r="U300" s="85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127</v>
      </c>
      <c r="AU300" s="17" t="s">
        <v>82</v>
      </c>
    </row>
    <row r="301" s="2" customFormat="1" ht="24.15" customHeight="1">
      <c r="A301" s="38"/>
      <c r="B301" s="39"/>
      <c r="C301" s="249" t="s">
        <v>460</v>
      </c>
      <c r="D301" s="249" t="s">
        <v>341</v>
      </c>
      <c r="E301" s="250" t="s">
        <v>461</v>
      </c>
      <c r="F301" s="251" t="s">
        <v>462</v>
      </c>
      <c r="G301" s="252" t="s">
        <v>176</v>
      </c>
      <c r="H301" s="253">
        <v>6</v>
      </c>
      <c r="I301" s="254"/>
      <c r="J301" s="255">
        <f>ROUND(I301*H301,2)</f>
        <v>0</v>
      </c>
      <c r="K301" s="251" t="s">
        <v>124</v>
      </c>
      <c r="L301" s="256"/>
      <c r="M301" s="257" t="s">
        <v>19</v>
      </c>
      <c r="N301" s="258" t="s">
        <v>43</v>
      </c>
      <c r="O301" s="84"/>
      <c r="P301" s="212">
        <f>O301*H301</f>
        <v>0</v>
      </c>
      <c r="Q301" s="212">
        <v>0.0033999999999999998</v>
      </c>
      <c r="R301" s="212">
        <f>Q301*H301</f>
        <v>0.020399999999999998</v>
      </c>
      <c r="S301" s="212">
        <v>0</v>
      </c>
      <c r="T301" s="212">
        <f>S301*H301</f>
        <v>0</v>
      </c>
      <c r="U301" s="213" t="s">
        <v>19</v>
      </c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14" t="s">
        <v>167</v>
      </c>
      <c r="AT301" s="214" t="s">
        <v>341</v>
      </c>
      <c r="AU301" s="214" t="s">
        <v>82</v>
      </c>
      <c r="AY301" s="17" t="s">
        <v>117</v>
      </c>
      <c r="BE301" s="215">
        <f>IF(N301="základní",J301,0)</f>
        <v>0</v>
      </c>
      <c r="BF301" s="215">
        <f>IF(N301="snížená",J301,0)</f>
        <v>0</v>
      </c>
      <c r="BG301" s="215">
        <f>IF(N301="zákl. přenesená",J301,0)</f>
        <v>0</v>
      </c>
      <c r="BH301" s="215">
        <f>IF(N301="sníž. přenesená",J301,0)</f>
        <v>0</v>
      </c>
      <c r="BI301" s="215">
        <f>IF(N301="nulová",J301,0)</f>
        <v>0</v>
      </c>
      <c r="BJ301" s="17" t="s">
        <v>80</v>
      </c>
      <c r="BK301" s="215">
        <f>ROUND(I301*H301,2)</f>
        <v>0</v>
      </c>
      <c r="BL301" s="17" t="s">
        <v>143</v>
      </c>
      <c r="BM301" s="214" t="s">
        <v>463</v>
      </c>
    </row>
    <row r="302" s="2" customFormat="1">
      <c r="A302" s="38"/>
      <c r="B302" s="39"/>
      <c r="C302" s="40"/>
      <c r="D302" s="216" t="s">
        <v>127</v>
      </c>
      <c r="E302" s="40"/>
      <c r="F302" s="217" t="s">
        <v>462</v>
      </c>
      <c r="G302" s="40"/>
      <c r="H302" s="40"/>
      <c r="I302" s="218"/>
      <c r="J302" s="40"/>
      <c r="K302" s="40"/>
      <c r="L302" s="44"/>
      <c r="M302" s="219"/>
      <c r="N302" s="220"/>
      <c r="O302" s="84"/>
      <c r="P302" s="84"/>
      <c r="Q302" s="84"/>
      <c r="R302" s="84"/>
      <c r="S302" s="84"/>
      <c r="T302" s="84"/>
      <c r="U302" s="85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127</v>
      </c>
      <c r="AU302" s="17" t="s">
        <v>82</v>
      </c>
    </row>
    <row r="303" s="2" customFormat="1" ht="24.15" customHeight="1">
      <c r="A303" s="38"/>
      <c r="B303" s="39"/>
      <c r="C303" s="203" t="s">
        <v>464</v>
      </c>
      <c r="D303" s="203" t="s">
        <v>120</v>
      </c>
      <c r="E303" s="204" t="s">
        <v>465</v>
      </c>
      <c r="F303" s="205" t="s">
        <v>466</v>
      </c>
      <c r="G303" s="206" t="s">
        <v>287</v>
      </c>
      <c r="H303" s="207">
        <v>48.200000000000003</v>
      </c>
      <c r="I303" s="208"/>
      <c r="J303" s="209">
        <f>ROUND(I303*H303,2)</f>
        <v>0</v>
      </c>
      <c r="K303" s="205" t="s">
        <v>124</v>
      </c>
      <c r="L303" s="44"/>
      <c r="M303" s="210" t="s">
        <v>19</v>
      </c>
      <c r="N303" s="211" t="s">
        <v>43</v>
      </c>
      <c r="O303" s="84"/>
      <c r="P303" s="212">
        <f>O303*H303</f>
        <v>0</v>
      </c>
      <c r="Q303" s="212">
        <v>0</v>
      </c>
      <c r="R303" s="212">
        <f>Q303*H303</f>
        <v>0</v>
      </c>
      <c r="S303" s="212">
        <v>0</v>
      </c>
      <c r="T303" s="212">
        <f>S303*H303</f>
        <v>0</v>
      </c>
      <c r="U303" s="213" t="s">
        <v>19</v>
      </c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14" t="s">
        <v>143</v>
      </c>
      <c r="AT303" s="214" t="s">
        <v>120</v>
      </c>
      <c r="AU303" s="214" t="s">
        <v>82</v>
      </c>
      <c r="AY303" s="17" t="s">
        <v>117</v>
      </c>
      <c r="BE303" s="215">
        <f>IF(N303="základní",J303,0)</f>
        <v>0</v>
      </c>
      <c r="BF303" s="215">
        <f>IF(N303="snížená",J303,0)</f>
        <v>0</v>
      </c>
      <c r="BG303" s="215">
        <f>IF(N303="zákl. přenesená",J303,0)</f>
        <v>0</v>
      </c>
      <c r="BH303" s="215">
        <f>IF(N303="sníž. přenesená",J303,0)</f>
        <v>0</v>
      </c>
      <c r="BI303" s="215">
        <f>IF(N303="nulová",J303,0)</f>
        <v>0</v>
      </c>
      <c r="BJ303" s="17" t="s">
        <v>80</v>
      </c>
      <c r="BK303" s="215">
        <f>ROUND(I303*H303,2)</f>
        <v>0</v>
      </c>
      <c r="BL303" s="17" t="s">
        <v>143</v>
      </c>
      <c r="BM303" s="214" t="s">
        <v>467</v>
      </c>
    </row>
    <row r="304" s="2" customFormat="1">
      <c r="A304" s="38"/>
      <c r="B304" s="39"/>
      <c r="C304" s="40"/>
      <c r="D304" s="216" t="s">
        <v>127</v>
      </c>
      <c r="E304" s="40"/>
      <c r="F304" s="217" t="s">
        <v>468</v>
      </c>
      <c r="G304" s="40"/>
      <c r="H304" s="40"/>
      <c r="I304" s="218"/>
      <c r="J304" s="40"/>
      <c r="K304" s="40"/>
      <c r="L304" s="44"/>
      <c r="M304" s="219"/>
      <c r="N304" s="220"/>
      <c r="O304" s="84"/>
      <c r="P304" s="84"/>
      <c r="Q304" s="84"/>
      <c r="R304" s="84"/>
      <c r="S304" s="84"/>
      <c r="T304" s="84"/>
      <c r="U304" s="85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127</v>
      </c>
      <c r="AU304" s="17" t="s">
        <v>82</v>
      </c>
    </row>
    <row r="305" s="2" customFormat="1">
      <c r="A305" s="38"/>
      <c r="B305" s="39"/>
      <c r="C305" s="40"/>
      <c r="D305" s="221" t="s">
        <v>128</v>
      </c>
      <c r="E305" s="40"/>
      <c r="F305" s="222" t="s">
        <v>469</v>
      </c>
      <c r="G305" s="40"/>
      <c r="H305" s="40"/>
      <c r="I305" s="218"/>
      <c r="J305" s="40"/>
      <c r="K305" s="40"/>
      <c r="L305" s="44"/>
      <c r="M305" s="219"/>
      <c r="N305" s="220"/>
      <c r="O305" s="84"/>
      <c r="P305" s="84"/>
      <c r="Q305" s="84"/>
      <c r="R305" s="84"/>
      <c r="S305" s="84"/>
      <c r="T305" s="84"/>
      <c r="U305" s="85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128</v>
      </c>
      <c r="AU305" s="17" t="s">
        <v>82</v>
      </c>
    </row>
    <row r="306" s="13" customFormat="1">
      <c r="A306" s="13"/>
      <c r="B306" s="228"/>
      <c r="C306" s="229"/>
      <c r="D306" s="216" t="s">
        <v>208</v>
      </c>
      <c r="E306" s="230" t="s">
        <v>19</v>
      </c>
      <c r="F306" s="231" t="s">
        <v>318</v>
      </c>
      <c r="G306" s="229"/>
      <c r="H306" s="230" t="s">
        <v>19</v>
      </c>
      <c r="I306" s="232"/>
      <c r="J306" s="229"/>
      <c r="K306" s="229"/>
      <c r="L306" s="233"/>
      <c r="M306" s="234"/>
      <c r="N306" s="235"/>
      <c r="O306" s="235"/>
      <c r="P306" s="235"/>
      <c r="Q306" s="235"/>
      <c r="R306" s="235"/>
      <c r="S306" s="235"/>
      <c r="T306" s="235"/>
      <c r="U306" s="236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208</v>
      </c>
      <c r="AU306" s="237" t="s">
        <v>82</v>
      </c>
      <c r="AV306" s="13" t="s">
        <v>80</v>
      </c>
      <c r="AW306" s="13" t="s">
        <v>33</v>
      </c>
      <c r="AX306" s="13" t="s">
        <v>72</v>
      </c>
      <c r="AY306" s="237" t="s">
        <v>117</v>
      </c>
    </row>
    <row r="307" s="13" customFormat="1">
      <c r="A307" s="13"/>
      <c r="B307" s="228"/>
      <c r="C307" s="229"/>
      <c r="D307" s="216" t="s">
        <v>208</v>
      </c>
      <c r="E307" s="230" t="s">
        <v>19</v>
      </c>
      <c r="F307" s="231" t="s">
        <v>291</v>
      </c>
      <c r="G307" s="229"/>
      <c r="H307" s="230" t="s">
        <v>19</v>
      </c>
      <c r="I307" s="232"/>
      <c r="J307" s="229"/>
      <c r="K307" s="229"/>
      <c r="L307" s="233"/>
      <c r="M307" s="234"/>
      <c r="N307" s="235"/>
      <c r="O307" s="235"/>
      <c r="P307" s="235"/>
      <c r="Q307" s="235"/>
      <c r="R307" s="235"/>
      <c r="S307" s="235"/>
      <c r="T307" s="235"/>
      <c r="U307" s="236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7" t="s">
        <v>208</v>
      </c>
      <c r="AU307" s="237" t="s">
        <v>82</v>
      </c>
      <c r="AV307" s="13" t="s">
        <v>80</v>
      </c>
      <c r="AW307" s="13" t="s">
        <v>33</v>
      </c>
      <c r="AX307" s="13" t="s">
        <v>72</v>
      </c>
      <c r="AY307" s="237" t="s">
        <v>117</v>
      </c>
    </row>
    <row r="308" s="14" customFormat="1">
      <c r="A308" s="14"/>
      <c r="B308" s="238"/>
      <c r="C308" s="239"/>
      <c r="D308" s="216" t="s">
        <v>208</v>
      </c>
      <c r="E308" s="240" t="s">
        <v>19</v>
      </c>
      <c r="F308" s="241" t="s">
        <v>470</v>
      </c>
      <c r="G308" s="239"/>
      <c r="H308" s="242">
        <v>48.200000000000003</v>
      </c>
      <c r="I308" s="243"/>
      <c r="J308" s="239"/>
      <c r="K308" s="239"/>
      <c r="L308" s="244"/>
      <c r="M308" s="245"/>
      <c r="N308" s="246"/>
      <c r="O308" s="246"/>
      <c r="P308" s="246"/>
      <c r="Q308" s="246"/>
      <c r="R308" s="246"/>
      <c r="S308" s="246"/>
      <c r="T308" s="246"/>
      <c r="U308" s="247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8" t="s">
        <v>208</v>
      </c>
      <c r="AU308" s="248" t="s">
        <v>82</v>
      </c>
      <c r="AV308" s="14" t="s">
        <v>82</v>
      </c>
      <c r="AW308" s="14" t="s">
        <v>33</v>
      </c>
      <c r="AX308" s="14" t="s">
        <v>72</v>
      </c>
      <c r="AY308" s="248" t="s">
        <v>117</v>
      </c>
    </row>
    <row r="309" s="2" customFormat="1" ht="24.15" customHeight="1">
      <c r="A309" s="38"/>
      <c r="B309" s="39"/>
      <c r="C309" s="249" t="s">
        <v>471</v>
      </c>
      <c r="D309" s="249" t="s">
        <v>341</v>
      </c>
      <c r="E309" s="250" t="s">
        <v>472</v>
      </c>
      <c r="F309" s="251" t="s">
        <v>473</v>
      </c>
      <c r="G309" s="252" t="s">
        <v>287</v>
      </c>
      <c r="H309" s="253">
        <v>50.609999999999999</v>
      </c>
      <c r="I309" s="254"/>
      <c r="J309" s="255">
        <f>ROUND(I309*H309,2)</f>
        <v>0</v>
      </c>
      <c r="K309" s="251" t="s">
        <v>124</v>
      </c>
      <c r="L309" s="256"/>
      <c r="M309" s="257" t="s">
        <v>19</v>
      </c>
      <c r="N309" s="258" t="s">
        <v>43</v>
      </c>
      <c r="O309" s="84"/>
      <c r="P309" s="212">
        <f>O309*H309</f>
        <v>0</v>
      </c>
      <c r="Q309" s="212">
        <v>0.0016000000000000001</v>
      </c>
      <c r="R309" s="212">
        <f>Q309*H309</f>
        <v>0.080976000000000006</v>
      </c>
      <c r="S309" s="212">
        <v>0</v>
      </c>
      <c r="T309" s="212">
        <f>S309*H309</f>
        <v>0</v>
      </c>
      <c r="U309" s="213" t="s">
        <v>19</v>
      </c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14" t="s">
        <v>167</v>
      </c>
      <c r="AT309" s="214" t="s">
        <v>341</v>
      </c>
      <c r="AU309" s="214" t="s">
        <v>82</v>
      </c>
      <c r="AY309" s="17" t="s">
        <v>117</v>
      </c>
      <c r="BE309" s="215">
        <f>IF(N309="základní",J309,0)</f>
        <v>0</v>
      </c>
      <c r="BF309" s="215">
        <f>IF(N309="snížená",J309,0)</f>
        <v>0</v>
      </c>
      <c r="BG309" s="215">
        <f>IF(N309="zákl. přenesená",J309,0)</f>
        <v>0</v>
      </c>
      <c r="BH309" s="215">
        <f>IF(N309="sníž. přenesená",J309,0)</f>
        <v>0</v>
      </c>
      <c r="BI309" s="215">
        <f>IF(N309="nulová",J309,0)</f>
        <v>0</v>
      </c>
      <c r="BJ309" s="17" t="s">
        <v>80</v>
      </c>
      <c r="BK309" s="215">
        <f>ROUND(I309*H309,2)</f>
        <v>0</v>
      </c>
      <c r="BL309" s="17" t="s">
        <v>143</v>
      </c>
      <c r="BM309" s="214" t="s">
        <v>474</v>
      </c>
    </row>
    <row r="310" s="2" customFormat="1">
      <c r="A310" s="38"/>
      <c r="B310" s="39"/>
      <c r="C310" s="40"/>
      <c r="D310" s="216" t="s">
        <v>127</v>
      </c>
      <c r="E310" s="40"/>
      <c r="F310" s="217" t="s">
        <v>473</v>
      </c>
      <c r="G310" s="40"/>
      <c r="H310" s="40"/>
      <c r="I310" s="218"/>
      <c r="J310" s="40"/>
      <c r="K310" s="40"/>
      <c r="L310" s="44"/>
      <c r="M310" s="219"/>
      <c r="N310" s="220"/>
      <c r="O310" s="84"/>
      <c r="P310" s="84"/>
      <c r="Q310" s="84"/>
      <c r="R310" s="84"/>
      <c r="S310" s="84"/>
      <c r="T310" s="84"/>
      <c r="U310" s="85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127</v>
      </c>
      <c r="AU310" s="17" t="s">
        <v>82</v>
      </c>
    </row>
    <row r="311" s="14" customFormat="1">
      <c r="A311" s="14"/>
      <c r="B311" s="238"/>
      <c r="C311" s="239"/>
      <c r="D311" s="216" t="s">
        <v>208</v>
      </c>
      <c r="E311" s="239"/>
      <c r="F311" s="241" t="s">
        <v>475</v>
      </c>
      <c r="G311" s="239"/>
      <c r="H311" s="242">
        <v>50.609999999999999</v>
      </c>
      <c r="I311" s="243"/>
      <c r="J311" s="239"/>
      <c r="K311" s="239"/>
      <c r="L311" s="244"/>
      <c r="M311" s="245"/>
      <c r="N311" s="246"/>
      <c r="O311" s="246"/>
      <c r="P311" s="246"/>
      <c r="Q311" s="246"/>
      <c r="R311" s="246"/>
      <c r="S311" s="246"/>
      <c r="T311" s="246"/>
      <c r="U311" s="247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8" t="s">
        <v>208</v>
      </c>
      <c r="AU311" s="248" t="s">
        <v>82</v>
      </c>
      <c r="AV311" s="14" t="s">
        <v>82</v>
      </c>
      <c r="AW311" s="14" t="s">
        <v>4</v>
      </c>
      <c r="AX311" s="14" t="s">
        <v>80</v>
      </c>
      <c r="AY311" s="248" t="s">
        <v>117</v>
      </c>
    </row>
    <row r="312" s="12" customFormat="1" ht="22.8" customHeight="1">
      <c r="A312" s="12"/>
      <c r="B312" s="187"/>
      <c r="C312" s="188"/>
      <c r="D312" s="189" t="s">
        <v>71</v>
      </c>
      <c r="E312" s="201" t="s">
        <v>116</v>
      </c>
      <c r="F312" s="201" t="s">
        <v>476</v>
      </c>
      <c r="G312" s="188"/>
      <c r="H312" s="188"/>
      <c r="I312" s="191"/>
      <c r="J312" s="202">
        <f>BK312</f>
        <v>0</v>
      </c>
      <c r="K312" s="188"/>
      <c r="L312" s="193"/>
      <c r="M312" s="194"/>
      <c r="N312" s="195"/>
      <c r="O312" s="195"/>
      <c r="P312" s="196">
        <f>SUM(P313:P381)</f>
        <v>0</v>
      </c>
      <c r="Q312" s="195"/>
      <c r="R312" s="196">
        <f>SUM(R313:R381)</f>
        <v>103.5596</v>
      </c>
      <c r="S312" s="195"/>
      <c r="T312" s="196">
        <f>SUM(T313:T381)</f>
        <v>0</v>
      </c>
      <c r="U312" s="197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198" t="s">
        <v>80</v>
      </c>
      <c r="AT312" s="199" t="s">
        <v>71</v>
      </c>
      <c r="AU312" s="199" t="s">
        <v>80</v>
      </c>
      <c r="AY312" s="198" t="s">
        <v>117</v>
      </c>
      <c r="BK312" s="200">
        <f>SUM(BK313:BK381)</f>
        <v>0</v>
      </c>
    </row>
    <row r="313" s="2" customFormat="1" ht="24.15" customHeight="1">
      <c r="A313" s="38"/>
      <c r="B313" s="39"/>
      <c r="C313" s="203" t="s">
        <v>477</v>
      </c>
      <c r="D313" s="203" t="s">
        <v>120</v>
      </c>
      <c r="E313" s="204" t="s">
        <v>478</v>
      </c>
      <c r="F313" s="205" t="s">
        <v>479</v>
      </c>
      <c r="G313" s="206" t="s">
        <v>203</v>
      </c>
      <c r="H313" s="207">
        <v>967.5</v>
      </c>
      <c r="I313" s="208"/>
      <c r="J313" s="209">
        <f>ROUND(I313*H313,2)</f>
        <v>0</v>
      </c>
      <c r="K313" s="205" t="s">
        <v>124</v>
      </c>
      <c r="L313" s="44"/>
      <c r="M313" s="210" t="s">
        <v>19</v>
      </c>
      <c r="N313" s="211" t="s">
        <v>43</v>
      </c>
      <c r="O313" s="84"/>
      <c r="P313" s="212">
        <f>O313*H313</f>
        <v>0</v>
      </c>
      <c r="Q313" s="212">
        <v>0</v>
      </c>
      <c r="R313" s="212">
        <f>Q313*H313</f>
        <v>0</v>
      </c>
      <c r="S313" s="212">
        <v>0</v>
      </c>
      <c r="T313" s="212">
        <f>S313*H313</f>
        <v>0</v>
      </c>
      <c r="U313" s="213" t="s">
        <v>19</v>
      </c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14" t="s">
        <v>143</v>
      </c>
      <c r="AT313" s="214" t="s">
        <v>120</v>
      </c>
      <c r="AU313" s="214" t="s">
        <v>82</v>
      </c>
      <c r="AY313" s="17" t="s">
        <v>117</v>
      </c>
      <c r="BE313" s="215">
        <f>IF(N313="základní",J313,0)</f>
        <v>0</v>
      </c>
      <c r="BF313" s="215">
        <f>IF(N313="snížená",J313,0)</f>
        <v>0</v>
      </c>
      <c r="BG313" s="215">
        <f>IF(N313="zákl. přenesená",J313,0)</f>
        <v>0</v>
      </c>
      <c r="BH313" s="215">
        <f>IF(N313="sníž. přenesená",J313,0)</f>
        <v>0</v>
      </c>
      <c r="BI313" s="215">
        <f>IF(N313="nulová",J313,0)</f>
        <v>0</v>
      </c>
      <c r="BJ313" s="17" t="s">
        <v>80</v>
      </c>
      <c r="BK313" s="215">
        <f>ROUND(I313*H313,2)</f>
        <v>0</v>
      </c>
      <c r="BL313" s="17" t="s">
        <v>143</v>
      </c>
      <c r="BM313" s="214" t="s">
        <v>480</v>
      </c>
    </row>
    <row r="314" s="2" customFormat="1">
      <c r="A314" s="38"/>
      <c r="B314" s="39"/>
      <c r="C314" s="40"/>
      <c r="D314" s="216" t="s">
        <v>127</v>
      </c>
      <c r="E314" s="40"/>
      <c r="F314" s="217" t="s">
        <v>481</v>
      </c>
      <c r="G314" s="40"/>
      <c r="H314" s="40"/>
      <c r="I314" s="218"/>
      <c r="J314" s="40"/>
      <c r="K314" s="40"/>
      <c r="L314" s="44"/>
      <c r="M314" s="219"/>
      <c r="N314" s="220"/>
      <c r="O314" s="84"/>
      <c r="P314" s="84"/>
      <c r="Q314" s="84"/>
      <c r="R314" s="84"/>
      <c r="S314" s="84"/>
      <c r="T314" s="84"/>
      <c r="U314" s="85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127</v>
      </c>
      <c r="AU314" s="17" t="s">
        <v>82</v>
      </c>
    </row>
    <row r="315" s="2" customFormat="1">
      <c r="A315" s="38"/>
      <c r="B315" s="39"/>
      <c r="C315" s="40"/>
      <c r="D315" s="221" t="s">
        <v>128</v>
      </c>
      <c r="E315" s="40"/>
      <c r="F315" s="222" t="s">
        <v>482</v>
      </c>
      <c r="G315" s="40"/>
      <c r="H315" s="40"/>
      <c r="I315" s="218"/>
      <c r="J315" s="40"/>
      <c r="K315" s="40"/>
      <c r="L315" s="44"/>
      <c r="M315" s="219"/>
      <c r="N315" s="220"/>
      <c r="O315" s="84"/>
      <c r="P315" s="84"/>
      <c r="Q315" s="84"/>
      <c r="R315" s="84"/>
      <c r="S315" s="84"/>
      <c r="T315" s="84"/>
      <c r="U315" s="85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128</v>
      </c>
      <c r="AU315" s="17" t="s">
        <v>82</v>
      </c>
    </row>
    <row r="316" s="13" customFormat="1">
      <c r="A316" s="13"/>
      <c r="B316" s="228"/>
      <c r="C316" s="229"/>
      <c r="D316" s="216" t="s">
        <v>208</v>
      </c>
      <c r="E316" s="230" t="s">
        <v>19</v>
      </c>
      <c r="F316" s="231" t="s">
        <v>423</v>
      </c>
      <c r="G316" s="229"/>
      <c r="H316" s="230" t="s">
        <v>19</v>
      </c>
      <c r="I316" s="232"/>
      <c r="J316" s="229"/>
      <c r="K316" s="229"/>
      <c r="L316" s="233"/>
      <c r="M316" s="234"/>
      <c r="N316" s="235"/>
      <c r="O316" s="235"/>
      <c r="P316" s="235"/>
      <c r="Q316" s="235"/>
      <c r="R316" s="235"/>
      <c r="S316" s="235"/>
      <c r="T316" s="235"/>
      <c r="U316" s="236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208</v>
      </c>
      <c r="AU316" s="237" t="s">
        <v>82</v>
      </c>
      <c r="AV316" s="13" t="s">
        <v>80</v>
      </c>
      <c r="AW316" s="13" t="s">
        <v>33</v>
      </c>
      <c r="AX316" s="13" t="s">
        <v>72</v>
      </c>
      <c r="AY316" s="237" t="s">
        <v>117</v>
      </c>
    </row>
    <row r="317" s="13" customFormat="1">
      <c r="A317" s="13"/>
      <c r="B317" s="228"/>
      <c r="C317" s="229"/>
      <c r="D317" s="216" t="s">
        <v>208</v>
      </c>
      <c r="E317" s="230" t="s">
        <v>19</v>
      </c>
      <c r="F317" s="231" t="s">
        <v>210</v>
      </c>
      <c r="G317" s="229"/>
      <c r="H317" s="230" t="s">
        <v>19</v>
      </c>
      <c r="I317" s="232"/>
      <c r="J317" s="229"/>
      <c r="K317" s="229"/>
      <c r="L317" s="233"/>
      <c r="M317" s="234"/>
      <c r="N317" s="235"/>
      <c r="O317" s="235"/>
      <c r="P317" s="235"/>
      <c r="Q317" s="235"/>
      <c r="R317" s="235"/>
      <c r="S317" s="235"/>
      <c r="T317" s="235"/>
      <c r="U317" s="236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208</v>
      </c>
      <c r="AU317" s="237" t="s">
        <v>82</v>
      </c>
      <c r="AV317" s="13" t="s">
        <v>80</v>
      </c>
      <c r="AW317" s="13" t="s">
        <v>33</v>
      </c>
      <c r="AX317" s="13" t="s">
        <v>72</v>
      </c>
      <c r="AY317" s="237" t="s">
        <v>117</v>
      </c>
    </row>
    <row r="318" s="14" customFormat="1">
      <c r="A318" s="14"/>
      <c r="B318" s="238"/>
      <c r="C318" s="239"/>
      <c r="D318" s="216" t="s">
        <v>208</v>
      </c>
      <c r="E318" s="240" t="s">
        <v>19</v>
      </c>
      <c r="F318" s="241" t="s">
        <v>483</v>
      </c>
      <c r="G318" s="239"/>
      <c r="H318" s="242">
        <v>645</v>
      </c>
      <c r="I318" s="243"/>
      <c r="J318" s="239"/>
      <c r="K318" s="239"/>
      <c r="L318" s="244"/>
      <c r="M318" s="245"/>
      <c r="N318" s="246"/>
      <c r="O318" s="246"/>
      <c r="P318" s="246"/>
      <c r="Q318" s="246"/>
      <c r="R318" s="246"/>
      <c r="S318" s="246"/>
      <c r="T318" s="246"/>
      <c r="U318" s="247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8" t="s">
        <v>208</v>
      </c>
      <c r="AU318" s="248" t="s">
        <v>82</v>
      </c>
      <c r="AV318" s="14" t="s">
        <v>82</v>
      </c>
      <c r="AW318" s="14" t="s">
        <v>33</v>
      </c>
      <c r="AX318" s="14" t="s">
        <v>72</v>
      </c>
      <c r="AY318" s="248" t="s">
        <v>117</v>
      </c>
    </row>
    <row r="319" s="13" customFormat="1">
      <c r="A319" s="13"/>
      <c r="B319" s="228"/>
      <c r="C319" s="229"/>
      <c r="D319" s="216" t="s">
        <v>208</v>
      </c>
      <c r="E319" s="230" t="s">
        <v>19</v>
      </c>
      <c r="F319" s="231" t="s">
        <v>334</v>
      </c>
      <c r="G319" s="229"/>
      <c r="H319" s="230" t="s">
        <v>19</v>
      </c>
      <c r="I319" s="232"/>
      <c r="J319" s="229"/>
      <c r="K319" s="229"/>
      <c r="L319" s="233"/>
      <c r="M319" s="234"/>
      <c r="N319" s="235"/>
      <c r="O319" s="235"/>
      <c r="P319" s="235"/>
      <c r="Q319" s="235"/>
      <c r="R319" s="235"/>
      <c r="S319" s="235"/>
      <c r="T319" s="235"/>
      <c r="U319" s="236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208</v>
      </c>
      <c r="AU319" s="237" t="s">
        <v>82</v>
      </c>
      <c r="AV319" s="13" t="s">
        <v>80</v>
      </c>
      <c r="AW319" s="13" t="s">
        <v>33</v>
      </c>
      <c r="AX319" s="13" t="s">
        <v>72</v>
      </c>
      <c r="AY319" s="237" t="s">
        <v>117</v>
      </c>
    </row>
    <row r="320" s="13" customFormat="1">
      <c r="A320" s="13"/>
      <c r="B320" s="228"/>
      <c r="C320" s="229"/>
      <c r="D320" s="216" t="s">
        <v>208</v>
      </c>
      <c r="E320" s="230" t="s">
        <v>19</v>
      </c>
      <c r="F320" s="231" t="s">
        <v>484</v>
      </c>
      <c r="G320" s="229"/>
      <c r="H320" s="230" t="s">
        <v>19</v>
      </c>
      <c r="I320" s="232"/>
      <c r="J320" s="229"/>
      <c r="K320" s="229"/>
      <c r="L320" s="233"/>
      <c r="M320" s="234"/>
      <c r="N320" s="235"/>
      <c r="O320" s="235"/>
      <c r="P320" s="235"/>
      <c r="Q320" s="235"/>
      <c r="R320" s="235"/>
      <c r="S320" s="235"/>
      <c r="T320" s="235"/>
      <c r="U320" s="236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208</v>
      </c>
      <c r="AU320" s="237" t="s">
        <v>82</v>
      </c>
      <c r="AV320" s="13" t="s">
        <v>80</v>
      </c>
      <c r="AW320" s="13" t="s">
        <v>33</v>
      </c>
      <c r="AX320" s="13" t="s">
        <v>72</v>
      </c>
      <c r="AY320" s="237" t="s">
        <v>117</v>
      </c>
    </row>
    <row r="321" s="14" customFormat="1">
      <c r="A321" s="14"/>
      <c r="B321" s="238"/>
      <c r="C321" s="239"/>
      <c r="D321" s="216" t="s">
        <v>208</v>
      </c>
      <c r="E321" s="240" t="s">
        <v>19</v>
      </c>
      <c r="F321" s="241" t="s">
        <v>485</v>
      </c>
      <c r="G321" s="239"/>
      <c r="H321" s="242">
        <v>322.5</v>
      </c>
      <c r="I321" s="243"/>
      <c r="J321" s="239"/>
      <c r="K321" s="239"/>
      <c r="L321" s="244"/>
      <c r="M321" s="245"/>
      <c r="N321" s="246"/>
      <c r="O321" s="246"/>
      <c r="P321" s="246"/>
      <c r="Q321" s="246"/>
      <c r="R321" s="246"/>
      <c r="S321" s="246"/>
      <c r="T321" s="246"/>
      <c r="U321" s="247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8" t="s">
        <v>208</v>
      </c>
      <c r="AU321" s="248" t="s">
        <v>82</v>
      </c>
      <c r="AV321" s="14" t="s">
        <v>82</v>
      </c>
      <c r="AW321" s="14" t="s">
        <v>33</v>
      </c>
      <c r="AX321" s="14" t="s">
        <v>72</v>
      </c>
      <c r="AY321" s="248" t="s">
        <v>117</v>
      </c>
    </row>
    <row r="322" s="2" customFormat="1" ht="24.15" customHeight="1">
      <c r="A322" s="38"/>
      <c r="B322" s="39"/>
      <c r="C322" s="203" t="s">
        <v>486</v>
      </c>
      <c r="D322" s="203" t="s">
        <v>120</v>
      </c>
      <c r="E322" s="204" t="s">
        <v>487</v>
      </c>
      <c r="F322" s="205" t="s">
        <v>488</v>
      </c>
      <c r="G322" s="206" t="s">
        <v>203</v>
      </c>
      <c r="H322" s="207">
        <v>345</v>
      </c>
      <c r="I322" s="208"/>
      <c r="J322" s="209">
        <f>ROUND(I322*H322,2)</f>
        <v>0</v>
      </c>
      <c r="K322" s="205" t="s">
        <v>124</v>
      </c>
      <c r="L322" s="44"/>
      <c r="M322" s="210" t="s">
        <v>19</v>
      </c>
      <c r="N322" s="211" t="s">
        <v>43</v>
      </c>
      <c r="O322" s="84"/>
      <c r="P322" s="212">
        <f>O322*H322</f>
        <v>0</v>
      </c>
      <c r="Q322" s="212">
        <v>0</v>
      </c>
      <c r="R322" s="212">
        <f>Q322*H322</f>
        <v>0</v>
      </c>
      <c r="S322" s="212">
        <v>0</v>
      </c>
      <c r="T322" s="212">
        <f>S322*H322</f>
        <v>0</v>
      </c>
      <c r="U322" s="213" t="s">
        <v>19</v>
      </c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14" t="s">
        <v>143</v>
      </c>
      <c r="AT322" s="214" t="s">
        <v>120</v>
      </c>
      <c r="AU322" s="214" t="s">
        <v>82</v>
      </c>
      <c r="AY322" s="17" t="s">
        <v>117</v>
      </c>
      <c r="BE322" s="215">
        <f>IF(N322="základní",J322,0)</f>
        <v>0</v>
      </c>
      <c r="BF322" s="215">
        <f>IF(N322="snížená",J322,0)</f>
        <v>0</v>
      </c>
      <c r="BG322" s="215">
        <f>IF(N322="zákl. přenesená",J322,0)</f>
        <v>0</v>
      </c>
      <c r="BH322" s="215">
        <f>IF(N322="sníž. přenesená",J322,0)</f>
        <v>0</v>
      </c>
      <c r="BI322" s="215">
        <f>IF(N322="nulová",J322,0)</f>
        <v>0</v>
      </c>
      <c r="BJ322" s="17" t="s">
        <v>80</v>
      </c>
      <c r="BK322" s="215">
        <f>ROUND(I322*H322,2)</f>
        <v>0</v>
      </c>
      <c r="BL322" s="17" t="s">
        <v>143</v>
      </c>
      <c r="BM322" s="214" t="s">
        <v>489</v>
      </c>
    </row>
    <row r="323" s="2" customFormat="1">
      <c r="A323" s="38"/>
      <c r="B323" s="39"/>
      <c r="C323" s="40"/>
      <c r="D323" s="216" t="s">
        <v>127</v>
      </c>
      <c r="E323" s="40"/>
      <c r="F323" s="217" t="s">
        <v>490</v>
      </c>
      <c r="G323" s="40"/>
      <c r="H323" s="40"/>
      <c r="I323" s="218"/>
      <c r="J323" s="40"/>
      <c r="K323" s="40"/>
      <c r="L323" s="44"/>
      <c r="M323" s="219"/>
      <c r="N323" s="220"/>
      <c r="O323" s="84"/>
      <c r="P323" s="84"/>
      <c r="Q323" s="84"/>
      <c r="R323" s="84"/>
      <c r="S323" s="84"/>
      <c r="T323" s="84"/>
      <c r="U323" s="85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127</v>
      </c>
      <c r="AU323" s="17" t="s">
        <v>82</v>
      </c>
    </row>
    <row r="324" s="2" customFormat="1">
      <c r="A324" s="38"/>
      <c r="B324" s="39"/>
      <c r="C324" s="40"/>
      <c r="D324" s="221" t="s">
        <v>128</v>
      </c>
      <c r="E324" s="40"/>
      <c r="F324" s="222" t="s">
        <v>491</v>
      </c>
      <c r="G324" s="40"/>
      <c r="H324" s="40"/>
      <c r="I324" s="218"/>
      <c r="J324" s="40"/>
      <c r="K324" s="40"/>
      <c r="L324" s="44"/>
      <c r="M324" s="219"/>
      <c r="N324" s="220"/>
      <c r="O324" s="84"/>
      <c r="P324" s="84"/>
      <c r="Q324" s="84"/>
      <c r="R324" s="84"/>
      <c r="S324" s="84"/>
      <c r="T324" s="84"/>
      <c r="U324" s="85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128</v>
      </c>
      <c r="AU324" s="17" t="s">
        <v>82</v>
      </c>
    </row>
    <row r="325" s="13" customFormat="1">
      <c r="A325" s="13"/>
      <c r="B325" s="228"/>
      <c r="C325" s="229"/>
      <c r="D325" s="216" t="s">
        <v>208</v>
      </c>
      <c r="E325" s="230" t="s">
        <v>19</v>
      </c>
      <c r="F325" s="231" t="s">
        <v>425</v>
      </c>
      <c r="G325" s="229"/>
      <c r="H325" s="230" t="s">
        <v>19</v>
      </c>
      <c r="I325" s="232"/>
      <c r="J325" s="229"/>
      <c r="K325" s="229"/>
      <c r="L325" s="233"/>
      <c r="M325" s="234"/>
      <c r="N325" s="235"/>
      <c r="O325" s="235"/>
      <c r="P325" s="235"/>
      <c r="Q325" s="235"/>
      <c r="R325" s="235"/>
      <c r="S325" s="235"/>
      <c r="T325" s="235"/>
      <c r="U325" s="236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208</v>
      </c>
      <c r="AU325" s="237" t="s">
        <v>82</v>
      </c>
      <c r="AV325" s="13" t="s">
        <v>80</v>
      </c>
      <c r="AW325" s="13" t="s">
        <v>33</v>
      </c>
      <c r="AX325" s="13" t="s">
        <v>72</v>
      </c>
      <c r="AY325" s="237" t="s">
        <v>117</v>
      </c>
    </row>
    <row r="326" s="13" customFormat="1">
      <c r="A326" s="13"/>
      <c r="B326" s="228"/>
      <c r="C326" s="229"/>
      <c r="D326" s="216" t="s">
        <v>208</v>
      </c>
      <c r="E326" s="230" t="s">
        <v>19</v>
      </c>
      <c r="F326" s="231" t="s">
        <v>492</v>
      </c>
      <c r="G326" s="229"/>
      <c r="H326" s="230" t="s">
        <v>19</v>
      </c>
      <c r="I326" s="232"/>
      <c r="J326" s="229"/>
      <c r="K326" s="229"/>
      <c r="L326" s="233"/>
      <c r="M326" s="234"/>
      <c r="N326" s="235"/>
      <c r="O326" s="235"/>
      <c r="P326" s="235"/>
      <c r="Q326" s="235"/>
      <c r="R326" s="235"/>
      <c r="S326" s="235"/>
      <c r="T326" s="235"/>
      <c r="U326" s="236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7" t="s">
        <v>208</v>
      </c>
      <c r="AU326" s="237" t="s">
        <v>82</v>
      </c>
      <c r="AV326" s="13" t="s">
        <v>80</v>
      </c>
      <c r="AW326" s="13" t="s">
        <v>33</v>
      </c>
      <c r="AX326" s="13" t="s">
        <v>72</v>
      </c>
      <c r="AY326" s="237" t="s">
        <v>117</v>
      </c>
    </row>
    <row r="327" s="14" customFormat="1">
      <c r="A327" s="14"/>
      <c r="B327" s="238"/>
      <c r="C327" s="239"/>
      <c r="D327" s="216" t="s">
        <v>208</v>
      </c>
      <c r="E327" s="240" t="s">
        <v>19</v>
      </c>
      <c r="F327" s="241" t="s">
        <v>493</v>
      </c>
      <c r="G327" s="239"/>
      <c r="H327" s="242">
        <v>345</v>
      </c>
      <c r="I327" s="243"/>
      <c r="J327" s="239"/>
      <c r="K327" s="239"/>
      <c r="L327" s="244"/>
      <c r="M327" s="245"/>
      <c r="N327" s="246"/>
      <c r="O327" s="246"/>
      <c r="P327" s="246"/>
      <c r="Q327" s="246"/>
      <c r="R327" s="246"/>
      <c r="S327" s="246"/>
      <c r="T327" s="246"/>
      <c r="U327" s="247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8" t="s">
        <v>208</v>
      </c>
      <c r="AU327" s="248" t="s">
        <v>82</v>
      </c>
      <c r="AV327" s="14" t="s">
        <v>82</v>
      </c>
      <c r="AW327" s="14" t="s">
        <v>33</v>
      </c>
      <c r="AX327" s="14" t="s">
        <v>72</v>
      </c>
      <c r="AY327" s="248" t="s">
        <v>117</v>
      </c>
    </row>
    <row r="328" s="2" customFormat="1" ht="33" customHeight="1">
      <c r="A328" s="38"/>
      <c r="B328" s="39"/>
      <c r="C328" s="203" t="s">
        <v>494</v>
      </c>
      <c r="D328" s="203" t="s">
        <v>120</v>
      </c>
      <c r="E328" s="204" t="s">
        <v>495</v>
      </c>
      <c r="F328" s="205" t="s">
        <v>496</v>
      </c>
      <c r="G328" s="206" t="s">
        <v>203</v>
      </c>
      <c r="H328" s="207">
        <v>645</v>
      </c>
      <c r="I328" s="208"/>
      <c r="J328" s="209">
        <f>ROUND(I328*H328,2)</f>
        <v>0</v>
      </c>
      <c r="K328" s="205" t="s">
        <v>124</v>
      </c>
      <c r="L328" s="44"/>
      <c r="M328" s="210" t="s">
        <v>19</v>
      </c>
      <c r="N328" s="211" t="s">
        <v>43</v>
      </c>
      <c r="O328" s="84"/>
      <c r="P328" s="212">
        <f>O328*H328</f>
        <v>0</v>
      </c>
      <c r="Q328" s="212">
        <v>0</v>
      </c>
      <c r="R328" s="212">
        <f>Q328*H328</f>
        <v>0</v>
      </c>
      <c r="S328" s="212">
        <v>0</v>
      </c>
      <c r="T328" s="212">
        <f>S328*H328</f>
        <v>0</v>
      </c>
      <c r="U328" s="213" t="s">
        <v>19</v>
      </c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14" t="s">
        <v>143</v>
      </c>
      <c r="AT328" s="214" t="s">
        <v>120</v>
      </c>
      <c r="AU328" s="214" t="s">
        <v>82</v>
      </c>
      <c r="AY328" s="17" t="s">
        <v>117</v>
      </c>
      <c r="BE328" s="215">
        <f>IF(N328="základní",J328,0)</f>
        <v>0</v>
      </c>
      <c r="BF328" s="215">
        <f>IF(N328="snížená",J328,0)</f>
        <v>0</v>
      </c>
      <c r="BG328" s="215">
        <f>IF(N328="zákl. přenesená",J328,0)</f>
        <v>0</v>
      </c>
      <c r="BH328" s="215">
        <f>IF(N328="sníž. přenesená",J328,0)</f>
        <v>0</v>
      </c>
      <c r="BI328" s="215">
        <f>IF(N328="nulová",J328,0)</f>
        <v>0</v>
      </c>
      <c r="BJ328" s="17" t="s">
        <v>80</v>
      </c>
      <c r="BK328" s="215">
        <f>ROUND(I328*H328,2)</f>
        <v>0</v>
      </c>
      <c r="BL328" s="17" t="s">
        <v>143</v>
      </c>
      <c r="BM328" s="214" t="s">
        <v>497</v>
      </c>
    </row>
    <row r="329" s="2" customFormat="1">
      <c r="A329" s="38"/>
      <c r="B329" s="39"/>
      <c r="C329" s="40"/>
      <c r="D329" s="216" t="s">
        <v>127</v>
      </c>
      <c r="E329" s="40"/>
      <c r="F329" s="217" t="s">
        <v>498</v>
      </c>
      <c r="G329" s="40"/>
      <c r="H329" s="40"/>
      <c r="I329" s="218"/>
      <c r="J329" s="40"/>
      <c r="K329" s="40"/>
      <c r="L329" s="44"/>
      <c r="M329" s="219"/>
      <c r="N329" s="220"/>
      <c r="O329" s="84"/>
      <c r="P329" s="84"/>
      <c r="Q329" s="84"/>
      <c r="R329" s="84"/>
      <c r="S329" s="84"/>
      <c r="T329" s="84"/>
      <c r="U329" s="85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127</v>
      </c>
      <c r="AU329" s="17" t="s">
        <v>82</v>
      </c>
    </row>
    <row r="330" s="2" customFormat="1">
      <c r="A330" s="38"/>
      <c r="B330" s="39"/>
      <c r="C330" s="40"/>
      <c r="D330" s="221" t="s">
        <v>128</v>
      </c>
      <c r="E330" s="40"/>
      <c r="F330" s="222" t="s">
        <v>499</v>
      </c>
      <c r="G330" s="40"/>
      <c r="H330" s="40"/>
      <c r="I330" s="218"/>
      <c r="J330" s="40"/>
      <c r="K330" s="40"/>
      <c r="L330" s="44"/>
      <c r="M330" s="219"/>
      <c r="N330" s="220"/>
      <c r="O330" s="84"/>
      <c r="P330" s="84"/>
      <c r="Q330" s="84"/>
      <c r="R330" s="84"/>
      <c r="S330" s="84"/>
      <c r="T330" s="84"/>
      <c r="U330" s="85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128</v>
      </c>
      <c r="AU330" s="17" t="s">
        <v>82</v>
      </c>
    </row>
    <row r="331" s="13" customFormat="1">
      <c r="A331" s="13"/>
      <c r="B331" s="228"/>
      <c r="C331" s="229"/>
      <c r="D331" s="216" t="s">
        <v>208</v>
      </c>
      <c r="E331" s="230" t="s">
        <v>19</v>
      </c>
      <c r="F331" s="231" t="s">
        <v>423</v>
      </c>
      <c r="G331" s="229"/>
      <c r="H331" s="230" t="s">
        <v>19</v>
      </c>
      <c r="I331" s="232"/>
      <c r="J331" s="229"/>
      <c r="K331" s="229"/>
      <c r="L331" s="233"/>
      <c r="M331" s="234"/>
      <c r="N331" s="235"/>
      <c r="O331" s="235"/>
      <c r="P331" s="235"/>
      <c r="Q331" s="235"/>
      <c r="R331" s="235"/>
      <c r="S331" s="235"/>
      <c r="T331" s="235"/>
      <c r="U331" s="236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208</v>
      </c>
      <c r="AU331" s="237" t="s">
        <v>82</v>
      </c>
      <c r="AV331" s="13" t="s">
        <v>80</v>
      </c>
      <c r="AW331" s="13" t="s">
        <v>33</v>
      </c>
      <c r="AX331" s="13" t="s">
        <v>72</v>
      </c>
      <c r="AY331" s="237" t="s">
        <v>117</v>
      </c>
    </row>
    <row r="332" s="13" customFormat="1">
      <c r="A332" s="13"/>
      <c r="B332" s="228"/>
      <c r="C332" s="229"/>
      <c r="D332" s="216" t="s">
        <v>208</v>
      </c>
      <c r="E332" s="230" t="s">
        <v>19</v>
      </c>
      <c r="F332" s="231" t="s">
        <v>210</v>
      </c>
      <c r="G332" s="229"/>
      <c r="H332" s="230" t="s">
        <v>19</v>
      </c>
      <c r="I332" s="232"/>
      <c r="J332" s="229"/>
      <c r="K332" s="229"/>
      <c r="L332" s="233"/>
      <c r="M332" s="234"/>
      <c r="N332" s="235"/>
      <c r="O332" s="235"/>
      <c r="P332" s="235"/>
      <c r="Q332" s="235"/>
      <c r="R332" s="235"/>
      <c r="S332" s="235"/>
      <c r="T332" s="235"/>
      <c r="U332" s="236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208</v>
      </c>
      <c r="AU332" s="237" t="s">
        <v>82</v>
      </c>
      <c r="AV332" s="13" t="s">
        <v>80</v>
      </c>
      <c r="AW332" s="13" t="s">
        <v>33</v>
      </c>
      <c r="AX332" s="13" t="s">
        <v>72</v>
      </c>
      <c r="AY332" s="237" t="s">
        <v>117</v>
      </c>
    </row>
    <row r="333" s="14" customFormat="1">
      <c r="A333" s="14"/>
      <c r="B333" s="238"/>
      <c r="C333" s="239"/>
      <c r="D333" s="216" t="s">
        <v>208</v>
      </c>
      <c r="E333" s="240" t="s">
        <v>19</v>
      </c>
      <c r="F333" s="241" t="s">
        <v>500</v>
      </c>
      <c r="G333" s="239"/>
      <c r="H333" s="242">
        <v>645</v>
      </c>
      <c r="I333" s="243"/>
      <c r="J333" s="239"/>
      <c r="K333" s="239"/>
      <c r="L333" s="244"/>
      <c r="M333" s="245"/>
      <c r="N333" s="246"/>
      <c r="O333" s="246"/>
      <c r="P333" s="246"/>
      <c r="Q333" s="246"/>
      <c r="R333" s="246"/>
      <c r="S333" s="246"/>
      <c r="T333" s="246"/>
      <c r="U333" s="247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8" t="s">
        <v>208</v>
      </c>
      <c r="AU333" s="248" t="s">
        <v>82</v>
      </c>
      <c r="AV333" s="14" t="s">
        <v>82</v>
      </c>
      <c r="AW333" s="14" t="s">
        <v>33</v>
      </c>
      <c r="AX333" s="14" t="s">
        <v>72</v>
      </c>
      <c r="AY333" s="248" t="s">
        <v>117</v>
      </c>
    </row>
    <row r="334" s="2" customFormat="1" ht="16.5" customHeight="1">
      <c r="A334" s="38"/>
      <c r="B334" s="39"/>
      <c r="C334" s="203" t="s">
        <v>501</v>
      </c>
      <c r="D334" s="203" t="s">
        <v>120</v>
      </c>
      <c r="E334" s="204" t="s">
        <v>502</v>
      </c>
      <c r="F334" s="205" t="s">
        <v>503</v>
      </c>
      <c r="G334" s="206" t="s">
        <v>203</v>
      </c>
      <c r="H334" s="207">
        <v>150</v>
      </c>
      <c r="I334" s="208"/>
      <c r="J334" s="209">
        <f>ROUND(I334*H334,2)</f>
        <v>0</v>
      </c>
      <c r="K334" s="205" t="s">
        <v>124</v>
      </c>
      <c r="L334" s="44"/>
      <c r="M334" s="210" t="s">
        <v>19</v>
      </c>
      <c r="N334" s="211" t="s">
        <v>43</v>
      </c>
      <c r="O334" s="84"/>
      <c r="P334" s="212">
        <f>O334*H334</f>
        <v>0</v>
      </c>
      <c r="Q334" s="212">
        <v>0.108</v>
      </c>
      <c r="R334" s="212">
        <f>Q334*H334</f>
        <v>16.199999999999999</v>
      </c>
      <c r="S334" s="212">
        <v>0</v>
      </c>
      <c r="T334" s="212">
        <f>S334*H334</f>
        <v>0</v>
      </c>
      <c r="U334" s="213" t="s">
        <v>19</v>
      </c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14" t="s">
        <v>143</v>
      </c>
      <c r="AT334" s="214" t="s">
        <v>120</v>
      </c>
      <c r="AU334" s="214" t="s">
        <v>82</v>
      </c>
      <c r="AY334" s="17" t="s">
        <v>117</v>
      </c>
      <c r="BE334" s="215">
        <f>IF(N334="základní",J334,0)</f>
        <v>0</v>
      </c>
      <c r="BF334" s="215">
        <f>IF(N334="snížená",J334,0)</f>
        <v>0</v>
      </c>
      <c r="BG334" s="215">
        <f>IF(N334="zákl. přenesená",J334,0)</f>
        <v>0</v>
      </c>
      <c r="BH334" s="215">
        <f>IF(N334="sníž. přenesená",J334,0)</f>
        <v>0</v>
      </c>
      <c r="BI334" s="215">
        <f>IF(N334="nulová",J334,0)</f>
        <v>0</v>
      </c>
      <c r="BJ334" s="17" t="s">
        <v>80</v>
      </c>
      <c r="BK334" s="215">
        <f>ROUND(I334*H334,2)</f>
        <v>0</v>
      </c>
      <c r="BL334" s="17" t="s">
        <v>143</v>
      </c>
      <c r="BM334" s="214" t="s">
        <v>504</v>
      </c>
    </row>
    <row r="335" s="2" customFormat="1">
      <c r="A335" s="38"/>
      <c r="B335" s="39"/>
      <c r="C335" s="40"/>
      <c r="D335" s="216" t="s">
        <v>127</v>
      </c>
      <c r="E335" s="40"/>
      <c r="F335" s="217" t="s">
        <v>505</v>
      </c>
      <c r="G335" s="40"/>
      <c r="H335" s="40"/>
      <c r="I335" s="218"/>
      <c r="J335" s="40"/>
      <c r="K335" s="40"/>
      <c r="L335" s="44"/>
      <c r="M335" s="219"/>
      <c r="N335" s="220"/>
      <c r="O335" s="84"/>
      <c r="P335" s="84"/>
      <c r="Q335" s="84"/>
      <c r="R335" s="84"/>
      <c r="S335" s="84"/>
      <c r="T335" s="84"/>
      <c r="U335" s="85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127</v>
      </c>
      <c r="AU335" s="17" t="s">
        <v>82</v>
      </c>
    </row>
    <row r="336" s="2" customFormat="1">
      <c r="A336" s="38"/>
      <c r="B336" s="39"/>
      <c r="C336" s="40"/>
      <c r="D336" s="221" t="s">
        <v>128</v>
      </c>
      <c r="E336" s="40"/>
      <c r="F336" s="222" t="s">
        <v>506</v>
      </c>
      <c r="G336" s="40"/>
      <c r="H336" s="40"/>
      <c r="I336" s="218"/>
      <c r="J336" s="40"/>
      <c r="K336" s="40"/>
      <c r="L336" s="44"/>
      <c r="M336" s="219"/>
      <c r="N336" s="220"/>
      <c r="O336" s="84"/>
      <c r="P336" s="84"/>
      <c r="Q336" s="84"/>
      <c r="R336" s="84"/>
      <c r="S336" s="84"/>
      <c r="T336" s="84"/>
      <c r="U336" s="85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128</v>
      </c>
      <c r="AU336" s="17" t="s">
        <v>82</v>
      </c>
    </row>
    <row r="337" s="13" customFormat="1">
      <c r="A337" s="13"/>
      <c r="B337" s="228"/>
      <c r="C337" s="229"/>
      <c r="D337" s="216" t="s">
        <v>208</v>
      </c>
      <c r="E337" s="230" t="s">
        <v>19</v>
      </c>
      <c r="F337" s="231" t="s">
        <v>428</v>
      </c>
      <c r="G337" s="229"/>
      <c r="H337" s="230" t="s">
        <v>19</v>
      </c>
      <c r="I337" s="232"/>
      <c r="J337" s="229"/>
      <c r="K337" s="229"/>
      <c r="L337" s="233"/>
      <c r="M337" s="234"/>
      <c r="N337" s="235"/>
      <c r="O337" s="235"/>
      <c r="P337" s="235"/>
      <c r="Q337" s="235"/>
      <c r="R337" s="235"/>
      <c r="S337" s="235"/>
      <c r="T337" s="235"/>
      <c r="U337" s="236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7" t="s">
        <v>208</v>
      </c>
      <c r="AU337" s="237" t="s">
        <v>82</v>
      </c>
      <c r="AV337" s="13" t="s">
        <v>80</v>
      </c>
      <c r="AW337" s="13" t="s">
        <v>33</v>
      </c>
      <c r="AX337" s="13" t="s">
        <v>72</v>
      </c>
      <c r="AY337" s="237" t="s">
        <v>117</v>
      </c>
    </row>
    <row r="338" s="13" customFormat="1">
      <c r="A338" s="13"/>
      <c r="B338" s="228"/>
      <c r="C338" s="229"/>
      <c r="D338" s="216" t="s">
        <v>208</v>
      </c>
      <c r="E338" s="230" t="s">
        <v>19</v>
      </c>
      <c r="F338" s="231" t="s">
        <v>210</v>
      </c>
      <c r="G338" s="229"/>
      <c r="H338" s="230" t="s">
        <v>19</v>
      </c>
      <c r="I338" s="232"/>
      <c r="J338" s="229"/>
      <c r="K338" s="229"/>
      <c r="L338" s="233"/>
      <c r="M338" s="234"/>
      <c r="N338" s="235"/>
      <c r="O338" s="235"/>
      <c r="P338" s="235"/>
      <c r="Q338" s="235"/>
      <c r="R338" s="235"/>
      <c r="S338" s="235"/>
      <c r="T338" s="235"/>
      <c r="U338" s="236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208</v>
      </c>
      <c r="AU338" s="237" t="s">
        <v>82</v>
      </c>
      <c r="AV338" s="13" t="s">
        <v>80</v>
      </c>
      <c r="AW338" s="13" t="s">
        <v>33</v>
      </c>
      <c r="AX338" s="13" t="s">
        <v>72</v>
      </c>
      <c r="AY338" s="237" t="s">
        <v>117</v>
      </c>
    </row>
    <row r="339" s="14" customFormat="1">
      <c r="A339" s="14"/>
      <c r="B339" s="238"/>
      <c r="C339" s="239"/>
      <c r="D339" s="216" t="s">
        <v>208</v>
      </c>
      <c r="E339" s="240" t="s">
        <v>19</v>
      </c>
      <c r="F339" s="241" t="s">
        <v>507</v>
      </c>
      <c r="G339" s="239"/>
      <c r="H339" s="242">
        <v>150</v>
      </c>
      <c r="I339" s="243"/>
      <c r="J339" s="239"/>
      <c r="K339" s="239"/>
      <c r="L339" s="244"/>
      <c r="M339" s="245"/>
      <c r="N339" s="246"/>
      <c r="O339" s="246"/>
      <c r="P339" s="246"/>
      <c r="Q339" s="246"/>
      <c r="R339" s="246"/>
      <c r="S339" s="246"/>
      <c r="T339" s="246"/>
      <c r="U339" s="247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8" t="s">
        <v>208</v>
      </c>
      <c r="AU339" s="248" t="s">
        <v>82</v>
      </c>
      <c r="AV339" s="14" t="s">
        <v>82</v>
      </c>
      <c r="AW339" s="14" t="s">
        <v>33</v>
      </c>
      <c r="AX339" s="14" t="s">
        <v>72</v>
      </c>
      <c r="AY339" s="248" t="s">
        <v>117</v>
      </c>
    </row>
    <row r="340" s="2" customFormat="1" ht="24.15" customHeight="1">
      <c r="A340" s="38"/>
      <c r="B340" s="39"/>
      <c r="C340" s="203" t="s">
        <v>508</v>
      </c>
      <c r="D340" s="203" t="s">
        <v>120</v>
      </c>
      <c r="E340" s="204" t="s">
        <v>509</v>
      </c>
      <c r="F340" s="205" t="s">
        <v>510</v>
      </c>
      <c r="G340" s="206" t="s">
        <v>203</v>
      </c>
      <c r="H340" s="207">
        <v>645</v>
      </c>
      <c r="I340" s="208"/>
      <c r="J340" s="209">
        <f>ROUND(I340*H340,2)</f>
        <v>0</v>
      </c>
      <c r="K340" s="205" t="s">
        <v>124</v>
      </c>
      <c r="L340" s="44"/>
      <c r="M340" s="210" t="s">
        <v>19</v>
      </c>
      <c r="N340" s="211" t="s">
        <v>43</v>
      </c>
      <c r="O340" s="84"/>
      <c r="P340" s="212">
        <f>O340*H340</f>
        <v>0</v>
      </c>
      <c r="Q340" s="212">
        <v>0</v>
      </c>
      <c r="R340" s="212">
        <f>Q340*H340</f>
        <v>0</v>
      </c>
      <c r="S340" s="212">
        <v>0</v>
      </c>
      <c r="T340" s="212">
        <f>S340*H340</f>
        <v>0</v>
      </c>
      <c r="U340" s="213" t="s">
        <v>19</v>
      </c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14" t="s">
        <v>143</v>
      </c>
      <c r="AT340" s="214" t="s">
        <v>120</v>
      </c>
      <c r="AU340" s="214" t="s">
        <v>82</v>
      </c>
      <c r="AY340" s="17" t="s">
        <v>117</v>
      </c>
      <c r="BE340" s="215">
        <f>IF(N340="základní",J340,0)</f>
        <v>0</v>
      </c>
      <c r="BF340" s="215">
        <f>IF(N340="snížená",J340,0)</f>
        <v>0</v>
      </c>
      <c r="BG340" s="215">
        <f>IF(N340="zákl. přenesená",J340,0)</f>
        <v>0</v>
      </c>
      <c r="BH340" s="215">
        <f>IF(N340="sníž. přenesená",J340,0)</f>
        <v>0</v>
      </c>
      <c r="BI340" s="215">
        <f>IF(N340="nulová",J340,0)</f>
        <v>0</v>
      </c>
      <c r="BJ340" s="17" t="s">
        <v>80</v>
      </c>
      <c r="BK340" s="215">
        <f>ROUND(I340*H340,2)</f>
        <v>0</v>
      </c>
      <c r="BL340" s="17" t="s">
        <v>143</v>
      </c>
      <c r="BM340" s="214" t="s">
        <v>511</v>
      </c>
    </row>
    <row r="341" s="2" customFormat="1">
      <c r="A341" s="38"/>
      <c r="B341" s="39"/>
      <c r="C341" s="40"/>
      <c r="D341" s="216" t="s">
        <v>127</v>
      </c>
      <c r="E341" s="40"/>
      <c r="F341" s="217" t="s">
        <v>512</v>
      </c>
      <c r="G341" s="40"/>
      <c r="H341" s="40"/>
      <c r="I341" s="218"/>
      <c r="J341" s="40"/>
      <c r="K341" s="40"/>
      <c r="L341" s="44"/>
      <c r="M341" s="219"/>
      <c r="N341" s="220"/>
      <c r="O341" s="84"/>
      <c r="P341" s="84"/>
      <c r="Q341" s="84"/>
      <c r="R341" s="84"/>
      <c r="S341" s="84"/>
      <c r="T341" s="84"/>
      <c r="U341" s="85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127</v>
      </c>
      <c r="AU341" s="17" t="s">
        <v>82</v>
      </c>
    </row>
    <row r="342" s="2" customFormat="1">
      <c r="A342" s="38"/>
      <c r="B342" s="39"/>
      <c r="C342" s="40"/>
      <c r="D342" s="221" t="s">
        <v>128</v>
      </c>
      <c r="E342" s="40"/>
      <c r="F342" s="222" t="s">
        <v>513</v>
      </c>
      <c r="G342" s="40"/>
      <c r="H342" s="40"/>
      <c r="I342" s="218"/>
      <c r="J342" s="40"/>
      <c r="K342" s="40"/>
      <c r="L342" s="44"/>
      <c r="M342" s="219"/>
      <c r="N342" s="220"/>
      <c r="O342" s="84"/>
      <c r="P342" s="84"/>
      <c r="Q342" s="84"/>
      <c r="R342" s="84"/>
      <c r="S342" s="84"/>
      <c r="T342" s="84"/>
      <c r="U342" s="85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128</v>
      </c>
      <c r="AU342" s="17" t="s">
        <v>82</v>
      </c>
    </row>
    <row r="343" s="13" customFormat="1">
      <c r="A343" s="13"/>
      <c r="B343" s="228"/>
      <c r="C343" s="229"/>
      <c r="D343" s="216" t="s">
        <v>208</v>
      </c>
      <c r="E343" s="230" t="s">
        <v>19</v>
      </c>
      <c r="F343" s="231" t="s">
        <v>423</v>
      </c>
      <c r="G343" s="229"/>
      <c r="H343" s="230" t="s">
        <v>19</v>
      </c>
      <c r="I343" s="232"/>
      <c r="J343" s="229"/>
      <c r="K343" s="229"/>
      <c r="L343" s="233"/>
      <c r="M343" s="234"/>
      <c r="N343" s="235"/>
      <c r="O343" s="235"/>
      <c r="P343" s="235"/>
      <c r="Q343" s="235"/>
      <c r="R343" s="235"/>
      <c r="S343" s="235"/>
      <c r="T343" s="235"/>
      <c r="U343" s="236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7" t="s">
        <v>208</v>
      </c>
      <c r="AU343" s="237" t="s">
        <v>82</v>
      </c>
      <c r="AV343" s="13" t="s">
        <v>80</v>
      </c>
      <c r="AW343" s="13" t="s">
        <v>33</v>
      </c>
      <c r="AX343" s="13" t="s">
        <v>72</v>
      </c>
      <c r="AY343" s="237" t="s">
        <v>117</v>
      </c>
    </row>
    <row r="344" s="13" customFormat="1">
      <c r="A344" s="13"/>
      <c r="B344" s="228"/>
      <c r="C344" s="229"/>
      <c r="D344" s="216" t="s">
        <v>208</v>
      </c>
      <c r="E344" s="230" t="s">
        <v>19</v>
      </c>
      <c r="F344" s="231" t="s">
        <v>210</v>
      </c>
      <c r="G344" s="229"/>
      <c r="H344" s="230" t="s">
        <v>19</v>
      </c>
      <c r="I344" s="232"/>
      <c r="J344" s="229"/>
      <c r="K344" s="229"/>
      <c r="L344" s="233"/>
      <c r="M344" s="234"/>
      <c r="N344" s="235"/>
      <c r="O344" s="235"/>
      <c r="P344" s="235"/>
      <c r="Q344" s="235"/>
      <c r="R344" s="235"/>
      <c r="S344" s="235"/>
      <c r="T344" s="235"/>
      <c r="U344" s="236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208</v>
      </c>
      <c r="AU344" s="237" t="s">
        <v>82</v>
      </c>
      <c r="AV344" s="13" t="s">
        <v>80</v>
      </c>
      <c r="AW344" s="13" t="s">
        <v>33</v>
      </c>
      <c r="AX344" s="13" t="s">
        <v>72</v>
      </c>
      <c r="AY344" s="237" t="s">
        <v>117</v>
      </c>
    </row>
    <row r="345" s="14" customFormat="1">
      <c r="A345" s="14"/>
      <c r="B345" s="238"/>
      <c r="C345" s="239"/>
      <c r="D345" s="216" t="s">
        <v>208</v>
      </c>
      <c r="E345" s="240" t="s">
        <v>19</v>
      </c>
      <c r="F345" s="241" t="s">
        <v>514</v>
      </c>
      <c r="G345" s="239"/>
      <c r="H345" s="242">
        <v>645</v>
      </c>
      <c r="I345" s="243"/>
      <c r="J345" s="239"/>
      <c r="K345" s="239"/>
      <c r="L345" s="244"/>
      <c r="M345" s="245"/>
      <c r="N345" s="246"/>
      <c r="O345" s="246"/>
      <c r="P345" s="246"/>
      <c r="Q345" s="246"/>
      <c r="R345" s="246"/>
      <c r="S345" s="246"/>
      <c r="T345" s="246"/>
      <c r="U345" s="247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8" t="s">
        <v>208</v>
      </c>
      <c r="AU345" s="248" t="s">
        <v>82</v>
      </c>
      <c r="AV345" s="14" t="s">
        <v>82</v>
      </c>
      <c r="AW345" s="14" t="s">
        <v>33</v>
      </c>
      <c r="AX345" s="14" t="s">
        <v>72</v>
      </c>
      <c r="AY345" s="248" t="s">
        <v>117</v>
      </c>
    </row>
    <row r="346" s="2" customFormat="1" ht="24.15" customHeight="1">
      <c r="A346" s="38"/>
      <c r="B346" s="39"/>
      <c r="C346" s="203" t="s">
        <v>515</v>
      </c>
      <c r="D346" s="203" t="s">
        <v>120</v>
      </c>
      <c r="E346" s="204" t="s">
        <v>516</v>
      </c>
      <c r="F346" s="205" t="s">
        <v>517</v>
      </c>
      <c r="G346" s="206" t="s">
        <v>203</v>
      </c>
      <c r="H346" s="207">
        <v>645</v>
      </c>
      <c r="I346" s="208"/>
      <c r="J346" s="209">
        <f>ROUND(I346*H346,2)</f>
        <v>0</v>
      </c>
      <c r="K346" s="205" t="s">
        <v>124</v>
      </c>
      <c r="L346" s="44"/>
      <c r="M346" s="210" t="s">
        <v>19</v>
      </c>
      <c r="N346" s="211" t="s">
        <v>43</v>
      </c>
      <c r="O346" s="84"/>
      <c r="P346" s="212">
        <f>O346*H346</f>
        <v>0</v>
      </c>
      <c r="Q346" s="212">
        <v>0</v>
      </c>
      <c r="R346" s="212">
        <f>Q346*H346</f>
        <v>0</v>
      </c>
      <c r="S346" s="212">
        <v>0</v>
      </c>
      <c r="T346" s="212">
        <f>S346*H346</f>
        <v>0</v>
      </c>
      <c r="U346" s="213" t="s">
        <v>19</v>
      </c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14" t="s">
        <v>143</v>
      </c>
      <c r="AT346" s="214" t="s">
        <v>120</v>
      </c>
      <c r="AU346" s="214" t="s">
        <v>82</v>
      </c>
      <c r="AY346" s="17" t="s">
        <v>117</v>
      </c>
      <c r="BE346" s="215">
        <f>IF(N346="základní",J346,0)</f>
        <v>0</v>
      </c>
      <c r="BF346" s="215">
        <f>IF(N346="snížená",J346,0)</f>
        <v>0</v>
      </c>
      <c r="BG346" s="215">
        <f>IF(N346="zákl. přenesená",J346,0)</f>
        <v>0</v>
      </c>
      <c r="BH346" s="215">
        <f>IF(N346="sníž. přenesená",J346,0)</f>
        <v>0</v>
      </c>
      <c r="BI346" s="215">
        <f>IF(N346="nulová",J346,0)</f>
        <v>0</v>
      </c>
      <c r="BJ346" s="17" t="s">
        <v>80</v>
      </c>
      <c r="BK346" s="215">
        <f>ROUND(I346*H346,2)</f>
        <v>0</v>
      </c>
      <c r="BL346" s="17" t="s">
        <v>143</v>
      </c>
      <c r="BM346" s="214" t="s">
        <v>518</v>
      </c>
    </row>
    <row r="347" s="2" customFormat="1">
      <c r="A347" s="38"/>
      <c r="B347" s="39"/>
      <c r="C347" s="40"/>
      <c r="D347" s="216" t="s">
        <v>127</v>
      </c>
      <c r="E347" s="40"/>
      <c r="F347" s="217" t="s">
        <v>519</v>
      </c>
      <c r="G347" s="40"/>
      <c r="H347" s="40"/>
      <c r="I347" s="218"/>
      <c r="J347" s="40"/>
      <c r="K347" s="40"/>
      <c r="L347" s="44"/>
      <c r="M347" s="219"/>
      <c r="N347" s="220"/>
      <c r="O347" s="84"/>
      <c r="P347" s="84"/>
      <c r="Q347" s="84"/>
      <c r="R347" s="84"/>
      <c r="S347" s="84"/>
      <c r="T347" s="84"/>
      <c r="U347" s="85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127</v>
      </c>
      <c r="AU347" s="17" t="s">
        <v>82</v>
      </c>
    </row>
    <row r="348" s="2" customFormat="1">
      <c r="A348" s="38"/>
      <c r="B348" s="39"/>
      <c r="C348" s="40"/>
      <c r="D348" s="221" t="s">
        <v>128</v>
      </c>
      <c r="E348" s="40"/>
      <c r="F348" s="222" t="s">
        <v>520</v>
      </c>
      <c r="G348" s="40"/>
      <c r="H348" s="40"/>
      <c r="I348" s="218"/>
      <c r="J348" s="40"/>
      <c r="K348" s="40"/>
      <c r="L348" s="44"/>
      <c r="M348" s="219"/>
      <c r="N348" s="220"/>
      <c r="O348" s="84"/>
      <c r="P348" s="84"/>
      <c r="Q348" s="84"/>
      <c r="R348" s="84"/>
      <c r="S348" s="84"/>
      <c r="T348" s="84"/>
      <c r="U348" s="85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128</v>
      </c>
      <c r="AU348" s="17" t="s">
        <v>82</v>
      </c>
    </row>
    <row r="349" s="13" customFormat="1">
      <c r="A349" s="13"/>
      <c r="B349" s="228"/>
      <c r="C349" s="229"/>
      <c r="D349" s="216" t="s">
        <v>208</v>
      </c>
      <c r="E349" s="230" t="s">
        <v>19</v>
      </c>
      <c r="F349" s="231" t="s">
        <v>423</v>
      </c>
      <c r="G349" s="229"/>
      <c r="H349" s="230" t="s">
        <v>19</v>
      </c>
      <c r="I349" s="232"/>
      <c r="J349" s="229"/>
      <c r="K349" s="229"/>
      <c r="L349" s="233"/>
      <c r="M349" s="234"/>
      <c r="N349" s="235"/>
      <c r="O349" s="235"/>
      <c r="P349" s="235"/>
      <c r="Q349" s="235"/>
      <c r="R349" s="235"/>
      <c r="S349" s="235"/>
      <c r="T349" s="235"/>
      <c r="U349" s="236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208</v>
      </c>
      <c r="AU349" s="237" t="s">
        <v>82</v>
      </c>
      <c r="AV349" s="13" t="s">
        <v>80</v>
      </c>
      <c r="AW349" s="13" t="s">
        <v>33</v>
      </c>
      <c r="AX349" s="13" t="s">
        <v>72</v>
      </c>
      <c r="AY349" s="237" t="s">
        <v>117</v>
      </c>
    </row>
    <row r="350" s="13" customFormat="1">
      <c r="A350" s="13"/>
      <c r="B350" s="228"/>
      <c r="C350" s="229"/>
      <c r="D350" s="216" t="s">
        <v>208</v>
      </c>
      <c r="E350" s="230" t="s">
        <v>19</v>
      </c>
      <c r="F350" s="231" t="s">
        <v>210</v>
      </c>
      <c r="G350" s="229"/>
      <c r="H350" s="230" t="s">
        <v>19</v>
      </c>
      <c r="I350" s="232"/>
      <c r="J350" s="229"/>
      <c r="K350" s="229"/>
      <c r="L350" s="233"/>
      <c r="M350" s="234"/>
      <c r="N350" s="235"/>
      <c r="O350" s="235"/>
      <c r="P350" s="235"/>
      <c r="Q350" s="235"/>
      <c r="R350" s="235"/>
      <c r="S350" s="235"/>
      <c r="T350" s="235"/>
      <c r="U350" s="236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208</v>
      </c>
      <c r="AU350" s="237" t="s">
        <v>82</v>
      </c>
      <c r="AV350" s="13" t="s">
        <v>80</v>
      </c>
      <c r="AW350" s="13" t="s">
        <v>33</v>
      </c>
      <c r="AX350" s="13" t="s">
        <v>72</v>
      </c>
      <c r="AY350" s="237" t="s">
        <v>117</v>
      </c>
    </row>
    <row r="351" s="14" customFormat="1">
      <c r="A351" s="14"/>
      <c r="B351" s="238"/>
      <c r="C351" s="239"/>
      <c r="D351" s="216" t="s">
        <v>208</v>
      </c>
      <c r="E351" s="240" t="s">
        <v>19</v>
      </c>
      <c r="F351" s="241" t="s">
        <v>521</v>
      </c>
      <c r="G351" s="239"/>
      <c r="H351" s="242">
        <v>645</v>
      </c>
      <c r="I351" s="243"/>
      <c r="J351" s="239"/>
      <c r="K351" s="239"/>
      <c r="L351" s="244"/>
      <c r="M351" s="245"/>
      <c r="N351" s="246"/>
      <c r="O351" s="246"/>
      <c r="P351" s="246"/>
      <c r="Q351" s="246"/>
      <c r="R351" s="246"/>
      <c r="S351" s="246"/>
      <c r="T351" s="246"/>
      <c r="U351" s="247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8" t="s">
        <v>208</v>
      </c>
      <c r="AU351" s="248" t="s">
        <v>82</v>
      </c>
      <c r="AV351" s="14" t="s">
        <v>82</v>
      </c>
      <c r="AW351" s="14" t="s">
        <v>33</v>
      </c>
      <c r="AX351" s="14" t="s">
        <v>72</v>
      </c>
      <c r="AY351" s="248" t="s">
        <v>117</v>
      </c>
    </row>
    <row r="352" s="2" customFormat="1" ht="24.15" customHeight="1">
      <c r="A352" s="38"/>
      <c r="B352" s="39"/>
      <c r="C352" s="203" t="s">
        <v>522</v>
      </c>
      <c r="D352" s="203" t="s">
        <v>120</v>
      </c>
      <c r="E352" s="204" t="s">
        <v>523</v>
      </c>
      <c r="F352" s="205" t="s">
        <v>524</v>
      </c>
      <c r="G352" s="206" t="s">
        <v>203</v>
      </c>
      <c r="H352" s="207">
        <v>150</v>
      </c>
      <c r="I352" s="208"/>
      <c r="J352" s="209">
        <f>ROUND(I352*H352,2)</f>
        <v>0</v>
      </c>
      <c r="K352" s="205" t="s">
        <v>124</v>
      </c>
      <c r="L352" s="44"/>
      <c r="M352" s="210" t="s">
        <v>19</v>
      </c>
      <c r="N352" s="211" t="s">
        <v>43</v>
      </c>
      <c r="O352" s="84"/>
      <c r="P352" s="212">
        <f>O352*H352</f>
        <v>0</v>
      </c>
      <c r="Q352" s="212">
        <v>0</v>
      </c>
      <c r="R352" s="212">
        <f>Q352*H352</f>
        <v>0</v>
      </c>
      <c r="S352" s="212">
        <v>0</v>
      </c>
      <c r="T352" s="212">
        <f>S352*H352</f>
        <v>0</v>
      </c>
      <c r="U352" s="213" t="s">
        <v>19</v>
      </c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14" t="s">
        <v>143</v>
      </c>
      <c r="AT352" s="214" t="s">
        <v>120</v>
      </c>
      <c r="AU352" s="214" t="s">
        <v>82</v>
      </c>
      <c r="AY352" s="17" t="s">
        <v>117</v>
      </c>
      <c r="BE352" s="215">
        <f>IF(N352="základní",J352,0)</f>
        <v>0</v>
      </c>
      <c r="BF352" s="215">
        <f>IF(N352="snížená",J352,0)</f>
        <v>0</v>
      </c>
      <c r="BG352" s="215">
        <f>IF(N352="zákl. přenesená",J352,0)</f>
        <v>0</v>
      </c>
      <c r="BH352" s="215">
        <f>IF(N352="sníž. přenesená",J352,0)</f>
        <v>0</v>
      </c>
      <c r="BI352" s="215">
        <f>IF(N352="nulová",J352,0)</f>
        <v>0</v>
      </c>
      <c r="BJ352" s="17" t="s">
        <v>80</v>
      </c>
      <c r="BK352" s="215">
        <f>ROUND(I352*H352,2)</f>
        <v>0</v>
      </c>
      <c r="BL352" s="17" t="s">
        <v>143</v>
      </c>
      <c r="BM352" s="214" t="s">
        <v>525</v>
      </c>
    </row>
    <row r="353" s="2" customFormat="1">
      <c r="A353" s="38"/>
      <c r="B353" s="39"/>
      <c r="C353" s="40"/>
      <c r="D353" s="216" t="s">
        <v>127</v>
      </c>
      <c r="E353" s="40"/>
      <c r="F353" s="217" t="s">
        <v>526</v>
      </c>
      <c r="G353" s="40"/>
      <c r="H353" s="40"/>
      <c r="I353" s="218"/>
      <c r="J353" s="40"/>
      <c r="K353" s="40"/>
      <c r="L353" s="44"/>
      <c r="M353" s="219"/>
      <c r="N353" s="220"/>
      <c r="O353" s="84"/>
      <c r="P353" s="84"/>
      <c r="Q353" s="84"/>
      <c r="R353" s="84"/>
      <c r="S353" s="84"/>
      <c r="T353" s="84"/>
      <c r="U353" s="85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127</v>
      </c>
      <c r="AU353" s="17" t="s">
        <v>82</v>
      </c>
    </row>
    <row r="354" s="2" customFormat="1">
      <c r="A354" s="38"/>
      <c r="B354" s="39"/>
      <c r="C354" s="40"/>
      <c r="D354" s="221" t="s">
        <v>128</v>
      </c>
      <c r="E354" s="40"/>
      <c r="F354" s="222" t="s">
        <v>527</v>
      </c>
      <c r="G354" s="40"/>
      <c r="H354" s="40"/>
      <c r="I354" s="218"/>
      <c r="J354" s="40"/>
      <c r="K354" s="40"/>
      <c r="L354" s="44"/>
      <c r="M354" s="219"/>
      <c r="N354" s="220"/>
      <c r="O354" s="84"/>
      <c r="P354" s="84"/>
      <c r="Q354" s="84"/>
      <c r="R354" s="84"/>
      <c r="S354" s="84"/>
      <c r="T354" s="84"/>
      <c r="U354" s="85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128</v>
      </c>
      <c r="AU354" s="17" t="s">
        <v>82</v>
      </c>
    </row>
    <row r="355" s="13" customFormat="1">
      <c r="A355" s="13"/>
      <c r="B355" s="228"/>
      <c r="C355" s="229"/>
      <c r="D355" s="216" t="s">
        <v>208</v>
      </c>
      <c r="E355" s="230" t="s">
        <v>19</v>
      </c>
      <c r="F355" s="231" t="s">
        <v>428</v>
      </c>
      <c r="G355" s="229"/>
      <c r="H355" s="230" t="s">
        <v>19</v>
      </c>
      <c r="I355" s="232"/>
      <c r="J355" s="229"/>
      <c r="K355" s="229"/>
      <c r="L355" s="233"/>
      <c r="M355" s="234"/>
      <c r="N355" s="235"/>
      <c r="O355" s="235"/>
      <c r="P355" s="235"/>
      <c r="Q355" s="235"/>
      <c r="R355" s="235"/>
      <c r="S355" s="235"/>
      <c r="T355" s="235"/>
      <c r="U355" s="236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208</v>
      </c>
      <c r="AU355" s="237" t="s">
        <v>82</v>
      </c>
      <c r="AV355" s="13" t="s">
        <v>80</v>
      </c>
      <c r="AW355" s="13" t="s">
        <v>33</v>
      </c>
      <c r="AX355" s="13" t="s">
        <v>72</v>
      </c>
      <c r="AY355" s="237" t="s">
        <v>117</v>
      </c>
    </row>
    <row r="356" s="13" customFormat="1">
      <c r="A356" s="13"/>
      <c r="B356" s="228"/>
      <c r="C356" s="229"/>
      <c r="D356" s="216" t="s">
        <v>208</v>
      </c>
      <c r="E356" s="230" t="s">
        <v>19</v>
      </c>
      <c r="F356" s="231" t="s">
        <v>210</v>
      </c>
      <c r="G356" s="229"/>
      <c r="H356" s="230" t="s">
        <v>19</v>
      </c>
      <c r="I356" s="232"/>
      <c r="J356" s="229"/>
      <c r="K356" s="229"/>
      <c r="L356" s="233"/>
      <c r="M356" s="234"/>
      <c r="N356" s="235"/>
      <c r="O356" s="235"/>
      <c r="P356" s="235"/>
      <c r="Q356" s="235"/>
      <c r="R356" s="235"/>
      <c r="S356" s="235"/>
      <c r="T356" s="235"/>
      <c r="U356" s="236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208</v>
      </c>
      <c r="AU356" s="237" t="s">
        <v>82</v>
      </c>
      <c r="AV356" s="13" t="s">
        <v>80</v>
      </c>
      <c r="AW356" s="13" t="s">
        <v>33</v>
      </c>
      <c r="AX356" s="13" t="s">
        <v>72</v>
      </c>
      <c r="AY356" s="237" t="s">
        <v>117</v>
      </c>
    </row>
    <row r="357" s="14" customFormat="1">
      <c r="A357" s="14"/>
      <c r="B357" s="238"/>
      <c r="C357" s="239"/>
      <c r="D357" s="216" t="s">
        <v>208</v>
      </c>
      <c r="E357" s="240" t="s">
        <v>19</v>
      </c>
      <c r="F357" s="241" t="s">
        <v>528</v>
      </c>
      <c r="G357" s="239"/>
      <c r="H357" s="242">
        <v>150</v>
      </c>
      <c r="I357" s="243"/>
      <c r="J357" s="239"/>
      <c r="K357" s="239"/>
      <c r="L357" s="244"/>
      <c r="M357" s="245"/>
      <c r="N357" s="246"/>
      <c r="O357" s="246"/>
      <c r="P357" s="246"/>
      <c r="Q357" s="246"/>
      <c r="R357" s="246"/>
      <c r="S357" s="246"/>
      <c r="T357" s="246"/>
      <c r="U357" s="247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8" t="s">
        <v>208</v>
      </c>
      <c r="AU357" s="248" t="s">
        <v>82</v>
      </c>
      <c r="AV357" s="14" t="s">
        <v>82</v>
      </c>
      <c r="AW357" s="14" t="s">
        <v>33</v>
      </c>
      <c r="AX357" s="14" t="s">
        <v>72</v>
      </c>
      <c r="AY357" s="248" t="s">
        <v>117</v>
      </c>
    </row>
    <row r="358" s="2" customFormat="1" ht="33" customHeight="1">
      <c r="A358" s="38"/>
      <c r="B358" s="39"/>
      <c r="C358" s="203" t="s">
        <v>529</v>
      </c>
      <c r="D358" s="203" t="s">
        <v>120</v>
      </c>
      <c r="E358" s="204" t="s">
        <v>530</v>
      </c>
      <c r="F358" s="205" t="s">
        <v>531</v>
      </c>
      <c r="G358" s="206" t="s">
        <v>203</v>
      </c>
      <c r="H358" s="207">
        <v>645</v>
      </c>
      <c r="I358" s="208"/>
      <c r="J358" s="209">
        <f>ROUND(I358*H358,2)</f>
        <v>0</v>
      </c>
      <c r="K358" s="205" t="s">
        <v>124</v>
      </c>
      <c r="L358" s="44"/>
      <c r="M358" s="210" t="s">
        <v>19</v>
      </c>
      <c r="N358" s="211" t="s">
        <v>43</v>
      </c>
      <c r="O358" s="84"/>
      <c r="P358" s="212">
        <f>O358*H358</f>
        <v>0</v>
      </c>
      <c r="Q358" s="212">
        <v>0</v>
      </c>
      <c r="R358" s="212">
        <f>Q358*H358</f>
        <v>0</v>
      </c>
      <c r="S358" s="212">
        <v>0</v>
      </c>
      <c r="T358" s="212">
        <f>S358*H358</f>
        <v>0</v>
      </c>
      <c r="U358" s="213" t="s">
        <v>19</v>
      </c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14" t="s">
        <v>143</v>
      </c>
      <c r="AT358" s="214" t="s">
        <v>120</v>
      </c>
      <c r="AU358" s="214" t="s">
        <v>82</v>
      </c>
      <c r="AY358" s="17" t="s">
        <v>117</v>
      </c>
      <c r="BE358" s="215">
        <f>IF(N358="základní",J358,0)</f>
        <v>0</v>
      </c>
      <c r="BF358" s="215">
        <f>IF(N358="snížená",J358,0)</f>
        <v>0</v>
      </c>
      <c r="BG358" s="215">
        <f>IF(N358="zákl. přenesená",J358,0)</f>
        <v>0</v>
      </c>
      <c r="BH358" s="215">
        <f>IF(N358="sníž. přenesená",J358,0)</f>
        <v>0</v>
      </c>
      <c r="BI358" s="215">
        <f>IF(N358="nulová",J358,0)</f>
        <v>0</v>
      </c>
      <c r="BJ358" s="17" t="s">
        <v>80</v>
      </c>
      <c r="BK358" s="215">
        <f>ROUND(I358*H358,2)</f>
        <v>0</v>
      </c>
      <c r="BL358" s="17" t="s">
        <v>143</v>
      </c>
      <c r="BM358" s="214" t="s">
        <v>532</v>
      </c>
    </row>
    <row r="359" s="2" customFormat="1">
      <c r="A359" s="38"/>
      <c r="B359" s="39"/>
      <c r="C359" s="40"/>
      <c r="D359" s="216" t="s">
        <v>127</v>
      </c>
      <c r="E359" s="40"/>
      <c r="F359" s="217" t="s">
        <v>533</v>
      </c>
      <c r="G359" s="40"/>
      <c r="H359" s="40"/>
      <c r="I359" s="218"/>
      <c r="J359" s="40"/>
      <c r="K359" s="40"/>
      <c r="L359" s="44"/>
      <c r="M359" s="219"/>
      <c r="N359" s="220"/>
      <c r="O359" s="84"/>
      <c r="P359" s="84"/>
      <c r="Q359" s="84"/>
      <c r="R359" s="84"/>
      <c r="S359" s="84"/>
      <c r="T359" s="84"/>
      <c r="U359" s="85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127</v>
      </c>
      <c r="AU359" s="17" t="s">
        <v>82</v>
      </c>
    </row>
    <row r="360" s="2" customFormat="1">
      <c r="A360" s="38"/>
      <c r="B360" s="39"/>
      <c r="C360" s="40"/>
      <c r="D360" s="221" t="s">
        <v>128</v>
      </c>
      <c r="E360" s="40"/>
      <c r="F360" s="222" t="s">
        <v>534</v>
      </c>
      <c r="G360" s="40"/>
      <c r="H360" s="40"/>
      <c r="I360" s="218"/>
      <c r="J360" s="40"/>
      <c r="K360" s="40"/>
      <c r="L360" s="44"/>
      <c r="M360" s="219"/>
      <c r="N360" s="220"/>
      <c r="O360" s="84"/>
      <c r="P360" s="84"/>
      <c r="Q360" s="84"/>
      <c r="R360" s="84"/>
      <c r="S360" s="84"/>
      <c r="T360" s="84"/>
      <c r="U360" s="85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128</v>
      </c>
      <c r="AU360" s="17" t="s">
        <v>82</v>
      </c>
    </row>
    <row r="361" s="13" customFormat="1">
      <c r="A361" s="13"/>
      <c r="B361" s="228"/>
      <c r="C361" s="229"/>
      <c r="D361" s="216" t="s">
        <v>208</v>
      </c>
      <c r="E361" s="230" t="s">
        <v>19</v>
      </c>
      <c r="F361" s="231" t="s">
        <v>423</v>
      </c>
      <c r="G361" s="229"/>
      <c r="H361" s="230" t="s">
        <v>19</v>
      </c>
      <c r="I361" s="232"/>
      <c r="J361" s="229"/>
      <c r="K361" s="229"/>
      <c r="L361" s="233"/>
      <c r="M361" s="234"/>
      <c r="N361" s="235"/>
      <c r="O361" s="235"/>
      <c r="P361" s="235"/>
      <c r="Q361" s="235"/>
      <c r="R361" s="235"/>
      <c r="S361" s="235"/>
      <c r="T361" s="235"/>
      <c r="U361" s="236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7" t="s">
        <v>208</v>
      </c>
      <c r="AU361" s="237" t="s">
        <v>82</v>
      </c>
      <c r="AV361" s="13" t="s">
        <v>80</v>
      </c>
      <c r="AW361" s="13" t="s">
        <v>33</v>
      </c>
      <c r="AX361" s="13" t="s">
        <v>72</v>
      </c>
      <c r="AY361" s="237" t="s">
        <v>117</v>
      </c>
    </row>
    <row r="362" s="13" customFormat="1">
      <c r="A362" s="13"/>
      <c r="B362" s="228"/>
      <c r="C362" s="229"/>
      <c r="D362" s="216" t="s">
        <v>208</v>
      </c>
      <c r="E362" s="230" t="s">
        <v>19</v>
      </c>
      <c r="F362" s="231" t="s">
        <v>210</v>
      </c>
      <c r="G362" s="229"/>
      <c r="H362" s="230" t="s">
        <v>19</v>
      </c>
      <c r="I362" s="232"/>
      <c r="J362" s="229"/>
      <c r="K362" s="229"/>
      <c r="L362" s="233"/>
      <c r="M362" s="234"/>
      <c r="N362" s="235"/>
      <c r="O362" s="235"/>
      <c r="P362" s="235"/>
      <c r="Q362" s="235"/>
      <c r="R362" s="235"/>
      <c r="S362" s="235"/>
      <c r="T362" s="235"/>
      <c r="U362" s="236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7" t="s">
        <v>208</v>
      </c>
      <c r="AU362" s="237" t="s">
        <v>82</v>
      </c>
      <c r="AV362" s="13" t="s">
        <v>80</v>
      </c>
      <c r="AW362" s="13" t="s">
        <v>33</v>
      </c>
      <c r="AX362" s="13" t="s">
        <v>72</v>
      </c>
      <c r="AY362" s="237" t="s">
        <v>117</v>
      </c>
    </row>
    <row r="363" s="14" customFormat="1">
      <c r="A363" s="14"/>
      <c r="B363" s="238"/>
      <c r="C363" s="239"/>
      <c r="D363" s="216" t="s">
        <v>208</v>
      </c>
      <c r="E363" s="240" t="s">
        <v>19</v>
      </c>
      <c r="F363" s="241" t="s">
        <v>535</v>
      </c>
      <c r="G363" s="239"/>
      <c r="H363" s="242">
        <v>645</v>
      </c>
      <c r="I363" s="243"/>
      <c r="J363" s="239"/>
      <c r="K363" s="239"/>
      <c r="L363" s="244"/>
      <c r="M363" s="245"/>
      <c r="N363" s="246"/>
      <c r="O363" s="246"/>
      <c r="P363" s="246"/>
      <c r="Q363" s="246"/>
      <c r="R363" s="246"/>
      <c r="S363" s="246"/>
      <c r="T363" s="246"/>
      <c r="U363" s="247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8" t="s">
        <v>208</v>
      </c>
      <c r="AU363" s="248" t="s">
        <v>82</v>
      </c>
      <c r="AV363" s="14" t="s">
        <v>82</v>
      </c>
      <c r="AW363" s="14" t="s">
        <v>33</v>
      </c>
      <c r="AX363" s="14" t="s">
        <v>72</v>
      </c>
      <c r="AY363" s="248" t="s">
        <v>117</v>
      </c>
    </row>
    <row r="364" s="2" customFormat="1" ht="24.15" customHeight="1">
      <c r="A364" s="38"/>
      <c r="B364" s="39"/>
      <c r="C364" s="203" t="s">
        <v>536</v>
      </c>
      <c r="D364" s="203" t="s">
        <v>120</v>
      </c>
      <c r="E364" s="204" t="s">
        <v>537</v>
      </c>
      <c r="F364" s="205" t="s">
        <v>538</v>
      </c>
      <c r="G364" s="206" t="s">
        <v>203</v>
      </c>
      <c r="H364" s="207">
        <v>10</v>
      </c>
      <c r="I364" s="208"/>
      <c r="J364" s="209">
        <f>ROUND(I364*H364,2)</f>
        <v>0</v>
      </c>
      <c r="K364" s="205" t="s">
        <v>124</v>
      </c>
      <c r="L364" s="44"/>
      <c r="M364" s="210" t="s">
        <v>19</v>
      </c>
      <c r="N364" s="211" t="s">
        <v>43</v>
      </c>
      <c r="O364" s="84"/>
      <c r="P364" s="212">
        <f>O364*H364</f>
        <v>0</v>
      </c>
      <c r="Q364" s="212">
        <v>0.11162</v>
      </c>
      <c r="R364" s="212">
        <f>Q364*H364</f>
        <v>1.1162000000000001</v>
      </c>
      <c r="S364" s="212">
        <v>0</v>
      </c>
      <c r="T364" s="212">
        <f>S364*H364</f>
        <v>0</v>
      </c>
      <c r="U364" s="213" t="s">
        <v>19</v>
      </c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14" t="s">
        <v>143</v>
      </c>
      <c r="AT364" s="214" t="s">
        <v>120</v>
      </c>
      <c r="AU364" s="214" t="s">
        <v>82</v>
      </c>
      <c r="AY364" s="17" t="s">
        <v>117</v>
      </c>
      <c r="BE364" s="215">
        <f>IF(N364="základní",J364,0)</f>
        <v>0</v>
      </c>
      <c r="BF364" s="215">
        <f>IF(N364="snížená",J364,0)</f>
        <v>0</v>
      </c>
      <c r="BG364" s="215">
        <f>IF(N364="zákl. přenesená",J364,0)</f>
        <v>0</v>
      </c>
      <c r="BH364" s="215">
        <f>IF(N364="sníž. přenesená",J364,0)</f>
        <v>0</v>
      </c>
      <c r="BI364" s="215">
        <f>IF(N364="nulová",J364,0)</f>
        <v>0</v>
      </c>
      <c r="BJ364" s="17" t="s">
        <v>80</v>
      </c>
      <c r="BK364" s="215">
        <f>ROUND(I364*H364,2)</f>
        <v>0</v>
      </c>
      <c r="BL364" s="17" t="s">
        <v>143</v>
      </c>
      <c r="BM364" s="214" t="s">
        <v>539</v>
      </c>
    </row>
    <row r="365" s="2" customFormat="1">
      <c r="A365" s="38"/>
      <c r="B365" s="39"/>
      <c r="C365" s="40"/>
      <c r="D365" s="216" t="s">
        <v>127</v>
      </c>
      <c r="E365" s="40"/>
      <c r="F365" s="217" t="s">
        <v>540</v>
      </c>
      <c r="G365" s="40"/>
      <c r="H365" s="40"/>
      <c r="I365" s="218"/>
      <c r="J365" s="40"/>
      <c r="K365" s="40"/>
      <c r="L365" s="44"/>
      <c r="M365" s="219"/>
      <c r="N365" s="220"/>
      <c r="O365" s="84"/>
      <c r="P365" s="84"/>
      <c r="Q365" s="84"/>
      <c r="R365" s="84"/>
      <c r="S365" s="84"/>
      <c r="T365" s="84"/>
      <c r="U365" s="85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127</v>
      </c>
      <c r="AU365" s="17" t="s">
        <v>82</v>
      </c>
    </row>
    <row r="366" s="2" customFormat="1">
      <c r="A366" s="38"/>
      <c r="B366" s="39"/>
      <c r="C366" s="40"/>
      <c r="D366" s="221" t="s">
        <v>128</v>
      </c>
      <c r="E366" s="40"/>
      <c r="F366" s="222" t="s">
        <v>541</v>
      </c>
      <c r="G366" s="40"/>
      <c r="H366" s="40"/>
      <c r="I366" s="218"/>
      <c r="J366" s="40"/>
      <c r="K366" s="40"/>
      <c r="L366" s="44"/>
      <c r="M366" s="219"/>
      <c r="N366" s="220"/>
      <c r="O366" s="84"/>
      <c r="P366" s="84"/>
      <c r="Q366" s="84"/>
      <c r="R366" s="84"/>
      <c r="S366" s="84"/>
      <c r="T366" s="84"/>
      <c r="U366" s="85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128</v>
      </c>
      <c r="AU366" s="17" t="s">
        <v>82</v>
      </c>
    </row>
    <row r="367" s="13" customFormat="1">
      <c r="A367" s="13"/>
      <c r="B367" s="228"/>
      <c r="C367" s="229"/>
      <c r="D367" s="216" t="s">
        <v>208</v>
      </c>
      <c r="E367" s="230" t="s">
        <v>19</v>
      </c>
      <c r="F367" s="231" t="s">
        <v>425</v>
      </c>
      <c r="G367" s="229"/>
      <c r="H367" s="230" t="s">
        <v>19</v>
      </c>
      <c r="I367" s="232"/>
      <c r="J367" s="229"/>
      <c r="K367" s="229"/>
      <c r="L367" s="233"/>
      <c r="M367" s="234"/>
      <c r="N367" s="235"/>
      <c r="O367" s="235"/>
      <c r="P367" s="235"/>
      <c r="Q367" s="235"/>
      <c r="R367" s="235"/>
      <c r="S367" s="235"/>
      <c r="T367" s="235"/>
      <c r="U367" s="236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208</v>
      </c>
      <c r="AU367" s="237" t="s">
        <v>82</v>
      </c>
      <c r="AV367" s="13" t="s">
        <v>80</v>
      </c>
      <c r="AW367" s="13" t="s">
        <v>33</v>
      </c>
      <c r="AX367" s="13" t="s">
        <v>72</v>
      </c>
      <c r="AY367" s="237" t="s">
        <v>117</v>
      </c>
    </row>
    <row r="368" s="13" customFormat="1">
      <c r="A368" s="13"/>
      <c r="B368" s="228"/>
      <c r="C368" s="229"/>
      <c r="D368" s="216" t="s">
        <v>208</v>
      </c>
      <c r="E368" s="230" t="s">
        <v>19</v>
      </c>
      <c r="F368" s="231" t="s">
        <v>210</v>
      </c>
      <c r="G368" s="229"/>
      <c r="H368" s="230" t="s">
        <v>19</v>
      </c>
      <c r="I368" s="232"/>
      <c r="J368" s="229"/>
      <c r="K368" s="229"/>
      <c r="L368" s="233"/>
      <c r="M368" s="234"/>
      <c r="N368" s="235"/>
      <c r="O368" s="235"/>
      <c r="P368" s="235"/>
      <c r="Q368" s="235"/>
      <c r="R368" s="235"/>
      <c r="S368" s="235"/>
      <c r="T368" s="235"/>
      <c r="U368" s="236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7" t="s">
        <v>208</v>
      </c>
      <c r="AU368" s="237" t="s">
        <v>82</v>
      </c>
      <c r="AV368" s="13" t="s">
        <v>80</v>
      </c>
      <c r="AW368" s="13" t="s">
        <v>33</v>
      </c>
      <c r="AX368" s="13" t="s">
        <v>72</v>
      </c>
      <c r="AY368" s="237" t="s">
        <v>117</v>
      </c>
    </row>
    <row r="369" s="14" customFormat="1">
      <c r="A369" s="14"/>
      <c r="B369" s="238"/>
      <c r="C369" s="239"/>
      <c r="D369" s="216" t="s">
        <v>208</v>
      </c>
      <c r="E369" s="240" t="s">
        <v>19</v>
      </c>
      <c r="F369" s="241" t="s">
        <v>542</v>
      </c>
      <c r="G369" s="239"/>
      <c r="H369" s="242">
        <v>10</v>
      </c>
      <c r="I369" s="243"/>
      <c r="J369" s="239"/>
      <c r="K369" s="239"/>
      <c r="L369" s="244"/>
      <c r="M369" s="245"/>
      <c r="N369" s="246"/>
      <c r="O369" s="246"/>
      <c r="P369" s="246"/>
      <c r="Q369" s="246"/>
      <c r="R369" s="246"/>
      <c r="S369" s="246"/>
      <c r="T369" s="246"/>
      <c r="U369" s="247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8" t="s">
        <v>208</v>
      </c>
      <c r="AU369" s="248" t="s">
        <v>82</v>
      </c>
      <c r="AV369" s="14" t="s">
        <v>82</v>
      </c>
      <c r="AW369" s="14" t="s">
        <v>33</v>
      </c>
      <c r="AX369" s="14" t="s">
        <v>72</v>
      </c>
      <c r="AY369" s="248" t="s">
        <v>117</v>
      </c>
    </row>
    <row r="370" s="2" customFormat="1" ht="21.75" customHeight="1">
      <c r="A370" s="38"/>
      <c r="B370" s="39"/>
      <c r="C370" s="249" t="s">
        <v>543</v>
      </c>
      <c r="D370" s="249" t="s">
        <v>341</v>
      </c>
      <c r="E370" s="250" t="s">
        <v>544</v>
      </c>
      <c r="F370" s="251" t="s">
        <v>545</v>
      </c>
      <c r="G370" s="252" t="s">
        <v>203</v>
      </c>
      <c r="H370" s="253">
        <v>10.300000000000001</v>
      </c>
      <c r="I370" s="254"/>
      <c r="J370" s="255">
        <f>ROUND(I370*H370,2)</f>
        <v>0</v>
      </c>
      <c r="K370" s="251" t="s">
        <v>124</v>
      </c>
      <c r="L370" s="256"/>
      <c r="M370" s="257" t="s">
        <v>19</v>
      </c>
      <c r="N370" s="258" t="s">
        <v>43</v>
      </c>
      <c r="O370" s="84"/>
      <c r="P370" s="212">
        <f>O370*H370</f>
        <v>0</v>
      </c>
      <c r="Q370" s="212">
        <v>0.17599999999999999</v>
      </c>
      <c r="R370" s="212">
        <f>Q370*H370</f>
        <v>1.8128</v>
      </c>
      <c r="S370" s="212">
        <v>0</v>
      </c>
      <c r="T370" s="212">
        <f>S370*H370</f>
        <v>0</v>
      </c>
      <c r="U370" s="213" t="s">
        <v>19</v>
      </c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14" t="s">
        <v>167</v>
      </c>
      <c r="AT370" s="214" t="s">
        <v>341</v>
      </c>
      <c r="AU370" s="214" t="s">
        <v>82</v>
      </c>
      <c r="AY370" s="17" t="s">
        <v>117</v>
      </c>
      <c r="BE370" s="215">
        <f>IF(N370="základní",J370,0)</f>
        <v>0</v>
      </c>
      <c r="BF370" s="215">
        <f>IF(N370="snížená",J370,0)</f>
        <v>0</v>
      </c>
      <c r="BG370" s="215">
        <f>IF(N370="zákl. přenesená",J370,0)</f>
        <v>0</v>
      </c>
      <c r="BH370" s="215">
        <f>IF(N370="sníž. přenesená",J370,0)</f>
        <v>0</v>
      </c>
      <c r="BI370" s="215">
        <f>IF(N370="nulová",J370,0)</f>
        <v>0</v>
      </c>
      <c r="BJ370" s="17" t="s">
        <v>80</v>
      </c>
      <c r="BK370" s="215">
        <f>ROUND(I370*H370,2)</f>
        <v>0</v>
      </c>
      <c r="BL370" s="17" t="s">
        <v>143</v>
      </c>
      <c r="BM370" s="214" t="s">
        <v>546</v>
      </c>
    </row>
    <row r="371" s="2" customFormat="1">
      <c r="A371" s="38"/>
      <c r="B371" s="39"/>
      <c r="C371" s="40"/>
      <c r="D371" s="216" t="s">
        <v>127</v>
      </c>
      <c r="E371" s="40"/>
      <c r="F371" s="217" t="s">
        <v>545</v>
      </c>
      <c r="G371" s="40"/>
      <c r="H371" s="40"/>
      <c r="I371" s="218"/>
      <c r="J371" s="40"/>
      <c r="K371" s="40"/>
      <c r="L371" s="44"/>
      <c r="M371" s="219"/>
      <c r="N371" s="220"/>
      <c r="O371" s="84"/>
      <c r="P371" s="84"/>
      <c r="Q371" s="84"/>
      <c r="R371" s="84"/>
      <c r="S371" s="84"/>
      <c r="T371" s="84"/>
      <c r="U371" s="85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127</v>
      </c>
      <c r="AU371" s="17" t="s">
        <v>82</v>
      </c>
    </row>
    <row r="372" s="14" customFormat="1">
      <c r="A372" s="14"/>
      <c r="B372" s="238"/>
      <c r="C372" s="239"/>
      <c r="D372" s="216" t="s">
        <v>208</v>
      </c>
      <c r="E372" s="239"/>
      <c r="F372" s="241" t="s">
        <v>547</v>
      </c>
      <c r="G372" s="239"/>
      <c r="H372" s="242">
        <v>10.300000000000001</v>
      </c>
      <c r="I372" s="243"/>
      <c r="J372" s="239"/>
      <c r="K372" s="239"/>
      <c r="L372" s="244"/>
      <c r="M372" s="245"/>
      <c r="N372" s="246"/>
      <c r="O372" s="246"/>
      <c r="P372" s="246"/>
      <c r="Q372" s="246"/>
      <c r="R372" s="246"/>
      <c r="S372" s="246"/>
      <c r="T372" s="246"/>
      <c r="U372" s="247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8" t="s">
        <v>208</v>
      </c>
      <c r="AU372" s="248" t="s">
        <v>82</v>
      </c>
      <c r="AV372" s="14" t="s">
        <v>82</v>
      </c>
      <c r="AW372" s="14" t="s">
        <v>4</v>
      </c>
      <c r="AX372" s="14" t="s">
        <v>80</v>
      </c>
      <c r="AY372" s="248" t="s">
        <v>117</v>
      </c>
    </row>
    <row r="373" s="2" customFormat="1" ht="33" customHeight="1">
      <c r="A373" s="38"/>
      <c r="B373" s="39"/>
      <c r="C373" s="203" t="s">
        <v>548</v>
      </c>
      <c r="D373" s="203" t="s">
        <v>120</v>
      </c>
      <c r="E373" s="204" t="s">
        <v>549</v>
      </c>
      <c r="F373" s="205" t="s">
        <v>550</v>
      </c>
      <c r="G373" s="206" t="s">
        <v>203</v>
      </c>
      <c r="H373" s="207">
        <v>290</v>
      </c>
      <c r="I373" s="208"/>
      <c r="J373" s="209">
        <f>ROUND(I373*H373,2)</f>
        <v>0</v>
      </c>
      <c r="K373" s="205" t="s">
        <v>124</v>
      </c>
      <c r="L373" s="44"/>
      <c r="M373" s="210" t="s">
        <v>19</v>
      </c>
      <c r="N373" s="211" t="s">
        <v>43</v>
      </c>
      <c r="O373" s="84"/>
      <c r="P373" s="212">
        <f>O373*H373</f>
        <v>0</v>
      </c>
      <c r="Q373" s="212">
        <v>0.11162</v>
      </c>
      <c r="R373" s="212">
        <f>Q373*H373</f>
        <v>32.369799999999998</v>
      </c>
      <c r="S373" s="212">
        <v>0</v>
      </c>
      <c r="T373" s="212">
        <f>S373*H373</f>
        <v>0</v>
      </c>
      <c r="U373" s="213" t="s">
        <v>19</v>
      </c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14" t="s">
        <v>143</v>
      </c>
      <c r="AT373" s="214" t="s">
        <v>120</v>
      </c>
      <c r="AU373" s="214" t="s">
        <v>82</v>
      </c>
      <c r="AY373" s="17" t="s">
        <v>117</v>
      </c>
      <c r="BE373" s="215">
        <f>IF(N373="základní",J373,0)</f>
        <v>0</v>
      </c>
      <c r="BF373" s="215">
        <f>IF(N373="snížená",J373,0)</f>
        <v>0</v>
      </c>
      <c r="BG373" s="215">
        <f>IF(N373="zákl. přenesená",J373,0)</f>
        <v>0</v>
      </c>
      <c r="BH373" s="215">
        <f>IF(N373="sníž. přenesená",J373,0)</f>
        <v>0</v>
      </c>
      <c r="BI373" s="215">
        <f>IF(N373="nulová",J373,0)</f>
        <v>0</v>
      </c>
      <c r="BJ373" s="17" t="s">
        <v>80</v>
      </c>
      <c r="BK373" s="215">
        <f>ROUND(I373*H373,2)</f>
        <v>0</v>
      </c>
      <c r="BL373" s="17" t="s">
        <v>143</v>
      </c>
      <c r="BM373" s="214" t="s">
        <v>551</v>
      </c>
    </row>
    <row r="374" s="2" customFormat="1">
      <c r="A374" s="38"/>
      <c r="B374" s="39"/>
      <c r="C374" s="40"/>
      <c r="D374" s="216" t="s">
        <v>127</v>
      </c>
      <c r="E374" s="40"/>
      <c r="F374" s="217" t="s">
        <v>552</v>
      </c>
      <c r="G374" s="40"/>
      <c r="H374" s="40"/>
      <c r="I374" s="218"/>
      <c r="J374" s="40"/>
      <c r="K374" s="40"/>
      <c r="L374" s="44"/>
      <c r="M374" s="219"/>
      <c r="N374" s="220"/>
      <c r="O374" s="84"/>
      <c r="P374" s="84"/>
      <c r="Q374" s="84"/>
      <c r="R374" s="84"/>
      <c r="S374" s="84"/>
      <c r="T374" s="84"/>
      <c r="U374" s="85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127</v>
      </c>
      <c r="AU374" s="17" t="s">
        <v>82</v>
      </c>
    </row>
    <row r="375" s="2" customFormat="1">
      <c r="A375" s="38"/>
      <c r="B375" s="39"/>
      <c r="C375" s="40"/>
      <c r="D375" s="221" t="s">
        <v>128</v>
      </c>
      <c r="E375" s="40"/>
      <c r="F375" s="222" t="s">
        <v>553</v>
      </c>
      <c r="G375" s="40"/>
      <c r="H375" s="40"/>
      <c r="I375" s="218"/>
      <c r="J375" s="40"/>
      <c r="K375" s="40"/>
      <c r="L375" s="44"/>
      <c r="M375" s="219"/>
      <c r="N375" s="220"/>
      <c r="O375" s="84"/>
      <c r="P375" s="84"/>
      <c r="Q375" s="84"/>
      <c r="R375" s="84"/>
      <c r="S375" s="84"/>
      <c r="T375" s="84"/>
      <c r="U375" s="85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128</v>
      </c>
      <c r="AU375" s="17" t="s">
        <v>82</v>
      </c>
    </row>
    <row r="376" s="13" customFormat="1">
      <c r="A376" s="13"/>
      <c r="B376" s="228"/>
      <c r="C376" s="229"/>
      <c r="D376" s="216" t="s">
        <v>208</v>
      </c>
      <c r="E376" s="230" t="s">
        <v>19</v>
      </c>
      <c r="F376" s="231" t="s">
        <v>425</v>
      </c>
      <c r="G376" s="229"/>
      <c r="H376" s="230" t="s">
        <v>19</v>
      </c>
      <c r="I376" s="232"/>
      <c r="J376" s="229"/>
      <c r="K376" s="229"/>
      <c r="L376" s="233"/>
      <c r="M376" s="234"/>
      <c r="N376" s="235"/>
      <c r="O376" s="235"/>
      <c r="P376" s="235"/>
      <c r="Q376" s="235"/>
      <c r="R376" s="235"/>
      <c r="S376" s="235"/>
      <c r="T376" s="235"/>
      <c r="U376" s="236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208</v>
      </c>
      <c r="AU376" s="237" t="s">
        <v>82</v>
      </c>
      <c r="AV376" s="13" t="s">
        <v>80</v>
      </c>
      <c r="AW376" s="13" t="s">
        <v>33</v>
      </c>
      <c r="AX376" s="13" t="s">
        <v>72</v>
      </c>
      <c r="AY376" s="237" t="s">
        <v>117</v>
      </c>
    </row>
    <row r="377" s="13" customFormat="1">
      <c r="A377" s="13"/>
      <c r="B377" s="228"/>
      <c r="C377" s="229"/>
      <c r="D377" s="216" t="s">
        <v>208</v>
      </c>
      <c r="E377" s="230" t="s">
        <v>19</v>
      </c>
      <c r="F377" s="231" t="s">
        <v>210</v>
      </c>
      <c r="G377" s="229"/>
      <c r="H377" s="230" t="s">
        <v>19</v>
      </c>
      <c r="I377" s="232"/>
      <c r="J377" s="229"/>
      <c r="K377" s="229"/>
      <c r="L377" s="233"/>
      <c r="M377" s="234"/>
      <c r="N377" s="235"/>
      <c r="O377" s="235"/>
      <c r="P377" s="235"/>
      <c r="Q377" s="235"/>
      <c r="R377" s="235"/>
      <c r="S377" s="235"/>
      <c r="T377" s="235"/>
      <c r="U377" s="236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7" t="s">
        <v>208</v>
      </c>
      <c r="AU377" s="237" t="s">
        <v>82</v>
      </c>
      <c r="AV377" s="13" t="s">
        <v>80</v>
      </c>
      <c r="AW377" s="13" t="s">
        <v>33</v>
      </c>
      <c r="AX377" s="13" t="s">
        <v>72</v>
      </c>
      <c r="AY377" s="237" t="s">
        <v>117</v>
      </c>
    </row>
    <row r="378" s="14" customFormat="1">
      <c r="A378" s="14"/>
      <c r="B378" s="238"/>
      <c r="C378" s="239"/>
      <c r="D378" s="216" t="s">
        <v>208</v>
      </c>
      <c r="E378" s="240" t="s">
        <v>19</v>
      </c>
      <c r="F378" s="241" t="s">
        <v>554</v>
      </c>
      <c r="G378" s="239"/>
      <c r="H378" s="242">
        <v>290</v>
      </c>
      <c r="I378" s="243"/>
      <c r="J378" s="239"/>
      <c r="K378" s="239"/>
      <c r="L378" s="244"/>
      <c r="M378" s="245"/>
      <c r="N378" s="246"/>
      <c r="O378" s="246"/>
      <c r="P378" s="246"/>
      <c r="Q378" s="246"/>
      <c r="R378" s="246"/>
      <c r="S378" s="246"/>
      <c r="T378" s="246"/>
      <c r="U378" s="247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8" t="s">
        <v>208</v>
      </c>
      <c r="AU378" s="248" t="s">
        <v>82</v>
      </c>
      <c r="AV378" s="14" t="s">
        <v>82</v>
      </c>
      <c r="AW378" s="14" t="s">
        <v>33</v>
      </c>
      <c r="AX378" s="14" t="s">
        <v>72</v>
      </c>
      <c r="AY378" s="248" t="s">
        <v>117</v>
      </c>
    </row>
    <row r="379" s="2" customFormat="1" ht="21.75" customHeight="1">
      <c r="A379" s="38"/>
      <c r="B379" s="39"/>
      <c r="C379" s="249" t="s">
        <v>555</v>
      </c>
      <c r="D379" s="249" t="s">
        <v>341</v>
      </c>
      <c r="E379" s="250" t="s">
        <v>556</v>
      </c>
      <c r="F379" s="251" t="s">
        <v>557</v>
      </c>
      <c r="G379" s="252" t="s">
        <v>203</v>
      </c>
      <c r="H379" s="253">
        <v>295.80000000000001</v>
      </c>
      <c r="I379" s="254"/>
      <c r="J379" s="255">
        <f>ROUND(I379*H379,2)</f>
        <v>0</v>
      </c>
      <c r="K379" s="251" t="s">
        <v>124</v>
      </c>
      <c r="L379" s="256"/>
      <c r="M379" s="257" t="s">
        <v>19</v>
      </c>
      <c r="N379" s="258" t="s">
        <v>43</v>
      </c>
      <c r="O379" s="84"/>
      <c r="P379" s="212">
        <f>O379*H379</f>
        <v>0</v>
      </c>
      <c r="Q379" s="212">
        <v>0.17599999999999999</v>
      </c>
      <c r="R379" s="212">
        <f>Q379*H379</f>
        <v>52.0608</v>
      </c>
      <c r="S379" s="212">
        <v>0</v>
      </c>
      <c r="T379" s="212">
        <f>S379*H379</f>
        <v>0</v>
      </c>
      <c r="U379" s="213" t="s">
        <v>19</v>
      </c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14" t="s">
        <v>167</v>
      </c>
      <c r="AT379" s="214" t="s">
        <v>341</v>
      </c>
      <c r="AU379" s="214" t="s">
        <v>82</v>
      </c>
      <c r="AY379" s="17" t="s">
        <v>117</v>
      </c>
      <c r="BE379" s="215">
        <f>IF(N379="základní",J379,0)</f>
        <v>0</v>
      </c>
      <c r="BF379" s="215">
        <f>IF(N379="snížená",J379,0)</f>
        <v>0</v>
      </c>
      <c r="BG379" s="215">
        <f>IF(N379="zákl. přenesená",J379,0)</f>
        <v>0</v>
      </c>
      <c r="BH379" s="215">
        <f>IF(N379="sníž. přenesená",J379,0)</f>
        <v>0</v>
      </c>
      <c r="BI379" s="215">
        <f>IF(N379="nulová",J379,0)</f>
        <v>0</v>
      </c>
      <c r="BJ379" s="17" t="s">
        <v>80</v>
      </c>
      <c r="BK379" s="215">
        <f>ROUND(I379*H379,2)</f>
        <v>0</v>
      </c>
      <c r="BL379" s="17" t="s">
        <v>143</v>
      </c>
      <c r="BM379" s="214" t="s">
        <v>558</v>
      </c>
    </row>
    <row r="380" s="2" customFormat="1">
      <c r="A380" s="38"/>
      <c r="B380" s="39"/>
      <c r="C380" s="40"/>
      <c r="D380" s="216" t="s">
        <v>127</v>
      </c>
      <c r="E380" s="40"/>
      <c r="F380" s="217" t="s">
        <v>557</v>
      </c>
      <c r="G380" s="40"/>
      <c r="H380" s="40"/>
      <c r="I380" s="218"/>
      <c r="J380" s="40"/>
      <c r="K380" s="40"/>
      <c r="L380" s="44"/>
      <c r="M380" s="219"/>
      <c r="N380" s="220"/>
      <c r="O380" s="84"/>
      <c r="P380" s="84"/>
      <c r="Q380" s="84"/>
      <c r="R380" s="84"/>
      <c r="S380" s="84"/>
      <c r="T380" s="84"/>
      <c r="U380" s="85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127</v>
      </c>
      <c r="AU380" s="17" t="s">
        <v>82</v>
      </c>
    </row>
    <row r="381" s="14" customFormat="1">
      <c r="A381" s="14"/>
      <c r="B381" s="238"/>
      <c r="C381" s="239"/>
      <c r="D381" s="216" t="s">
        <v>208</v>
      </c>
      <c r="E381" s="239"/>
      <c r="F381" s="241" t="s">
        <v>559</v>
      </c>
      <c r="G381" s="239"/>
      <c r="H381" s="242">
        <v>295.80000000000001</v>
      </c>
      <c r="I381" s="243"/>
      <c r="J381" s="239"/>
      <c r="K381" s="239"/>
      <c r="L381" s="244"/>
      <c r="M381" s="245"/>
      <c r="N381" s="246"/>
      <c r="O381" s="246"/>
      <c r="P381" s="246"/>
      <c r="Q381" s="246"/>
      <c r="R381" s="246"/>
      <c r="S381" s="246"/>
      <c r="T381" s="246"/>
      <c r="U381" s="247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8" t="s">
        <v>208</v>
      </c>
      <c r="AU381" s="248" t="s">
        <v>82</v>
      </c>
      <c r="AV381" s="14" t="s">
        <v>82</v>
      </c>
      <c r="AW381" s="14" t="s">
        <v>4</v>
      </c>
      <c r="AX381" s="14" t="s">
        <v>80</v>
      </c>
      <c r="AY381" s="248" t="s">
        <v>117</v>
      </c>
    </row>
    <row r="382" s="12" customFormat="1" ht="22.8" customHeight="1">
      <c r="A382" s="12"/>
      <c r="B382" s="187"/>
      <c r="C382" s="188"/>
      <c r="D382" s="189" t="s">
        <v>71</v>
      </c>
      <c r="E382" s="201" t="s">
        <v>167</v>
      </c>
      <c r="F382" s="201" t="s">
        <v>560</v>
      </c>
      <c r="G382" s="188"/>
      <c r="H382" s="188"/>
      <c r="I382" s="191"/>
      <c r="J382" s="202">
        <f>BK382</f>
        <v>0</v>
      </c>
      <c r="K382" s="188"/>
      <c r="L382" s="193"/>
      <c r="M382" s="194"/>
      <c r="N382" s="195"/>
      <c r="O382" s="195"/>
      <c r="P382" s="196">
        <f>SUM(P383:P404)</f>
        <v>0</v>
      </c>
      <c r="Q382" s="195"/>
      <c r="R382" s="196">
        <f>SUM(R383:R404)</f>
        <v>2.7483050000000007</v>
      </c>
      <c r="S382" s="195"/>
      <c r="T382" s="196">
        <f>SUM(T383:T404)</f>
        <v>0</v>
      </c>
      <c r="U382" s="197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198" t="s">
        <v>80</v>
      </c>
      <c r="AT382" s="199" t="s">
        <v>71</v>
      </c>
      <c r="AU382" s="199" t="s">
        <v>80</v>
      </c>
      <c r="AY382" s="198" t="s">
        <v>117</v>
      </c>
      <c r="BK382" s="200">
        <f>SUM(BK383:BK404)</f>
        <v>0</v>
      </c>
    </row>
    <row r="383" s="2" customFormat="1" ht="24.15" customHeight="1">
      <c r="A383" s="38"/>
      <c r="B383" s="39"/>
      <c r="C383" s="203" t="s">
        <v>561</v>
      </c>
      <c r="D383" s="203" t="s">
        <v>120</v>
      </c>
      <c r="E383" s="204" t="s">
        <v>562</v>
      </c>
      <c r="F383" s="205" t="s">
        <v>563</v>
      </c>
      <c r="G383" s="206" t="s">
        <v>287</v>
      </c>
      <c r="H383" s="207">
        <v>12.5</v>
      </c>
      <c r="I383" s="208"/>
      <c r="J383" s="209">
        <f>ROUND(I383*H383,2)</f>
        <v>0</v>
      </c>
      <c r="K383" s="205" t="s">
        <v>19</v>
      </c>
      <c r="L383" s="44"/>
      <c r="M383" s="210" t="s">
        <v>19</v>
      </c>
      <c r="N383" s="211" t="s">
        <v>43</v>
      </c>
      <c r="O383" s="84"/>
      <c r="P383" s="212">
        <f>O383*H383</f>
        <v>0</v>
      </c>
      <c r="Q383" s="212">
        <v>1.0000000000000001E-05</v>
      </c>
      <c r="R383" s="212">
        <f>Q383*H383</f>
        <v>0.000125</v>
      </c>
      <c r="S383" s="212">
        <v>0</v>
      </c>
      <c r="T383" s="212">
        <f>S383*H383</f>
        <v>0</v>
      </c>
      <c r="U383" s="213" t="s">
        <v>19</v>
      </c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14" t="s">
        <v>143</v>
      </c>
      <c r="AT383" s="214" t="s">
        <v>120</v>
      </c>
      <c r="AU383" s="214" t="s">
        <v>82</v>
      </c>
      <c r="AY383" s="17" t="s">
        <v>117</v>
      </c>
      <c r="BE383" s="215">
        <f>IF(N383="základní",J383,0)</f>
        <v>0</v>
      </c>
      <c r="BF383" s="215">
        <f>IF(N383="snížená",J383,0)</f>
        <v>0</v>
      </c>
      <c r="BG383" s="215">
        <f>IF(N383="zákl. přenesená",J383,0)</f>
        <v>0</v>
      </c>
      <c r="BH383" s="215">
        <f>IF(N383="sníž. přenesená",J383,0)</f>
        <v>0</v>
      </c>
      <c r="BI383" s="215">
        <f>IF(N383="nulová",J383,0)</f>
        <v>0</v>
      </c>
      <c r="BJ383" s="17" t="s">
        <v>80</v>
      </c>
      <c r="BK383" s="215">
        <f>ROUND(I383*H383,2)</f>
        <v>0</v>
      </c>
      <c r="BL383" s="17" t="s">
        <v>143</v>
      </c>
      <c r="BM383" s="214" t="s">
        <v>564</v>
      </c>
    </row>
    <row r="384" s="2" customFormat="1">
      <c r="A384" s="38"/>
      <c r="B384" s="39"/>
      <c r="C384" s="40"/>
      <c r="D384" s="216" t="s">
        <v>127</v>
      </c>
      <c r="E384" s="40"/>
      <c r="F384" s="217" t="s">
        <v>565</v>
      </c>
      <c r="G384" s="40"/>
      <c r="H384" s="40"/>
      <c r="I384" s="218"/>
      <c r="J384" s="40"/>
      <c r="K384" s="40"/>
      <c r="L384" s="44"/>
      <c r="M384" s="219"/>
      <c r="N384" s="220"/>
      <c r="O384" s="84"/>
      <c r="P384" s="84"/>
      <c r="Q384" s="84"/>
      <c r="R384" s="84"/>
      <c r="S384" s="84"/>
      <c r="T384" s="84"/>
      <c r="U384" s="85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127</v>
      </c>
      <c r="AU384" s="17" t="s">
        <v>82</v>
      </c>
    </row>
    <row r="385" s="13" customFormat="1">
      <c r="A385" s="13"/>
      <c r="B385" s="228"/>
      <c r="C385" s="229"/>
      <c r="D385" s="216" t="s">
        <v>208</v>
      </c>
      <c r="E385" s="230" t="s">
        <v>19</v>
      </c>
      <c r="F385" s="231" t="s">
        <v>209</v>
      </c>
      <c r="G385" s="229"/>
      <c r="H385" s="230" t="s">
        <v>19</v>
      </c>
      <c r="I385" s="232"/>
      <c r="J385" s="229"/>
      <c r="K385" s="229"/>
      <c r="L385" s="233"/>
      <c r="M385" s="234"/>
      <c r="N385" s="235"/>
      <c r="O385" s="235"/>
      <c r="P385" s="235"/>
      <c r="Q385" s="235"/>
      <c r="R385" s="235"/>
      <c r="S385" s="235"/>
      <c r="T385" s="235"/>
      <c r="U385" s="236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208</v>
      </c>
      <c r="AU385" s="237" t="s">
        <v>82</v>
      </c>
      <c r="AV385" s="13" t="s">
        <v>80</v>
      </c>
      <c r="AW385" s="13" t="s">
        <v>33</v>
      </c>
      <c r="AX385" s="13" t="s">
        <v>72</v>
      </c>
      <c r="AY385" s="237" t="s">
        <v>117</v>
      </c>
    </row>
    <row r="386" s="13" customFormat="1">
      <c r="A386" s="13"/>
      <c r="B386" s="228"/>
      <c r="C386" s="229"/>
      <c r="D386" s="216" t="s">
        <v>208</v>
      </c>
      <c r="E386" s="230" t="s">
        <v>19</v>
      </c>
      <c r="F386" s="231" t="s">
        <v>566</v>
      </c>
      <c r="G386" s="229"/>
      <c r="H386" s="230" t="s">
        <v>19</v>
      </c>
      <c r="I386" s="232"/>
      <c r="J386" s="229"/>
      <c r="K386" s="229"/>
      <c r="L386" s="233"/>
      <c r="M386" s="234"/>
      <c r="N386" s="235"/>
      <c r="O386" s="235"/>
      <c r="P386" s="235"/>
      <c r="Q386" s="235"/>
      <c r="R386" s="235"/>
      <c r="S386" s="235"/>
      <c r="T386" s="235"/>
      <c r="U386" s="236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7" t="s">
        <v>208</v>
      </c>
      <c r="AU386" s="237" t="s">
        <v>82</v>
      </c>
      <c r="AV386" s="13" t="s">
        <v>80</v>
      </c>
      <c r="AW386" s="13" t="s">
        <v>33</v>
      </c>
      <c r="AX386" s="13" t="s">
        <v>72</v>
      </c>
      <c r="AY386" s="237" t="s">
        <v>117</v>
      </c>
    </row>
    <row r="387" s="14" customFormat="1">
      <c r="A387" s="14"/>
      <c r="B387" s="238"/>
      <c r="C387" s="239"/>
      <c r="D387" s="216" t="s">
        <v>208</v>
      </c>
      <c r="E387" s="240" t="s">
        <v>19</v>
      </c>
      <c r="F387" s="241" t="s">
        <v>567</v>
      </c>
      <c r="G387" s="239"/>
      <c r="H387" s="242">
        <v>12.5</v>
      </c>
      <c r="I387" s="243"/>
      <c r="J387" s="239"/>
      <c r="K387" s="239"/>
      <c r="L387" s="244"/>
      <c r="M387" s="245"/>
      <c r="N387" s="246"/>
      <c r="O387" s="246"/>
      <c r="P387" s="246"/>
      <c r="Q387" s="246"/>
      <c r="R387" s="246"/>
      <c r="S387" s="246"/>
      <c r="T387" s="246"/>
      <c r="U387" s="247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8" t="s">
        <v>208</v>
      </c>
      <c r="AU387" s="248" t="s">
        <v>82</v>
      </c>
      <c r="AV387" s="14" t="s">
        <v>82</v>
      </c>
      <c r="AW387" s="14" t="s">
        <v>33</v>
      </c>
      <c r="AX387" s="14" t="s">
        <v>72</v>
      </c>
      <c r="AY387" s="248" t="s">
        <v>117</v>
      </c>
    </row>
    <row r="388" s="2" customFormat="1" ht="21.75" customHeight="1">
      <c r="A388" s="38"/>
      <c r="B388" s="39"/>
      <c r="C388" s="203" t="s">
        <v>568</v>
      </c>
      <c r="D388" s="203" t="s">
        <v>120</v>
      </c>
      <c r="E388" s="204" t="s">
        <v>569</v>
      </c>
      <c r="F388" s="205" t="s">
        <v>570</v>
      </c>
      <c r="G388" s="206" t="s">
        <v>176</v>
      </c>
      <c r="H388" s="207">
        <v>5</v>
      </c>
      <c r="I388" s="208"/>
      <c r="J388" s="209">
        <f>ROUND(I388*H388,2)</f>
        <v>0</v>
      </c>
      <c r="K388" s="205" t="s">
        <v>19</v>
      </c>
      <c r="L388" s="44"/>
      <c r="M388" s="210" t="s">
        <v>19</v>
      </c>
      <c r="N388" s="211" t="s">
        <v>43</v>
      </c>
      <c r="O388" s="84"/>
      <c r="P388" s="212">
        <f>O388*H388</f>
        <v>0</v>
      </c>
      <c r="Q388" s="212">
        <v>0.14494000000000001</v>
      </c>
      <c r="R388" s="212">
        <f>Q388*H388</f>
        <v>0.72470000000000012</v>
      </c>
      <c r="S388" s="212">
        <v>0</v>
      </c>
      <c r="T388" s="212">
        <f>S388*H388</f>
        <v>0</v>
      </c>
      <c r="U388" s="213" t="s">
        <v>19</v>
      </c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14" t="s">
        <v>143</v>
      </c>
      <c r="AT388" s="214" t="s">
        <v>120</v>
      </c>
      <c r="AU388" s="214" t="s">
        <v>82</v>
      </c>
      <c r="AY388" s="17" t="s">
        <v>117</v>
      </c>
      <c r="BE388" s="215">
        <f>IF(N388="základní",J388,0)</f>
        <v>0</v>
      </c>
      <c r="BF388" s="215">
        <f>IF(N388="snížená",J388,0)</f>
        <v>0</v>
      </c>
      <c r="BG388" s="215">
        <f>IF(N388="zákl. přenesená",J388,0)</f>
        <v>0</v>
      </c>
      <c r="BH388" s="215">
        <f>IF(N388="sníž. přenesená",J388,0)</f>
        <v>0</v>
      </c>
      <c r="BI388" s="215">
        <f>IF(N388="nulová",J388,0)</f>
        <v>0</v>
      </c>
      <c r="BJ388" s="17" t="s">
        <v>80</v>
      </c>
      <c r="BK388" s="215">
        <f>ROUND(I388*H388,2)</f>
        <v>0</v>
      </c>
      <c r="BL388" s="17" t="s">
        <v>143</v>
      </c>
      <c r="BM388" s="214" t="s">
        <v>571</v>
      </c>
    </row>
    <row r="389" s="2" customFormat="1">
      <c r="A389" s="38"/>
      <c r="B389" s="39"/>
      <c r="C389" s="40"/>
      <c r="D389" s="216" t="s">
        <v>127</v>
      </c>
      <c r="E389" s="40"/>
      <c r="F389" s="217" t="s">
        <v>570</v>
      </c>
      <c r="G389" s="40"/>
      <c r="H389" s="40"/>
      <c r="I389" s="218"/>
      <c r="J389" s="40"/>
      <c r="K389" s="40"/>
      <c r="L389" s="44"/>
      <c r="M389" s="219"/>
      <c r="N389" s="220"/>
      <c r="O389" s="84"/>
      <c r="P389" s="84"/>
      <c r="Q389" s="84"/>
      <c r="R389" s="84"/>
      <c r="S389" s="84"/>
      <c r="T389" s="84"/>
      <c r="U389" s="85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127</v>
      </c>
      <c r="AU389" s="17" t="s">
        <v>82</v>
      </c>
    </row>
    <row r="390" s="13" customFormat="1">
      <c r="A390" s="13"/>
      <c r="B390" s="228"/>
      <c r="C390" s="229"/>
      <c r="D390" s="216" t="s">
        <v>208</v>
      </c>
      <c r="E390" s="230" t="s">
        <v>19</v>
      </c>
      <c r="F390" s="231" t="s">
        <v>209</v>
      </c>
      <c r="G390" s="229"/>
      <c r="H390" s="230" t="s">
        <v>19</v>
      </c>
      <c r="I390" s="232"/>
      <c r="J390" s="229"/>
      <c r="K390" s="229"/>
      <c r="L390" s="233"/>
      <c r="M390" s="234"/>
      <c r="N390" s="235"/>
      <c r="O390" s="235"/>
      <c r="P390" s="235"/>
      <c r="Q390" s="235"/>
      <c r="R390" s="235"/>
      <c r="S390" s="235"/>
      <c r="T390" s="235"/>
      <c r="U390" s="236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7" t="s">
        <v>208</v>
      </c>
      <c r="AU390" s="237" t="s">
        <v>82</v>
      </c>
      <c r="AV390" s="13" t="s">
        <v>80</v>
      </c>
      <c r="AW390" s="13" t="s">
        <v>33</v>
      </c>
      <c r="AX390" s="13" t="s">
        <v>72</v>
      </c>
      <c r="AY390" s="237" t="s">
        <v>117</v>
      </c>
    </row>
    <row r="391" s="13" customFormat="1">
      <c r="A391" s="13"/>
      <c r="B391" s="228"/>
      <c r="C391" s="229"/>
      <c r="D391" s="216" t="s">
        <v>208</v>
      </c>
      <c r="E391" s="230" t="s">
        <v>19</v>
      </c>
      <c r="F391" s="231" t="s">
        <v>225</v>
      </c>
      <c r="G391" s="229"/>
      <c r="H391" s="230" t="s">
        <v>19</v>
      </c>
      <c r="I391" s="232"/>
      <c r="J391" s="229"/>
      <c r="K391" s="229"/>
      <c r="L391" s="233"/>
      <c r="M391" s="234"/>
      <c r="N391" s="235"/>
      <c r="O391" s="235"/>
      <c r="P391" s="235"/>
      <c r="Q391" s="235"/>
      <c r="R391" s="235"/>
      <c r="S391" s="235"/>
      <c r="T391" s="235"/>
      <c r="U391" s="236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7" t="s">
        <v>208</v>
      </c>
      <c r="AU391" s="237" t="s">
        <v>82</v>
      </c>
      <c r="AV391" s="13" t="s">
        <v>80</v>
      </c>
      <c r="AW391" s="13" t="s">
        <v>33</v>
      </c>
      <c r="AX391" s="13" t="s">
        <v>72</v>
      </c>
      <c r="AY391" s="237" t="s">
        <v>117</v>
      </c>
    </row>
    <row r="392" s="14" customFormat="1">
      <c r="A392" s="14"/>
      <c r="B392" s="238"/>
      <c r="C392" s="239"/>
      <c r="D392" s="216" t="s">
        <v>208</v>
      </c>
      <c r="E392" s="240" t="s">
        <v>19</v>
      </c>
      <c r="F392" s="241" t="s">
        <v>572</v>
      </c>
      <c r="G392" s="239"/>
      <c r="H392" s="242">
        <v>5</v>
      </c>
      <c r="I392" s="243"/>
      <c r="J392" s="239"/>
      <c r="K392" s="239"/>
      <c r="L392" s="244"/>
      <c r="M392" s="245"/>
      <c r="N392" s="246"/>
      <c r="O392" s="246"/>
      <c r="P392" s="246"/>
      <c r="Q392" s="246"/>
      <c r="R392" s="246"/>
      <c r="S392" s="246"/>
      <c r="T392" s="246"/>
      <c r="U392" s="247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8" t="s">
        <v>208</v>
      </c>
      <c r="AU392" s="248" t="s">
        <v>82</v>
      </c>
      <c r="AV392" s="14" t="s">
        <v>82</v>
      </c>
      <c r="AW392" s="14" t="s">
        <v>33</v>
      </c>
      <c r="AX392" s="14" t="s">
        <v>72</v>
      </c>
      <c r="AY392" s="248" t="s">
        <v>117</v>
      </c>
    </row>
    <row r="393" s="2" customFormat="1" ht="21.75" customHeight="1">
      <c r="A393" s="38"/>
      <c r="B393" s="39"/>
      <c r="C393" s="249" t="s">
        <v>573</v>
      </c>
      <c r="D393" s="249" t="s">
        <v>341</v>
      </c>
      <c r="E393" s="250" t="s">
        <v>574</v>
      </c>
      <c r="F393" s="251" t="s">
        <v>575</v>
      </c>
      <c r="G393" s="252" t="s">
        <v>176</v>
      </c>
      <c r="H393" s="253">
        <v>5</v>
      </c>
      <c r="I393" s="254"/>
      <c r="J393" s="255">
        <f>ROUND(I393*H393,2)</f>
        <v>0</v>
      </c>
      <c r="K393" s="251" t="s">
        <v>19</v>
      </c>
      <c r="L393" s="256"/>
      <c r="M393" s="257" t="s">
        <v>19</v>
      </c>
      <c r="N393" s="258" t="s">
        <v>43</v>
      </c>
      <c r="O393" s="84"/>
      <c r="P393" s="212">
        <f>O393*H393</f>
        <v>0</v>
      </c>
      <c r="Q393" s="212">
        <v>0.089999999999999997</v>
      </c>
      <c r="R393" s="212">
        <f>Q393*H393</f>
        <v>0.44999999999999996</v>
      </c>
      <c r="S393" s="212">
        <v>0</v>
      </c>
      <c r="T393" s="212">
        <f>S393*H393</f>
        <v>0</v>
      </c>
      <c r="U393" s="213" t="s">
        <v>19</v>
      </c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14" t="s">
        <v>167</v>
      </c>
      <c r="AT393" s="214" t="s">
        <v>341</v>
      </c>
      <c r="AU393" s="214" t="s">
        <v>82</v>
      </c>
      <c r="AY393" s="17" t="s">
        <v>117</v>
      </c>
      <c r="BE393" s="215">
        <f>IF(N393="základní",J393,0)</f>
        <v>0</v>
      </c>
      <c r="BF393" s="215">
        <f>IF(N393="snížená",J393,0)</f>
        <v>0</v>
      </c>
      <c r="BG393" s="215">
        <f>IF(N393="zákl. přenesená",J393,0)</f>
        <v>0</v>
      </c>
      <c r="BH393" s="215">
        <f>IF(N393="sníž. přenesená",J393,0)</f>
        <v>0</v>
      </c>
      <c r="BI393" s="215">
        <f>IF(N393="nulová",J393,0)</f>
        <v>0</v>
      </c>
      <c r="BJ393" s="17" t="s">
        <v>80</v>
      </c>
      <c r="BK393" s="215">
        <f>ROUND(I393*H393,2)</f>
        <v>0</v>
      </c>
      <c r="BL393" s="17" t="s">
        <v>143</v>
      </c>
      <c r="BM393" s="214" t="s">
        <v>576</v>
      </c>
    </row>
    <row r="394" s="2" customFormat="1">
      <c r="A394" s="38"/>
      <c r="B394" s="39"/>
      <c r="C394" s="40"/>
      <c r="D394" s="216" t="s">
        <v>127</v>
      </c>
      <c r="E394" s="40"/>
      <c r="F394" s="217" t="s">
        <v>575</v>
      </c>
      <c r="G394" s="40"/>
      <c r="H394" s="40"/>
      <c r="I394" s="218"/>
      <c r="J394" s="40"/>
      <c r="K394" s="40"/>
      <c r="L394" s="44"/>
      <c r="M394" s="219"/>
      <c r="N394" s="220"/>
      <c r="O394" s="84"/>
      <c r="P394" s="84"/>
      <c r="Q394" s="84"/>
      <c r="R394" s="84"/>
      <c r="S394" s="84"/>
      <c r="T394" s="84"/>
      <c r="U394" s="85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127</v>
      </c>
      <c r="AU394" s="17" t="s">
        <v>82</v>
      </c>
    </row>
    <row r="395" s="2" customFormat="1" ht="33" customHeight="1">
      <c r="A395" s="38"/>
      <c r="B395" s="39"/>
      <c r="C395" s="203" t="s">
        <v>577</v>
      </c>
      <c r="D395" s="203" t="s">
        <v>120</v>
      </c>
      <c r="E395" s="204" t="s">
        <v>578</v>
      </c>
      <c r="F395" s="205" t="s">
        <v>579</v>
      </c>
      <c r="G395" s="206" t="s">
        <v>176</v>
      </c>
      <c r="H395" s="207">
        <v>3</v>
      </c>
      <c r="I395" s="208"/>
      <c r="J395" s="209">
        <f>ROUND(I395*H395,2)</f>
        <v>0</v>
      </c>
      <c r="K395" s="205" t="s">
        <v>19</v>
      </c>
      <c r="L395" s="44"/>
      <c r="M395" s="210" t="s">
        <v>19</v>
      </c>
      <c r="N395" s="211" t="s">
        <v>43</v>
      </c>
      <c r="O395" s="84"/>
      <c r="P395" s="212">
        <f>O395*H395</f>
        <v>0</v>
      </c>
      <c r="Q395" s="212">
        <v>0.42080000000000001</v>
      </c>
      <c r="R395" s="212">
        <f>Q395*H395</f>
        <v>1.2624</v>
      </c>
      <c r="S395" s="212">
        <v>0</v>
      </c>
      <c r="T395" s="212">
        <f>S395*H395</f>
        <v>0</v>
      </c>
      <c r="U395" s="213" t="s">
        <v>19</v>
      </c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14" t="s">
        <v>143</v>
      </c>
      <c r="AT395" s="214" t="s">
        <v>120</v>
      </c>
      <c r="AU395" s="214" t="s">
        <v>82</v>
      </c>
      <c r="AY395" s="17" t="s">
        <v>117</v>
      </c>
      <c r="BE395" s="215">
        <f>IF(N395="základní",J395,0)</f>
        <v>0</v>
      </c>
      <c r="BF395" s="215">
        <f>IF(N395="snížená",J395,0)</f>
        <v>0</v>
      </c>
      <c r="BG395" s="215">
        <f>IF(N395="zákl. přenesená",J395,0)</f>
        <v>0</v>
      </c>
      <c r="BH395" s="215">
        <f>IF(N395="sníž. přenesená",J395,0)</f>
        <v>0</v>
      </c>
      <c r="BI395" s="215">
        <f>IF(N395="nulová",J395,0)</f>
        <v>0</v>
      </c>
      <c r="BJ395" s="17" t="s">
        <v>80</v>
      </c>
      <c r="BK395" s="215">
        <f>ROUND(I395*H395,2)</f>
        <v>0</v>
      </c>
      <c r="BL395" s="17" t="s">
        <v>143</v>
      </c>
      <c r="BM395" s="214" t="s">
        <v>580</v>
      </c>
    </row>
    <row r="396" s="2" customFormat="1">
      <c r="A396" s="38"/>
      <c r="B396" s="39"/>
      <c r="C396" s="40"/>
      <c r="D396" s="216" t="s">
        <v>127</v>
      </c>
      <c r="E396" s="40"/>
      <c r="F396" s="217" t="s">
        <v>579</v>
      </c>
      <c r="G396" s="40"/>
      <c r="H396" s="40"/>
      <c r="I396" s="218"/>
      <c r="J396" s="40"/>
      <c r="K396" s="40"/>
      <c r="L396" s="44"/>
      <c r="M396" s="219"/>
      <c r="N396" s="220"/>
      <c r="O396" s="84"/>
      <c r="P396" s="84"/>
      <c r="Q396" s="84"/>
      <c r="R396" s="84"/>
      <c r="S396" s="84"/>
      <c r="T396" s="84"/>
      <c r="U396" s="85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127</v>
      </c>
      <c r="AU396" s="17" t="s">
        <v>82</v>
      </c>
    </row>
    <row r="397" s="13" customFormat="1">
      <c r="A397" s="13"/>
      <c r="B397" s="228"/>
      <c r="C397" s="229"/>
      <c r="D397" s="216" t="s">
        <v>208</v>
      </c>
      <c r="E397" s="230" t="s">
        <v>19</v>
      </c>
      <c r="F397" s="231" t="s">
        <v>209</v>
      </c>
      <c r="G397" s="229"/>
      <c r="H397" s="230" t="s">
        <v>19</v>
      </c>
      <c r="I397" s="232"/>
      <c r="J397" s="229"/>
      <c r="K397" s="229"/>
      <c r="L397" s="233"/>
      <c r="M397" s="234"/>
      <c r="N397" s="235"/>
      <c r="O397" s="235"/>
      <c r="P397" s="235"/>
      <c r="Q397" s="235"/>
      <c r="R397" s="235"/>
      <c r="S397" s="235"/>
      <c r="T397" s="235"/>
      <c r="U397" s="236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7" t="s">
        <v>208</v>
      </c>
      <c r="AU397" s="237" t="s">
        <v>82</v>
      </c>
      <c r="AV397" s="13" t="s">
        <v>80</v>
      </c>
      <c r="AW397" s="13" t="s">
        <v>33</v>
      </c>
      <c r="AX397" s="13" t="s">
        <v>72</v>
      </c>
      <c r="AY397" s="237" t="s">
        <v>117</v>
      </c>
    </row>
    <row r="398" s="13" customFormat="1">
      <c r="A398" s="13"/>
      <c r="B398" s="228"/>
      <c r="C398" s="229"/>
      <c r="D398" s="216" t="s">
        <v>208</v>
      </c>
      <c r="E398" s="230" t="s">
        <v>19</v>
      </c>
      <c r="F398" s="231" t="s">
        <v>225</v>
      </c>
      <c r="G398" s="229"/>
      <c r="H398" s="230" t="s">
        <v>19</v>
      </c>
      <c r="I398" s="232"/>
      <c r="J398" s="229"/>
      <c r="K398" s="229"/>
      <c r="L398" s="233"/>
      <c r="M398" s="234"/>
      <c r="N398" s="235"/>
      <c r="O398" s="235"/>
      <c r="P398" s="235"/>
      <c r="Q398" s="235"/>
      <c r="R398" s="235"/>
      <c r="S398" s="235"/>
      <c r="T398" s="235"/>
      <c r="U398" s="236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7" t="s">
        <v>208</v>
      </c>
      <c r="AU398" s="237" t="s">
        <v>82</v>
      </c>
      <c r="AV398" s="13" t="s">
        <v>80</v>
      </c>
      <c r="AW398" s="13" t="s">
        <v>33</v>
      </c>
      <c r="AX398" s="13" t="s">
        <v>72</v>
      </c>
      <c r="AY398" s="237" t="s">
        <v>117</v>
      </c>
    </row>
    <row r="399" s="14" customFormat="1">
      <c r="A399" s="14"/>
      <c r="B399" s="238"/>
      <c r="C399" s="239"/>
      <c r="D399" s="216" t="s">
        <v>208</v>
      </c>
      <c r="E399" s="240" t="s">
        <v>19</v>
      </c>
      <c r="F399" s="241" t="s">
        <v>581</v>
      </c>
      <c r="G399" s="239"/>
      <c r="H399" s="242">
        <v>3</v>
      </c>
      <c r="I399" s="243"/>
      <c r="J399" s="239"/>
      <c r="K399" s="239"/>
      <c r="L399" s="244"/>
      <c r="M399" s="245"/>
      <c r="N399" s="246"/>
      <c r="O399" s="246"/>
      <c r="P399" s="246"/>
      <c r="Q399" s="246"/>
      <c r="R399" s="246"/>
      <c r="S399" s="246"/>
      <c r="T399" s="246"/>
      <c r="U399" s="247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8" t="s">
        <v>208</v>
      </c>
      <c r="AU399" s="248" t="s">
        <v>82</v>
      </c>
      <c r="AV399" s="14" t="s">
        <v>82</v>
      </c>
      <c r="AW399" s="14" t="s">
        <v>33</v>
      </c>
      <c r="AX399" s="14" t="s">
        <v>72</v>
      </c>
      <c r="AY399" s="248" t="s">
        <v>117</v>
      </c>
    </row>
    <row r="400" s="2" customFormat="1" ht="37.8" customHeight="1">
      <c r="A400" s="38"/>
      <c r="B400" s="39"/>
      <c r="C400" s="203" t="s">
        <v>582</v>
      </c>
      <c r="D400" s="203" t="s">
        <v>120</v>
      </c>
      <c r="E400" s="204" t="s">
        <v>583</v>
      </c>
      <c r="F400" s="205" t="s">
        <v>584</v>
      </c>
      <c r="G400" s="206" t="s">
        <v>176</v>
      </c>
      <c r="H400" s="207">
        <v>1</v>
      </c>
      <c r="I400" s="208"/>
      <c r="J400" s="209">
        <f>ROUND(I400*H400,2)</f>
        <v>0</v>
      </c>
      <c r="K400" s="205" t="s">
        <v>19</v>
      </c>
      <c r="L400" s="44"/>
      <c r="M400" s="210" t="s">
        <v>19</v>
      </c>
      <c r="N400" s="211" t="s">
        <v>43</v>
      </c>
      <c r="O400" s="84"/>
      <c r="P400" s="212">
        <f>O400*H400</f>
        <v>0</v>
      </c>
      <c r="Q400" s="212">
        <v>0.31108000000000002</v>
      </c>
      <c r="R400" s="212">
        <f>Q400*H400</f>
        <v>0.31108000000000002</v>
      </c>
      <c r="S400" s="212">
        <v>0</v>
      </c>
      <c r="T400" s="212">
        <f>S400*H400</f>
        <v>0</v>
      </c>
      <c r="U400" s="213" t="s">
        <v>19</v>
      </c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14" t="s">
        <v>143</v>
      </c>
      <c r="AT400" s="214" t="s">
        <v>120</v>
      </c>
      <c r="AU400" s="214" t="s">
        <v>82</v>
      </c>
      <c r="AY400" s="17" t="s">
        <v>117</v>
      </c>
      <c r="BE400" s="215">
        <f>IF(N400="základní",J400,0)</f>
        <v>0</v>
      </c>
      <c r="BF400" s="215">
        <f>IF(N400="snížená",J400,0)</f>
        <v>0</v>
      </c>
      <c r="BG400" s="215">
        <f>IF(N400="zákl. přenesená",J400,0)</f>
        <v>0</v>
      </c>
      <c r="BH400" s="215">
        <f>IF(N400="sníž. přenesená",J400,0)</f>
        <v>0</v>
      </c>
      <c r="BI400" s="215">
        <f>IF(N400="nulová",J400,0)</f>
        <v>0</v>
      </c>
      <c r="BJ400" s="17" t="s">
        <v>80</v>
      </c>
      <c r="BK400" s="215">
        <f>ROUND(I400*H400,2)</f>
        <v>0</v>
      </c>
      <c r="BL400" s="17" t="s">
        <v>143</v>
      </c>
      <c r="BM400" s="214" t="s">
        <v>585</v>
      </c>
    </row>
    <row r="401" s="2" customFormat="1">
      <c r="A401" s="38"/>
      <c r="B401" s="39"/>
      <c r="C401" s="40"/>
      <c r="D401" s="216" t="s">
        <v>127</v>
      </c>
      <c r="E401" s="40"/>
      <c r="F401" s="217" t="s">
        <v>586</v>
      </c>
      <c r="G401" s="40"/>
      <c r="H401" s="40"/>
      <c r="I401" s="218"/>
      <c r="J401" s="40"/>
      <c r="K401" s="40"/>
      <c r="L401" s="44"/>
      <c r="M401" s="219"/>
      <c r="N401" s="220"/>
      <c r="O401" s="84"/>
      <c r="P401" s="84"/>
      <c r="Q401" s="84"/>
      <c r="R401" s="84"/>
      <c r="S401" s="84"/>
      <c r="T401" s="84"/>
      <c r="U401" s="85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127</v>
      </c>
      <c r="AU401" s="17" t="s">
        <v>82</v>
      </c>
    </row>
    <row r="402" s="13" customFormat="1">
      <c r="A402" s="13"/>
      <c r="B402" s="228"/>
      <c r="C402" s="229"/>
      <c r="D402" s="216" t="s">
        <v>208</v>
      </c>
      <c r="E402" s="230" t="s">
        <v>19</v>
      </c>
      <c r="F402" s="231" t="s">
        <v>209</v>
      </c>
      <c r="G402" s="229"/>
      <c r="H402" s="230" t="s">
        <v>19</v>
      </c>
      <c r="I402" s="232"/>
      <c r="J402" s="229"/>
      <c r="K402" s="229"/>
      <c r="L402" s="233"/>
      <c r="M402" s="234"/>
      <c r="N402" s="235"/>
      <c r="O402" s="235"/>
      <c r="P402" s="235"/>
      <c r="Q402" s="235"/>
      <c r="R402" s="235"/>
      <c r="S402" s="235"/>
      <c r="T402" s="235"/>
      <c r="U402" s="236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7" t="s">
        <v>208</v>
      </c>
      <c r="AU402" s="237" t="s">
        <v>82</v>
      </c>
      <c r="AV402" s="13" t="s">
        <v>80</v>
      </c>
      <c r="AW402" s="13" t="s">
        <v>33</v>
      </c>
      <c r="AX402" s="13" t="s">
        <v>72</v>
      </c>
      <c r="AY402" s="237" t="s">
        <v>117</v>
      </c>
    </row>
    <row r="403" s="13" customFormat="1">
      <c r="A403" s="13"/>
      <c r="B403" s="228"/>
      <c r="C403" s="229"/>
      <c r="D403" s="216" t="s">
        <v>208</v>
      </c>
      <c r="E403" s="230" t="s">
        <v>19</v>
      </c>
      <c r="F403" s="231" t="s">
        <v>225</v>
      </c>
      <c r="G403" s="229"/>
      <c r="H403" s="230" t="s">
        <v>19</v>
      </c>
      <c r="I403" s="232"/>
      <c r="J403" s="229"/>
      <c r="K403" s="229"/>
      <c r="L403" s="233"/>
      <c r="M403" s="234"/>
      <c r="N403" s="235"/>
      <c r="O403" s="235"/>
      <c r="P403" s="235"/>
      <c r="Q403" s="235"/>
      <c r="R403" s="235"/>
      <c r="S403" s="235"/>
      <c r="T403" s="235"/>
      <c r="U403" s="236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7" t="s">
        <v>208</v>
      </c>
      <c r="AU403" s="237" t="s">
        <v>82</v>
      </c>
      <c r="AV403" s="13" t="s">
        <v>80</v>
      </c>
      <c r="AW403" s="13" t="s">
        <v>33</v>
      </c>
      <c r="AX403" s="13" t="s">
        <v>72</v>
      </c>
      <c r="AY403" s="237" t="s">
        <v>117</v>
      </c>
    </row>
    <row r="404" s="14" customFormat="1">
      <c r="A404" s="14"/>
      <c r="B404" s="238"/>
      <c r="C404" s="239"/>
      <c r="D404" s="216" t="s">
        <v>208</v>
      </c>
      <c r="E404" s="240" t="s">
        <v>19</v>
      </c>
      <c r="F404" s="241" t="s">
        <v>587</v>
      </c>
      <c r="G404" s="239"/>
      <c r="H404" s="242">
        <v>1</v>
      </c>
      <c r="I404" s="243"/>
      <c r="J404" s="239"/>
      <c r="K404" s="239"/>
      <c r="L404" s="244"/>
      <c r="M404" s="245"/>
      <c r="N404" s="246"/>
      <c r="O404" s="246"/>
      <c r="P404" s="246"/>
      <c r="Q404" s="246"/>
      <c r="R404" s="246"/>
      <c r="S404" s="246"/>
      <c r="T404" s="246"/>
      <c r="U404" s="247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8" t="s">
        <v>208</v>
      </c>
      <c r="AU404" s="248" t="s">
        <v>82</v>
      </c>
      <c r="AV404" s="14" t="s">
        <v>82</v>
      </c>
      <c r="AW404" s="14" t="s">
        <v>33</v>
      </c>
      <c r="AX404" s="14" t="s">
        <v>72</v>
      </c>
      <c r="AY404" s="248" t="s">
        <v>117</v>
      </c>
    </row>
    <row r="405" s="12" customFormat="1" ht="22.8" customHeight="1">
      <c r="A405" s="12"/>
      <c r="B405" s="187"/>
      <c r="C405" s="188"/>
      <c r="D405" s="189" t="s">
        <v>71</v>
      </c>
      <c r="E405" s="201" t="s">
        <v>173</v>
      </c>
      <c r="F405" s="201" t="s">
        <v>588</v>
      </c>
      <c r="G405" s="188"/>
      <c r="H405" s="188"/>
      <c r="I405" s="191"/>
      <c r="J405" s="202">
        <f>BK405</f>
        <v>0</v>
      </c>
      <c r="K405" s="188"/>
      <c r="L405" s="193"/>
      <c r="M405" s="194"/>
      <c r="N405" s="195"/>
      <c r="O405" s="195"/>
      <c r="P405" s="196">
        <f>SUM(P406:P541)</f>
        <v>0</v>
      </c>
      <c r="Q405" s="195"/>
      <c r="R405" s="196">
        <f>SUM(R406:R541)</f>
        <v>84.466941169999984</v>
      </c>
      <c r="S405" s="195"/>
      <c r="T405" s="196">
        <f>SUM(T406:T541)</f>
        <v>5.1024799999999999</v>
      </c>
      <c r="U405" s="197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198" t="s">
        <v>80</v>
      </c>
      <c r="AT405" s="199" t="s">
        <v>71</v>
      </c>
      <c r="AU405" s="199" t="s">
        <v>80</v>
      </c>
      <c r="AY405" s="198" t="s">
        <v>117</v>
      </c>
      <c r="BK405" s="200">
        <f>SUM(BK406:BK541)</f>
        <v>0</v>
      </c>
    </row>
    <row r="406" s="2" customFormat="1" ht="24.15" customHeight="1">
      <c r="A406" s="38"/>
      <c r="B406" s="39"/>
      <c r="C406" s="203" t="s">
        <v>589</v>
      </c>
      <c r="D406" s="203" t="s">
        <v>120</v>
      </c>
      <c r="E406" s="204" t="s">
        <v>590</v>
      </c>
      <c r="F406" s="205" t="s">
        <v>591</v>
      </c>
      <c r="G406" s="206" t="s">
        <v>176</v>
      </c>
      <c r="H406" s="207">
        <v>3</v>
      </c>
      <c r="I406" s="208"/>
      <c r="J406" s="209">
        <f>ROUND(I406*H406,2)</f>
        <v>0</v>
      </c>
      <c r="K406" s="205" t="s">
        <v>124</v>
      </c>
      <c r="L406" s="44"/>
      <c r="M406" s="210" t="s">
        <v>19</v>
      </c>
      <c r="N406" s="211" t="s">
        <v>43</v>
      </c>
      <c r="O406" s="84"/>
      <c r="P406" s="212">
        <f>O406*H406</f>
        <v>0</v>
      </c>
      <c r="Q406" s="212">
        <v>0.00069999999999999999</v>
      </c>
      <c r="R406" s="212">
        <f>Q406*H406</f>
        <v>0.0020999999999999999</v>
      </c>
      <c r="S406" s="212">
        <v>0</v>
      </c>
      <c r="T406" s="212">
        <f>S406*H406</f>
        <v>0</v>
      </c>
      <c r="U406" s="213" t="s">
        <v>19</v>
      </c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14" t="s">
        <v>143</v>
      </c>
      <c r="AT406" s="214" t="s">
        <v>120</v>
      </c>
      <c r="AU406" s="214" t="s">
        <v>82</v>
      </c>
      <c r="AY406" s="17" t="s">
        <v>117</v>
      </c>
      <c r="BE406" s="215">
        <f>IF(N406="základní",J406,0)</f>
        <v>0</v>
      </c>
      <c r="BF406" s="215">
        <f>IF(N406="snížená",J406,0)</f>
        <v>0</v>
      </c>
      <c r="BG406" s="215">
        <f>IF(N406="zákl. přenesená",J406,0)</f>
        <v>0</v>
      </c>
      <c r="BH406" s="215">
        <f>IF(N406="sníž. přenesená",J406,0)</f>
        <v>0</v>
      </c>
      <c r="BI406" s="215">
        <f>IF(N406="nulová",J406,0)</f>
        <v>0</v>
      </c>
      <c r="BJ406" s="17" t="s">
        <v>80</v>
      </c>
      <c r="BK406" s="215">
        <f>ROUND(I406*H406,2)</f>
        <v>0</v>
      </c>
      <c r="BL406" s="17" t="s">
        <v>143</v>
      </c>
      <c r="BM406" s="214" t="s">
        <v>592</v>
      </c>
    </row>
    <row r="407" s="2" customFormat="1">
      <c r="A407" s="38"/>
      <c r="B407" s="39"/>
      <c r="C407" s="40"/>
      <c r="D407" s="216" t="s">
        <v>127</v>
      </c>
      <c r="E407" s="40"/>
      <c r="F407" s="217" t="s">
        <v>593</v>
      </c>
      <c r="G407" s="40"/>
      <c r="H407" s="40"/>
      <c r="I407" s="218"/>
      <c r="J407" s="40"/>
      <c r="K407" s="40"/>
      <c r="L407" s="44"/>
      <c r="M407" s="219"/>
      <c r="N407" s="220"/>
      <c r="O407" s="84"/>
      <c r="P407" s="84"/>
      <c r="Q407" s="84"/>
      <c r="R407" s="84"/>
      <c r="S407" s="84"/>
      <c r="T407" s="84"/>
      <c r="U407" s="85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127</v>
      </c>
      <c r="AU407" s="17" t="s">
        <v>82</v>
      </c>
    </row>
    <row r="408" s="2" customFormat="1">
      <c r="A408" s="38"/>
      <c r="B408" s="39"/>
      <c r="C408" s="40"/>
      <c r="D408" s="221" t="s">
        <v>128</v>
      </c>
      <c r="E408" s="40"/>
      <c r="F408" s="222" t="s">
        <v>594</v>
      </c>
      <c r="G408" s="40"/>
      <c r="H408" s="40"/>
      <c r="I408" s="218"/>
      <c r="J408" s="40"/>
      <c r="K408" s="40"/>
      <c r="L408" s="44"/>
      <c r="M408" s="219"/>
      <c r="N408" s="220"/>
      <c r="O408" s="84"/>
      <c r="P408" s="84"/>
      <c r="Q408" s="84"/>
      <c r="R408" s="84"/>
      <c r="S408" s="84"/>
      <c r="T408" s="84"/>
      <c r="U408" s="85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128</v>
      </c>
      <c r="AU408" s="17" t="s">
        <v>82</v>
      </c>
    </row>
    <row r="409" s="13" customFormat="1">
      <c r="A409" s="13"/>
      <c r="B409" s="228"/>
      <c r="C409" s="229"/>
      <c r="D409" s="216" t="s">
        <v>208</v>
      </c>
      <c r="E409" s="230" t="s">
        <v>19</v>
      </c>
      <c r="F409" s="231" t="s">
        <v>209</v>
      </c>
      <c r="G409" s="229"/>
      <c r="H409" s="230" t="s">
        <v>19</v>
      </c>
      <c r="I409" s="232"/>
      <c r="J409" s="229"/>
      <c r="K409" s="229"/>
      <c r="L409" s="233"/>
      <c r="M409" s="234"/>
      <c r="N409" s="235"/>
      <c r="O409" s="235"/>
      <c r="P409" s="235"/>
      <c r="Q409" s="235"/>
      <c r="R409" s="235"/>
      <c r="S409" s="235"/>
      <c r="T409" s="235"/>
      <c r="U409" s="236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7" t="s">
        <v>208</v>
      </c>
      <c r="AU409" s="237" t="s">
        <v>82</v>
      </c>
      <c r="AV409" s="13" t="s">
        <v>80</v>
      </c>
      <c r="AW409" s="13" t="s">
        <v>33</v>
      </c>
      <c r="AX409" s="13" t="s">
        <v>72</v>
      </c>
      <c r="AY409" s="237" t="s">
        <v>117</v>
      </c>
    </row>
    <row r="410" s="13" customFormat="1">
      <c r="A410" s="13"/>
      <c r="B410" s="228"/>
      <c r="C410" s="229"/>
      <c r="D410" s="216" t="s">
        <v>208</v>
      </c>
      <c r="E410" s="230" t="s">
        <v>19</v>
      </c>
      <c r="F410" s="231" t="s">
        <v>225</v>
      </c>
      <c r="G410" s="229"/>
      <c r="H410" s="230" t="s">
        <v>19</v>
      </c>
      <c r="I410" s="232"/>
      <c r="J410" s="229"/>
      <c r="K410" s="229"/>
      <c r="L410" s="233"/>
      <c r="M410" s="234"/>
      <c r="N410" s="235"/>
      <c r="O410" s="235"/>
      <c r="P410" s="235"/>
      <c r="Q410" s="235"/>
      <c r="R410" s="235"/>
      <c r="S410" s="235"/>
      <c r="T410" s="235"/>
      <c r="U410" s="236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7" t="s">
        <v>208</v>
      </c>
      <c r="AU410" s="237" t="s">
        <v>82</v>
      </c>
      <c r="AV410" s="13" t="s">
        <v>80</v>
      </c>
      <c r="AW410" s="13" t="s">
        <v>33</v>
      </c>
      <c r="AX410" s="13" t="s">
        <v>72</v>
      </c>
      <c r="AY410" s="237" t="s">
        <v>117</v>
      </c>
    </row>
    <row r="411" s="13" customFormat="1">
      <c r="A411" s="13"/>
      <c r="B411" s="228"/>
      <c r="C411" s="229"/>
      <c r="D411" s="216" t="s">
        <v>208</v>
      </c>
      <c r="E411" s="230" t="s">
        <v>19</v>
      </c>
      <c r="F411" s="231" t="s">
        <v>595</v>
      </c>
      <c r="G411" s="229"/>
      <c r="H411" s="230" t="s">
        <v>19</v>
      </c>
      <c r="I411" s="232"/>
      <c r="J411" s="229"/>
      <c r="K411" s="229"/>
      <c r="L411" s="233"/>
      <c r="M411" s="234"/>
      <c r="N411" s="235"/>
      <c r="O411" s="235"/>
      <c r="P411" s="235"/>
      <c r="Q411" s="235"/>
      <c r="R411" s="235"/>
      <c r="S411" s="235"/>
      <c r="T411" s="235"/>
      <c r="U411" s="236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7" t="s">
        <v>208</v>
      </c>
      <c r="AU411" s="237" t="s">
        <v>82</v>
      </c>
      <c r="AV411" s="13" t="s">
        <v>80</v>
      </c>
      <c r="AW411" s="13" t="s">
        <v>33</v>
      </c>
      <c r="AX411" s="13" t="s">
        <v>72</v>
      </c>
      <c r="AY411" s="237" t="s">
        <v>117</v>
      </c>
    </row>
    <row r="412" s="14" customFormat="1">
      <c r="A412" s="14"/>
      <c r="B412" s="238"/>
      <c r="C412" s="239"/>
      <c r="D412" s="216" t="s">
        <v>208</v>
      </c>
      <c r="E412" s="240" t="s">
        <v>19</v>
      </c>
      <c r="F412" s="241" t="s">
        <v>596</v>
      </c>
      <c r="G412" s="239"/>
      <c r="H412" s="242">
        <v>1</v>
      </c>
      <c r="I412" s="243"/>
      <c r="J412" s="239"/>
      <c r="K412" s="239"/>
      <c r="L412" s="244"/>
      <c r="M412" s="245"/>
      <c r="N412" s="246"/>
      <c r="O412" s="246"/>
      <c r="P412" s="246"/>
      <c r="Q412" s="246"/>
      <c r="R412" s="246"/>
      <c r="S412" s="246"/>
      <c r="T412" s="246"/>
      <c r="U412" s="247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8" t="s">
        <v>208</v>
      </c>
      <c r="AU412" s="248" t="s">
        <v>82</v>
      </c>
      <c r="AV412" s="14" t="s">
        <v>82</v>
      </c>
      <c r="AW412" s="14" t="s">
        <v>33</v>
      </c>
      <c r="AX412" s="14" t="s">
        <v>72</v>
      </c>
      <c r="AY412" s="248" t="s">
        <v>117</v>
      </c>
    </row>
    <row r="413" s="14" customFormat="1">
      <c r="A413" s="14"/>
      <c r="B413" s="238"/>
      <c r="C413" s="239"/>
      <c r="D413" s="216" t="s">
        <v>208</v>
      </c>
      <c r="E413" s="240" t="s">
        <v>19</v>
      </c>
      <c r="F413" s="241" t="s">
        <v>597</v>
      </c>
      <c r="G413" s="239"/>
      <c r="H413" s="242">
        <v>1</v>
      </c>
      <c r="I413" s="243"/>
      <c r="J413" s="239"/>
      <c r="K413" s="239"/>
      <c r="L413" s="244"/>
      <c r="M413" s="245"/>
      <c r="N413" s="246"/>
      <c r="O413" s="246"/>
      <c r="P413" s="246"/>
      <c r="Q413" s="246"/>
      <c r="R413" s="246"/>
      <c r="S413" s="246"/>
      <c r="T413" s="246"/>
      <c r="U413" s="247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8" t="s">
        <v>208</v>
      </c>
      <c r="AU413" s="248" t="s">
        <v>82</v>
      </c>
      <c r="AV413" s="14" t="s">
        <v>82</v>
      </c>
      <c r="AW413" s="14" t="s">
        <v>33</v>
      </c>
      <c r="AX413" s="14" t="s">
        <v>72</v>
      </c>
      <c r="AY413" s="248" t="s">
        <v>117</v>
      </c>
    </row>
    <row r="414" s="14" customFormat="1">
      <c r="A414" s="14"/>
      <c r="B414" s="238"/>
      <c r="C414" s="239"/>
      <c r="D414" s="216" t="s">
        <v>208</v>
      </c>
      <c r="E414" s="240" t="s">
        <v>19</v>
      </c>
      <c r="F414" s="241" t="s">
        <v>598</v>
      </c>
      <c r="G414" s="239"/>
      <c r="H414" s="242">
        <v>1</v>
      </c>
      <c r="I414" s="243"/>
      <c r="J414" s="239"/>
      <c r="K414" s="239"/>
      <c r="L414" s="244"/>
      <c r="M414" s="245"/>
      <c r="N414" s="246"/>
      <c r="O414" s="246"/>
      <c r="P414" s="246"/>
      <c r="Q414" s="246"/>
      <c r="R414" s="246"/>
      <c r="S414" s="246"/>
      <c r="T414" s="246"/>
      <c r="U414" s="247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8" t="s">
        <v>208</v>
      </c>
      <c r="AU414" s="248" t="s">
        <v>82</v>
      </c>
      <c r="AV414" s="14" t="s">
        <v>82</v>
      </c>
      <c r="AW414" s="14" t="s">
        <v>33</v>
      </c>
      <c r="AX414" s="14" t="s">
        <v>72</v>
      </c>
      <c r="AY414" s="248" t="s">
        <v>117</v>
      </c>
    </row>
    <row r="415" s="2" customFormat="1" ht="24.15" customHeight="1">
      <c r="A415" s="38"/>
      <c r="B415" s="39"/>
      <c r="C415" s="203" t="s">
        <v>599</v>
      </c>
      <c r="D415" s="203" t="s">
        <v>120</v>
      </c>
      <c r="E415" s="204" t="s">
        <v>600</v>
      </c>
      <c r="F415" s="205" t="s">
        <v>601</v>
      </c>
      <c r="G415" s="206" t="s">
        <v>176</v>
      </c>
      <c r="H415" s="207">
        <v>2</v>
      </c>
      <c r="I415" s="208"/>
      <c r="J415" s="209">
        <f>ROUND(I415*H415,2)</f>
        <v>0</v>
      </c>
      <c r="K415" s="205" t="s">
        <v>124</v>
      </c>
      <c r="L415" s="44"/>
      <c r="M415" s="210" t="s">
        <v>19</v>
      </c>
      <c r="N415" s="211" t="s">
        <v>43</v>
      </c>
      <c r="O415" s="84"/>
      <c r="P415" s="212">
        <f>O415*H415</f>
        <v>0</v>
      </c>
      <c r="Q415" s="212">
        <v>1.0000000000000001E-05</v>
      </c>
      <c r="R415" s="212">
        <f>Q415*H415</f>
        <v>2.0000000000000002E-05</v>
      </c>
      <c r="S415" s="212">
        <v>0</v>
      </c>
      <c r="T415" s="212">
        <f>S415*H415</f>
        <v>0</v>
      </c>
      <c r="U415" s="213" t="s">
        <v>19</v>
      </c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14" t="s">
        <v>143</v>
      </c>
      <c r="AT415" s="214" t="s">
        <v>120</v>
      </c>
      <c r="AU415" s="214" t="s">
        <v>82</v>
      </c>
      <c r="AY415" s="17" t="s">
        <v>117</v>
      </c>
      <c r="BE415" s="215">
        <f>IF(N415="základní",J415,0)</f>
        <v>0</v>
      </c>
      <c r="BF415" s="215">
        <f>IF(N415="snížená",J415,0)</f>
        <v>0</v>
      </c>
      <c r="BG415" s="215">
        <f>IF(N415="zákl. přenesená",J415,0)</f>
        <v>0</v>
      </c>
      <c r="BH415" s="215">
        <f>IF(N415="sníž. přenesená",J415,0)</f>
        <v>0</v>
      </c>
      <c r="BI415" s="215">
        <f>IF(N415="nulová",J415,0)</f>
        <v>0</v>
      </c>
      <c r="BJ415" s="17" t="s">
        <v>80</v>
      </c>
      <c r="BK415" s="215">
        <f>ROUND(I415*H415,2)</f>
        <v>0</v>
      </c>
      <c r="BL415" s="17" t="s">
        <v>143</v>
      </c>
      <c r="BM415" s="214" t="s">
        <v>602</v>
      </c>
    </row>
    <row r="416" s="2" customFormat="1">
      <c r="A416" s="38"/>
      <c r="B416" s="39"/>
      <c r="C416" s="40"/>
      <c r="D416" s="216" t="s">
        <v>127</v>
      </c>
      <c r="E416" s="40"/>
      <c r="F416" s="217" t="s">
        <v>603</v>
      </c>
      <c r="G416" s="40"/>
      <c r="H416" s="40"/>
      <c r="I416" s="218"/>
      <c r="J416" s="40"/>
      <c r="K416" s="40"/>
      <c r="L416" s="44"/>
      <c r="M416" s="219"/>
      <c r="N416" s="220"/>
      <c r="O416" s="84"/>
      <c r="P416" s="84"/>
      <c r="Q416" s="84"/>
      <c r="R416" s="84"/>
      <c r="S416" s="84"/>
      <c r="T416" s="84"/>
      <c r="U416" s="85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127</v>
      </c>
      <c r="AU416" s="17" t="s">
        <v>82</v>
      </c>
    </row>
    <row r="417" s="2" customFormat="1">
      <c r="A417" s="38"/>
      <c r="B417" s="39"/>
      <c r="C417" s="40"/>
      <c r="D417" s="221" t="s">
        <v>128</v>
      </c>
      <c r="E417" s="40"/>
      <c r="F417" s="222" t="s">
        <v>604</v>
      </c>
      <c r="G417" s="40"/>
      <c r="H417" s="40"/>
      <c r="I417" s="218"/>
      <c r="J417" s="40"/>
      <c r="K417" s="40"/>
      <c r="L417" s="44"/>
      <c r="M417" s="219"/>
      <c r="N417" s="220"/>
      <c r="O417" s="84"/>
      <c r="P417" s="84"/>
      <c r="Q417" s="84"/>
      <c r="R417" s="84"/>
      <c r="S417" s="84"/>
      <c r="T417" s="84"/>
      <c r="U417" s="85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128</v>
      </c>
      <c r="AU417" s="17" t="s">
        <v>82</v>
      </c>
    </row>
    <row r="418" s="13" customFormat="1">
      <c r="A418" s="13"/>
      <c r="B418" s="228"/>
      <c r="C418" s="229"/>
      <c r="D418" s="216" t="s">
        <v>208</v>
      </c>
      <c r="E418" s="230" t="s">
        <v>19</v>
      </c>
      <c r="F418" s="231" t="s">
        <v>209</v>
      </c>
      <c r="G418" s="229"/>
      <c r="H418" s="230" t="s">
        <v>19</v>
      </c>
      <c r="I418" s="232"/>
      <c r="J418" s="229"/>
      <c r="K418" s="229"/>
      <c r="L418" s="233"/>
      <c r="M418" s="234"/>
      <c r="N418" s="235"/>
      <c r="O418" s="235"/>
      <c r="P418" s="235"/>
      <c r="Q418" s="235"/>
      <c r="R418" s="235"/>
      <c r="S418" s="235"/>
      <c r="T418" s="235"/>
      <c r="U418" s="236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7" t="s">
        <v>208</v>
      </c>
      <c r="AU418" s="237" t="s">
        <v>82</v>
      </c>
      <c r="AV418" s="13" t="s">
        <v>80</v>
      </c>
      <c r="AW418" s="13" t="s">
        <v>33</v>
      </c>
      <c r="AX418" s="13" t="s">
        <v>72</v>
      </c>
      <c r="AY418" s="237" t="s">
        <v>117</v>
      </c>
    </row>
    <row r="419" s="13" customFormat="1">
      <c r="A419" s="13"/>
      <c r="B419" s="228"/>
      <c r="C419" s="229"/>
      <c r="D419" s="216" t="s">
        <v>208</v>
      </c>
      <c r="E419" s="230" t="s">
        <v>19</v>
      </c>
      <c r="F419" s="231" t="s">
        <v>225</v>
      </c>
      <c r="G419" s="229"/>
      <c r="H419" s="230" t="s">
        <v>19</v>
      </c>
      <c r="I419" s="232"/>
      <c r="J419" s="229"/>
      <c r="K419" s="229"/>
      <c r="L419" s="233"/>
      <c r="M419" s="234"/>
      <c r="N419" s="235"/>
      <c r="O419" s="235"/>
      <c r="P419" s="235"/>
      <c r="Q419" s="235"/>
      <c r="R419" s="235"/>
      <c r="S419" s="235"/>
      <c r="T419" s="235"/>
      <c r="U419" s="236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7" t="s">
        <v>208</v>
      </c>
      <c r="AU419" s="237" t="s">
        <v>82</v>
      </c>
      <c r="AV419" s="13" t="s">
        <v>80</v>
      </c>
      <c r="AW419" s="13" t="s">
        <v>33</v>
      </c>
      <c r="AX419" s="13" t="s">
        <v>72</v>
      </c>
      <c r="AY419" s="237" t="s">
        <v>117</v>
      </c>
    </row>
    <row r="420" s="13" customFormat="1">
      <c r="A420" s="13"/>
      <c r="B420" s="228"/>
      <c r="C420" s="229"/>
      <c r="D420" s="216" t="s">
        <v>208</v>
      </c>
      <c r="E420" s="230" t="s">
        <v>19</v>
      </c>
      <c r="F420" s="231" t="s">
        <v>605</v>
      </c>
      <c r="G420" s="229"/>
      <c r="H420" s="230" t="s">
        <v>19</v>
      </c>
      <c r="I420" s="232"/>
      <c r="J420" s="229"/>
      <c r="K420" s="229"/>
      <c r="L420" s="233"/>
      <c r="M420" s="234"/>
      <c r="N420" s="235"/>
      <c r="O420" s="235"/>
      <c r="P420" s="235"/>
      <c r="Q420" s="235"/>
      <c r="R420" s="235"/>
      <c r="S420" s="235"/>
      <c r="T420" s="235"/>
      <c r="U420" s="236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7" t="s">
        <v>208</v>
      </c>
      <c r="AU420" s="237" t="s">
        <v>82</v>
      </c>
      <c r="AV420" s="13" t="s">
        <v>80</v>
      </c>
      <c r="AW420" s="13" t="s">
        <v>33</v>
      </c>
      <c r="AX420" s="13" t="s">
        <v>72</v>
      </c>
      <c r="AY420" s="237" t="s">
        <v>117</v>
      </c>
    </row>
    <row r="421" s="14" customFormat="1">
      <c r="A421" s="14"/>
      <c r="B421" s="238"/>
      <c r="C421" s="239"/>
      <c r="D421" s="216" t="s">
        <v>208</v>
      </c>
      <c r="E421" s="240" t="s">
        <v>19</v>
      </c>
      <c r="F421" s="241" t="s">
        <v>596</v>
      </c>
      <c r="G421" s="239"/>
      <c r="H421" s="242">
        <v>1</v>
      </c>
      <c r="I421" s="243"/>
      <c r="J421" s="239"/>
      <c r="K421" s="239"/>
      <c r="L421" s="244"/>
      <c r="M421" s="245"/>
      <c r="N421" s="246"/>
      <c r="O421" s="246"/>
      <c r="P421" s="246"/>
      <c r="Q421" s="246"/>
      <c r="R421" s="246"/>
      <c r="S421" s="246"/>
      <c r="T421" s="246"/>
      <c r="U421" s="247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8" t="s">
        <v>208</v>
      </c>
      <c r="AU421" s="248" t="s">
        <v>82</v>
      </c>
      <c r="AV421" s="14" t="s">
        <v>82</v>
      </c>
      <c r="AW421" s="14" t="s">
        <v>33</v>
      </c>
      <c r="AX421" s="14" t="s">
        <v>72</v>
      </c>
      <c r="AY421" s="248" t="s">
        <v>117</v>
      </c>
    </row>
    <row r="422" s="14" customFormat="1">
      <c r="A422" s="14"/>
      <c r="B422" s="238"/>
      <c r="C422" s="239"/>
      <c r="D422" s="216" t="s">
        <v>208</v>
      </c>
      <c r="E422" s="240" t="s">
        <v>19</v>
      </c>
      <c r="F422" s="241" t="s">
        <v>597</v>
      </c>
      <c r="G422" s="239"/>
      <c r="H422" s="242">
        <v>1</v>
      </c>
      <c r="I422" s="243"/>
      <c r="J422" s="239"/>
      <c r="K422" s="239"/>
      <c r="L422" s="244"/>
      <c r="M422" s="245"/>
      <c r="N422" s="246"/>
      <c r="O422" s="246"/>
      <c r="P422" s="246"/>
      <c r="Q422" s="246"/>
      <c r="R422" s="246"/>
      <c r="S422" s="246"/>
      <c r="T422" s="246"/>
      <c r="U422" s="247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8" t="s">
        <v>208</v>
      </c>
      <c r="AU422" s="248" t="s">
        <v>82</v>
      </c>
      <c r="AV422" s="14" t="s">
        <v>82</v>
      </c>
      <c r="AW422" s="14" t="s">
        <v>33</v>
      </c>
      <c r="AX422" s="14" t="s">
        <v>72</v>
      </c>
      <c r="AY422" s="248" t="s">
        <v>117</v>
      </c>
    </row>
    <row r="423" s="2" customFormat="1" ht="24.15" customHeight="1">
      <c r="A423" s="38"/>
      <c r="B423" s="39"/>
      <c r="C423" s="249" t="s">
        <v>606</v>
      </c>
      <c r="D423" s="249" t="s">
        <v>341</v>
      </c>
      <c r="E423" s="250" t="s">
        <v>607</v>
      </c>
      <c r="F423" s="251" t="s">
        <v>608</v>
      </c>
      <c r="G423" s="252" t="s">
        <v>176</v>
      </c>
      <c r="H423" s="253">
        <v>2</v>
      </c>
      <c r="I423" s="254"/>
      <c r="J423" s="255">
        <f>ROUND(I423*H423,2)</f>
        <v>0</v>
      </c>
      <c r="K423" s="251" t="s">
        <v>124</v>
      </c>
      <c r="L423" s="256"/>
      <c r="M423" s="257" t="s">
        <v>19</v>
      </c>
      <c r="N423" s="258" t="s">
        <v>43</v>
      </c>
      <c r="O423" s="84"/>
      <c r="P423" s="212">
        <f>O423*H423</f>
        <v>0</v>
      </c>
      <c r="Q423" s="212">
        <v>0.0025000000000000001</v>
      </c>
      <c r="R423" s="212">
        <f>Q423*H423</f>
        <v>0.0050000000000000001</v>
      </c>
      <c r="S423" s="212">
        <v>0</v>
      </c>
      <c r="T423" s="212">
        <f>S423*H423</f>
        <v>0</v>
      </c>
      <c r="U423" s="213" t="s">
        <v>19</v>
      </c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14" t="s">
        <v>167</v>
      </c>
      <c r="AT423" s="214" t="s">
        <v>341</v>
      </c>
      <c r="AU423" s="214" t="s">
        <v>82</v>
      </c>
      <c r="AY423" s="17" t="s">
        <v>117</v>
      </c>
      <c r="BE423" s="215">
        <f>IF(N423="základní",J423,0)</f>
        <v>0</v>
      </c>
      <c r="BF423" s="215">
        <f>IF(N423="snížená",J423,0)</f>
        <v>0</v>
      </c>
      <c r="BG423" s="215">
        <f>IF(N423="zákl. přenesená",J423,0)</f>
        <v>0</v>
      </c>
      <c r="BH423" s="215">
        <f>IF(N423="sníž. přenesená",J423,0)</f>
        <v>0</v>
      </c>
      <c r="BI423" s="215">
        <f>IF(N423="nulová",J423,0)</f>
        <v>0</v>
      </c>
      <c r="BJ423" s="17" t="s">
        <v>80</v>
      </c>
      <c r="BK423" s="215">
        <f>ROUND(I423*H423,2)</f>
        <v>0</v>
      </c>
      <c r="BL423" s="17" t="s">
        <v>143</v>
      </c>
      <c r="BM423" s="214" t="s">
        <v>609</v>
      </c>
    </row>
    <row r="424" s="2" customFormat="1">
      <c r="A424" s="38"/>
      <c r="B424" s="39"/>
      <c r="C424" s="40"/>
      <c r="D424" s="216" t="s">
        <v>127</v>
      </c>
      <c r="E424" s="40"/>
      <c r="F424" s="217" t="s">
        <v>608</v>
      </c>
      <c r="G424" s="40"/>
      <c r="H424" s="40"/>
      <c r="I424" s="218"/>
      <c r="J424" s="40"/>
      <c r="K424" s="40"/>
      <c r="L424" s="44"/>
      <c r="M424" s="219"/>
      <c r="N424" s="220"/>
      <c r="O424" s="84"/>
      <c r="P424" s="84"/>
      <c r="Q424" s="84"/>
      <c r="R424" s="84"/>
      <c r="S424" s="84"/>
      <c r="T424" s="84"/>
      <c r="U424" s="85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127</v>
      </c>
      <c r="AU424" s="17" t="s">
        <v>82</v>
      </c>
    </row>
    <row r="425" s="2" customFormat="1" ht="24.15" customHeight="1">
      <c r="A425" s="38"/>
      <c r="B425" s="39"/>
      <c r="C425" s="249" t="s">
        <v>610</v>
      </c>
      <c r="D425" s="249" t="s">
        <v>341</v>
      </c>
      <c r="E425" s="250" t="s">
        <v>611</v>
      </c>
      <c r="F425" s="251" t="s">
        <v>612</v>
      </c>
      <c r="G425" s="252" t="s">
        <v>176</v>
      </c>
      <c r="H425" s="253">
        <v>2</v>
      </c>
      <c r="I425" s="254"/>
      <c r="J425" s="255">
        <f>ROUND(I425*H425,2)</f>
        <v>0</v>
      </c>
      <c r="K425" s="251" t="s">
        <v>124</v>
      </c>
      <c r="L425" s="256"/>
      <c r="M425" s="257" t="s">
        <v>19</v>
      </c>
      <c r="N425" s="258" t="s">
        <v>43</v>
      </c>
      <c r="O425" s="84"/>
      <c r="P425" s="212">
        <f>O425*H425</f>
        <v>0</v>
      </c>
      <c r="Q425" s="212">
        <v>0.0025999999999999999</v>
      </c>
      <c r="R425" s="212">
        <f>Q425*H425</f>
        <v>0.0051999999999999998</v>
      </c>
      <c r="S425" s="212">
        <v>0</v>
      </c>
      <c r="T425" s="212">
        <f>S425*H425</f>
        <v>0</v>
      </c>
      <c r="U425" s="213" t="s">
        <v>19</v>
      </c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14" t="s">
        <v>167</v>
      </c>
      <c r="AT425" s="214" t="s">
        <v>341</v>
      </c>
      <c r="AU425" s="214" t="s">
        <v>82</v>
      </c>
      <c r="AY425" s="17" t="s">
        <v>117</v>
      </c>
      <c r="BE425" s="215">
        <f>IF(N425="základní",J425,0)</f>
        <v>0</v>
      </c>
      <c r="BF425" s="215">
        <f>IF(N425="snížená",J425,0)</f>
        <v>0</v>
      </c>
      <c r="BG425" s="215">
        <f>IF(N425="zákl. přenesená",J425,0)</f>
        <v>0</v>
      </c>
      <c r="BH425" s="215">
        <f>IF(N425="sníž. přenesená",J425,0)</f>
        <v>0</v>
      </c>
      <c r="BI425" s="215">
        <f>IF(N425="nulová",J425,0)</f>
        <v>0</v>
      </c>
      <c r="BJ425" s="17" t="s">
        <v>80</v>
      </c>
      <c r="BK425" s="215">
        <f>ROUND(I425*H425,2)</f>
        <v>0</v>
      </c>
      <c r="BL425" s="17" t="s">
        <v>143</v>
      </c>
      <c r="BM425" s="214" t="s">
        <v>613</v>
      </c>
    </row>
    <row r="426" s="2" customFormat="1">
      <c r="A426" s="38"/>
      <c r="B426" s="39"/>
      <c r="C426" s="40"/>
      <c r="D426" s="216" t="s">
        <v>127</v>
      </c>
      <c r="E426" s="40"/>
      <c r="F426" s="217" t="s">
        <v>612</v>
      </c>
      <c r="G426" s="40"/>
      <c r="H426" s="40"/>
      <c r="I426" s="218"/>
      <c r="J426" s="40"/>
      <c r="K426" s="40"/>
      <c r="L426" s="44"/>
      <c r="M426" s="219"/>
      <c r="N426" s="220"/>
      <c r="O426" s="84"/>
      <c r="P426" s="84"/>
      <c r="Q426" s="84"/>
      <c r="R426" s="84"/>
      <c r="S426" s="84"/>
      <c r="T426" s="84"/>
      <c r="U426" s="85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127</v>
      </c>
      <c r="AU426" s="17" t="s">
        <v>82</v>
      </c>
    </row>
    <row r="427" s="2" customFormat="1" ht="24.15" customHeight="1">
      <c r="A427" s="38"/>
      <c r="B427" s="39"/>
      <c r="C427" s="249" t="s">
        <v>614</v>
      </c>
      <c r="D427" s="249" t="s">
        <v>341</v>
      </c>
      <c r="E427" s="250" t="s">
        <v>615</v>
      </c>
      <c r="F427" s="251" t="s">
        <v>616</v>
      </c>
      <c r="G427" s="252" t="s">
        <v>176</v>
      </c>
      <c r="H427" s="253">
        <v>1</v>
      </c>
      <c r="I427" s="254"/>
      <c r="J427" s="255">
        <f>ROUND(I427*H427,2)</f>
        <v>0</v>
      </c>
      <c r="K427" s="251" t="s">
        <v>124</v>
      </c>
      <c r="L427" s="256"/>
      <c r="M427" s="257" t="s">
        <v>19</v>
      </c>
      <c r="N427" s="258" t="s">
        <v>43</v>
      </c>
      <c r="O427" s="84"/>
      <c r="P427" s="212">
        <f>O427*H427</f>
        <v>0</v>
      </c>
      <c r="Q427" s="212">
        <v>0.0035000000000000001</v>
      </c>
      <c r="R427" s="212">
        <f>Q427*H427</f>
        <v>0.0035000000000000001</v>
      </c>
      <c r="S427" s="212">
        <v>0</v>
      </c>
      <c r="T427" s="212">
        <f>S427*H427</f>
        <v>0</v>
      </c>
      <c r="U427" s="213" t="s">
        <v>19</v>
      </c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14" t="s">
        <v>167</v>
      </c>
      <c r="AT427" s="214" t="s">
        <v>341</v>
      </c>
      <c r="AU427" s="214" t="s">
        <v>82</v>
      </c>
      <c r="AY427" s="17" t="s">
        <v>117</v>
      </c>
      <c r="BE427" s="215">
        <f>IF(N427="základní",J427,0)</f>
        <v>0</v>
      </c>
      <c r="BF427" s="215">
        <f>IF(N427="snížená",J427,0)</f>
        <v>0</v>
      </c>
      <c r="BG427" s="215">
        <f>IF(N427="zákl. přenesená",J427,0)</f>
        <v>0</v>
      </c>
      <c r="BH427" s="215">
        <f>IF(N427="sníž. přenesená",J427,0)</f>
        <v>0</v>
      </c>
      <c r="BI427" s="215">
        <f>IF(N427="nulová",J427,0)</f>
        <v>0</v>
      </c>
      <c r="BJ427" s="17" t="s">
        <v>80</v>
      </c>
      <c r="BK427" s="215">
        <f>ROUND(I427*H427,2)</f>
        <v>0</v>
      </c>
      <c r="BL427" s="17" t="s">
        <v>143</v>
      </c>
      <c r="BM427" s="214" t="s">
        <v>617</v>
      </c>
    </row>
    <row r="428" s="2" customFormat="1">
      <c r="A428" s="38"/>
      <c r="B428" s="39"/>
      <c r="C428" s="40"/>
      <c r="D428" s="216" t="s">
        <v>127</v>
      </c>
      <c r="E428" s="40"/>
      <c r="F428" s="217" t="s">
        <v>616</v>
      </c>
      <c r="G428" s="40"/>
      <c r="H428" s="40"/>
      <c r="I428" s="218"/>
      <c r="J428" s="40"/>
      <c r="K428" s="40"/>
      <c r="L428" s="44"/>
      <c r="M428" s="219"/>
      <c r="N428" s="220"/>
      <c r="O428" s="84"/>
      <c r="P428" s="84"/>
      <c r="Q428" s="84"/>
      <c r="R428" s="84"/>
      <c r="S428" s="84"/>
      <c r="T428" s="84"/>
      <c r="U428" s="85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127</v>
      </c>
      <c r="AU428" s="17" t="s">
        <v>82</v>
      </c>
    </row>
    <row r="429" s="2" customFormat="1" ht="24.15" customHeight="1">
      <c r="A429" s="38"/>
      <c r="B429" s="39"/>
      <c r="C429" s="203" t="s">
        <v>618</v>
      </c>
      <c r="D429" s="203" t="s">
        <v>120</v>
      </c>
      <c r="E429" s="204" t="s">
        <v>619</v>
      </c>
      <c r="F429" s="205" t="s">
        <v>620</v>
      </c>
      <c r="G429" s="206" t="s">
        <v>176</v>
      </c>
      <c r="H429" s="207">
        <v>2</v>
      </c>
      <c r="I429" s="208"/>
      <c r="J429" s="209">
        <f>ROUND(I429*H429,2)</f>
        <v>0</v>
      </c>
      <c r="K429" s="205" t="s">
        <v>124</v>
      </c>
      <c r="L429" s="44"/>
      <c r="M429" s="210" t="s">
        <v>19</v>
      </c>
      <c r="N429" s="211" t="s">
        <v>43</v>
      </c>
      <c r="O429" s="84"/>
      <c r="P429" s="212">
        <f>O429*H429</f>
        <v>0</v>
      </c>
      <c r="Q429" s="212">
        <v>0.11241</v>
      </c>
      <c r="R429" s="212">
        <f>Q429*H429</f>
        <v>0.22481999999999999</v>
      </c>
      <c r="S429" s="212">
        <v>0</v>
      </c>
      <c r="T429" s="212">
        <f>S429*H429</f>
        <v>0</v>
      </c>
      <c r="U429" s="213" t="s">
        <v>19</v>
      </c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14" t="s">
        <v>143</v>
      </c>
      <c r="AT429" s="214" t="s">
        <v>120</v>
      </c>
      <c r="AU429" s="214" t="s">
        <v>82</v>
      </c>
      <c r="AY429" s="17" t="s">
        <v>117</v>
      </c>
      <c r="BE429" s="215">
        <f>IF(N429="základní",J429,0)</f>
        <v>0</v>
      </c>
      <c r="BF429" s="215">
        <f>IF(N429="snížená",J429,0)</f>
        <v>0</v>
      </c>
      <c r="BG429" s="215">
        <f>IF(N429="zákl. přenesená",J429,0)</f>
        <v>0</v>
      </c>
      <c r="BH429" s="215">
        <f>IF(N429="sníž. přenesená",J429,0)</f>
        <v>0</v>
      </c>
      <c r="BI429" s="215">
        <f>IF(N429="nulová",J429,0)</f>
        <v>0</v>
      </c>
      <c r="BJ429" s="17" t="s">
        <v>80</v>
      </c>
      <c r="BK429" s="215">
        <f>ROUND(I429*H429,2)</f>
        <v>0</v>
      </c>
      <c r="BL429" s="17" t="s">
        <v>143</v>
      </c>
      <c r="BM429" s="214" t="s">
        <v>621</v>
      </c>
    </row>
    <row r="430" s="2" customFormat="1">
      <c r="A430" s="38"/>
      <c r="B430" s="39"/>
      <c r="C430" s="40"/>
      <c r="D430" s="216" t="s">
        <v>127</v>
      </c>
      <c r="E430" s="40"/>
      <c r="F430" s="217" t="s">
        <v>622</v>
      </c>
      <c r="G430" s="40"/>
      <c r="H430" s="40"/>
      <c r="I430" s="218"/>
      <c r="J430" s="40"/>
      <c r="K430" s="40"/>
      <c r="L430" s="44"/>
      <c r="M430" s="219"/>
      <c r="N430" s="220"/>
      <c r="O430" s="84"/>
      <c r="P430" s="84"/>
      <c r="Q430" s="84"/>
      <c r="R430" s="84"/>
      <c r="S430" s="84"/>
      <c r="T430" s="84"/>
      <c r="U430" s="85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127</v>
      </c>
      <c r="AU430" s="17" t="s">
        <v>82</v>
      </c>
    </row>
    <row r="431" s="2" customFormat="1">
      <c r="A431" s="38"/>
      <c r="B431" s="39"/>
      <c r="C431" s="40"/>
      <c r="D431" s="221" t="s">
        <v>128</v>
      </c>
      <c r="E431" s="40"/>
      <c r="F431" s="222" t="s">
        <v>623</v>
      </c>
      <c r="G431" s="40"/>
      <c r="H431" s="40"/>
      <c r="I431" s="218"/>
      <c r="J431" s="40"/>
      <c r="K431" s="40"/>
      <c r="L431" s="44"/>
      <c r="M431" s="219"/>
      <c r="N431" s="220"/>
      <c r="O431" s="84"/>
      <c r="P431" s="84"/>
      <c r="Q431" s="84"/>
      <c r="R431" s="84"/>
      <c r="S431" s="84"/>
      <c r="T431" s="84"/>
      <c r="U431" s="85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128</v>
      </c>
      <c r="AU431" s="17" t="s">
        <v>82</v>
      </c>
    </row>
    <row r="432" s="13" customFormat="1">
      <c r="A432" s="13"/>
      <c r="B432" s="228"/>
      <c r="C432" s="229"/>
      <c r="D432" s="216" t="s">
        <v>208</v>
      </c>
      <c r="E432" s="230" t="s">
        <v>19</v>
      </c>
      <c r="F432" s="231" t="s">
        <v>209</v>
      </c>
      <c r="G432" s="229"/>
      <c r="H432" s="230" t="s">
        <v>19</v>
      </c>
      <c r="I432" s="232"/>
      <c r="J432" s="229"/>
      <c r="K432" s="229"/>
      <c r="L432" s="233"/>
      <c r="M432" s="234"/>
      <c r="N432" s="235"/>
      <c r="O432" s="235"/>
      <c r="P432" s="235"/>
      <c r="Q432" s="235"/>
      <c r="R432" s="235"/>
      <c r="S432" s="235"/>
      <c r="T432" s="235"/>
      <c r="U432" s="236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7" t="s">
        <v>208</v>
      </c>
      <c r="AU432" s="237" t="s">
        <v>82</v>
      </c>
      <c r="AV432" s="13" t="s">
        <v>80</v>
      </c>
      <c r="AW432" s="13" t="s">
        <v>33</v>
      </c>
      <c r="AX432" s="13" t="s">
        <v>72</v>
      </c>
      <c r="AY432" s="237" t="s">
        <v>117</v>
      </c>
    </row>
    <row r="433" s="13" customFormat="1">
      <c r="A433" s="13"/>
      <c r="B433" s="228"/>
      <c r="C433" s="229"/>
      <c r="D433" s="216" t="s">
        <v>208</v>
      </c>
      <c r="E433" s="230" t="s">
        <v>19</v>
      </c>
      <c r="F433" s="231" t="s">
        <v>225</v>
      </c>
      <c r="G433" s="229"/>
      <c r="H433" s="230" t="s">
        <v>19</v>
      </c>
      <c r="I433" s="232"/>
      <c r="J433" s="229"/>
      <c r="K433" s="229"/>
      <c r="L433" s="233"/>
      <c r="M433" s="234"/>
      <c r="N433" s="235"/>
      <c r="O433" s="235"/>
      <c r="P433" s="235"/>
      <c r="Q433" s="235"/>
      <c r="R433" s="235"/>
      <c r="S433" s="235"/>
      <c r="T433" s="235"/>
      <c r="U433" s="236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7" t="s">
        <v>208</v>
      </c>
      <c r="AU433" s="237" t="s">
        <v>82</v>
      </c>
      <c r="AV433" s="13" t="s">
        <v>80</v>
      </c>
      <c r="AW433" s="13" t="s">
        <v>33</v>
      </c>
      <c r="AX433" s="13" t="s">
        <v>72</v>
      </c>
      <c r="AY433" s="237" t="s">
        <v>117</v>
      </c>
    </row>
    <row r="434" s="13" customFormat="1">
      <c r="A434" s="13"/>
      <c r="B434" s="228"/>
      <c r="C434" s="229"/>
      <c r="D434" s="216" t="s">
        <v>208</v>
      </c>
      <c r="E434" s="230" t="s">
        <v>19</v>
      </c>
      <c r="F434" s="231" t="s">
        <v>624</v>
      </c>
      <c r="G434" s="229"/>
      <c r="H434" s="230" t="s">
        <v>19</v>
      </c>
      <c r="I434" s="232"/>
      <c r="J434" s="229"/>
      <c r="K434" s="229"/>
      <c r="L434" s="233"/>
      <c r="M434" s="234"/>
      <c r="N434" s="235"/>
      <c r="O434" s="235"/>
      <c r="P434" s="235"/>
      <c r="Q434" s="235"/>
      <c r="R434" s="235"/>
      <c r="S434" s="235"/>
      <c r="T434" s="235"/>
      <c r="U434" s="236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7" t="s">
        <v>208</v>
      </c>
      <c r="AU434" s="237" t="s">
        <v>82</v>
      </c>
      <c r="AV434" s="13" t="s">
        <v>80</v>
      </c>
      <c r="AW434" s="13" t="s">
        <v>33</v>
      </c>
      <c r="AX434" s="13" t="s">
        <v>72</v>
      </c>
      <c r="AY434" s="237" t="s">
        <v>117</v>
      </c>
    </row>
    <row r="435" s="14" customFormat="1">
      <c r="A435" s="14"/>
      <c r="B435" s="238"/>
      <c r="C435" s="239"/>
      <c r="D435" s="216" t="s">
        <v>208</v>
      </c>
      <c r="E435" s="240" t="s">
        <v>19</v>
      </c>
      <c r="F435" s="241" t="s">
        <v>625</v>
      </c>
      <c r="G435" s="239"/>
      <c r="H435" s="242">
        <v>1</v>
      </c>
      <c r="I435" s="243"/>
      <c r="J435" s="239"/>
      <c r="K435" s="239"/>
      <c r="L435" s="244"/>
      <c r="M435" s="245"/>
      <c r="N435" s="246"/>
      <c r="O435" s="246"/>
      <c r="P435" s="246"/>
      <c r="Q435" s="246"/>
      <c r="R435" s="246"/>
      <c r="S435" s="246"/>
      <c r="T435" s="246"/>
      <c r="U435" s="247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8" t="s">
        <v>208</v>
      </c>
      <c r="AU435" s="248" t="s">
        <v>82</v>
      </c>
      <c r="AV435" s="14" t="s">
        <v>82</v>
      </c>
      <c r="AW435" s="14" t="s">
        <v>33</v>
      </c>
      <c r="AX435" s="14" t="s">
        <v>72</v>
      </c>
      <c r="AY435" s="248" t="s">
        <v>117</v>
      </c>
    </row>
    <row r="436" s="14" customFormat="1">
      <c r="A436" s="14"/>
      <c r="B436" s="238"/>
      <c r="C436" s="239"/>
      <c r="D436" s="216" t="s">
        <v>208</v>
      </c>
      <c r="E436" s="240" t="s">
        <v>19</v>
      </c>
      <c r="F436" s="241" t="s">
        <v>598</v>
      </c>
      <c r="G436" s="239"/>
      <c r="H436" s="242">
        <v>1</v>
      </c>
      <c r="I436" s="243"/>
      <c r="J436" s="239"/>
      <c r="K436" s="239"/>
      <c r="L436" s="244"/>
      <c r="M436" s="245"/>
      <c r="N436" s="246"/>
      <c r="O436" s="246"/>
      <c r="P436" s="246"/>
      <c r="Q436" s="246"/>
      <c r="R436" s="246"/>
      <c r="S436" s="246"/>
      <c r="T436" s="246"/>
      <c r="U436" s="247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8" t="s">
        <v>208</v>
      </c>
      <c r="AU436" s="248" t="s">
        <v>82</v>
      </c>
      <c r="AV436" s="14" t="s">
        <v>82</v>
      </c>
      <c r="AW436" s="14" t="s">
        <v>33</v>
      </c>
      <c r="AX436" s="14" t="s">
        <v>72</v>
      </c>
      <c r="AY436" s="248" t="s">
        <v>117</v>
      </c>
    </row>
    <row r="437" s="2" customFormat="1" ht="21.75" customHeight="1">
      <c r="A437" s="38"/>
      <c r="B437" s="39"/>
      <c r="C437" s="249" t="s">
        <v>626</v>
      </c>
      <c r="D437" s="249" t="s">
        <v>341</v>
      </c>
      <c r="E437" s="250" t="s">
        <v>627</v>
      </c>
      <c r="F437" s="251" t="s">
        <v>628</v>
      </c>
      <c r="G437" s="252" t="s">
        <v>176</v>
      </c>
      <c r="H437" s="253">
        <v>2</v>
      </c>
      <c r="I437" s="254"/>
      <c r="J437" s="255">
        <f>ROUND(I437*H437,2)</f>
        <v>0</v>
      </c>
      <c r="K437" s="251" t="s">
        <v>124</v>
      </c>
      <c r="L437" s="256"/>
      <c r="M437" s="257" t="s">
        <v>19</v>
      </c>
      <c r="N437" s="258" t="s">
        <v>43</v>
      </c>
      <c r="O437" s="84"/>
      <c r="P437" s="212">
        <f>O437*H437</f>
        <v>0</v>
      </c>
      <c r="Q437" s="212">
        <v>0.0061000000000000004</v>
      </c>
      <c r="R437" s="212">
        <f>Q437*H437</f>
        <v>0.012200000000000001</v>
      </c>
      <c r="S437" s="212">
        <v>0</v>
      </c>
      <c r="T437" s="212">
        <f>S437*H437</f>
        <v>0</v>
      </c>
      <c r="U437" s="213" t="s">
        <v>19</v>
      </c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14" t="s">
        <v>167</v>
      </c>
      <c r="AT437" s="214" t="s">
        <v>341</v>
      </c>
      <c r="AU437" s="214" t="s">
        <v>82</v>
      </c>
      <c r="AY437" s="17" t="s">
        <v>117</v>
      </c>
      <c r="BE437" s="215">
        <f>IF(N437="základní",J437,0)</f>
        <v>0</v>
      </c>
      <c r="BF437" s="215">
        <f>IF(N437="snížená",J437,0)</f>
        <v>0</v>
      </c>
      <c r="BG437" s="215">
        <f>IF(N437="zákl. přenesená",J437,0)</f>
        <v>0</v>
      </c>
      <c r="BH437" s="215">
        <f>IF(N437="sníž. přenesená",J437,0)</f>
        <v>0</v>
      </c>
      <c r="BI437" s="215">
        <f>IF(N437="nulová",J437,0)</f>
        <v>0</v>
      </c>
      <c r="BJ437" s="17" t="s">
        <v>80</v>
      </c>
      <c r="BK437" s="215">
        <f>ROUND(I437*H437,2)</f>
        <v>0</v>
      </c>
      <c r="BL437" s="17" t="s">
        <v>143</v>
      </c>
      <c r="BM437" s="214" t="s">
        <v>629</v>
      </c>
    </row>
    <row r="438" s="2" customFormat="1">
      <c r="A438" s="38"/>
      <c r="B438" s="39"/>
      <c r="C438" s="40"/>
      <c r="D438" s="216" t="s">
        <v>127</v>
      </c>
      <c r="E438" s="40"/>
      <c r="F438" s="217" t="s">
        <v>628</v>
      </c>
      <c r="G438" s="40"/>
      <c r="H438" s="40"/>
      <c r="I438" s="218"/>
      <c r="J438" s="40"/>
      <c r="K438" s="40"/>
      <c r="L438" s="44"/>
      <c r="M438" s="219"/>
      <c r="N438" s="220"/>
      <c r="O438" s="84"/>
      <c r="P438" s="84"/>
      <c r="Q438" s="84"/>
      <c r="R438" s="84"/>
      <c r="S438" s="84"/>
      <c r="T438" s="84"/>
      <c r="U438" s="85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127</v>
      </c>
      <c r="AU438" s="17" t="s">
        <v>82</v>
      </c>
    </row>
    <row r="439" s="2" customFormat="1" ht="33" customHeight="1">
      <c r="A439" s="38"/>
      <c r="B439" s="39"/>
      <c r="C439" s="203" t="s">
        <v>630</v>
      </c>
      <c r="D439" s="203" t="s">
        <v>120</v>
      </c>
      <c r="E439" s="204" t="s">
        <v>631</v>
      </c>
      <c r="F439" s="205" t="s">
        <v>632</v>
      </c>
      <c r="G439" s="206" t="s">
        <v>287</v>
      </c>
      <c r="H439" s="207">
        <v>44.799999999999997</v>
      </c>
      <c r="I439" s="208"/>
      <c r="J439" s="209">
        <f>ROUND(I439*H439,2)</f>
        <v>0</v>
      </c>
      <c r="K439" s="205" t="s">
        <v>124</v>
      </c>
      <c r="L439" s="44"/>
      <c r="M439" s="210" t="s">
        <v>19</v>
      </c>
      <c r="N439" s="211" t="s">
        <v>43</v>
      </c>
      <c r="O439" s="84"/>
      <c r="P439" s="212">
        <f>O439*H439</f>
        <v>0</v>
      </c>
      <c r="Q439" s="212">
        <v>0.0020100000000000001</v>
      </c>
      <c r="R439" s="212">
        <f>Q439*H439</f>
        <v>0.090048000000000003</v>
      </c>
      <c r="S439" s="212">
        <v>0</v>
      </c>
      <c r="T439" s="212">
        <f>S439*H439</f>
        <v>0</v>
      </c>
      <c r="U439" s="213" t="s">
        <v>19</v>
      </c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14" t="s">
        <v>143</v>
      </c>
      <c r="AT439" s="214" t="s">
        <v>120</v>
      </c>
      <c r="AU439" s="214" t="s">
        <v>82</v>
      </c>
      <c r="AY439" s="17" t="s">
        <v>117</v>
      </c>
      <c r="BE439" s="215">
        <f>IF(N439="základní",J439,0)</f>
        <v>0</v>
      </c>
      <c r="BF439" s="215">
        <f>IF(N439="snížená",J439,0)</f>
        <v>0</v>
      </c>
      <c r="BG439" s="215">
        <f>IF(N439="zákl. přenesená",J439,0)</f>
        <v>0</v>
      </c>
      <c r="BH439" s="215">
        <f>IF(N439="sníž. přenesená",J439,0)</f>
        <v>0</v>
      </c>
      <c r="BI439" s="215">
        <f>IF(N439="nulová",J439,0)</f>
        <v>0</v>
      </c>
      <c r="BJ439" s="17" t="s">
        <v>80</v>
      </c>
      <c r="BK439" s="215">
        <f>ROUND(I439*H439,2)</f>
        <v>0</v>
      </c>
      <c r="BL439" s="17" t="s">
        <v>143</v>
      </c>
      <c r="BM439" s="214" t="s">
        <v>633</v>
      </c>
    </row>
    <row r="440" s="2" customFormat="1">
      <c r="A440" s="38"/>
      <c r="B440" s="39"/>
      <c r="C440" s="40"/>
      <c r="D440" s="216" t="s">
        <v>127</v>
      </c>
      <c r="E440" s="40"/>
      <c r="F440" s="217" t="s">
        <v>634</v>
      </c>
      <c r="G440" s="40"/>
      <c r="H440" s="40"/>
      <c r="I440" s="218"/>
      <c r="J440" s="40"/>
      <c r="K440" s="40"/>
      <c r="L440" s="44"/>
      <c r="M440" s="219"/>
      <c r="N440" s="220"/>
      <c r="O440" s="84"/>
      <c r="P440" s="84"/>
      <c r="Q440" s="84"/>
      <c r="R440" s="84"/>
      <c r="S440" s="84"/>
      <c r="T440" s="84"/>
      <c r="U440" s="85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T440" s="17" t="s">
        <v>127</v>
      </c>
      <c r="AU440" s="17" t="s">
        <v>82</v>
      </c>
    </row>
    <row r="441" s="2" customFormat="1">
      <c r="A441" s="38"/>
      <c r="B441" s="39"/>
      <c r="C441" s="40"/>
      <c r="D441" s="221" t="s">
        <v>128</v>
      </c>
      <c r="E441" s="40"/>
      <c r="F441" s="222" t="s">
        <v>635</v>
      </c>
      <c r="G441" s="40"/>
      <c r="H441" s="40"/>
      <c r="I441" s="218"/>
      <c r="J441" s="40"/>
      <c r="K441" s="40"/>
      <c r="L441" s="44"/>
      <c r="M441" s="219"/>
      <c r="N441" s="220"/>
      <c r="O441" s="84"/>
      <c r="P441" s="84"/>
      <c r="Q441" s="84"/>
      <c r="R441" s="84"/>
      <c r="S441" s="84"/>
      <c r="T441" s="84"/>
      <c r="U441" s="85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128</v>
      </c>
      <c r="AU441" s="17" t="s">
        <v>82</v>
      </c>
    </row>
    <row r="442" s="13" customFormat="1">
      <c r="A442" s="13"/>
      <c r="B442" s="228"/>
      <c r="C442" s="229"/>
      <c r="D442" s="216" t="s">
        <v>208</v>
      </c>
      <c r="E442" s="230" t="s">
        <v>19</v>
      </c>
      <c r="F442" s="231" t="s">
        <v>209</v>
      </c>
      <c r="G442" s="229"/>
      <c r="H442" s="230" t="s">
        <v>19</v>
      </c>
      <c r="I442" s="232"/>
      <c r="J442" s="229"/>
      <c r="K442" s="229"/>
      <c r="L442" s="233"/>
      <c r="M442" s="234"/>
      <c r="N442" s="235"/>
      <c r="O442" s="235"/>
      <c r="P442" s="235"/>
      <c r="Q442" s="235"/>
      <c r="R442" s="235"/>
      <c r="S442" s="235"/>
      <c r="T442" s="235"/>
      <c r="U442" s="236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7" t="s">
        <v>208</v>
      </c>
      <c r="AU442" s="237" t="s">
        <v>82</v>
      </c>
      <c r="AV442" s="13" t="s">
        <v>80</v>
      </c>
      <c r="AW442" s="13" t="s">
        <v>33</v>
      </c>
      <c r="AX442" s="13" t="s">
        <v>72</v>
      </c>
      <c r="AY442" s="237" t="s">
        <v>117</v>
      </c>
    </row>
    <row r="443" s="13" customFormat="1">
      <c r="A443" s="13"/>
      <c r="B443" s="228"/>
      <c r="C443" s="229"/>
      <c r="D443" s="216" t="s">
        <v>208</v>
      </c>
      <c r="E443" s="230" t="s">
        <v>19</v>
      </c>
      <c r="F443" s="231" t="s">
        <v>566</v>
      </c>
      <c r="G443" s="229"/>
      <c r="H443" s="230" t="s">
        <v>19</v>
      </c>
      <c r="I443" s="232"/>
      <c r="J443" s="229"/>
      <c r="K443" s="229"/>
      <c r="L443" s="233"/>
      <c r="M443" s="234"/>
      <c r="N443" s="235"/>
      <c r="O443" s="235"/>
      <c r="P443" s="235"/>
      <c r="Q443" s="235"/>
      <c r="R443" s="235"/>
      <c r="S443" s="235"/>
      <c r="T443" s="235"/>
      <c r="U443" s="236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7" t="s">
        <v>208</v>
      </c>
      <c r="AU443" s="237" t="s">
        <v>82</v>
      </c>
      <c r="AV443" s="13" t="s">
        <v>80</v>
      </c>
      <c r="AW443" s="13" t="s">
        <v>33</v>
      </c>
      <c r="AX443" s="13" t="s">
        <v>72</v>
      </c>
      <c r="AY443" s="237" t="s">
        <v>117</v>
      </c>
    </row>
    <row r="444" s="14" customFormat="1">
      <c r="A444" s="14"/>
      <c r="B444" s="238"/>
      <c r="C444" s="239"/>
      <c r="D444" s="216" t="s">
        <v>208</v>
      </c>
      <c r="E444" s="240" t="s">
        <v>19</v>
      </c>
      <c r="F444" s="241" t="s">
        <v>636</v>
      </c>
      <c r="G444" s="239"/>
      <c r="H444" s="242">
        <v>44.799999999999997</v>
      </c>
      <c r="I444" s="243"/>
      <c r="J444" s="239"/>
      <c r="K444" s="239"/>
      <c r="L444" s="244"/>
      <c r="M444" s="245"/>
      <c r="N444" s="246"/>
      <c r="O444" s="246"/>
      <c r="P444" s="246"/>
      <c r="Q444" s="246"/>
      <c r="R444" s="246"/>
      <c r="S444" s="246"/>
      <c r="T444" s="246"/>
      <c r="U444" s="247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8" t="s">
        <v>208</v>
      </c>
      <c r="AU444" s="248" t="s">
        <v>82</v>
      </c>
      <c r="AV444" s="14" t="s">
        <v>82</v>
      </c>
      <c r="AW444" s="14" t="s">
        <v>33</v>
      </c>
      <c r="AX444" s="14" t="s">
        <v>72</v>
      </c>
      <c r="AY444" s="248" t="s">
        <v>117</v>
      </c>
    </row>
    <row r="445" s="2" customFormat="1" ht="24.15" customHeight="1">
      <c r="A445" s="38"/>
      <c r="B445" s="39"/>
      <c r="C445" s="203" t="s">
        <v>637</v>
      </c>
      <c r="D445" s="203" t="s">
        <v>120</v>
      </c>
      <c r="E445" s="204" t="s">
        <v>638</v>
      </c>
      <c r="F445" s="205" t="s">
        <v>639</v>
      </c>
      <c r="G445" s="206" t="s">
        <v>287</v>
      </c>
      <c r="H445" s="207">
        <v>67.560000000000002</v>
      </c>
      <c r="I445" s="208"/>
      <c r="J445" s="209">
        <f>ROUND(I445*H445,2)</f>
        <v>0</v>
      </c>
      <c r="K445" s="205" t="s">
        <v>124</v>
      </c>
      <c r="L445" s="44"/>
      <c r="M445" s="210" t="s">
        <v>19</v>
      </c>
      <c r="N445" s="211" t="s">
        <v>43</v>
      </c>
      <c r="O445" s="84"/>
      <c r="P445" s="212">
        <f>O445*H445</f>
        <v>0</v>
      </c>
      <c r="Q445" s="212">
        <v>0.20219000000000001</v>
      </c>
      <c r="R445" s="212">
        <f>Q445*H445</f>
        <v>13.6599564</v>
      </c>
      <c r="S445" s="212">
        <v>0</v>
      </c>
      <c r="T445" s="212">
        <f>S445*H445</f>
        <v>0</v>
      </c>
      <c r="U445" s="213" t="s">
        <v>19</v>
      </c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14" t="s">
        <v>143</v>
      </c>
      <c r="AT445" s="214" t="s">
        <v>120</v>
      </c>
      <c r="AU445" s="214" t="s">
        <v>82</v>
      </c>
      <c r="AY445" s="17" t="s">
        <v>117</v>
      </c>
      <c r="BE445" s="215">
        <f>IF(N445="základní",J445,0)</f>
        <v>0</v>
      </c>
      <c r="BF445" s="215">
        <f>IF(N445="snížená",J445,0)</f>
        <v>0</v>
      </c>
      <c r="BG445" s="215">
        <f>IF(N445="zákl. přenesená",J445,0)</f>
        <v>0</v>
      </c>
      <c r="BH445" s="215">
        <f>IF(N445="sníž. přenesená",J445,0)</f>
        <v>0</v>
      </c>
      <c r="BI445" s="215">
        <f>IF(N445="nulová",J445,0)</f>
        <v>0</v>
      </c>
      <c r="BJ445" s="17" t="s">
        <v>80</v>
      </c>
      <c r="BK445" s="215">
        <f>ROUND(I445*H445,2)</f>
        <v>0</v>
      </c>
      <c r="BL445" s="17" t="s">
        <v>143</v>
      </c>
      <c r="BM445" s="214" t="s">
        <v>640</v>
      </c>
    </row>
    <row r="446" s="2" customFormat="1">
      <c r="A446" s="38"/>
      <c r="B446" s="39"/>
      <c r="C446" s="40"/>
      <c r="D446" s="216" t="s">
        <v>127</v>
      </c>
      <c r="E446" s="40"/>
      <c r="F446" s="217" t="s">
        <v>641</v>
      </c>
      <c r="G446" s="40"/>
      <c r="H446" s="40"/>
      <c r="I446" s="218"/>
      <c r="J446" s="40"/>
      <c r="K446" s="40"/>
      <c r="L446" s="44"/>
      <c r="M446" s="219"/>
      <c r="N446" s="220"/>
      <c r="O446" s="84"/>
      <c r="P446" s="84"/>
      <c r="Q446" s="84"/>
      <c r="R446" s="84"/>
      <c r="S446" s="84"/>
      <c r="T446" s="84"/>
      <c r="U446" s="85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127</v>
      </c>
      <c r="AU446" s="17" t="s">
        <v>82</v>
      </c>
    </row>
    <row r="447" s="2" customFormat="1">
      <c r="A447" s="38"/>
      <c r="B447" s="39"/>
      <c r="C447" s="40"/>
      <c r="D447" s="221" t="s">
        <v>128</v>
      </c>
      <c r="E447" s="40"/>
      <c r="F447" s="222" t="s">
        <v>642</v>
      </c>
      <c r="G447" s="40"/>
      <c r="H447" s="40"/>
      <c r="I447" s="218"/>
      <c r="J447" s="40"/>
      <c r="K447" s="40"/>
      <c r="L447" s="44"/>
      <c r="M447" s="219"/>
      <c r="N447" s="220"/>
      <c r="O447" s="84"/>
      <c r="P447" s="84"/>
      <c r="Q447" s="84"/>
      <c r="R447" s="84"/>
      <c r="S447" s="84"/>
      <c r="T447" s="84"/>
      <c r="U447" s="85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128</v>
      </c>
      <c r="AU447" s="17" t="s">
        <v>82</v>
      </c>
    </row>
    <row r="448" s="13" customFormat="1">
      <c r="A448" s="13"/>
      <c r="B448" s="228"/>
      <c r="C448" s="229"/>
      <c r="D448" s="216" t="s">
        <v>208</v>
      </c>
      <c r="E448" s="230" t="s">
        <v>19</v>
      </c>
      <c r="F448" s="231" t="s">
        <v>209</v>
      </c>
      <c r="G448" s="229"/>
      <c r="H448" s="230" t="s">
        <v>19</v>
      </c>
      <c r="I448" s="232"/>
      <c r="J448" s="229"/>
      <c r="K448" s="229"/>
      <c r="L448" s="233"/>
      <c r="M448" s="234"/>
      <c r="N448" s="235"/>
      <c r="O448" s="235"/>
      <c r="P448" s="235"/>
      <c r="Q448" s="235"/>
      <c r="R448" s="235"/>
      <c r="S448" s="235"/>
      <c r="T448" s="235"/>
      <c r="U448" s="236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7" t="s">
        <v>208</v>
      </c>
      <c r="AU448" s="237" t="s">
        <v>82</v>
      </c>
      <c r="AV448" s="13" t="s">
        <v>80</v>
      </c>
      <c r="AW448" s="13" t="s">
        <v>33</v>
      </c>
      <c r="AX448" s="13" t="s">
        <v>72</v>
      </c>
      <c r="AY448" s="237" t="s">
        <v>117</v>
      </c>
    </row>
    <row r="449" s="13" customFormat="1">
      <c r="A449" s="13"/>
      <c r="B449" s="228"/>
      <c r="C449" s="229"/>
      <c r="D449" s="216" t="s">
        <v>208</v>
      </c>
      <c r="E449" s="230" t="s">
        <v>19</v>
      </c>
      <c r="F449" s="231" t="s">
        <v>566</v>
      </c>
      <c r="G449" s="229"/>
      <c r="H449" s="230" t="s">
        <v>19</v>
      </c>
      <c r="I449" s="232"/>
      <c r="J449" s="229"/>
      <c r="K449" s="229"/>
      <c r="L449" s="233"/>
      <c r="M449" s="234"/>
      <c r="N449" s="235"/>
      <c r="O449" s="235"/>
      <c r="P449" s="235"/>
      <c r="Q449" s="235"/>
      <c r="R449" s="235"/>
      <c r="S449" s="235"/>
      <c r="T449" s="235"/>
      <c r="U449" s="236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7" t="s">
        <v>208</v>
      </c>
      <c r="AU449" s="237" t="s">
        <v>82</v>
      </c>
      <c r="AV449" s="13" t="s">
        <v>80</v>
      </c>
      <c r="AW449" s="13" t="s">
        <v>33</v>
      </c>
      <c r="AX449" s="13" t="s">
        <v>72</v>
      </c>
      <c r="AY449" s="237" t="s">
        <v>117</v>
      </c>
    </row>
    <row r="450" s="14" customFormat="1">
      <c r="A450" s="14"/>
      <c r="B450" s="238"/>
      <c r="C450" s="239"/>
      <c r="D450" s="216" t="s">
        <v>208</v>
      </c>
      <c r="E450" s="240" t="s">
        <v>19</v>
      </c>
      <c r="F450" s="241" t="s">
        <v>643</v>
      </c>
      <c r="G450" s="239"/>
      <c r="H450" s="242">
        <v>15</v>
      </c>
      <c r="I450" s="243"/>
      <c r="J450" s="239"/>
      <c r="K450" s="239"/>
      <c r="L450" s="244"/>
      <c r="M450" s="245"/>
      <c r="N450" s="246"/>
      <c r="O450" s="246"/>
      <c r="P450" s="246"/>
      <c r="Q450" s="246"/>
      <c r="R450" s="246"/>
      <c r="S450" s="246"/>
      <c r="T450" s="246"/>
      <c r="U450" s="247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8" t="s">
        <v>208</v>
      </c>
      <c r="AU450" s="248" t="s">
        <v>82</v>
      </c>
      <c r="AV450" s="14" t="s">
        <v>82</v>
      </c>
      <c r="AW450" s="14" t="s">
        <v>33</v>
      </c>
      <c r="AX450" s="14" t="s">
        <v>72</v>
      </c>
      <c r="AY450" s="248" t="s">
        <v>117</v>
      </c>
    </row>
    <row r="451" s="14" customFormat="1">
      <c r="A451" s="14"/>
      <c r="B451" s="238"/>
      <c r="C451" s="239"/>
      <c r="D451" s="216" t="s">
        <v>208</v>
      </c>
      <c r="E451" s="240" t="s">
        <v>19</v>
      </c>
      <c r="F451" s="241" t="s">
        <v>644</v>
      </c>
      <c r="G451" s="239"/>
      <c r="H451" s="242">
        <v>5</v>
      </c>
      <c r="I451" s="243"/>
      <c r="J451" s="239"/>
      <c r="K451" s="239"/>
      <c r="L451" s="244"/>
      <c r="M451" s="245"/>
      <c r="N451" s="246"/>
      <c r="O451" s="246"/>
      <c r="P451" s="246"/>
      <c r="Q451" s="246"/>
      <c r="R451" s="246"/>
      <c r="S451" s="246"/>
      <c r="T451" s="246"/>
      <c r="U451" s="247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8" t="s">
        <v>208</v>
      </c>
      <c r="AU451" s="248" t="s">
        <v>82</v>
      </c>
      <c r="AV451" s="14" t="s">
        <v>82</v>
      </c>
      <c r="AW451" s="14" t="s">
        <v>33</v>
      </c>
      <c r="AX451" s="14" t="s">
        <v>72</v>
      </c>
      <c r="AY451" s="248" t="s">
        <v>117</v>
      </c>
    </row>
    <row r="452" s="14" customFormat="1">
      <c r="A452" s="14"/>
      <c r="B452" s="238"/>
      <c r="C452" s="239"/>
      <c r="D452" s="216" t="s">
        <v>208</v>
      </c>
      <c r="E452" s="240" t="s">
        <v>19</v>
      </c>
      <c r="F452" s="241" t="s">
        <v>645</v>
      </c>
      <c r="G452" s="239"/>
      <c r="H452" s="242">
        <v>4</v>
      </c>
      <c r="I452" s="243"/>
      <c r="J452" s="239"/>
      <c r="K452" s="239"/>
      <c r="L452" s="244"/>
      <c r="M452" s="245"/>
      <c r="N452" s="246"/>
      <c r="O452" s="246"/>
      <c r="P452" s="246"/>
      <c r="Q452" s="246"/>
      <c r="R452" s="246"/>
      <c r="S452" s="246"/>
      <c r="T452" s="246"/>
      <c r="U452" s="247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8" t="s">
        <v>208</v>
      </c>
      <c r="AU452" s="248" t="s">
        <v>82</v>
      </c>
      <c r="AV452" s="14" t="s">
        <v>82</v>
      </c>
      <c r="AW452" s="14" t="s">
        <v>33</v>
      </c>
      <c r="AX452" s="14" t="s">
        <v>72</v>
      </c>
      <c r="AY452" s="248" t="s">
        <v>117</v>
      </c>
    </row>
    <row r="453" s="14" customFormat="1">
      <c r="A453" s="14"/>
      <c r="B453" s="238"/>
      <c r="C453" s="239"/>
      <c r="D453" s="216" t="s">
        <v>208</v>
      </c>
      <c r="E453" s="240" t="s">
        <v>19</v>
      </c>
      <c r="F453" s="241" t="s">
        <v>646</v>
      </c>
      <c r="G453" s="239"/>
      <c r="H453" s="242">
        <v>43.560000000000002</v>
      </c>
      <c r="I453" s="243"/>
      <c r="J453" s="239"/>
      <c r="K453" s="239"/>
      <c r="L453" s="244"/>
      <c r="M453" s="245"/>
      <c r="N453" s="246"/>
      <c r="O453" s="246"/>
      <c r="P453" s="246"/>
      <c r="Q453" s="246"/>
      <c r="R453" s="246"/>
      <c r="S453" s="246"/>
      <c r="T453" s="246"/>
      <c r="U453" s="247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8" t="s">
        <v>208</v>
      </c>
      <c r="AU453" s="248" t="s">
        <v>82</v>
      </c>
      <c r="AV453" s="14" t="s">
        <v>82</v>
      </c>
      <c r="AW453" s="14" t="s">
        <v>33</v>
      </c>
      <c r="AX453" s="14" t="s">
        <v>72</v>
      </c>
      <c r="AY453" s="248" t="s">
        <v>117</v>
      </c>
    </row>
    <row r="454" s="2" customFormat="1" ht="24.15" customHeight="1">
      <c r="A454" s="38"/>
      <c r="B454" s="39"/>
      <c r="C454" s="249" t="s">
        <v>647</v>
      </c>
      <c r="D454" s="249" t="s">
        <v>341</v>
      </c>
      <c r="E454" s="250" t="s">
        <v>648</v>
      </c>
      <c r="F454" s="251" t="s">
        <v>649</v>
      </c>
      <c r="G454" s="252" t="s">
        <v>287</v>
      </c>
      <c r="H454" s="253">
        <v>15.300000000000001</v>
      </c>
      <c r="I454" s="254"/>
      <c r="J454" s="255">
        <f>ROUND(I454*H454,2)</f>
        <v>0</v>
      </c>
      <c r="K454" s="251" t="s">
        <v>124</v>
      </c>
      <c r="L454" s="256"/>
      <c r="M454" s="257" t="s">
        <v>19</v>
      </c>
      <c r="N454" s="258" t="s">
        <v>43</v>
      </c>
      <c r="O454" s="84"/>
      <c r="P454" s="212">
        <f>O454*H454</f>
        <v>0</v>
      </c>
      <c r="Q454" s="212">
        <v>0.048300000000000003</v>
      </c>
      <c r="R454" s="212">
        <f>Q454*H454</f>
        <v>0.73899000000000004</v>
      </c>
      <c r="S454" s="212">
        <v>0</v>
      </c>
      <c r="T454" s="212">
        <f>S454*H454</f>
        <v>0</v>
      </c>
      <c r="U454" s="213" t="s">
        <v>19</v>
      </c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14" t="s">
        <v>167</v>
      </c>
      <c r="AT454" s="214" t="s">
        <v>341</v>
      </c>
      <c r="AU454" s="214" t="s">
        <v>82</v>
      </c>
      <c r="AY454" s="17" t="s">
        <v>117</v>
      </c>
      <c r="BE454" s="215">
        <f>IF(N454="základní",J454,0)</f>
        <v>0</v>
      </c>
      <c r="BF454" s="215">
        <f>IF(N454="snížená",J454,0)</f>
        <v>0</v>
      </c>
      <c r="BG454" s="215">
        <f>IF(N454="zákl. přenesená",J454,0)</f>
        <v>0</v>
      </c>
      <c r="BH454" s="215">
        <f>IF(N454="sníž. přenesená",J454,0)</f>
        <v>0</v>
      </c>
      <c r="BI454" s="215">
        <f>IF(N454="nulová",J454,0)</f>
        <v>0</v>
      </c>
      <c r="BJ454" s="17" t="s">
        <v>80</v>
      </c>
      <c r="BK454" s="215">
        <f>ROUND(I454*H454,2)</f>
        <v>0</v>
      </c>
      <c r="BL454" s="17" t="s">
        <v>143</v>
      </c>
      <c r="BM454" s="214" t="s">
        <v>650</v>
      </c>
    </row>
    <row r="455" s="2" customFormat="1">
      <c r="A455" s="38"/>
      <c r="B455" s="39"/>
      <c r="C455" s="40"/>
      <c r="D455" s="216" t="s">
        <v>127</v>
      </c>
      <c r="E455" s="40"/>
      <c r="F455" s="217" t="s">
        <v>649</v>
      </c>
      <c r="G455" s="40"/>
      <c r="H455" s="40"/>
      <c r="I455" s="218"/>
      <c r="J455" s="40"/>
      <c r="K455" s="40"/>
      <c r="L455" s="44"/>
      <c r="M455" s="219"/>
      <c r="N455" s="220"/>
      <c r="O455" s="84"/>
      <c r="P455" s="84"/>
      <c r="Q455" s="84"/>
      <c r="R455" s="84"/>
      <c r="S455" s="84"/>
      <c r="T455" s="84"/>
      <c r="U455" s="85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7" t="s">
        <v>127</v>
      </c>
      <c r="AU455" s="17" t="s">
        <v>82</v>
      </c>
    </row>
    <row r="456" s="14" customFormat="1">
      <c r="A456" s="14"/>
      <c r="B456" s="238"/>
      <c r="C456" s="239"/>
      <c r="D456" s="216" t="s">
        <v>208</v>
      </c>
      <c r="E456" s="239"/>
      <c r="F456" s="241" t="s">
        <v>651</v>
      </c>
      <c r="G456" s="239"/>
      <c r="H456" s="242">
        <v>15.300000000000001</v>
      </c>
      <c r="I456" s="243"/>
      <c r="J456" s="239"/>
      <c r="K456" s="239"/>
      <c r="L456" s="244"/>
      <c r="M456" s="245"/>
      <c r="N456" s="246"/>
      <c r="O456" s="246"/>
      <c r="P456" s="246"/>
      <c r="Q456" s="246"/>
      <c r="R456" s="246"/>
      <c r="S456" s="246"/>
      <c r="T456" s="246"/>
      <c r="U456" s="247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8" t="s">
        <v>208</v>
      </c>
      <c r="AU456" s="248" t="s">
        <v>82</v>
      </c>
      <c r="AV456" s="14" t="s">
        <v>82</v>
      </c>
      <c r="AW456" s="14" t="s">
        <v>4</v>
      </c>
      <c r="AX456" s="14" t="s">
        <v>80</v>
      </c>
      <c r="AY456" s="248" t="s">
        <v>117</v>
      </c>
    </row>
    <row r="457" s="2" customFormat="1" ht="24.15" customHeight="1">
      <c r="A457" s="38"/>
      <c r="B457" s="39"/>
      <c r="C457" s="249" t="s">
        <v>652</v>
      </c>
      <c r="D457" s="249" t="s">
        <v>341</v>
      </c>
      <c r="E457" s="250" t="s">
        <v>653</v>
      </c>
      <c r="F457" s="251" t="s">
        <v>654</v>
      </c>
      <c r="G457" s="252" t="s">
        <v>287</v>
      </c>
      <c r="H457" s="253">
        <v>4</v>
      </c>
      <c r="I457" s="254"/>
      <c r="J457" s="255">
        <f>ROUND(I457*H457,2)</f>
        <v>0</v>
      </c>
      <c r="K457" s="251" t="s">
        <v>124</v>
      </c>
      <c r="L457" s="256"/>
      <c r="M457" s="257" t="s">
        <v>19</v>
      </c>
      <c r="N457" s="258" t="s">
        <v>43</v>
      </c>
      <c r="O457" s="84"/>
      <c r="P457" s="212">
        <f>O457*H457</f>
        <v>0</v>
      </c>
      <c r="Q457" s="212">
        <v>0.065670000000000006</v>
      </c>
      <c r="R457" s="212">
        <f>Q457*H457</f>
        <v>0.26268000000000002</v>
      </c>
      <c r="S457" s="212">
        <v>0</v>
      </c>
      <c r="T457" s="212">
        <f>S457*H457</f>
        <v>0</v>
      </c>
      <c r="U457" s="213" t="s">
        <v>19</v>
      </c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14" t="s">
        <v>167</v>
      </c>
      <c r="AT457" s="214" t="s">
        <v>341</v>
      </c>
      <c r="AU457" s="214" t="s">
        <v>82</v>
      </c>
      <c r="AY457" s="17" t="s">
        <v>117</v>
      </c>
      <c r="BE457" s="215">
        <f>IF(N457="základní",J457,0)</f>
        <v>0</v>
      </c>
      <c r="BF457" s="215">
        <f>IF(N457="snížená",J457,0)</f>
        <v>0</v>
      </c>
      <c r="BG457" s="215">
        <f>IF(N457="zákl. přenesená",J457,0)</f>
        <v>0</v>
      </c>
      <c r="BH457" s="215">
        <f>IF(N457="sníž. přenesená",J457,0)</f>
        <v>0</v>
      </c>
      <c r="BI457" s="215">
        <f>IF(N457="nulová",J457,0)</f>
        <v>0</v>
      </c>
      <c r="BJ457" s="17" t="s">
        <v>80</v>
      </c>
      <c r="BK457" s="215">
        <f>ROUND(I457*H457,2)</f>
        <v>0</v>
      </c>
      <c r="BL457" s="17" t="s">
        <v>143</v>
      </c>
      <c r="BM457" s="214" t="s">
        <v>655</v>
      </c>
    </row>
    <row r="458" s="2" customFormat="1">
      <c r="A458" s="38"/>
      <c r="B458" s="39"/>
      <c r="C458" s="40"/>
      <c r="D458" s="216" t="s">
        <v>127</v>
      </c>
      <c r="E458" s="40"/>
      <c r="F458" s="217" t="s">
        <v>654</v>
      </c>
      <c r="G458" s="40"/>
      <c r="H458" s="40"/>
      <c r="I458" s="218"/>
      <c r="J458" s="40"/>
      <c r="K458" s="40"/>
      <c r="L458" s="44"/>
      <c r="M458" s="219"/>
      <c r="N458" s="220"/>
      <c r="O458" s="84"/>
      <c r="P458" s="84"/>
      <c r="Q458" s="84"/>
      <c r="R458" s="84"/>
      <c r="S458" s="84"/>
      <c r="T458" s="84"/>
      <c r="U458" s="85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7" t="s">
        <v>127</v>
      </c>
      <c r="AU458" s="17" t="s">
        <v>82</v>
      </c>
    </row>
    <row r="459" s="2" customFormat="1" ht="24.15" customHeight="1">
      <c r="A459" s="38"/>
      <c r="B459" s="39"/>
      <c r="C459" s="249" t="s">
        <v>656</v>
      </c>
      <c r="D459" s="249" t="s">
        <v>341</v>
      </c>
      <c r="E459" s="250" t="s">
        <v>657</v>
      </c>
      <c r="F459" s="251" t="s">
        <v>658</v>
      </c>
      <c r="G459" s="252" t="s">
        <v>287</v>
      </c>
      <c r="H459" s="253">
        <v>5.0999999999999996</v>
      </c>
      <c r="I459" s="254"/>
      <c r="J459" s="255">
        <f>ROUND(I459*H459,2)</f>
        <v>0</v>
      </c>
      <c r="K459" s="251" t="s">
        <v>124</v>
      </c>
      <c r="L459" s="256"/>
      <c r="M459" s="257" t="s">
        <v>19</v>
      </c>
      <c r="N459" s="258" t="s">
        <v>43</v>
      </c>
      <c r="O459" s="84"/>
      <c r="P459" s="212">
        <f>O459*H459</f>
        <v>0</v>
      </c>
      <c r="Q459" s="212">
        <v>0.11167000000000001</v>
      </c>
      <c r="R459" s="212">
        <f>Q459*H459</f>
        <v>0.56951699999999994</v>
      </c>
      <c r="S459" s="212">
        <v>0</v>
      </c>
      <c r="T459" s="212">
        <f>S459*H459</f>
        <v>0</v>
      </c>
      <c r="U459" s="213" t="s">
        <v>19</v>
      </c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14" t="s">
        <v>167</v>
      </c>
      <c r="AT459" s="214" t="s">
        <v>341</v>
      </c>
      <c r="AU459" s="214" t="s">
        <v>82</v>
      </c>
      <c r="AY459" s="17" t="s">
        <v>117</v>
      </c>
      <c r="BE459" s="215">
        <f>IF(N459="základní",J459,0)</f>
        <v>0</v>
      </c>
      <c r="BF459" s="215">
        <f>IF(N459="snížená",J459,0)</f>
        <v>0</v>
      </c>
      <c r="BG459" s="215">
        <f>IF(N459="zákl. přenesená",J459,0)</f>
        <v>0</v>
      </c>
      <c r="BH459" s="215">
        <f>IF(N459="sníž. přenesená",J459,0)</f>
        <v>0</v>
      </c>
      <c r="BI459" s="215">
        <f>IF(N459="nulová",J459,0)</f>
        <v>0</v>
      </c>
      <c r="BJ459" s="17" t="s">
        <v>80</v>
      </c>
      <c r="BK459" s="215">
        <f>ROUND(I459*H459,2)</f>
        <v>0</v>
      </c>
      <c r="BL459" s="17" t="s">
        <v>143</v>
      </c>
      <c r="BM459" s="214" t="s">
        <v>659</v>
      </c>
    </row>
    <row r="460" s="2" customFormat="1">
      <c r="A460" s="38"/>
      <c r="B460" s="39"/>
      <c r="C460" s="40"/>
      <c r="D460" s="216" t="s">
        <v>127</v>
      </c>
      <c r="E460" s="40"/>
      <c r="F460" s="217" t="s">
        <v>658</v>
      </c>
      <c r="G460" s="40"/>
      <c r="H460" s="40"/>
      <c r="I460" s="218"/>
      <c r="J460" s="40"/>
      <c r="K460" s="40"/>
      <c r="L460" s="44"/>
      <c r="M460" s="219"/>
      <c r="N460" s="220"/>
      <c r="O460" s="84"/>
      <c r="P460" s="84"/>
      <c r="Q460" s="84"/>
      <c r="R460" s="84"/>
      <c r="S460" s="84"/>
      <c r="T460" s="84"/>
      <c r="U460" s="85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7" t="s">
        <v>127</v>
      </c>
      <c r="AU460" s="17" t="s">
        <v>82</v>
      </c>
    </row>
    <row r="461" s="14" customFormat="1">
      <c r="A461" s="14"/>
      <c r="B461" s="238"/>
      <c r="C461" s="239"/>
      <c r="D461" s="216" t="s">
        <v>208</v>
      </c>
      <c r="E461" s="239"/>
      <c r="F461" s="241" t="s">
        <v>660</v>
      </c>
      <c r="G461" s="239"/>
      <c r="H461" s="242">
        <v>5.0999999999999996</v>
      </c>
      <c r="I461" s="243"/>
      <c r="J461" s="239"/>
      <c r="K461" s="239"/>
      <c r="L461" s="244"/>
      <c r="M461" s="245"/>
      <c r="N461" s="246"/>
      <c r="O461" s="246"/>
      <c r="P461" s="246"/>
      <c r="Q461" s="246"/>
      <c r="R461" s="246"/>
      <c r="S461" s="246"/>
      <c r="T461" s="246"/>
      <c r="U461" s="247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8" t="s">
        <v>208</v>
      </c>
      <c r="AU461" s="248" t="s">
        <v>82</v>
      </c>
      <c r="AV461" s="14" t="s">
        <v>82</v>
      </c>
      <c r="AW461" s="14" t="s">
        <v>4</v>
      </c>
      <c r="AX461" s="14" t="s">
        <v>80</v>
      </c>
      <c r="AY461" s="248" t="s">
        <v>117</v>
      </c>
    </row>
    <row r="462" s="2" customFormat="1" ht="24.15" customHeight="1">
      <c r="A462" s="38"/>
      <c r="B462" s="39"/>
      <c r="C462" s="249" t="s">
        <v>661</v>
      </c>
      <c r="D462" s="249" t="s">
        <v>341</v>
      </c>
      <c r="E462" s="250" t="s">
        <v>662</v>
      </c>
      <c r="F462" s="251" t="s">
        <v>663</v>
      </c>
      <c r="G462" s="252" t="s">
        <v>287</v>
      </c>
      <c r="H462" s="253">
        <v>44.430999999999997</v>
      </c>
      <c r="I462" s="254"/>
      <c r="J462" s="255">
        <f>ROUND(I462*H462,2)</f>
        <v>0</v>
      </c>
      <c r="K462" s="251" t="s">
        <v>19</v>
      </c>
      <c r="L462" s="256"/>
      <c r="M462" s="257" t="s">
        <v>19</v>
      </c>
      <c r="N462" s="258" t="s">
        <v>43</v>
      </c>
      <c r="O462" s="84"/>
      <c r="P462" s="212">
        <f>O462*H462</f>
        <v>0</v>
      </c>
      <c r="Q462" s="212">
        <v>0.11167000000000001</v>
      </c>
      <c r="R462" s="212">
        <f>Q462*H462</f>
        <v>4.9616097699999999</v>
      </c>
      <c r="S462" s="212">
        <v>0</v>
      </c>
      <c r="T462" s="212">
        <f>S462*H462</f>
        <v>0</v>
      </c>
      <c r="U462" s="213" t="s">
        <v>19</v>
      </c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14" t="s">
        <v>167</v>
      </c>
      <c r="AT462" s="214" t="s">
        <v>341</v>
      </c>
      <c r="AU462" s="214" t="s">
        <v>82</v>
      </c>
      <c r="AY462" s="17" t="s">
        <v>117</v>
      </c>
      <c r="BE462" s="215">
        <f>IF(N462="základní",J462,0)</f>
        <v>0</v>
      </c>
      <c r="BF462" s="215">
        <f>IF(N462="snížená",J462,0)</f>
        <v>0</v>
      </c>
      <c r="BG462" s="215">
        <f>IF(N462="zákl. přenesená",J462,0)</f>
        <v>0</v>
      </c>
      <c r="BH462" s="215">
        <f>IF(N462="sníž. přenesená",J462,0)</f>
        <v>0</v>
      </c>
      <c r="BI462" s="215">
        <f>IF(N462="nulová",J462,0)</f>
        <v>0</v>
      </c>
      <c r="BJ462" s="17" t="s">
        <v>80</v>
      </c>
      <c r="BK462" s="215">
        <f>ROUND(I462*H462,2)</f>
        <v>0</v>
      </c>
      <c r="BL462" s="17" t="s">
        <v>143</v>
      </c>
      <c r="BM462" s="214" t="s">
        <v>664</v>
      </c>
    </row>
    <row r="463" s="2" customFormat="1">
      <c r="A463" s="38"/>
      <c r="B463" s="39"/>
      <c r="C463" s="40"/>
      <c r="D463" s="216" t="s">
        <v>127</v>
      </c>
      <c r="E463" s="40"/>
      <c r="F463" s="217" t="s">
        <v>663</v>
      </c>
      <c r="G463" s="40"/>
      <c r="H463" s="40"/>
      <c r="I463" s="218"/>
      <c r="J463" s="40"/>
      <c r="K463" s="40"/>
      <c r="L463" s="44"/>
      <c r="M463" s="219"/>
      <c r="N463" s="220"/>
      <c r="O463" s="84"/>
      <c r="P463" s="84"/>
      <c r="Q463" s="84"/>
      <c r="R463" s="84"/>
      <c r="S463" s="84"/>
      <c r="T463" s="84"/>
      <c r="U463" s="85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7" t="s">
        <v>127</v>
      </c>
      <c r="AU463" s="17" t="s">
        <v>82</v>
      </c>
    </row>
    <row r="464" s="14" customFormat="1">
      <c r="A464" s="14"/>
      <c r="B464" s="238"/>
      <c r="C464" s="239"/>
      <c r="D464" s="216" t="s">
        <v>208</v>
      </c>
      <c r="E464" s="239"/>
      <c r="F464" s="241" t="s">
        <v>665</v>
      </c>
      <c r="G464" s="239"/>
      <c r="H464" s="242">
        <v>44.430999999999997</v>
      </c>
      <c r="I464" s="243"/>
      <c r="J464" s="239"/>
      <c r="K464" s="239"/>
      <c r="L464" s="244"/>
      <c r="M464" s="245"/>
      <c r="N464" s="246"/>
      <c r="O464" s="246"/>
      <c r="P464" s="246"/>
      <c r="Q464" s="246"/>
      <c r="R464" s="246"/>
      <c r="S464" s="246"/>
      <c r="T464" s="246"/>
      <c r="U464" s="247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8" t="s">
        <v>208</v>
      </c>
      <c r="AU464" s="248" t="s">
        <v>82</v>
      </c>
      <c r="AV464" s="14" t="s">
        <v>82</v>
      </c>
      <c r="AW464" s="14" t="s">
        <v>4</v>
      </c>
      <c r="AX464" s="14" t="s">
        <v>80</v>
      </c>
      <c r="AY464" s="248" t="s">
        <v>117</v>
      </c>
    </row>
    <row r="465" s="2" customFormat="1" ht="33" customHeight="1">
      <c r="A465" s="38"/>
      <c r="B465" s="39"/>
      <c r="C465" s="203" t="s">
        <v>666</v>
      </c>
      <c r="D465" s="203" t="s">
        <v>120</v>
      </c>
      <c r="E465" s="204" t="s">
        <v>667</v>
      </c>
      <c r="F465" s="205" t="s">
        <v>668</v>
      </c>
      <c r="G465" s="206" t="s">
        <v>287</v>
      </c>
      <c r="H465" s="207">
        <v>215</v>
      </c>
      <c r="I465" s="208"/>
      <c r="J465" s="209">
        <f>ROUND(I465*H465,2)</f>
        <v>0</v>
      </c>
      <c r="K465" s="205" t="s">
        <v>124</v>
      </c>
      <c r="L465" s="44"/>
      <c r="M465" s="210" t="s">
        <v>19</v>
      </c>
      <c r="N465" s="211" t="s">
        <v>43</v>
      </c>
      <c r="O465" s="84"/>
      <c r="P465" s="212">
        <f>O465*H465</f>
        <v>0</v>
      </c>
      <c r="Q465" s="212">
        <v>0.15540000000000001</v>
      </c>
      <c r="R465" s="212">
        <f>Q465*H465</f>
        <v>33.411000000000001</v>
      </c>
      <c r="S465" s="212">
        <v>0</v>
      </c>
      <c r="T465" s="212">
        <f>S465*H465</f>
        <v>0</v>
      </c>
      <c r="U465" s="213" t="s">
        <v>19</v>
      </c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14" t="s">
        <v>143</v>
      </c>
      <c r="AT465" s="214" t="s">
        <v>120</v>
      </c>
      <c r="AU465" s="214" t="s">
        <v>82</v>
      </c>
      <c r="AY465" s="17" t="s">
        <v>117</v>
      </c>
      <c r="BE465" s="215">
        <f>IF(N465="základní",J465,0)</f>
        <v>0</v>
      </c>
      <c r="BF465" s="215">
        <f>IF(N465="snížená",J465,0)</f>
        <v>0</v>
      </c>
      <c r="BG465" s="215">
        <f>IF(N465="zákl. přenesená",J465,0)</f>
        <v>0</v>
      </c>
      <c r="BH465" s="215">
        <f>IF(N465="sníž. přenesená",J465,0)</f>
        <v>0</v>
      </c>
      <c r="BI465" s="215">
        <f>IF(N465="nulová",J465,0)</f>
        <v>0</v>
      </c>
      <c r="BJ465" s="17" t="s">
        <v>80</v>
      </c>
      <c r="BK465" s="215">
        <f>ROUND(I465*H465,2)</f>
        <v>0</v>
      </c>
      <c r="BL465" s="17" t="s">
        <v>143</v>
      </c>
      <c r="BM465" s="214" t="s">
        <v>669</v>
      </c>
    </row>
    <row r="466" s="2" customFormat="1">
      <c r="A466" s="38"/>
      <c r="B466" s="39"/>
      <c r="C466" s="40"/>
      <c r="D466" s="216" t="s">
        <v>127</v>
      </c>
      <c r="E466" s="40"/>
      <c r="F466" s="217" t="s">
        <v>670</v>
      </c>
      <c r="G466" s="40"/>
      <c r="H466" s="40"/>
      <c r="I466" s="218"/>
      <c r="J466" s="40"/>
      <c r="K466" s="40"/>
      <c r="L466" s="44"/>
      <c r="M466" s="219"/>
      <c r="N466" s="220"/>
      <c r="O466" s="84"/>
      <c r="P466" s="84"/>
      <c r="Q466" s="84"/>
      <c r="R466" s="84"/>
      <c r="S466" s="84"/>
      <c r="T466" s="84"/>
      <c r="U466" s="85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127</v>
      </c>
      <c r="AU466" s="17" t="s">
        <v>82</v>
      </c>
    </row>
    <row r="467" s="2" customFormat="1">
      <c r="A467" s="38"/>
      <c r="B467" s="39"/>
      <c r="C467" s="40"/>
      <c r="D467" s="221" t="s">
        <v>128</v>
      </c>
      <c r="E467" s="40"/>
      <c r="F467" s="222" t="s">
        <v>671</v>
      </c>
      <c r="G467" s="40"/>
      <c r="H467" s="40"/>
      <c r="I467" s="218"/>
      <c r="J467" s="40"/>
      <c r="K467" s="40"/>
      <c r="L467" s="44"/>
      <c r="M467" s="219"/>
      <c r="N467" s="220"/>
      <c r="O467" s="84"/>
      <c r="P467" s="84"/>
      <c r="Q467" s="84"/>
      <c r="R467" s="84"/>
      <c r="S467" s="84"/>
      <c r="T467" s="84"/>
      <c r="U467" s="85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T467" s="17" t="s">
        <v>128</v>
      </c>
      <c r="AU467" s="17" t="s">
        <v>82</v>
      </c>
    </row>
    <row r="468" s="13" customFormat="1">
      <c r="A468" s="13"/>
      <c r="B468" s="228"/>
      <c r="C468" s="229"/>
      <c r="D468" s="216" t="s">
        <v>208</v>
      </c>
      <c r="E468" s="230" t="s">
        <v>19</v>
      </c>
      <c r="F468" s="231" t="s">
        <v>209</v>
      </c>
      <c r="G468" s="229"/>
      <c r="H468" s="230" t="s">
        <v>19</v>
      </c>
      <c r="I468" s="232"/>
      <c r="J468" s="229"/>
      <c r="K468" s="229"/>
      <c r="L468" s="233"/>
      <c r="M468" s="234"/>
      <c r="N468" s="235"/>
      <c r="O468" s="235"/>
      <c r="P468" s="235"/>
      <c r="Q468" s="235"/>
      <c r="R468" s="235"/>
      <c r="S468" s="235"/>
      <c r="T468" s="235"/>
      <c r="U468" s="236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7" t="s">
        <v>208</v>
      </c>
      <c r="AU468" s="237" t="s">
        <v>82</v>
      </c>
      <c r="AV468" s="13" t="s">
        <v>80</v>
      </c>
      <c r="AW468" s="13" t="s">
        <v>33</v>
      </c>
      <c r="AX468" s="13" t="s">
        <v>72</v>
      </c>
      <c r="AY468" s="237" t="s">
        <v>117</v>
      </c>
    </row>
    <row r="469" s="13" customFormat="1">
      <c r="A469" s="13"/>
      <c r="B469" s="228"/>
      <c r="C469" s="229"/>
      <c r="D469" s="216" t="s">
        <v>208</v>
      </c>
      <c r="E469" s="230" t="s">
        <v>19</v>
      </c>
      <c r="F469" s="231" t="s">
        <v>566</v>
      </c>
      <c r="G469" s="229"/>
      <c r="H469" s="230" t="s">
        <v>19</v>
      </c>
      <c r="I469" s="232"/>
      <c r="J469" s="229"/>
      <c r="K469" s="229"/>
      <c r="L469" s="233"/>
      <c r="M469" s="234"/>
      <c r="N469" s="235"/>
      <c r="O469" s="235"/>
      <c r="P469" s="235"/>
      <c r="Q469" s="235"/>
      <c r="R469" s="235"/>
      <c r="S469" s="235"/>
      <c r="T469" s="235"/>
      <c r="U469" s="236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7" t="s">
        <v>208</v>
      </c>
      <c r="AU469" s="237" t="s">
        <v>82</v>
      </c>
      <c r="AV469" s="13" t="s">
        <v>80</v>
      </c>
      <c r="AW469" s="13" t="s">
        <v>33</v>
      </c>
      <c r="AX469" s="13" t="s">
        <v>72</v>
      </c>
      <c r="AY469" s="237" t="s">
        <v>117</v>
      </c>
    </row>
    <row r="470" s="14" customFormat="1">
      <c r="A470" s="14"/>
      <c r="B470" s="238"/>
      <c r="C470" s="239"/>
      <c r="D470" s="216" t="s">
        <v>208</v>
      </c>
      <c r="E470" s="240" t="s">
        <v>19</v>
      </c>
      <c r="F470" s="241" t="s">
        <v>672</v>
      </c>
      <c r="G470" s="239"/>
      <c r="H470" s="242">
        <v>215</v>
      </c>
      <c r="I470" s="243"/>
      <c r="J470" s="239"/>
      <c r="K470" s="239"/>
      <c r="L470" s="244"/>
      <c r="M470" s="245"/>
      <c r="N470" s="246"/>
      <c r="O470" s="246"/>
      <c r="P470" s="246"/>
      <c r="Q470" s="246"/>
      <c r="R470" s="246"/>
      <c r="S470" s="246"/>
      <c r="T470" s="246"/>
      <c r="U470" s="247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8" t="s">
        <v>208</v>
      </c>
      <c r="AU470" s="248" t="s">
        <v>82</v>
      </c>
      <c r="AV470" s="14" t="s">
        <v>82</v>
      </c>
      <c r="AW470" s="14" t="s">
        <v>33</v>
      </c>
      <c r="AX470" s="14" t="s">
        <v>72</v>
      </c>
      <c r="AY470" s="248" t="s">
        <v>117</v>
      </c>
    </row>
    <row r="471" s="2" customFormat="1" ht="16.5" customHeight="1">
      <c r="A471" s="38"/>
      <c r="B471" s="39"/>
      <c r="C471" s="249" t="s">
        <v>673</v>
      </c>
      <c r="D471" s="249" t="s">
        <v>341</v>
      </c>
      <c r="E471" s="250" t="s">
        <v>674</v>
      </c>
      <c r="F471" s="251" t="s">
        <v>675</v>
      </c>
      <c r="G471" s="252" t="s">
        <v>287</v>
      </c>
      <c r="H471" s="253">
        <v>219.30000000000001</v>
      </c>
      <c r="I471" s="254"/>
      <c r="J471" s="255">
        <f>ROUND(I471*H471,2)</f>
        <v>0</v>
      </c>
      <c r="K471" s="251" t="s">
        <v>124</v>
      </c>
      <c r="L471" s="256"/>
      <c r="M471" s="257" t="s">
        <v>19</v>
      </c>
      <c r="N471" s="258" t="s">
        <v>43</v>
      </c>
      <c r="O471" s="84"/>
      <c r="P471" s="212">
        <f>O471*H471</f>
        <v>0</v>
      </c>
      <c r="Q471" s="212">
        <v>0.080000000000000002</v>
      </c>
      <c r="R471" s="212">
        <f>Q471*H471</f>
        <v>17.544</v>
      </c>
      <c r="S471" s="212">
        <v>0</v>
      </c>
      <c r="T471" s="212">
        <f>S471*H471</f>
        <v>0</v>
      </c>
      <c r="U471" s="213" t="s">
        <v>19</v>
      </c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14" t="s">
        <v>167</v>
      </c>
      <c r="AT471" s="214" t="s">
        <v>341</v>
      </c>
      <c r="AU471" s="214" t="s">
        <v>82</v>
      </c>
      <c r="AY471" s="17" t="s">
        <v>117</v>
      </c>
      <c r="BE471" s="215">
        <f>IF(N471="základní",J471,0)</f>
        <v>0</v>
      </c>
      <c r="BF471" s="215">
        <f>IF(N471="snížená",J471,0)</f>
        <v>0</v>
      </c>
      <c r="BG471" s="215">
        <f>IF(N471="zákl. přenesená",J471,0)</f>
        <v>0</v>
      </c>
      <c r="BH471" s="215">
        <f>IF(N471="sníž. přenesená",J471,0)</f>
        <v>0</v>
      </c>
      <c r="BI471" s="215">
        <f>IF(N471="nulová",J471,0)</f>
        <v>0</v>
      </c>
      <c r="BJ471" s="17" t="s">
        <v>80</v>
      </c>
      <c r="BK471" s="215">
        <f>ROUND(I471*H471,2)</f>
        <v>0</v>
      </c>
      <c r="BL471" s="17" t="s">
        <v>143</v>
      </c>
      <c r="BM471" s="214" t="s">
        <v>676</v>
      </c>
    </row>
    <row r="472" s="2" customFormat="1">
      <c r="A472" s="38"/>
      <c r="B472" s="39"/>
      <c r="C472" s="40"/>
      <c r="D472" s="216" t="s">
        <v>127</v>
      </c>
      <c r="E472" s="40"/>
      <c r="F472" s="217" t="s">
        <v>675</v>
      </c>
      <c r="G472" s="40"/>
      <c r="H472" s="40"/>
      <c r="I472" s="218"/>
      <c r="J472" s="40"/>
      <c r="K472" s="40"/>
      <c r="L472" s="44"/>
      <c r="M472" s="219"/>
      <c r="N472" s="220"/>
      <c r="O472" s="84"/>
      <c r="P472" s="84"/>
      <c r="Q472" s="84"/>
      <c r="R472" s="84"/>
      <c r="S472" s="84"/>
      <c r="T472" s="84"/>
      <c r="U472" s="85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127</v>
      </c>
      <c r="AU472" s="17" t="s">
        <v>82</v>
      </c>
    </row>
    <row r="473" s="14" customFormat="1">
      <c r="A473" s="14"/>
      <c r="B473" s="238"/>
      <c r="C473" s="239"/>
      <c r="D473" s="216" t="s">
        <v>208</v>
      </c>
      <c r="E473" s="239"/>
      <c r="F473" s="241" t="s">
        <v>677</v>
      </c>
      <c r="G473" s="239"/>
      <c r="H473" s="242">
        <v>219.30000000000001</v>
      </c>
      <c r="I473" s="243"/>
      <c r="J473" s="239"/>
      <c r="K473" s="239"/>
      <c r="L473" s="244"/>
      <c r="M473" s="245"/>
      <c r="N473" s="246"/>
      <c r="O473" s="246"/>
      <c r="P473" s="246"/>
      <c r="Q473" s="246"/>
      <c r="R473" s="246"/>
      <c r="S473" s="246"/>
      <c r="T473" s="246"/>
      <c r="U473" s="247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8" t="s">
        <v>208</v>
      </c>
      <c r="AU473" s="248" t="s">
        <v>82</v>
      </c>
      <c r="AV473" s="14" t="s">
        <v>82</v>
      </c>
      <c r="AW473" s="14" t="s">
        <v>4</v>
      </c>
      <c r="AX473" s="14" t="s">
        <v>80</v>
      </c>
      <c r="AY473" s="248" t="s">
        <v>117</v>
      </c>
    </row>
    <row r="474" s="2" customFormat="1" ht="33" customHeight="1">
      <c r="A474" s="38"/>
      <c r="B474" s="39"/>
      <c r="C474" s="203" t="s">
        <v>678</v>
      </c>
      <c r="D474" s="203" t="s">
        <v>120</v>
      </c>
      <c r="E474" s="204" t="s">
        <v>679</v>
      </c>
      <c r="F474" s="205" t="s">
        <v>680</v>
      </c>
      <c r="G474" s="206" t="s">
        <v>287</v>
      </c>
      <c r="H474" s="207">
        <v>70</v>
      </c>
      <c r="I474" s="208"/>
      <c r="J474" s="209">
        <f>ROUND(I474*H474,2)</f>
        <v>0</v>
      </c>
      <c r="K474" s="205" t="s">
        <v>124</v>
      </c>
      <c r="L474" s="44"/>
      <c r="M474" s="210" t="s">
        <v>19</v>
      </c>
      <c r="N474" s="211" t="s">
        <v>43</v>
      </c>
      <c r="O474" s="84"/>
      <c r="P474" s="212">
        <f>O474*H474</f>
        <v>0</v>
      </c>
      <c r="Q474" s="212">
        <v>0.1295</v>
      </c>
      <c r="R474" s="212">
        <f>Q474*H474</f>
        <v>9.0649999999999995</v>
      </c>
      <c r="S474" s="212">
        <v>0</v>
      </c>
      <c r="T474" s="212">
        <f>S474*H474</f>
        <v>0</v>
      </c>
      <c r="U474" s="213" t="s">
        <v>19</v>
      </c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14" t="s">
        <v>143</v>
      </c>
      <c r="AT474" s="214" t="s">
        <v>120</v>
      </c>
      <c r="AU474" s="214" t="s">
        <v>82</v>
      </c>
      <c r="AY474" s="17" t="s">
        <v>117</v>
      </c>
      <c r="BE474" s="215">
        <f>IF(N474="základní",J474,0)</f>
        <v>0</v>
      </c>
      <c r="BF474" s="215">
        <f>IF(N474="snížená",J474,0)</f>
        <v>0</v>
      </c>
      <c r="BG474" s="215">
        <f>IF(N474="zákl. přenesená",J474,0)</f>
        <v>0</v>
      </c>
      <c r="BH474" s="215">
        <f>IF(N474="sníž. přenesená",J474,0)</f>
        <v>0</v>
      </c>
      <c r="BI474" s="215">
        <f>IF(N474="nulová",J474,0)</f>
        <v>0</v>
      </c>
      <c r="BJ474" s="17" t="s">
        <v>80</v>
      </c>
      <c r="BK474" s="215">
        <f>ROUND(I474*H474,2)</f>
        <v>0</v>
      </c>
      <c r="BL474" s="17" t="s">
        <v>143</v>
      </c>
      <c r="BM474" s="214" t="s">
        <v>681</v>
      </c>
    </row>
    <row r="475" s="2" customFormat="1">
      <c r="A475" s="38"/>
      <c r="B475" s="39"/>
      <c r="C475" s="40"/>
      <c r="D475" s="216" t="s">
        <v>127</v>
      </c>
      <c r="E475" s="40"/>
      <c r="F475" s="217" t="s">
        <v>682</v>
      </c>
      <c r="G475" s="40"/>
      <c r="H475" s="40"/>
      <c r="I475" s="218"/>
      <c r="J475" s="40"/>
      <c r="K475" s="40"/>
      <c r="L475" s="44"/>
      <c r="M475" s="219"/>
      <c r="N475" s="220"/>
      <c r="O475" s="84"/>
      <c r="P475" s="84"/>
      <c r="Q475" s="84"/>
      <c r="R475" s="84"/>
      <c r="S475" s="84"/>
      <c r="T475" s="84"/>
      <c r="U475" s="85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127</v>
      </c>
      <c r="AU475" s="17" t="s">
        <v>82</v>
      </c>
    </row>
    <row r="476" s="2" customFormat="1">
      <c r="A476" s="38"/>
      <c r="B476" s="39"/>
      <c r="C476" s="40"/>
      <c r="D476" s="221" t="s">
        <v>128</v>
      </c>
      <c r="E476" s="40"/>
      <c r="F476" s="222" t="s">
        <v>683</v>
      </c>
      <c r="G476" s="40"/>
      <c r="H476" s="40"/>
      <c r="I476" s="218"/>
      <c r="J476" s="40"/>
      <c r="K476" s="40"/>
      <c r="L476" s="44"/>
      <c r="M476" s="219"/>
      <c r="N476" s="220"/>
      <c r="O476" s="84"/>
      <c r="P476" s="84"/>
      <c r="Q476" s="84"/>
      <c r="R476" s="84"/>
      <c r="S476" s="84"/>
      <c r="T476" s="84"/>
      <c r="U476" s="85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128</v>
      </c>
      <c r="AU476" s="17" t="s">
        <v>82</v>
      </c>
    </row>
    <row r="477" s="13" customFormat="1">
      <c r="A477" s="13"/>
      <c r="B477" s="228"/>
      <c r="C477" s="229"/>
      <c r="D477" s="216" t="s">
        <v>208</v>
      </c>
      <c r="E477" s="230" t="s">
        <v>19</v>
      </c>
      <c r="F477" s="231" t="s">
        <v>209</v>
      </c>
      <c r="G477" s="229"/>
      <c r="H477" s="230" t="s">
        <v>19</v>
      </c>
      <c r="I477" s="232"/>
      <c r="J477" s="229"/>
      <c r="K477" s="229"/>
      <c r="L477" s="233"/>
      <c r="M477" s="234"/>
      <c r="N477" s="235"/>
      <c r="O477" s="235"/>
      <c r="P477" s="235"/>
      <c r="Q477" s="235"/>
      <c r="R477" s="235"/>
      <c r="S477" s="235"/>
      <c r="T477" s="235"/>
      <c r="U477" s="236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7" t="s">
        <v>208</v>
      </c>
      <c r="AU477" s="237" t="s">
        <v>82</v>
      </c>
      <c r="AV477" s="13" t="s">
        <v>80</v>
      </c>
      <c r="AW477" s="13" t="s">
        <v>33</v>
      </c>
      <c r="AX477" s="13" t="s">
        <v>72</v>
      </c>
      <c r="AY477" s="237" t="s">
        <v>117</v>
      </c>
    </row>
    <row r="478" s="13" customFormat="1">
      <c r="A478" s="13"/>
      <c r="B478" s="228"/>
      <c r="C478" s="229"/>
      <c r="D478" s="216" t="s">
        <v>208</v>
      </c>
      <c r="E478" s="230" t="s">
        <v>19</v>
      </c>
      <c r="F478" s="231" t="s">
        <v>566</v>
      </c>
      <c r="G478" s="229"/>
      <c r="H478" s="230" t="s">
        <v>19</v>
      </c>
      <c r="I478" s="232"/>
      <c r="J478" s="229"/>
      <c r="K478" s="229"/>
      <c r="L478" s="233"/>
      <c r="M478" s="234"/>
      <c r="N478" s="235"/>
      <c r="O478" s="235"/>
      <c r="P478" s="235"/>
      <c r="Q478" s="235"/>
      <c r="R478" s="235"/>
      <c r="S478" s="235"/>
      <c r="T478" s="235"/>
      <c r="U478" s="236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7" t="s">
        <v>208</v>
      </c>
      <c r="AU478" s="237" t="s">
        <v>82</v>
      </c>
      <c r="AV478" s="13" t="s">
        <v>80</v>
      </c>
      <c r="AW478" s="13" t="s">
        <v>33</v>
      </c>
      <c r="AX478" s="13" t="s">
        <v>72</v>
      </c>
      <c r="AY478" s="237" t="s">
        <v>117</v>
      </c>
    </row>
    <row r="479" s="14" customFormat="1">
      <c r="A479" s="14"/>
      <c r="B479" s="238"/>
      <c r="C479" s="239"/>
      <c r="D479" s="216" t="s">
        <v>208</v>
      </c>
      <c r="E479" s="240" t="s">
        <v>19</v>
      </c>
      <c r="F479" s="241" t="s">
        <v>684</v>
      </c>
      <c r="G479" s="239"/>
      <c r="H479" s="242">
        <v>70</v>
      </c>
      <c r="I479" s="243"/>
      <c r="J479" s="239"/>
      <c r="K479" s="239"/>
      <c r="L479" s="244"/>
      <c r="M479" s="245"/>
      <c r="N479" s="246"/>
      <c r="O479" s="246"/>
      <c r="P479" s="246"/>
      <c r="Q479" s="246"/>
      <c r="R479" s="246"/>
      <c r="S479" s="246"/>
      <c r="T479" s="246"/>
      <c r="U479" s="247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8" t="s">
        <v>208</v>
      </c>
      <c r="AU479" s="248" t="s">
        <v>82</v>
      </c>
      <c r="AV479" s="14" t="s">
        <v>82</v>
      </c>
      <c r="AW479" s="14" t="s">
        <v>33</v>
      </c>
      <c r="AX479" s="14" t="s">
        <v>72</v>
      </c>
      <c r="AY479" s="248" t="s">
        <v>117</v>
      </c>
    </row>
    <row r="480" s="2" customFormat="1" ht="16.5" customHeight="1">
      <c r="A480" s="38"/>
      <c r="B480" s="39"/>
      <c r="C480" s="249" t="s">
        <v>685</v>
      </c>
      <c r="D480" s="249" t="s">
        <v>341</v>
      </c>
      <c r="E480" s="250" t="s">
        <v>686</v>
      </c>
      <c r="F480" s="251" t="s">
        <v>687</v>
      </c>
      <c r="G480" s="252" t="s">
        <v>287</v>
      </c>
      <c r="H480" s="253">
        <v>71.400000000000006</v>
      </c>
      <c r="I480" s="254"/>
      <c r="J480" s="255">
        <f>ROUND(I480*H480,2)</f>
        <v>0</v>
      </c>
      <c r="K480" s="251" t="s">
        <v>124</v>
      </c>
      <c r="L480" s="256"/>
      <c r="M480" s="257" t="s">
        <v>19</v>
      </c>
      <c r="N480" s="258" t="s">
        <v>43</v>
      </c>
      <c r="O480" s="84"/>
      <c r="P480" s="212">
        <f>O480*H480</f>
        <v>0</v>
      </c>
      <c r="Q480" s="212">
        <v>0.044999999999999998</v>
      </c>
      <c r="R480" s="212">
        <f>Q480*H480</f>
        <v>3.2130000000000001</v>
      </c>
      <c r="S480" s="212">
        <v>0</v>
      </c>
      <c r="T480" s="212">
        <f>S480*H480</f>
        <v>0</v>
      </c>
      <c r="U480" s="213" t="s">
        <v>19</v>
      </c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14" t="s">
        <v>167</v>
      </c>
      <c r="AT480" s="214" t="s">
        <v>341</v>
      </c>
      <c r="AU480" s="214" t="s">
        <v>82</v>
      </c>
      <c r="AY480" s="17" t="s">
        <v>117</v>
      </c>
      <c r="BE480" s="215">
        <f>IF(N480="základní",J480,0)</f>
        <v>0</v>
      </c>
      <c r="BF480" s="215">
        <f>IF(N480="snížená",J480,0)</f>
        <v>0</v>
      </c>
      <c r="BG480" s="215">
        <f>IF(N480="zákl. přenesená",J480,0)</f>
        <v>0</v>
      </c>
      <c r="BH480" s="215">
        <f>IF(N480="sníž. přenesená",J480,0)</f>
        <v>0</v>
      </c>
      <c r="BI480" s="215">
        <f>IF(N480="nulová",J480,0)</f>
        <v>0</v>
      </c>
      <c r="BJ480" s="17" t="s">
        <v>80</v>
      </c>
      <c r="BK480" s="215">
        <f>ROUND(I480*H480,2)</f>
        <v>0</v>
      </c>
      <c r="BL480" s="17" t="s">
        <v>143</v>
      </c>
      <c r="BM480" s="214" t="s">
        <v>688</v>
      </c>
    </row>
    <row r="481" s="2" customFormat="1">
      <c r="A481" s="38"/>
      <c r="B481" s="39"/>
      <c r="C481" s="40"/>
      <c r="D481" s="216" t="s">
        <v>127</v>
      </c>
      <c r="E481" s="40"/>
      <c r="F481" s="217" t="s">
        <v>687</v>
      </c>
      <c r="G481" s="40"/>
      <c r="H481" s="40"/>
      <c r="I481" s="218"/>
      <c r="J481" s="40"/>
      <c r="K481" s="40"/>
      <c r="L481" s="44"/>
      <c r="M481" s="219"/>
      <c r="N481" s="220"/>
      <c r="O481" s="84"/>
      <c r="P481" s="84"/>
      <c r="Q481" s="84"/>
      <c r="R481" s="84"/>
      <c r="S481" s="84"/>
      <c r="T481" s="84"/>
      <c r="U481" s="85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T481" s="17" t="s">
        <v>127</v>
      </c>
      <c r="AU481" s="17" t="s">
        <v>82</v>
      </c>
    </row>
    <row r="482" s="14" customFormat="1">
      <c r="A482" s="14"/>
      <c r="B482" s="238"/>
      <c r="C482" s="239"/>
      <c r="D482" s="216" t="s">
        <v>208</v>
      </c>
      <c r="E482" s="239"/>
      <c r="F482" s="241" t="s">
        <v>689</v>
      </c>
      <c r="G482" s="239"/>
      <c r="H482" s="242">
        <v>71.400000000000006</v>
      </c>
      <c r="I482" s="243"/>
      <c r="J482" s="239"/>
      <c r="K482" s="239"/>
      <c r="L482" s="244"/>
      <c r="M482" s="245"/>
      <c r="N482" s="246"/>
      <c r="O482" s="246"/>
      <c r="P482" s="246"/>
      <c r="Q482" s="246"/>
      <c r="R482" s="246"/>
      <c r="S482" s="246"/>
      <c r="T482" s="246"/>
      <c r="U482" s="247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8" t="s">
        <v>208</v>
      </c>
      <c r="AU482" s="248" t="s">
        <v>82</v>
      </c>
      <c r="AV482" s="14" t="s">
        <v>82</v>
      </c>
      <c r="AW482" s="14" t="s">
        <v>4</v>
      </c>
      <c r="AX482" s="14" t="s">
        <v>80</v>
      </c>
      <c r="AY482" s="248" t="s">
        <v>117</v>
      </c>
    </row>
    <row r="483" s="2" customFormat="1" ht="16.5" customHeight="1">
      <c r="A483" s="38"/>
      <c r="B483" s="39"/>
      <c r="C483" s="203" t="s">
        <v>690</v>
      </c>
      <c r="D483" s="203" t="s">
        <v>120</v>
      </c>
      <c r="E483" s="204" t="s">
        <v>691</v>
      </c>
      <c r="F483" s="205" t="s">
        <v>692</v>
      </c>
      <c r="G483" s="206" t="s">
        <v>176</v>
      </c>
      <c r="H483" s="207">
        <v>16</v>
      </c>
      <c r="I483" s="208"/>
      <c r="J483" s="209">
        <f>ROUND(I483*H483,2)</f>
        <v>0</v>
      </c>
      <c r="K483" s="205" t="s">
        <v>124</v>
      </c>
      <c r="L483" s="44"/>
      <c r="M483" s="210" t="s">
        <v>19</v>
      </c>
      <c r="N483" s="211" t="s">
        <v>43</v>
      </c>
      <c r="O483" s="84"/>
      <c r="P483" s="212">
        <f>O483*H483</f>
        <v>0</v>
      </c>
      <c r="Q483" s="212">
        <v>0.0060000000000000001</v>
      </c>
      <c r="R483" s="212">
        <f>Q483*H483</f>
        <v>0.096000000000000002</v>
      </c>
      <c r="S483" s="212">
        <v>0</v>
      </c>
      <c r="T483" s="212">
        <f>S483*H483</f>
        <v>0</v>
      </c>
      <c r="U483" s="213" t="s">
        <v>19</v>
      </c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14" t="s">
        <v>143</v>
      </c>
      <c r="AT483" s="214" t="s">
        <v>120</v>
      </c>
      <c r="AU483" s="214" t="s">
        <v>82</v>
      </c>
      <c r="AY483" s="17" t="s">
        <v>117</v>
      </c>
      <c r="BE483" s="215">
        <f>IF(N483="základní",J483,0)</f>
        <v>0</v>
      </c>
      <c r="BF483" s="215">
        <f>IF(N483="snížená",J483,0)</f>
        <v>0</v>
      </c>
      <c r="BG483" s="215">
        <f>IF(N483="zákl. přenesená",J483,0)</f>
        <v>0</v>
      </c>
      <c r="BH483" s="215">
        <f>IF(N483="sníž. přenesená",J483,0)</f>
        <v>0</v>
      </c>
      <c r="BI483" s="215">
        <f>IF(N483="nulová",J483,0)</f>
        <v>0</v>
      </c>
      <c r="BJ483" s="17" t="s">
        <v>80</v>
      </c>
      <c r="BK483" s="215">
        <f>ROUND(I483*H483,2)</f>
        <v>0</v>
      </c>
      <c r="BL483" s="17" t="s">
        <v>143</v>
      </c>
      <c r="BM483" s="214" t="s">
        <v>693</v>
      </c>
    </row>
    <row r="484" s="2" customFormat="1">
      <c r="A484" s="38"/>
      <c r="B484" s="39"/>
      <c r="C484" s="40"/>
      <c r="D484" s="216" t="s">
        <v>127</v>
      </c>
      <c r="E484" s="40"/>
      <c r="F484" s="217" t="s">
        <v>692</v>
      </c>
      <c r="G484" s="40"/>
      <c r="H484" s="40"/>
      <c r="I484" s="218"/>
      <c r="J484" s="40"/>
      <c r="K484" s="40"/>
      <c r="L484" s="44"/>
      <c r="M484" s="219"/>
      <c r="N484" s="220"/>
      <c r="O484" s="84"/>
      <c r="P484" s="84"/>
      <c r="Q484" s="84"/>
      <c r="R484" s="84"/>
      <c r="S484" s="84"/>
      <c r="T484" s="84"/>
      <c r="U484" s="85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T484" s="17" t="s">
        <v>127</v>
      </c>
      <c r="AU484" s="17" t="s">
        <v>82</v>
      </c>
    </row>
    <row r="485" s="2" customFormat="1">
      <c r="A485" s="38"/>
      <c r="B485" s="39"/>
      <c r="C485" s="40"/>
      <c r="D485" s="221" t="s">
        <v>128</v>
      </c>
      <c r="E485" s="40"/>
      <c r="F485" s="222" t="s">
        <v>694</v>
      </c>
      <c r="G485" s="40"/>
      <c r="H485" s="40"/>
      <c r="I485" s="218"/>
      <c r="J485" s="40"/>
      <c r="K485" s="40"/>
      <c r="L485" s="44"/>
      <c r="M485" s="219"/>
      <c r="N485" s="220"/>
      <c r="O485" s="84"/>
      <c r="P485" s="84"/>
      <c r="Q485" s="84"/>
      <c r="R485" s="84"/>
      <c r="S485" s="84"/>
      <c r="T485" s="84"/>
      <c r="U485" s="85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128</v>
      </c>
      <c r="AU485" s="17" t="s">
        <v>82</v>
      </c>
    </row>
    <row r="486" s="13" customFormat="1">
      <c r="A486" s="13"/>
      <c r="B486" s="228"/>
      <c r="C486" s="229"/>
      <c r="D486" s="216" t="s">
        <v>208</v>
      </c>
      <c r="E486" s="230" t="s">
        <v>19</v>
      </c>
      <c r="F486" s="231" t="s">
        <v>209</v>
      </c>
      <c r="G486" s="229"/>
      <c r="H486" s="230" t="s">
        <v>19</v>
      </c>
      <c r="I486" s="232"/>
      <c r="J486" s="229"/>
      <c r="K486" s="229"/>
      <c r="L486" s="233"/>
      <c r="M486" s="234"/>
      <c r="N486" s="235"/>
      <c r="O486" s="235"/>
      <c r="P486" s="235"/>
      <c r="Q486" s="235"/>
      <c r="R486" s="235"/>
      <c r="S486" s="235"/>
      <c r="T486" s="235"/>
      <c r="U486" s="236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7" t="s">
        <v>208</v>
      </c>
      <c r="AU486" s="237" t="s">
        <v>82</v>
      </c>
      <c r="AV486" s="13" t="s">
        <v>80</v>
      </c>
      <c r="AW486" s="13" t="s">
        <v>33</v>
      </c>
      <c r="AX486" s="13" t="s">
        <v>72</v>
      </c>
      <c r="AY486" s="237" t="s">
        <v>117</v>
      </c>
    </row>
    <row r="487" s="13" customFormat="1">
      <c r="A487" s="13"/>
      <c r="B487" s="228"/>
      <c r="C487" s="229"/>
      <c r="D487" s="216" t="s">
        <v>208</v>
      </c>
      <c r="E487" s="230" t="s">
        <v>19</v>
      </c>
      <c r="F487" s="231" t="s">
        <v>225</v>
      </c>
      <c r="G487" s="229"/>
      <c r="H487" s="230" t="s">
        <v>19</v>
      </c>
      <c r="I487" s="232"/>
      <c r="J487" s="229"/>
      <c r="K487" s="229"/>
      <c r="L487" s="233"/>
      <c r="M487" s="234"/>
      <c r="N487" s="235"/>
      <c r="O487" s="235"/>
      <c r="P487" s="235"/>
      <c r="Q487" s="235"/>
      <c r="R487" s="235"/>
      <c r="S487" s="235"/>
      <c r="T487" s="235"/>
      <c r="U487" s="236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7" t="s">
        <v>208</v>
      </c>
      <c r="AU487" s="237" t="s">
        <v>82</v>
      </c>
      <c r="AV487" s="13" t="s">
        <v>80</v>
      </c>
      <c r="AW487" s="13" t="s">
        <v>33</v>
      </c>
      <c r="AX487" s="13" t="s">
        <v>72</v>
      </c>
      <c r="AY487" s="237" t="s">
        <v>117</v>
      </c>
    </row>
    <row r="488" s="14" customFormat="1">
      <c r="A488" s="14"/>
      <c r="B488" s="238"/>
      <c r="C488" s="239"/>
      <c r="D488" s="216" t="s">
        <v>208</v>
      </c>
      <c r="E488" s="240" t="s">
        <v>19</v>
      </c>
      <c r="F488" s="241" t="s">
        <v>695</v>
      </c>
      <c r="G488" s="239"/>
      <c r="H488" s="242">
        <v>16</v>
      </c>
      <c r="I488" s="243"/>
      <c r="J488" s="239"/>
      <c r="K488" s="239"/>
      <c r="L488" s="244"/>
      <c r="M488" s="245"/>
      <c r="N488" s="246"/>
      <c r="O488" s="246"/>
      <c r="P488" s="246"/>
      <c r="Q488" s="246"/>
      <c r="R488" s="246"/>
      <c r="S488" s="246"/>
      <c r="T488" s="246"/>
      <c r="U488" s="247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8" t="s">
        <v>208</v>
      </c>
      <c r="AU488" s="248" t="s">
        <v>82</v>
      </c>
      <c r="AV488" s="14" t="s">
        <v>82</v>
      </c>
      <c r="AW488" s="14" t="s">
        <v>33</v>
      </c>
      <c r="AX488" s="14" t="s">
        <v>72</v>
      </c>
      <c r="AY488" s="248" t="s">
        <v>117</v>
      </c>
    </row>
    <row r="489" s="2" customFormat="1" ht="21.75" customHeight="1">
      <c r="A489" s="38"/>
      <c r="B489" s="39"/>
      <c r="C489" s="249" t="s">
        <v>696</v>
      </c>
      <c r="D489" s="249" t="s">
        <v>341</v>
      </c>
      <c r="E489" s="250" t="s">
        <v>697</v>
      </c>
      <c r="F489" s="251" t="s">
        <v>698</v>
      </c>
      <c r="G489" s="252" t="s">
        <v>176</v>
      </c>
      <c r="H489" s="253">
        <v>16</v>
      </c>
      <c r="I489" s="254"/>
      <c r="J489" s="255">
        <f>ROUND(I489*H489,2)</f>
        <v>0</v>
      </c>
      <c r="K489" s="251" t="s">
        <v>124</v>
      </c>
      <c r="L489" s="256"/>
      <c r="M489" s="257" t="s">
        <v>19</v>
      </c>
      <c r="N489" s="258" t="s">
        <v>43</v>
      </c>
      <c r="O489" s="84"/>
      <c r="P489" s="212">
        <f>O489*H489</f>
        <v>0</v>
      </c>
      <c r="Q489" s="212">
        <v>0.0055999999999999999</v>
      </c>
      <c r="R489" s="212">
        <f>Q489*H489</f>
        <v>0.089599999999999999</v>
      </c>
      <c r="S489" s="212">
        <v>0</v>
      </c>
      <c r="T489" s="212">
        <f>S489*H489</f>
        <v>0</v>
      </c>
      <c r="U489" s="213" t="s">
        <v>19</v>
      </c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14" t="s">
        <v>167</v>
      </c>
      <c r="AT489" s="214" t="s">
        <v>341</v>
      </c>
      <c r="AU489" s="214" t="s">
        <v>82</v>
      </c>
      <c r="AY489" s="17" t="s">
        <v>117</v>
      </c>
      <c r="BE489" s="215">
        <f>IF(N489="základní",J489,0)</f>
        <v>0</v>
      </c>
      <c r="BF489" s="215">
        <f>IF(N489="snížená",J489,0)</f>
        <v>0</v>
      </c>
      <c r="BG489" s="215">
        <f>IF(N489="zákl. přenesená",J489,0)</f>
        <v>0</v>
      </c>
      <c r="BH489" s="215">
        <f>IF(N489="sníž. přenesená",J489,0)</f>
        <v>0</v>
      </c>
      <c r="BI489" s="215">
        <f>IF(N489="nulová",J489,0)</f>
        <v>0</v>
      </c>
      <c r="BJ489" s="17" t="s">
        <v>80</v>
      </c>
      <c r="BK489" s="215">
        <f>ROUND(I489*H489,2)</f>
        <v>0</v>
      </c>
      <c r="BL489" s="17" t="s">
        <v>143</v>
      </c>
      <c r="BM489" s="214" t="s">
        <v>699</v>
      </c>
    </row>
    <row r="490" s="2" customFormat="1">
      <c r="A490" s="38"/>
      <c r="B490" s="39"/>
      <c r="C490" s="40"/>
      <c r="D490" s="216" t="s">
        <v>127</v>
      </c>
      <c r="E490" s="40"/>
      <c r="F490" s="217" t="s">
        <v>698</v>
      </c>
      <c r="G490" s="40"/>
      <c r="H490" s="40"/>
      <c r="I490" s="218"/>
      <c r="J490" s="40"/>
      <c r="K490" s="40"/>
      <c r="L490" s="44"/>
      <c r="M490" s="219"/>
      <c r="N490" s="220"/>
      <c r="O490" s="84"/>
      <c r="P490" s="84"/>
      <c r="Q490" s="84"/>
      <c r="R490" s="84"/>
      <c r="S490" s="84"/>
      <c r="T490" s="84"/>
      <c r="U490" s="85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T490" s="17" t="s">
        <v>127</v>
      </c>
      <c r="AU490" s="17" t="s">
        <v>82</v>
      </c>
    </row>
    <row r="491" s="2" customFormat="1" ht="33" customHeight="1">
      <c r="A491" s="38"/>
      <c r="B491" s="39"/>
      <c r="C491" s="203" t="s">
        <v>700</v>
      </c>
      <c r="D491" s="203" t="s">
        <v>120</v>
      </c>
      <c r="E491" s="204" t="s">
        <v>701</v>
      </c>
      <c r="F491" s="205" t="s">
        <v>702</v>
      </c>
      <c r="G491" s="206" t="s">
        <v>203</v>
      </c>
      <c r="H491" s="207">
        <v>479.25</v>
      </c>
      <c r="I491" s="208"/>
      <c r="J491" s="209">
        <f>ROUND(I491*H491,2)</f>
        <v>0</v>
      </c>
      <c r="K491" s="205" t="s">
        <v>124</v>
      </c>
      <c r="L491" s="44"/>
      <c r="M491" s="210" t="s">
        <v>19</v>
      </c>
      <c r="N491" s="211" t="s">
        <v>43</v>
      </c>
      <c r="O491" s="84"/>
      <c r="P491" s="212">
        <f>O491*H491</f>
        <v>0</v>
      </c>
      <c r="Q491" s="212">
        <v>0.00059999999999999995</v>
      </c>
      <c r="R491" s="212">
        <f>Q491*H491</f>
        <v>0.28754999999999997</v>
      </c>
      <c r="S491" s="212">
        <v>0</v>
      </c>
      <c r="T491" s="212">
        <f>S491*H491</f>
        <v>0</v>
      </c>
      <c r="U491" s="213" t="s">
        <v>19</v>
      </c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14" t="s">
        <v>143</v>
      </c>
      <c r="AT491" s="214" t="s">
        <v>120</v>
      </c>
      <c r="AU491" s="214" t="s">
        <v>82</v>
      </c>
      <c r="AY491" s="17" t="s">
        <v>117</v>
      </c>
      <c r="BE491" s="215">
        <f>IF(N491="základní",J491,0)</f>
        <v>0</v>
      </c>
      <c r="BF491" s="215">
        <f>IF(N491="snížená",J491,0)</f>
        <v>0</v>
      </c>
      <c r="BG491" s="215">
        <f>IF(N491="zákl. přenesená",J491,0)</f>
        <v>0</v>
      </c>
      <c r="BH491" s="215">
        <f>IF(N491="sníž. přenesená",J491,0)</f>
        <v>0</v>
      </c>
      <c r="BI491" s="215">
        <f>IF(N491="nulová",J491,0)</f>
        <v>0</v>
      </c>
      <c r="BJ491" s="17" t="s">
        <v>80</v>
      </c>
      <c r="BK491" s="215">
        <f>ROUND(I491*H491,2)</f>
        <v>0</v>
      </c>
      <c r="BL491" s="17" t="s">
        <v>143</v>
      </c>
      <c r="BM491" s="214" t="s">
        <v>703</v>
      </c>
    </row>
    <row r="492" s="2" customFormat="1">
      <c r="A492" s="38"/>
      <c r="B492" s="39"/>
      <c r="C492" s="40"/>
      <c r="D492" s="216" t="s">
        <v>127</v>
      </c>
      <c r="E492" s="40"/>
      <c r="F492" s="217" t="s">
        <v>702</v>
      </c>
      <c r="G492" s="40"/>
      <c r="H492" s="40"/>
      <c r="I492" s="218"/>
      <c r="J492" s="40"/>
      <c r="K492" s="40"/>
      <c r="L492" s="44"/>
      <c r="M492" s="219"/>
      <c r="N492" s="220"/>
      <c r="O492" s="84"/>
      <c r="P492" s="84"/>
      <c r="Q492" s="84"/>
      <c r="R492" s="84"/>
      <c r="S492" s="84"/>
      <c r="T492" s="84"/>
      <c r="U492" s="85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T492" s="17" t="s">
        <v>127</v>
      </c>
      <c r="AU492" s="17" t="s">
        <v>82</v>
      </c>
    </row>
    <row r="493" s="2" customFormat="1">
      <c r="A493" s="38"/>
      <c r="B493" s="39"/>
      <c r="C493" s="40"/>
      <c r="D493" s="221" t="s">
        <v>128</v>
      </c>
      <c r="E493" s="40"/>
      <c r="F493" s="222" t="s">
        <v>704</v>
      </c>
      <c r="G493" s="40"/>
      <c r="H493" s="40"/>
      <c r="I493" s="218"/>
      <c r="J493" s="40"/>
      <c r="K493" s="40"/>
      <c r="L493" s="44"/>
      <c r="M493" s="219"/>
      <c r="N493" s="220"/>
      <c r="O493" s="84"/>
      <c r="P493" s="84"/>
      <c r="Q493" s="84"/>
      <c r="R493" s="84"/>
      <c r="S493" s="84"/>
      <c r="T493" s="84"/>
      <c r="U493" s="85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T493" s="17" t="s">
        <v>128</v>
      </c>
      <c r="AU493" s="17" t="s">
        <v>82</v>
      </c>
    </row>
    <row r="494" s="13" customFormat="1">
      <c r="A494" s="13"/>
      <c r="B494" s="228"/>
      <c r="C494" s="229"/>
      <c r="D494" s="216" t="s">
        <v>208</v>
      </c>
      <c r="E494" s="230" t="s">
        <v>19</v>
      </c>
      <c r="F494" s="231" t="s">
        <v>334</v>
      </c>
      <c r="G494" s="229"/>
      <c r="H494" s="230" t="s">
        <v>19</v>
      </c>
      <c r="I494" s="232"/>
      <c r="J494" s="229"/>
      <c r="K494" s="229"/>
      <c r="L494" s="233"/>
      <c r="M494" s="234"/>
      <c r="N494" s="235"/>
      <c r="O494" s="235"/>
      <c r="P494" s="235"/>
      <c r="Q494" s="235"/>
      <c r="R494" s="235"/>
      <c r="S494" s="235"/>
      <c r="T494" s="235"/>
      <c r="U494" s="236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7" t="s">
        <v>208</v>
      </c>
      <c r="AU494" s="237" t="s">
        <v>82</v>
      </c>
      <c r="AV494" s="13" t="s">
        <v>80</v>
      </c>
      <c r="AW494" s="13" t="s">
        <v>33</v>
      </c>
      <c r="AX494" s="13" t="s">
        <v>72</v>
      </c>
      <c r="AY494" s="237" t="s">
        <v>117</v>
      </c>
    </row>
    <row r="495" s="13" customFormat="1">
      <c r="A495" s="13"/>
      <c r="B495" s="228"/>
      <c r="C495" s="229"/>
      <c r="D495" s="216" t="s">
        <v>208</v>
      </c>
      <c r="E495" s="230" t="s">
        <v>19</v>
      </c>
      <c r="F495" s="231" t="s">
        <v>705</v>
      </c>
      <c r="G495" s="229"/>
      <c r="H495" s="230" t="s">
        <v>19</v>
      </c>
      <c r="I495" s="232"/>
      <c r="J495" s="229"/>
      <c r="K495" s="229"/>
      <c r="L495" s="233"/>
      <c r="M495" s="234"/>
      <c r="N495" s="235"/>
      <c r="O495" s="235"/>
      <c r="P495" s="235"/>
      <c r="Q495" s="235"/>
      <c r="R495" s="235"/>
      <c r="S495" s="235"/>
      <c r="T495" s="235"/>
      <c r="U495" s="236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7" t="s">
        <v>208</v>
      </c>
      <c r="AU495" s="237" t="s">
        <v>82</v>
      </c>
      <c r="AV495" s="13" t="s">
        <v>80</v>
      </c>
      <c r="AW495" s="13" t="s">
        <v>33</v>
      </c>
      <c r="AX495" s="13" t="s">
        <v>72</v>
      </c>
      <c r="AY495" s="237" t="s">
        <v>117</v>
      </c>
    </row>
    <row r="496" s="14" customFormat="1">
      <c r="A496" s="14"/>
      <c r="B496" s="238"/>
      <c r="C496" s="239"/>
      <c r="D496" s="216" t="s">
        <v>208</v>
      </c>
      <c r="E496" s="240" t="s">
        <v>19</v>
      </c>
      <c r="F496" s="241" t="s">
        <v>706</v>
      </c>
      <c r="G496" s="239"/>
      <c r="H496" s="242">
        <v>479.25</v>
      </c>
      <c r="I496" s="243"/>
      <c r="J496" s="239"/>
      <c r="K496" s="239"/>
      <c r="L496" s="244"/>
      <c r="M496" s="245"/>
      <c r="N496" s="246"/>
      <c r="O496" s="246"/>
      <c r="P496" s="246"/>
      <c r="Q496" s="246"/>
      <c r="R496" s="246"/>
      <c r="S496" s="246"/>
      <c r="T496" s="246"/>
      <c r="U496" s="247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8" t="s">
        <v>208</v>
      </c>
      <c r="AU496" s="248" t="s">
        <v>82</v>
      </c>
      <c r="AV496" s="14" t="s">
        <v>82</v>
      </c>
      <c r="AW496" s="14" t="s">
        <v>33</v>
      </c>
      <c r="AX496" s="14" t="s">
        <v>72</v>
      </c>
      <c r="AY496" s="248" t="s">
        <v>117</v>
      </c>
    </row>
    <row r="497" s="2" customFormat="1" ht="24.15" customHeight="1">
      <c r="A497" s="38"/>
      <c r="B497" s="39"/>
      <c r="C497" s="203" t="s">
        <v>707</v>
      </c>
      <c r="D497" s="203" t="s">
        <v>120</v>
      </c>
      <c r="E497" s="204" t="s">
        <v>708</v>
      </c>
      <c r="F497" s="205" t="s">
        <v>709</v>
      </c>
      <c r="G497" s="206" t="s">
        <v>203</v>
      </c>
      <c r="H497" s="207">
        <v>324</v>
      </c>
      <c r="I497" s="208"/>
      <c r="J497" s="209">
        <f>ROUND(I497*H497,2)</f>
        <v>0</v>
      </c>
      <c r="K497" s="205" t="s">
        <v>124</v>
      </c>
      <c r="L497" s="44"/>
      <c r="M497" s="210" t="s">
        <v>19</v>
      </c>
      <c r="N497" s="211" t="s">
        <v>43</v>
      </c>
      <c r="O497" s="84"/>
      <c r="P497" s="212">
        <f>O497*H497</f>
        <v>0</v>
      </c>
      <c r="Q497" s="212">
        <v>0.00046999999999999999</v>
      </c>
      <c r="R497" s="212">
        <f>Q497*H497</f>
        <v>0.15228</v>
      </c>
      <c r="S497" s="212">
        <v>0</v>
      </c>
      <c r="T497" s="212">
        <f>S497*H497</f>
        <v>0</v>
      </c>
      <c r="U497" s="213" t="s">
        <v>19</v>
      </c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14" t="s">
        <v>143</v>
      </c>
      <c r="AT497" s="214" t="s">
        <v>120</v>
      </c>
      <c r="AU497" s="214" t="s">
        <v>82</v>
      </c>
      <c r="AY497" s="17" t="s">
        <v>117</v>
      </c>
      <c r="BE497" s="215">
        <f>IF(N497="základní",J497,0)</f>
        <v>0</v>
      </c>
      <c r="BF497" s="215">
        <f>IF(N497="snížená",J497,0)</f>
        <v>0</v>
      </c>
      <c r="BG497" s="215">
        <f>IF(N497="zákl. přenesená",J497,0)</f>
        <v>0</v>
      </c>
      <c r="BH497" s="215">
        <f>IF(N497="sníž. přenesená",J497,0)</f>
        <v>0</v>
      </c>
      <c r="BI497" s="215">
        <f>IF(N497="nulová",J497,0)</f>
        <v>0</v>
      </c>
      <c r="BJ497" s="17" t="s">
        <v>80</v>
      </c>
      <c r="BK497" s="215">
        <f>ROUND(I497*H497,2)</f>
        <v>0</v>
      </c>
      <c r="BL497" s="17" t="s">
        <v>143</v>
      </c>
      <c r="BM497" s="214" t="s">
        <v>710</v>
      </c>
    </row>
    <row r="498" s="2" customFormat="1">
      <c r="A498" s="38"/>
      <c r="B498" s="39"/>
      <c r="C498" s="40"/>
      <c r="D498" s="216" t="s">
        <v>127</v>
      </c>
      <c r="E498" s="40"/>
      <c r="F498" s="217" t="s">
        <v>711</v>
      </c>
      <c r="G498" s="40"/>
      <c r="H498" s="40"/>
      <c r="I498" s="218"/>
      <c r="J498" s="40"/>
      <c r="K498" s="40"/>
      <c r="L498" s="44"/>
      <c r="M498" s="219"/>
      <c r="N498" s="220"/>
      <c r="O498" s="84"/>
      <c r="P498" s="84"/>
      <c r="Q498" s="84"/>
      <c r="R498" s="84"/>
      <c r="S498" s="84"/>
      <c r="T498" s="84"/>
      <c r="U498" s="85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T498" s="17" t="s">
        <v>127</v>
      </c>
      <c r="AU498" s="17" t="s">
        <v>82</v>
      </c>
    </row>
    <row r="499" s="2" customFormat="1">
      <c r="A499" s="38"/>
      <c r="B499" s="39"/>
      <c r="C499" s="40"/>
      <c r="D499" s="221" t="s">
        <v>128</v>
      </c>
      <c r="E499" s="40"/>
      <c r="F499" s="222" t="s">
        <v>712</v>
      </c>
      <c r="G499" s="40"/>
      <c r="H499" s="40"/>
      <c r="I499" s="218"/>
      <c r="J499" s="40"/>
      <c r="K499" s="40"/>
      <c r="L499" s="44"/>
      <c r="M499" s="219"/>
      <c r="N499" s="220"/>
      <c r="O499" s="84"/>
      <c r="P499" s="84"/>
      <c r="Q499" s="84"/>
      <c r="R499" s="84"/>
      <c r="S499" s="84"/>
      <c r="T499" s="84"/>
      <c r="U499" s="85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T499" s="17" t="s">
        <v>128</v>
      </c>
      <c r="AU499" s="17" t="s">
        <v>82</v>
      </c>
    </row>
    <row r="500" s="13" customFormat="1">
      <c r="A500" s="13"/>
      <c r="B500" s="228"/>
      <c r="C500" s="229"/>
      <c r="D500" s="216" t="s">
        <v>208</v>
      </c>
      <c r="E500" s="230" t="s">
        <v>19</v>
      </c>
      <c r="F500" s="231" t="s">
        <v>337</v>
      </c>
      <c r="G500" s="229"/>
      <c r="H500" s="230" t="s">
        <v>19</v>
      </c>
      <c r="I500" s="232"/>
      <c r="J500" s="229"/>
      <c r="K500" s="229"/>
      <c r="L500" s="233"/>
      <c r="M500" s="234"/>
      <c r="N500" s="235"/>
      <c r="O500" s="235"/>
      <c r="P500" s="235"/>
      <c r="Q500" s="235"/>
      <c r="R500" s="235"/>
      <c r="S500" s="235"/>
      <c r="T500" s="235"/>
      <c r="U500" s="236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7" t="s">
        <v>208</v>
      </c>
      <c r="AU500" s="237" t="s">
        <v>82</v>
      </c>
      <c r="AV500" s="13" t="s">
        <v>80</v>
      </c>
      <c r="AW500" s="13" t="s">
        <v>33</v>
      </c>
      <c r="AX500" s="13" t="s">
        <v>72</v>
      </c>
      <c r="AY500" s="237" t="s">
        <v>117</v>
      </c>
    </row>
    <row r="501" s="13" customFormat="1">
      <c r="A501" s="13"/>
      <c r="B501" s="228"/>
      <c r="C501" s="229"/>
      <c r="D501" s="216" t="s">
        <v>208</v>
      </c>
      <c r="E501" s="230" t="s">
        <v>19</v>
      </c>
      <c r="F501" s="231" t="s">
        <v>713</v>
      </c>
      <c r="G501" s="229"/>
      <c r="H501" s="230" t="s">
        <v>19</v>
      </c>
      <c r="I501" s="232"/>
      <c r="J501" s="229"/>
      <c r="K501" s="229"/>
      <c r="L501" s="233"/>
      <c r="M501" s="234"/>
      <c r="N501" s="235"/>
      <c r="O501" s="235"/>
      <c r="P501" s="235"/>
      <c r="Q501" s="235"/>
      <c r="R501" s="235"/>
      <c r="S501" s="235"/>
      <c r="T501" s="235"/>
      <c r="U501" s="236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7" t="s">
        <v>208</v>
      </c>
      <c r="AU501" s="237" t="s">
        <v>82</v>
      </c>
      <c r="AV501" s="13" t="s">
        <v>80</v>
      </c>
      <c r="AW501" s="13" t="s">
        <v>33</v>
      </c>
      <c r="AX501" s="13" t="s">
        <v>72</v>
      </c>
      <c r="AY501" s="237" t="s">
        <v>117</v>
      </c>
    </row>
    <row r="502" s="14" customFormat="1">
      <c r="A502" s="14"/>
      <c r="B502" s="238"/>
      <c r="C502" s="239"/>
      <c r="D502" s="216" t="s">
        <v>208</v>
      </c>
      <c r="E502" s="240" t="s">
        <v>19</v>
      </c>
      <c r="F502" s="241" t="s">
        <v>714</v>
      </c>
      <c r="G502" s="239"/>
      <c r="H502" s="242">
        <v>324</v>
      </c>
      <c r="I502" s="243"/>
      <c r="J502" s="239"/>
      <c r="K502" s="239"/>
      <c r="L502" s="244"/>
      <c r="M502" s="245"/>
      <c r="N502" s="246"/>
      <c r="O502" s="246"/>
      <c r="P502" s="246"/>
      <c r="Q502" s="246"/>
      <c r="R502" s="246"/>
      <c r="S502" s="246"/>
      <c r="T502" s="246"/>
      <c r="U502" s="247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8" t="s">
        <v>208</v>
      </c>
      <c r="AU502" s="248" t="s">
        <v>82</v>
      </c>
      <c r="AV502" s="14" t="s">
        <v>82</v>
      </c>
      <c r="AW502" s="14" t="s">
        <v>33</v>
      </c>
      <c r="AX502" s="14" t="s">
        <v>72</v>
      </c>
      <c r="AY502" s="248" t="s">
        <v>117</v>
      </c>
    </row>
    <row r="503" s="2" customFormat="1" ht="16.5" customHeight="1">
      <c r="A503" s="38"/>
      <c r="B503" s="39"/>
      <c r="C503" s="203" t="s">
        <v>715</v>
      </c>
      <c r="D503" s="203" t="s">
        <v>120</v>
      </c>
      <c r="E503" s="204" t="s">
        <v>716</v>
      </c>
      <c r="F503" s="205" t="s">
        <v>717</v>
      </c>
      <c r="G503" s="206" t="s">
        <v>176</v>
      </c>
      <c r="H503" s="207">
        <v>1</v>
      </c>
      <c r="I503" s="208"/>
      <c r="J503" s="209">
        <f>ROUND(I503*H503,2)</f>
        <v>0</v>
      </c>
      <c r="K503" s="205" t="s">
        <v>124</v>
      </c>
      <c r="L503" s="44"/>
      <c r="M503" s="210" t="s">
        <v>19</v>
      </c>
      <c r="N503" s="211" t="s">
        <v>43</v>
      </c>
      <c r="O503" s="84"/>
      <c r="P503" s="212">
        <f>O503*H503</f>
        <v>0</v>
      </c>
      <c r="Q503" s="212">
        <v>0.072870000000000004</v>
      </c>
      <c r="R503" s="212">
        <f>Q503*H503</f>
        <v>0.072870000000000004</v>
      </c>
      <c r="S503" s="212">
        <v>0</v>
      </c>
      <c r="T503" s="212">
        <f>S503*H503</f>
        <v>0</v>
      </c>
      <c r="U503" s="213" t="s">
        <v>19</v>
      </c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14" t="s">
        <v>143</v>
      </c>
      <c r="AT503" s="214" t="s">
        <v>120</v>
      </c>
      <c r="AU503" s="214" t="s">
        <v>82</v>
      </c>
      <c r="AY503" s="17" t="s">
        <v>117</v>
      </c>
      <c r="BE503" s="215">
        <f>IF(N503="základní",J503,0)</f>
        <v>0</v>
      </c>
      <c r="BF503" s="215">
        <f>IF(N503="snížená",J503,0)</f>
        <v>0</v>
      </c>
      <c r="BG503" s="215">
        <f>IF(N503="zákl. přenesená",J503,0)</f>
        <v>0</v>
      </c>
      <c r="BH503" s="215">
        <f>IF(N503="sníž. přenesená",J503,0)</f>
        <v>0</v>
      </c>
      <c r="BI503" s="215">
        <f>IF(N503="nulová",J503,0)</f>
        <v>0</v>
      </c>
      <c r="BJ503" s="17" t="s">
        <v>80</v>
      </c>
      <c r="BK503" s="215">
        <f>ROUND(I503*H503,2)</f>
        <v>0</v>
      </c>
      <c r="BL503" s="17" t="s">
        <v>143</v>
      </c>
      <c r="BM503" s="214" t="s">
        <v>718</v>
      </c>
    </row>
    <row r="504" s="2" customFormat="1">
      <c r="A504" s="38"/>
      <c r="B504" s="39"/>
      <c r="C504" s="40"/>
      <c r="D504" s="216" t="s">
        <v>127</v>
      </c>
      <c r="E504" s="40"/>
      <c r="F504" s="217" t="s">
        <v>717</v>
      </c>
      <c r="G504" s="40"/>
      <c r="H504" s="40"/>
      <c r="I504" s="218"/>
      <c r="J504" s="40"/>
      <c r="K504" s="40"/>
      <c r="L504" s="44"/>
      <c r="M504" s="219"/>
      <c r="N504" s="220"/>
      <c r="O504" s="84"/>
      <c r="P504" s="84"/>
      <c r="Q504" s="84"/>
      <c r="R504" s="84"/>
      <c r="S504" s="84"/>
      <c r="T504" s="84"/>
      <c r="U504" s="85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T504" s="17" t="s">
        <v>127</v>
      </c>
      <c r="AU504" s="17" t="s">
        <v>82</v>
      </c>
    </row>
    <row r="505" s="2" customFormat="1">
      <c r="A505" s="38"/>
      <c r="B505" s="39"/>
      <c r="C505" s="40"/>
      <c r="D505" s="221" t="s">
        <v>128</v>
      </c>
      <c r="E505" s="40"/>
      <c r="F505" s="222" t="s">
        <v>719</v>
      </c>
      <c r="G505" s="40"/>
      <c r="H505" s="40"/>
      <c r="I505" s="218"/>
      <c r="J505" s="40"/>
      <c r="K505" s="40"/>
      <c r="L505" s="44"/>
      <c r="M505" s="219"/>
      <c r="N505" s="220"/>
      <c r="O505" s="84"/>
      <c r="P505" s="84"/>
      <c r="Q505" s="84"/>
      <c r="R505" s="84"/>
      <c r="S505" s="84"/>
      <c r="T505" s="84"/>
      <c r="U505" s="85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T505" s="17" t="s">
        <v>128</v>
      </c>
      <c r="AU505" s="17" t="s">
        <v>82</v>
      </c>
    </row>
    <row r="506" s="13" customFormat="1">
      <c r="A506" s="13"/>
      <c r="B506" s="228"/>
      <c r="C506" s="229"/>
      <c r="D506" s="216" t="s">
        <v>208</v>
      </c>
      <c r="E506" s="230" t="s">
        <v>19</v>
      </c>
      <c r="F506" s="231" t="s">
        <v>209</v>
      </c>
      <c r="G506" s="229"/>
      <c r="H506" s="230" t="s">
        <v>19</v>
      </c>
      <c r="I506" s="232"/>
      <c r="J506" s="229"/>
      <c r="K506" s="229"/>
      <c r="L506" s="233"/>
      <c r="M506" s="234"/>
      <c r="N506" s="235"/>
      <c r="O506" s="235"/>
      <c r="P506" s="235"/>
      <c r="Q506" s="235"/>
      <c r="R506" s="235"/>
      <c r="S506" s="235"/>
      <c r="T506" s="235"/>
      <c r="U506" s="236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7" t="s">
        <v>208</v>
      </c>
      <c r="AU506" s="237" t="s">
        <v>82</v>
      </c>
      <c r="AV506" s="13" t="s">
        <v>80</v>
      </c>
      <c r="AW506" s="13" t="s">
        <v>33</v>
      </c>
      <c r="AX506" s="13" t="s">
        <v>72</v>
      </c>
      <c r="AY506" s="237" t="s">
        <v>117</v>
      </c>
    </row>
    <row r="507" s="13" customFormat="1">
      <c r="A507" s="13"/>
      <c r="B507" s="228"/>
      <c r="C507" s="229"/>
      <c r="D507" s="216" t="s">
        <v>208</v>
      </c>
      <c r="E507" s="230" t="s">
        <v>19</v>
      </c>
      <c r="F507" s="231" t="s">
        <v>225</v>
      </c>
      <c r="G507" s="229"/>
      <c r="H507" s="230" t="s">
        <v>19</v>
      </c>
      <c r="I507" s="232"/>
      <c r="J507" s="229"/>
      <c r="K507" s="229"/>
      <c r="L507" s="233"/>
      <c r="M507" s="234"/>
      <c r="N507" s="235"/>
      <c r="O507" s="235"/>
      <c r="P507" s="235"/>
      <c r="Q507" s="235"/>
      <c r="R507" s="235"/>
      <c r="S507" s="235"/>
      <c r="T507" s="235"/>
      <c r="U507" s="236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7" t="s">
        <v>208</v>
      </c>
      <c r="AU507" s="237" t="s">
        <v>82</v>
      </c>
      <c r="AV507" s="13" t="s">
        <v>80</v>
      </c>
      <c r="AW507" s="13" t="s">
        <v>33</v>
      </c>
      <c r="AX507" s="13" t="s">
        <v>72</v>
      </c>
      <c r="AY507" s="237" t="s">
        <v>117</v>
      </c>
    </row>
    <row r="508" s="14" customFormat="1">
      <c r="A508" s="14"/>
      <c r="B508" s="238"/>
      <c r="C508" s="239"/>
      <c r="D508" s="216" t="s">
        <v>208</v>
      </c>
      <c r="E508" s="240" t="s">
        <v>19</v>
      </c>
      <c r="F508" s="241" t="s">
        <v>720</v>
      </c>
      <c r="G508" s="239"/>
      <c r="H508" s="242">
        <v>1</v>
      </c>
      <c r="I508" s="243"/>
      <c r="J508" s="239"/>
      <c r="K508" s="239"/>
      <c r="L508" s="244"/>
      <c r="M508" s="245"/>
      <c r="N508" s="246"/>
      <c r="O508" s="246"/>
      <c r="P508" s="246"/>
      <c r="Q508" s="246"/>
      <c r="R508" s="246"/>
      <c r="S508" s="246"/>
      <c r="T508" s="246"/>
      <c r="U508" s="247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8" t="s">
        <v>208</v>
      </c>
      <c r="AU508" s="248" t="s">
        <v>82</v>
      </c>
      <c r="AV508" s="14" t="s">
        <v>82</v>
      </c>
      <c r="AW508" s="14" t="s">
        <v>33</v>
      </c>
      <c r="AX508" s="14" t="s">
        <v>72</v>
      </c>
      <c r="AY508" s="248" t="s">
        <v>117</v>
      </c>
    </row>
    <row r="509" s="2" customFormat="1" ht="16.5" customHeight="1">
      <c r="A509" s="38"/>
      <c r="B509" s="39"/>
      <c r="C509" s="203" t="s">
        <v>721</v>
      </c>
      <c r="D509" s="203" t="s">
        <v>120</v>
      </c>
      <c r="E509" s="204" t="s">
        <v>722</v>
      </c>
      <c r="F509" s="205" t="s">
        <v>723</v>
      </c>
      <c r="G509" s="206" t="s">
        <v>176</v>
      </c>
      <c r="H509" s="207">
        <v>1</v>
      </c>
      <c r="I509" s="208"/>
      <c r="J509" s="209">
        <f>ROUND(I509*H509,2)</f>
        <v>0</v>
      </c>
      <c r="K509" s="205" t="s">
        <v>19</v>
      </c>
      <c r="L509" s="44"/>
      <c r="M509" s="210" t="s">
        <v>19</v>
      </c>
      <c r="N509" s="211" t="s">
        <v>43</v>
      </c>
      <c r="O509" s="84"/>
      <c r="P509" s="212">
        <f>O509*H509</f>
        <v>0</v>
      </c>
      <c r="Q509" s="212">
        <v>0</v>
      </c>
      <c r="R509" s="212">
        <f>Q509*H509</f>
        <v>0</v>
      </c>
      <c r="S509" s="212">
        <v>0.59999999999999998</v>
      </c>
      <c r="T509" s="212">
        <f>S509*H509</f>
        <v>0.59999999999999998</v>
      </c>
      <c r="U509" s="213" t="s">
        <v>19</v>
      </c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214" t="s">
        <v>143</v>
      </c>
      <c r="AT509" s="214" t="s">
        <v>120</v>
      </c>
      <c r="AU509" s="214" t="s">
        <v>82</v>
      </c>
      <c r="AY509" s="17" t="s">
        <v>117</v>
      </c>
      <c r="BE509" s="215">
        <f>IF(N509="základní",J509,0)</f>
        <v>0</v>
      </c>
      <c r="BF509" s="215">
        <f>IF(N509="snížená",J509,0)</f>
        <v>0</v>
      </c>
      <c r="BG509" s="215">
        <f>IF(N509="zákl. přenesená",J509,0)</f>
        <v>0</v>
      </c>
      <c r="BH509" s="215">
        <f>IF(N509="sníž. přenesená",J509,0)</f>
        <v>0</v>
      </c>
      <c r="BI509" s="215">
        <f>IF(N509="nulová",J509,0)</f>
        <v>0</v>
      </c>
      <c r="BJ509" s="17" t="s">
        <v>80</v>
      </c>
      <c r="BK509" s="215">
        <f>ROUND(I509*H509,2)</f>
        <v>0</v>
      </c>
      <c r="BL509" s="17" t="s">
        <v>143</v>
      </c>
      <c r="BM509" s="214" t="s">
        <v>724</v>
      </c>
    </row>
    <row r="510" s="2" customFormat="1">
      <c r="A510" s="38"/>
      <c r="B510" s="39"/>
      <c r="C510" s="40"/>
      <c r="D510" s="216" t="s">
        <v>127</v>
      </c>
      <c r="E510" s="40"/>
      <c r="F510" s="217" t="s">
        <v>723</v>
      </c>
      <c r="G510" s="40"/>
      <c r="H510" s="40"/>
      <c r="I510" s="218"/>
      <c r="J510" s="40"/>
      <c r="K510" s="40"/>
      <c r="L510" s="44"/>
      <c r="M510" s="219"/>
      <c r="N510" s="220"/>
      <c r="O510" s="84"/>
      <c r="P510" s="84"/>
      <c r="Q510" s="84"/>
      <c r="R510" s="84"/>
      <c r="S510" s="84"/>
      <c r="T510" s="84"/>
      <c r="U510" s="85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T510" s="17" t="s">
        <v>127</v>
      </c>
      <c r="AU510" s="17" t="s">
        <v>82</v>
      </c>
    </row>
    <row r="511" s="2" customFormat="1">
      <c r="A511" s="38"/>
      <c r="B511" s="39"/>
      <c r="C511" s="40"/>
      <c r="D511" s="216" t="s">
        <v>130</v>
      </c>
      <c r="E511" s="40"/>
      <c r="F511" s="223" t="s">
        <v>725</v>
      </c>
      <c r="G511" s="40"/>
      <c r="H511" s="40"/>
      <c r="I511" s="218"/>
      <c r="J511" s="40"/>
      <c r="K511" s="40"/>
      <c r="L511" s="44"/>
      <c r="M511" s="219"/>
      <c r="N511" s="220"/>
      <c r="O511" s="84"/>
      <c r="P511" s="84"/>
      <c r="Q511" s="84"/>
      <c r="R511" s="84"/>
      <c r="S511" s="84"/>
      <c r="T511" s="84"/>
      <c r="U511" s="85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T511" s="17" t="s">
        <v>130</v>
      </c>
      <c r="AU511" s="17" t="s">
        <v>82</v>
      </c>
    </row>
    <row r="512" s="13" customFormat="1">
      <c r="A512" s="13"/>
      <c r="B512" s="228"/>
      <c r="C512" s="229"/>
      <c r="D512" s="216" t="s">
        <v>208</v>
      </c>
      <c r="E512" s="230" t="s">
        <v>19</v>
      </c>
      <c r="F512" s="231" t="s">
        <v>217</v>
      </c>
      <c r="G512" s="229"/>
      <c r="H512" s="230" t="s">
        <v>19</v>
      </c>
      <c r="I512" s="232"/>
      <c r="J512" s="229"/>
      <c r="K512" s="229"/>
      <c r="L512" s="233"/>
      <c r="M512" s="234"/>
      <c r="N512" s="235"/>
      <c r="O512" s="235"/>
      <c r="P512" s="235"/>
      <c r="Q512" s="235"/>
      <c r="R512" s="235"/>
      <c r="S512" s="235"/>
      <c r="T512" s="235"/>
      <c r="U512" s="236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7" t="s">
        <v>208</v>
      </c>
      <c r="AU512" s="237" t="s">
        <v>82</v>
      </c>
      <c r="AV512" s="13" t="s">
        <v>80</v>
      </c>
      <c r="AW512" s="13" t="s">
        <v>33</v>
      </c>
      <c r="AX512" s="13" t="s">
        <v>72</v>
      </c>
      <c r="AY512" s="237" t="s">
        <v>117</v>
      </c>
    </row>
    <row r="513" s="13" customFormat="1">
      <c r="A513" s="13"/>
      <c r="B513" s="228"/>
      <c r="C513" s="229"/>
      <c r="D513" s="216" t="s">
        <v>208</v>
      </c>
      <c r="E513" s="230" t="s">
        <v>19</v>
      </c>
      <c r="F513" s="231" t="s">
        <v>726</v>
      </c>
      <c r="G513" s="229"/>
      <c r="H513" s="230" t="s">
        <v>19</v>
      </c>
      <c r="I513" s="232"/>
      <c r="J513" s="229"/>
      <c r="K513" s="229"/>
      <c r="L513" s="233"/>
      <c r="M513" s="234"/>
      <c r="N513" s="235"/>
      <c r="O513" s="235"/>
      <c r="P513" s="235"/>
      <c r="Q513" s="235"/>
      <c r="R513" s="235"/>
      <c r="S513" s="235"/>
      <c r="T513" s="235"/>
      <c r="U513" s="236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7" t="s">
        <v>208</v>
      </c>
      <c r="AU513" s="237" t="s">
        <v>82</v>
      </c>
      <c r="AV513" s="13" t="s">
        <v>80</v>
      </c>
      <c r="AW513" s="13" t="s">
        <v>33</v>
      </c>
      <c r="AX513" s="13" t="s">
        <v>72</v>
      </c>
      <c r="AY513" s="237" t="s">
        <v>117</v>
      </c>
    </row>
    <row r="514" s="14" customFormat="1">
      <c r="A514" s="14"/>
      <c r="B514" s="238"/>
      <c r="C514" s="239"/>
      <c r="D514" s="216" t="s">
        <v>208</v>
      </c>
      <c r="E514" s="240" t="s">
        <v>19</v>
      </c>
      <c r="F514" s="241" t="s">
        <v>727</v>
      </c>
      <c r="G514" s="239"/>
      <c r="H514" s="242">
        <v>1</v>
      </c>
      <c r="I514" s="243"/>
      <c r="J514" s="239"/>
      <c r="K514" s="239"/>
      <c r="L514" s="244"/>
      <c r="M514" s="245"/>
      <c r="N514" s="246"/>
      <c r="O514" s="246"/>
      <c r="P514" s="246"/>
      <c r="Q514" s="246"/>
      <c r="R514" s="246"/>
      <c r="S514" s="246"/>
      <c r="T514" s="246"/>
      <c r="U514" s="247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8" t="s">
        <v>208</v>
      </c>
      <c r="AU514" s="248" t="s">
        <v>82</v>
      </c>
      <c r="AV514" s="14" t="s">
        <v>82</v>
      </c>
      <c r="AW514" s="14" t="s">
        <v>33</v>
      </c>
      <c r="AX514" s="14" t="s">
        <v>72</v>
      </c>
      <c r="AY514" s="248" t="s">
        <v>117</v>
      </c>
    </row>
    <row r="515" s="2" customFormat="1" ht="21.75" customHeight="1">
      <c r="A515" s="38"/>
      <c r="B515" s="39"/>
      <c r="C515" s="203" t="s">
        <v>728</v>
      </c>
      <c r="D515" s="203" t="s">
        <v>120</v>
      </c>
      <c r="E515" s="204" t="s">
        <v>729</v>
      </c>
      <c r="F515" s="205" t="s">
        <v>730</v>
      </c>
      <c r="G515" s="206" t="s">
        <v>176</v>
      </c>
      <c r="H515" s="207">
        <v>1</v>
      </c>
      <c r="I515" s="208"/>
      <c r="J515" s="209">
        <f>ROUND(I515*H515,2)</f>
        <v>0</v>
      </c>
      <c r="K515" s="205" t="s">
        <v>124</v>
      </c>
      <c r="L515" s="44"/>
      <c r="M515" s="210" t="s">
        <v>19</v>
      </c>
      <c r="N515" s="211" t="s">
        <v>43</v>
      </c>
      <c r="O515" s="84"/>
      <c r="P515" s="212">
        <f>O515*H515</f>
        <v>0</v>
      </c>
      <c r="Q515" s="212">
        <v>0</v>
      </c>
      <c r="R515" s="212">
        <f>Q515*H515</f>
        <v>0</v>
      </c>
      <c r="S515" s="212">
        <v>0.086999999999999994</v>
      </c>
      <c r="T515" s="212">
        <f>S515*H515</f>
        <v>0.086999999999999994</v>
      </c>
      <c r="U515" s="213" t="s">
        <v>19</v>
      </c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214" t="s">
        <v>143</v>
      </c>
      <c r="AT515" s="214" t="s">
        <v>120</v>
      </c>
      <c r="AU515" s="214" t="s">
        <v>82</v>
      </c>
      <c r="AY515" s="17" t="s">
        <v>117</v>
      </c>
      <c r="BE515" s="215">
        <f>IF(N515="základní",J515,0)</f>
        <v>0</v>
      </c>
      <c r="BF515" s="215">
        <f>IF(N515="snížená",J515,0)</f>
        <v>0</v>
      </c>
      <c r="BG515" s="215">
        <f>IF(N515="zákl. přenesená",J515,0)</f>
        <v>0</v>
      </c>
      <c r="BH515" s="215">
        <f>IF(N515="sníž. přenesená",J515,0)</f>
        <v>0</v>
      </c>
      <c r="BI515" s="215">
        <f>IF(N515="nulová",J515,0)</f>
        <v>0</v>
      </c>
      <c r="BJ515" s="17" t="s">
        <v>80</v>
      </c>
      <c r="BK515" s="215">
        <f>ROUND(I515*H515,2)</f>
        <v>0</v>
      </c>
      <c r="BL515" s="17" t="s">
        <v>143</v>
      </c>
      <c r="BM515" s="214" t="s">
        <v>731</v>
      </c>
    </row>
    <row r="516" s="2" customFormat="1">
      <c r="A516" s="38"/>
      <c r="B516" s="39"/>
      <c r="C516" s="40"/>
      <c r="D516" s="216" t="s">
        <v>127</v>
      </c>
      <c r="E516" s="40"/>
      <c r="F516" s="217" t="s">
        <v>732</v>
      </c>
      <c r="G516" s="40"/>
      <c r="H516" s="40"/>
      <c r="I516" s="218"/>
      <c r="J516" s="40"/>
      <c r="K516" s="40"/>
      <c r="L516" s="44"/>
      <c r="M516" s="219"/>
      <c r="N516" s="220"/>
      <c r="O516" s="84"/>
      <c r="P516" s="84"/>
      <c r="Q516" s="84"/>
      <c r="R516" s="84"/>
      <c r="S516" s="84"/>
      <c r="T516" s="84"/>
      <c r="U516" s="85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T516" s="17" t="s">
        <v>127</v>
      </c>
      <c r="AU516" s="17" t="s">
        <v>82</v>
      </c>
    </row>
    <row r="517" s="2" customFormat="1">
      <c r="A517" s="38"/>
      <c r="B517" s="39"/>
      <c r="C517" s="40"/>
      <c r="D517" s="221" t="s">
        <v>128</v>
      </c>
      <c r="E517" s="40"/>
      <c r="F517" s="222" t="s">
        <v>733</v>
      </c>
      <c r="G517" s="40"/>
      <c r="H517" s="40"/>
      <c r="I517" s="218"/>
      <c r="J517" s="40"/>
      <c r="K517" s="40"/>
      <c r="L517" s="44"/>
      <c r="M517" s="219"/>
      <c r="N517" s="220"/>
      <c r="O517" s="84"/>
      <c r="P517" s="84"/>
      <c r="Q517" s="84"/>
      <c r="R517" s="84"/>
      <c r="S517" s="84"/>
      <c r="T517" s="84"/>
      <c r="U517" s="85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T517" s="17" t="s">
        <v>128</v>
      </c>
      <c r="AU517" s="17" t="s">
        <v>82</v>
      </c>
    </row>
    <row r="518" s="13" customFormat="1">
      <c r="A518" s="13"/>
      <c r="B518" s="228"/>
      <c r="C518" s="229"/>
      <c r="D518" s="216" t="s">
        <v>208</v>
      </c>
      <c r="E518" s="230" t="s">
        <v>19</v>
      </c>
      <c r="F518" s="231" t="s">
        <v>209</v>
      </c>
      <c r="G518" s="229"/>
      <c r="H518" s="230" t="s">
        <v>19</v>
      </c>
      <c r="I518" s="232"/>
      <c r="J518" s="229"/>
      <c r="K518" s="229"/>
      <c r="L518" s="233"/>
      <c r="M518" s="234"/>
      <c r="N518" s="235"/>
      <c r="O518" s="235"/>
      <c r="P518" s="235"/>
      <c r="Q518" s="235"/>
      <c r="R518" s="235"/>
      <c r="S518" s="235"/>
      <c r="T518" s="235"/>
      <c r="U518" s="236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7" t="s">
        <v>208</v>
      </c>
      <c r="AU518" s="237" t="s">
        <v>82</v>
      </c>
      <c r="AV518" s="13" t="s">
        <v>80</v>
      </c>
      <c r="AW518" s="13" t="s">
        <v>33</v>
      </c>
      <c r="AX518" s="13" t="s">
        <v>72</v>
      </c>
      <c r="AY518" s="237" t="s">
        <v>117</v>
      </c>
    </row>
    <row r="519" s="13" customFormat="1">
      <c r="A519" s="13"/>
      <c r="B519" s="228"/>
      <c r="C519" s="229"/>
      <c r="D519" s="216" t="s">
        <v>208</v>
      </c>
      <c r="E519" s="230" t="s">
        <v>19</v>
      </c>
      <c r="F519" s="231" t="s">
        <v>225</v>
      </c>
      <c r="G519" s="229"/>
      <c r="H519" s="230" t="s">
        <v>19</v>
      </c>
      <c r="I519" s="232"/>
      <c r="J519" s="229"/>
      <c r="K519" s="229"/>
      <c r="L519" s="233"/>
      <c r="M519" s="234"/>
      <c r="N519" s="235"/>
      <c r="O519" s="235"/>
      <c r="P519" s="235"/>
      <c r="Q519" s="235"/>
      <c r="R519" s="235"/>
      <c r="S519" s="235"/>
      <c r="T519" s="235"/>
      <c r="U519" s="236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7" t="s">
        <v>208</v>
      </c>
      <c r="AU519" s="237" t="s">
        <v>82</v>
      </c>
      <c r="AV519" s="13" t="s">
        <v>80</v>
      </c>
      <c r="AW519" s="13" t="s">
        <v>33</v>
      </c>
      <c r="AX519" s="13" t="s">
        <v>72</v>
      </c>
      <c r="AY519" s="237" t="s">
        <v>117</v>
      </c>
    </row>
    <row r="520" s="14" customFormat="1">
      <c r="A520" s="14"/>
      <c r="B520" s="238"/>
      <c r="C520" s="239"/>
      <c r="D520" s="216" t="s">
        <v>208</v>
      </c>
      <c r="E520" s="240" t="s">
        <v>19</v>
      </c>
      <c r="F520" s="241" t="s">
        <v>734</v>
      </c>
      <c r="G520" s="239"/>
      <c r="H520" s="242">
        <v>1</v>
      </c>
      <c r="I520" s="243"/>
      <c r="J520" s="239"/>
      <c r="K520" s="239"/>
      <c r="L520" s="244"/>
      <c r="M520" s="245"/>
      <c r="N520" s="246"/>
      <c r="O520" s="246"/>
      <c r="P520" s="246"/>
      <c r="Q520" s="246"/>
      <c r="R520" s="246"/>
      <c r="S520" s="246"/>
      <c r="T520" s="246"/>
      <c r="U520" s="247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8" t="s">
        <v>208</v>
      </c>
      <c r="AU520" s="248" t="s">
        <v>82</v>
      </c>
      <c r="AV520" s="14" t="s">
        <v>82</v>
      </c>
      <c r="AW520" s="14" t="s">
        <v>33</v>
      </c>
      <c r="AX520" s="14" t="s">
        <v>72</v>
      </c>
      <c r="AY520" s="248" t="s">
        <v>117</v>
      </c>
    </row>
    <row r="521" s="2" customFormat="1" ht="24.15" customHeight="1">
      <c r="A521" s="38"/>
      <c r="B521" s="39"/>
      <c r="C521" s="203" t="s">
        <v>735</v>
      </c>
      <c r="D521" s="203" t="s">
        <v>120</v>
      </c>
      <c r="E521" s="204" t="s">
        <v>736</v>
      </c>
      <c r="F521" s="205" t="s">
        <v>737</v>
      </c>
      <c r="G521" s="206" t="s">
        <v>176</v>
      </c>
      <c r="H521" s="207">
        <v>2</v>
      </c>
      <c r="I521" s="208"/>
      <c r="J521" s="209">
        <f>ROUND(I521*H521,2)</f>
        <v>0</v>
      </c>
      <c r="K521" s="205" t="s">
        <v>124</v>
      </c>
      <c r="L521" s="44"/>
      <c r="M521" s="210" t="s">
        <v>19</v>
      </c>
      <c r="N521" s="211" t="s">
        <v>43</v>
      </c>
      <c r="O521" s="84"/>
      <c r="P521" s="212">
        <f>O521*H521</f>
        <v>0</v>
      </c>
      <c r="Q521" s="212">
        <v>0</v>
      </c>
      <c r="R521" s="212">
        <f>Q521*H521</f>
        <v>0</v>
      </c>
      <c r="S521" s="212">
        <v>0.082000000000000003</v>
      </c>
      <c r="T521" s="212">
        <f>S521*H521</f>
        <v>0.16400000000000001</v>
      </c>
      <c r="U521" s="213" t="s">
        <v>19</v>
      </c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14" t="s">
        <v>143</v>
      </c>
      <c r="AT521" s="214" t="s">
        <v>120</v>
      </c>
      <c r="AU521" s="214" t="s">
        <v>82</v>
      </c>
      <c r="AY521" s="17" t="s">
        <v>117</v>
      </c>
      <c r="BE521" s="215">
        <f>IF(N521="základní",J521,0)</f>
        <v>0</v>
      </c>
      <c r="BF521" s="215">
        <f>IF(N521="snížená",J521,0)</f>
        <v>0</v>
      </c>
      <c r="BG521" s="215">
        <f>IF(N521="zákl. přenesená",J521,0)</f>
        <v>0</v>
      </c>
      <c r="BH521" s="215">
        <f>IF(N521="sníž. přenesená",J521,0)</f>
        <v>0</v>
      </c>
      <c r="BI521" s="215">
        <f>IF(N521="nulová",J521,0)</f>
        <v>0</v>
      </c>
      <c r="BJ521" s="17" t="s">
        <v>80</v>
      </c>
      <c r="BK521" s="215">
        <f>ROUND(I521*H521,2)</f>
        <v>0</v>
      </c>
      <c r="BL521" s="17" t="s">
        <v>143</v>
      </c>
      <c r="BM521" s="214" t="s">
        <v>738</v>
      </c>
    </row>
    <row r="522" s="2" customFormat="1">
      <c r="A522" s="38"/>
      <c r="B522" s="39"/>
      <c r="C522" s="40"/>
      <c r="D522" s="216" t="s">
        <v>127</v>
      </c>
      <c r="E522" s="40"/>
      <c r="F522" s="217" t="s">
        <v>739</v>
      </c>
      <c r="G522" s="40"/>
      <c r="H522" s="40"/>
      <c r="I522" s="218"/>
      <c r="J522" s="40"/>
      <c r="K522" s="40"/>
      <c r="L522" s="44"/>
      <c r="M522" s="219"/>
      <c r="N522" s="220"/>
      <c r="O522" s="84"/>
      <c r="P522" s="84"/>
      <c r="Q522" s="84"/>
      <c r="R522" s="84"/>
      <c r="S522" s="84"/>
      <c r="T522" s="84"/>
      <c r="U522" s="85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T522" s="17" t="s">
        <v>127</v>
      </c>
      <c r="AU522" s="17" t="s">
        <v>82</v>
      </c>
    </row>
    <row r="523" s="2" customFormat="1">
      <c r="A523" s="38"/>
      <c r="B523" s="39"/>
      <c r="C523" s="40"/>
      <c r="D523" s="221" t="s">
        <v>128</v>
      </c>
      <c r="E523" s="40"/>
      <c r="F523" s="222" t="s">
        <v>740</v>
      </c>
      <c r="G523" s="40"/>
      <c r="H523" s="40"/>
      <c r="I523" s="218"/>
      <c r="J523" s="40"/>
      <c r="K523" s="40"/>
      <c r="L523" s="44"/>
      <c r="M523" s="219"/>
      <c r="N523" s="220"/>
      <c r="O523" s="84"/>
      <c r="P523" s="84"/>
      <c r="Q523" s="84"/>
      <c r="R523" s="84"/>
      <c r="S523" s="84"/>
      <c r="T523" s="84"/>
      <c r="U523" s="85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T523" s="17" t="s">
        <v>128</v>
      </c>
      <c r="AU523" s="17" t="s">
        <v>82</v>
      </c>
    </row>
    <row r="524" s="2" customFormat="1">
      <c r="A524" s="38"/>
      <c r="B524" s="39"/>
      <c r="C524" s="40"/>
      <c r="D524" s="216" t="s">
        <v>130</v>
      </c>
      <c r="E524" s="40"/>
      <c r="F524" s="223" t="s">
        <v>207</v>
      </c>
      <c r="G524" s="40"/>
      <c r="H524" s="40"/>
      <c r="I524" s="218"/>
      <c r="J524" s="40"/>
      <c r="K524" s="40"/>
      <c r="L524" s="44"/>
      <c r="M524" s="219"/>
      <c r="N524" s="220"/>
      <c r="O524" s="84"/>
      <c r="P524" s="84"/>
      <c r="Q524" s="84"/>
      <c r="R524" s="84"/>
      <c r="S524" s="84"/>
      <c r="T524" s="84"/>
      <c r="U524" s="85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T524" s="17" t="s">
        <v>130</v>
      </c>
      <c r="AU524" s="17" t="s">
        <v>82</v>
      </c>
    </row>
    <row r="525" s="13" customFormat="1">
      <c r="A525" s="13"/>
      <c r="B525" s="228"/>
      <c r="C525" s="229"/>
      <c r="D525" s="216" t="s">
        <v>208</v>
      </c>
      <c r="E525" s="230" t="s">
        <v>19</v>
      </c>
      <c r="F525" s="231" t="s">
        <v>217</v>
      </c>
      <c r="G525" s="229"/>
      <c r="H525" s="230" t="s">
        <v>19</v>
      </c>
      <c r="I525" s="232"/>
      <c r="J525" s="229"/>
      <c r="K525" s="229"/>
      <c r="L525" s="233"/>
      <c r="M525" s="234"/>
      <c r="N525" s="235"/>
      <c r="O525" s="235"/>
      <c r="P525" s="235"/>
      <c r="Q525" s="235"/>
      <c r="R525" s="235"/>
      <c r="S525" s="235"/>
      <c r="T525" s="235"/>
      <c r="U525" s="236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7" t="s">
        <v>208</v>
      </c>
      <c r="AU525" s="237" t="s">
        <v>82</v>
      </c>
      <c r="AV525" s="13" t="s">
        <v>80</v>
      </c>
      <c r="AW525" s="13" t="s">
        <v>33</v>
      </c>
      <c r="AX525" s="13" t="s">
        <v>72</v>
      </c>
      <c r="AY525" s="237" t="s">
        <v>117</v>
      </c>
    </row>
    <row r="526" s="13" customFormat="1">
      <c r="A526" s="13"/>
      <c r="B526" s="228"/>
      <c r="C526" s="229"/>
      <c r="D526" s="216" t="s">
        <v>208</v>
      </c>
      <c r="E526" s="230" t="s">
        <v>19</v>
      </c>
      <c r="F526" s="231" t="s">
        <v>726</v>
      </c>
      <c r="G526" s="229"/>
      <c r="H526" s="230" t="s">
        <v>19</v>
      </c>
      <c r="I526" s="232"/>
      <c r="J526" s="229"/>
      <c r="K526" s="229"/>
      <c r="L526" s="233"/>
      <c r="M526" s="234"/>
      <c r="N526" s="235"/>
      <c r="O526" s="235"/>
      <c r="P526" s="235"/>
      <c r="Q526" s="235"/>
      <c r="R526" s="235"/>
      <c r="S526" s="235"/>
      <c r="T526" s="235"/>
      <c r="U526" s="236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7" t="s">
        <v>208</v>
      </c>
      <c r="AU526" s="237" t="s">
        <v>82</v>
      </c>
      <c r="AV526" s="13" t="s">
        <v>80</v>
      </c>
      <c r="AW526" s="13" t="s">
        <v>33</v>
      </c>
      <c r="AX526" s="13" t="s">
        <v>72</v>
      </c>
      <c r="AY526" s="237" t="s">
        <v>117</v>
      </c>
    </row>
    <row r="527" s="14" customFormat="1">
      <c r="A527" s="14"/>
      <c r="B527" s="238"/>
      <c r="C527" s="239"/>
      <c r="D527" s="216" t="s">
        <v>208</v>
      </c>
      <c r="E527" s="240" t="s">
        <v>19</v>
      </c>
      <c r="F527" s="241" t="s">
        <v>741</v>
      </c>
      <c r="G527" s="239"/>
      <c r="H527" s="242">
        <v>2</v>
      </c>
      <c r="I527" s="243"/>
      <c r="J527" s="239"/>
      <c r="K527" s="239"/>
      <c r="L527" s="244"/>
      <c r="M527" s="245"/>
      <c r="N527" s="246"/>
      <c r="O527" s="246"/>
      <c r="P527" s="246"/>
      <c r="Q527" s="246"/>
      <c r="R527" s="246"/>
      <c r="S527" s="246"/>
      <c r="T527" s="246"/>
      <c r="U527" s="247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8" t="s">
        <v>208</v>
      </c>
      <c r="AU527" s="248" t="s">
        <v>82</v>
      </c>
      <c r="AV527" s="14" t="s">
        <v>82</v>
      </c>
      <c r="AW527" s="14" t="s">
        <v>33</v>
      </c>
      <c r="AX527" s="14" t="s">
        <v>72</v>
      </c>
      <c r="AY527" s="248" t="s">
        <v>117</v>
      </c>
    </row>
    <row r="528" s="2" customFormat="1" ht="24.15" customHeight="1">
      <c r="A528" s="38"/>
      <c r="B528" s="39"/>
      <c r="C528" s="203" t="s">
        <v>742</v>
      </c>
      <c r="D528" s="203" t="s">
        <v>120</v>
      </c>
      <c r="E528" s="204" t="s">
        <v>743</v>
      </c>
      <c r="F528" s="205" t="s">
        <v>744</v>
      </c>
      <c r="G528" s="206" t="s">
        <v>176</v>
      </c>
      <c r="H528" s="207">
        <v>25</v>
      </c>
      <c r="I528" s="208"/>
      <c r="J528" s="209">
        <f>ROUND(I528*H528,2)</f>
        <v>0</v>
      </c>
      <c r="K528" s="205" t="s">
        <v>124</v>
      </c>
      <c r="L528" s="44"/>
      <c r="M528" s="210" t="s">
        <v>19</v>
      </c>
      <c r="N528" s="211" t="s">
        <v>43</v>
      </c>
      <c r="O528" s="84"/>
      <c r="P528" s="212">
        <f>O528*H528</f>
        <v>0</v>
      </c>
      <c r="Q528" s="212">
        <v>0</v>
      </c>
      <c r="R528" s="212">
        <f>Q528*H528</f>
        <v>0</v>
      </c>
      <c r="S528" s="212">
        <v>0.16500000000000001</v>
      </c>
      <c r="T528" s="212">
        <f>S528*H528</f>
        <v>4.125</v>
      </c>
      <c r="U528" s="213" t="s">
        <v>19</v>
      </c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14" t="s">
        <v>143</v>
      </c>
      <c r="AT528" s="214" t="s">
        <v>120</v>
      </c>
      <c r="AU528" s="214" t="s">
        <v>82</v>
      </c>
      <c r="AY528" s="17" t="s">
        <v>117</v>
      </c>
      <c r="BE528" s="215">
        <f>IF(N528="základní",J528,0)</f>
        <v>0</v>
      </c>
      <c r="BF528" s="215">
        <f>IF(N528="snížená",J528,0)</f>
        <v>0</v>
      </c>
      <c r="BG528" s="215">
        <f>IF(N528="zákl. přenesená",J528,0)</f>
        <v>0</v>
      </c>
      <c r="BH528" s="215">
        <f>IF(N528="sníž. přenesená",J528,0)</f>
        <v>0</v>
      </c>
      <c r="BI528" s="215">
        <f>IF(N528="nulová",J528,0)</f>
        <v>0</v>
      </c>
      <c r="BJ528" s="17" t="s">
        <v>80</v>
      </c>
      <c r="BK528" s="215">
        <f>ROUND(I528*H528,2)</f>
        <v>0</v>
      </c>
      <c r="BL528" s="17" t="s">
        <v>143</v>
      </c>
      <c r="BM528" s="214" t="s">
        <v>745</v>
      </c>
    </row>
    <row r="529" s="2" customFormat="1">
      <c r="A529" s="38"/>
      <c r="B529" s="39"/>
      <c r="C529" s="40"/>
      <c r="D529" s="216" t="s">
        <v>127</v>
      </c>
      <c r="E529" s="40"/>
      <c r="F529" s="217" t="s">
        <v>746</v>
      </c>
      <c r="G529" s="40"/>
      <c r="H529" s="40"/>
      <c r="I529" s="218"/>
      <c r="J529" s="40"/>
      <c r="K529" s="40"/>
      <c r="L529" s="44"/>
      <c r="M529" s="219"/>
      <c r="N529" s="220"/>
      <c r="O529" s="84"/>
      <c r="P529" s="84"/>
      <c r="Q529" s="84"/>
      <c r="R529" s="84"/>
      <c r="S529" s="84"/>
      <c r="T529" s="84"/>
      <c r="U529" s="85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T529" s="17" t="s">
        <v>127</v>
      </c>
      <c r="AU529" s="17" t="s">
        <v>82</v>
      </c>
    </row>
    <row r="530" s="2" customFormat="1">
      <c r="A530" s="38"/>
      <c r="B530" s="39"/>
      <c r="C530" s="40"/>
      <c r="D530" s="221" t="s">
        <v>128</v>
      </c>
      <c r="E530" s="40"/>
      <c r="F530" s="222" t="s">
        <v>747</v>
      </c>
      <c r="G530" s="40"/>
      <c r="H530" s="40"/>
      <c r="I530" s="218"/>
      <c r="J530" s="40"/>
      <c r="K530" s="40"/>
      <c r="L530" s="44"/>
      <c r="M530" s="219"/>
      <c r="N530" s="220"/>
      <c r="O530" s="84"/>
      <c r="P530" s="84"/>
      <c r="Q530" s="84"/>
      <c r="R530" s="84"/>
      <c r="S530" s="84"/>
      <c r="T530" s="84"/>
      <c r="U530" s="85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T530" s="17" t="s">
        <v>128</v>
      </c>
      <c r="AU530" s="17" t="s">
        <v>82</v>
      </c>
    </row>
    <row r="531" s="2" customFormat="1">
      <c r="A531" s="38"/>
      <c r="B531" s="39"/>
      <c r="C531" s="40"/>
      <c r="D531" s="216" t="s">
        <v>130</v>
      </c>
      <c r="E531" s="40"/>
      <c r="F531" s="223" t="s">
        <v>207</v>
      </c>
      <c r="G531" s="40"/>
      <c r="H531" s="40"/>
      <c r="I531" s="218"/>
      <c r="J531" s="40"/>
      <c r="K531" s="40"/>
      <c r="L531" s="44"/>
      <c r="M531" s="219"/>
      <c r="N531" s="220"/>
      <c r="O531" s="84"/>
      <c r="P531" s="84"/>
      <c r="Q531" s="84"/>
      <c r="R531" s="84"/>
      <c r="S531" s="84"/>
      <c r="T531" s="84"/>
      <c r="U531" s="85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T531" s="17" t="s">
        <v>130</v>
      </c>
      <c r="AU531" s="17" t="s">
        <v>82</v>
      </c>
    </row>
    <row r="532" s="13" customFormat="1">
      <c r="A532" s="13"/>
      <c r="B532" s="228"/>
      <c r="C532" s="229"/>
      <c r="D532" s="216" t="s">
        <v>208</v>
      </c>
      <c r="E532" s="230" t="s">
        <v>19</v>
      </c>
      <c r="F532" s="231" t="s">
        <v>217</v>
      </c>
      <c r="G532" s="229"/>
      <c r="H532" s="230" t="s">
        <v>19</v>
      </c>
      <c r="I532" s="232"/>
      <c r="J532" s="229"/>
      <c r="K532" s="229"/>
      <c r="L532" s="233"/>
      <c r="M532" s="234"/>
      <c r="N532" s="235"/>
      <c r="O532" s="235"/>
      <c r="P532" s="235"/>
      <c r="Q532" s="235"/>
      <c r="R532" s="235"/>
      <c r="S532" s="235"/>
      <c r="T532" s="235"/>
      <c r="U532" s="236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7" t="s">
        <v>208</v>
      </c>
      <c r="AU532" s="237" t="s">
        <v>82</v>
      </c>
      <c r="AV532" s="13" t="s">
        <v>80</v>
      </c>
      <c r="AW532" s="13" t="s">
        <v>33</v>
      </c>
      <c r="AX532" s="13" t="s">
        <v>72</v>
      </c>
      <c r="AY532" s="237" t="s">
        <v>117</v>
      </c>
    </row>
    <row r="533" s="13" customFormat="1">
      <c r="A533" s="13"/>
      <c r="B533" s="228"/>
      <c r="C533" s="229"/>
      <c r="D533" s="216" t="s">
        <v>208</v>
      </c>
      <c r="E533" s="230" t="s">
        <v>19</v>
      </c>
      <c r="F533" s="231" t="s">
        <v>291</v>
      </c>
      <c r="G533" s="229"/>
      <c r="H533" s="230" t="s">
        <v>19</v>
      </c>
      <c r="I533" s="232"/>
      <c r="J533" s="229"/>
      <c r="K533" s="229"/>
      <c r="L533" s="233"/>
      <c r="M533" s="234"/>
      <c r="N533" s="235"/>
      <c r="O533" s="235"/>
      <c r="P533" s="235"/>
      <c r="Q533" s="235"/>
      <c r="R533" s="235"/>
      <c r="S533" s="235"/>
      <c r="T533" s="235"/>
      <c r="U533" s="236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7" t="s">
        <v>208</v>
      </c>
      <c r="AU533" s="237" t="s">
        <v>82</v>
      </c>
      <c r="AV533" s="13" t="s">
        <v>80</v>
      </c>
      <c r="AW533" s="13" t="s">
        <v>33</v>
      </c>
      <c r="AX533" s="13" t="s">
        <v>72</v>
      </c>
      <c r="AY533" s="237" t="s">
        <v>117</v>
      </c>
    </row>
    <row r="534" s="14" customFormat="1">
      <c r="A534" s="14"/>
      <c r="B534" s="238"/>
      <c r="C534" s="239"/>
      <c r="D534" s="216" t="s">
        <v>208</v>
      </c>
      <c r="E534" s="240" t="s">
        <v>19</v>
      </c>
      <c r="F534" s="241" t="s">
        <v>748</v>
      </c>
      <c r="G534" s="239"/>
      <c r="H534" s="242">
        <v>25</v>
      </c>
      <c r="I534" s="243"/>
      <c r="J534" s="239"/>
      <c r="K534" s="239"/>
      <c r="L534" s="244"/>
      <c r="M534" s="245"/>
      <c r="N534" s="246"/>
      <c r="O534" s="246"/>
      <c r="P534" s="246"/>
      <c r="Q534" s="246"/>
      <c r="R534" s="246"/>
      <c r="S534" s="246"/>
      <c r="T534" s="246"/>
      <c r="U534" s="247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8" t="s">
        <v>208</v>
      </c>
      <c r="AU534" s="248" t="s">
        <v>82</v>
      </c>
      <c r="AV534" s="14" t="s">
        <v>82</v>
      </c>
      <c r="AW534" s="14" t="s">
        <v>33</v>
      </c>
      <c r="AX534" s="14" t="s">
        <v>72</v>
      </c>
      <c r="AY534" s="248" t="s">
        <v>117</v>
      </c>
    </row>
    <row r="535" s="2" customFormat="1" ht="24.15" customHeight="1">
      <c r="A535" s="38"/>
      <c r="B535" s="39"/>
      <c r="C535" s="203" t="s">
        <v>749</v>
      </c>
      <c r="D535" s="203" t="s">
        <v>120</v>
      </c>
      <c r="E535" s="204" t="s">
        <v>750</v>
      </c>
      <c r="F535" s="205" t="s">
        <v>751</v>
      </c>
      <c r="G535" s="206" t="s">
        <v>287</v>
      </c>
      <c r="H535" s="207">
        <v>51</v>
      </c>
      <c r="I535" s="208"/>
      <c r="J535" s="209">
        <f>ROUND(I535*H535,2)</f>
        <v>0</v>
      </c>
      <c r="K535" s="205" t="s">
        <v>124</v>
      </c>
      <c r="L535" s="44"/>
      <c r="M535" s="210" t="s">
        <v>19</v>
      </c>
      <c r="N535" s="211" t="s">
        <v>43</v>
      </c>
      <c r="O535" s="84"/>
      <c r="P535" s="212">
        <f>O535*H535</f>
        <v>0</v>
      </c>
      <c r="Q535" s="212">
        <v>0</v>
      </c>
      <c r="R535" s="212">
        <f>Q535*H535</f>
        <v>0</v>
      </c>
      <c r="S535" s="212">
        <v>0.00248</v>
      </c>
      <c r="T535" s="212">
        <f>S535*H535</f>
        <v>0.12648000000000001</v>
      </c>
      <c r="U535" s="213" t="s">
        <v>19</v>
      </c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214" t="s">
        <v>143</v>
      </c>
      <c r="AT535" s="214" t="s">
        <v>120</v>
      </c>
      <c r="AU535" s="214" t="s">
        <v>82</v>
      </c>
      <c r="AY535" s="17" t="s">
        <v>117</v>
      </c>
      <c r="BE535" s="215">
        <f>IF(N535="základní",J535,0)</f>
        <v>0</v>
      </c>
      <c r="BF535" s="215">
        <f>IF(N535="snížená",J535,0)</f>
        <v>0</v>
      </c>
      <c r="BG535" s="215">
        <f>IF(N535="zákl. přenesená",J535,0)</f>
        <v>0</v>
      </c>
      <c r="BH535" s="215">
        <f>IF(N535="sníž. přenesená",J535,0)</f>
        <v>0</v>
      </c>
      <c r="BI535" s="215">
        <f>IF(N535="nulová",J535,0)</f>
        <v>0</v>
      </c>
      <c r="BJ535" s="17" t="s">
        <v>80</v>
      </c>
      <c r="BK535" s="215">
        <f>ROUND(I535*H535,2)</f>
        <v>0</v>
      </c>
      <c r="BL535" s="17" t="s">
        <v>143</v>
      </c>
      <c r="BM535" s="214" t="s">
        <v>752</v>
      </c>
    </row>
    <row r="536" s="2" customFormat="1">
      <c r="A536" s="38"/>
      <c r="B536" s="39"/>
      <c r="C536" s="40"/>
      <c r="D536" s="216" t="s">
        <v>127</v>
      </c>
      <c r="E536" s="40"/>
      <c r="F536" s="217" t="s">
        <v>753</v>
      </c>
      <c r="G536" s="40"/>
      <c r="H536" s="40"/>
      <c r="I536" s="218"/>
      <c r="J536" s="40"/>
      <c r="K536" s="40"/>
      <c r="L536" s="44"/>
      <c r="M536" s="219"/>
      <c r="N536" s="220"/>
      <c r="O536" s="84"/>
      <c r="P536" s="84"/>
      <c r="Q536" s="84"/>
      <c r="R536" s="84"/>
      <c r="S536" s="84"/>
      <c r="T536" s="84"/>
      <c r="U536" s="85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T536" s="17" t="s">
        <v>127</v>
      </c>
      <c r="AU536" s="17" t="s">
        <v>82</v>
      </c>
    </row>
    <row r="537" s="2" customFormat="1">
      <c r="A537" s="38"/>
      <c r="B537" s="39"/>
      <c r="C537" s="40"/>
      <c r="D537" s="221" t="s">
        <v>128</v>
      </c>
      <c r="E537" s="40"/>
      <c r="F537" s="222" t="s">
        <v>754</v>
      </c>
      <c r="G537" s="40"/>
      <c r="H537" s="40"/>
      <c r="I537" s="218"/>
      <c r="J537" s="40"/>
      <c r="K537" s="40"/>
      <c r="L537" s="44"/>
      <c r="M537" s="219"/>
      <c r="N537" s="220"/>
      <c r="O537" s="84"/>
      <c r="P537" s="84"/>
      <c r="Q537" s="84"/>
      <c r="R537" s="84"/>
      <c r="S537" s="84"/>
      <c r="T537" s="84"/>
      <c r="U537" s="85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T537" s="17" t="s">
        <v>128</v>
      </c>
      <c r="AU537" s="17" t="s">
        <v>82</v>
      </c>
    </row>
    <row r="538" s="2" customFormat="1">
      <c r="A538" s="38"/>
      <c r="B538" s="39"/>
      <c r="C538" s="40"/>
      <c r="D538" s="216" t="s">
        <v>130</v>
      </c>
      <c r="E538" s="40"/>
      <c r="F538" s="223" t="s">
        <v>207</v>
      </c>
      <c r="G538" s="40"/>
      <c r="H538" s="40"/>
      <c r="I538" s="218"/>
      <c r="J538" s="40"/>
      <c r="K538" s="40"/>
      <c r="L538" s="44"/>
      <c r="M538" s="219"/>
      <c r="N538" s="220"/>
      <c r="O538" s="84"/>
      <c r="P538" s="84"/>
      <c r="Q538" s="84"/>
      <c r="R538" s="84"/>
      <c r="S538" s="84"/>
      <c r="T538" s="84"/>
      <c r="U538" s="85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T538" s="17" t="s">
        <v>130</v>
      </c>
      <c r="AU538" s="17" t="s">
        <v>82</v>
      </c>
    </row>
    <row r="539" s="13" customFormat="1">
      <c r="A539" s="13"/>
      <c r="B539" s="228"/>
      <c r="C539" s="229"/>
      <c r="D539" s="216" t="s">
        <v>208</v>
      </c>
      <c r="E539" s="230" t="s">
        <v>19</v>
      </c>
      <c r="F539" s="231" t="s">
        <v>217</v>
      </c>
      <c r="G539" s="229"/>
      <c r="H539" s="230" t="s">
        <v>19</v>
      </c>
      <c r="I539" s="232"/>
      <c r="J539" s="229"/>
      <c r="K539" s="229"/>
      <c r="L539" s="233"/>
      <c r="M539" s="234"/>
      <c r="N539" s="235"/>
      <c r="O539" s="235"/>
      <c r="P539" s="235"/>
      <c r="Q539" s="235"/>
      <c r="R539" s="235"/>
      <c r="S539" s="235"/>
      <c r="T539" s="235"/>
      <c r="U539" s="236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7" t="s">
        <v>208</v>
      </c>
      <c r="AU539" s="237" t="s">
        <v>82</v>
      </c>
      <c r="AV539" s="13" t="s">
        <v>80</v>
      </c>
      <c r="AW539" s="13" t="s">
        <v>33</v>
      </c>
      <c r="AX539" s="13" t="s">
        <v>72</v>
      </c>
      <c r="AY539" s="237" t="s">
        <v>117</v>
      </c>
    </row>
    <row r="540" s="13" customFormat="1">
      <c r="A540" s="13"/>
      <c r="B540" s="228"/>
      <c r="C540" s="229"/>
      <c r="D540" s="216" t="s">
        <v>208</v>
      </c>
      <c r="E540" s="230" t="s">
        <v>19</v>
      </c>
      <c r="F540" s="231" t="s">
        <v>291</v>
      </c>
      <c r="G540" s="229"/>
      <c r="H540" s="230" t="s">
        <v>19</v>
      </c>
      <c r="I540" s="232"/>
      <c r="J540" s="229"/>
      <c r="K540" s="229"/>
      <c r="L540" s="233"/>
      <c r="M540" s="234"/>
      <c r="N540" s="235"/>
      <c r="O540" s="235"/>
      <c r="P540" s="235"/>
      <c r="Q540" s="235"/>
      <c r="R540" s="235"/>
      <c r="S540" s="235"/>
      <c r="T540" s="235"/>
      <c r="U540" s="236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7" t="s">
        <v>208</v>
      </c>
      <c r="AU540" s="237" t="s">
        <v>82</v>
      </c>
      <c r="AV540" s="13" t="s">
        <v>80</v>
      </c>
      <c r="AW540" s="13" t="s">
        <v>33</v>
      </c>
      <c r="AX540" s="13" t="s">
        <v>72</v>
      </c>
      <c r="AY540" s="237" t="s">
        <v>117</v>
      </c>
    </row>
    <row r="541" s="14" customFormat="1">
      <c r="A541" s="14"/>
      <c r="B541" s="238"/>
      <c r="C541" s="239"/>
      <c r="D541" s="216" t="s">
        <v>208</v>
      </c>
      <c r="E541" s="240" t="s">
        <v>19</v>
      </c>
      <c r="F541" s="241" t="s">
        <v>755</v>
      </c>
      <c r="G541" s="239"/>
      <c r="H541" s="242">
        <v>51</v>
      </c>
      <c r="I541" s="243"/>
      <c r="J541" s="239"/>
      <c r="K541" s="239"/>
      <c r="L541" s="244"/>
      <c r="M541" s="245"/>
      <c r="N541" s="246"/>
      <c r="O541" s="246"/>
      <c r="P541" s="246"/>
      <c r="Q541" s="246"/>
      <c r="R541" s="246"/>
      <c r="S541" s="246"/>
      <c r="T541" s="246"/>
      <c r="U541" s="247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8" t="s">
        <v>208</v>
      </c>
      <c r="AU541" s="248" t="s">
        <v>82</v>
      </c>
      <c r="AV541" s="14" t="s">
        <v>82</v>
      </c>
      <c r="AW541" s="14" t="s">
        <v>33</v>
      </c>
      <c r="AX541" s="14" t="s">
        <v>72</v>
      </c>
      <c r="AY541" s="248" t="s">
        <v>117</v>
      </c>
    </row>
    <row r="542" s="12" customFormat="1" ht="22.8" customHeight="1">
      <c r="A542" s="12"/>
      <c r="B542" s="187"/>
      <c r="C542" s="188"/>
      <c r="D542" s="189" t="s">
        <v>71</v>
      </c>
      <c r="E542" s="201" t="s">
        <v>756</v>
      </c>
      <c r="F542" s="201" t="s">
        <v>757</v>
      </c>
      <c r="G542" s="188"/>
      <c r="H542" s="188"/>
      <c r="I542" s="191"/>
      <c r="J542" s="202">
        <f>BK542</f>
        <v>0</v>
      </c>
      <c r="K542" s="188"/>
      <c r="L542" s="193"/>
      <c r="M542" s="194"/>
      <c r="N542" s="195"/>
      <c r="O542" s="195"/>
      <c r="P542" s="196">
        <f>SUM(P543:P568)</f>
        <v>0</v>
      </c>
      <c r="Q542" s="195"/>
      <c r="R542" s="196">
        <f>SUM(R543:R568)</f>
        <v>0</v>
      </c>
      <c r="S542" s="195"/>
      <c r="T542" s="196">
        <f>SUM(T543:T568)</f>
        <v>0</v>
      </c>
      <c r="U542" s="197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198" t="s">
        <v>80</v>
      </c>
      <c r="AT542" s="199" t="s">
        <v>71</v>
      </c>
      <c r="AU542" s="199" t="s">
        <v>80</v>
      </c>
      <c r="AY542" s="198" t="s">
        <v>117</v>
      </c>
      <c r="BK542" s="200">
        <f>SUM(BK543:BK568)</f>
        <v>0</v>
      </c>
    </row>
    <row r="543" s="2" customFormat="1" ht="37.8" customHeight="1">
      <c r="A543" s="38"/>
      <c r="B543" s="39"/>
      <c r="C543" s="203" t="s">
        <v>758</v>
      </c>
      <c r="D543" s="203" t="s">
        <v>120</v>
      </c>
      <c r="E543" s="204" t="s">
        <v>759</v>
      </c>
      <c r="F543" s="205" t="s">
        <v>760</v>
      </c>
      <c r="G543" s="206" t="s">
        <v>344</v>
      </c>
      <c r="H543" s="207">
        <v>220.40000000000001</v>
      </c>
      <c r="I543" s="208"/>
      <c r="J543" s="209">
        <f>ROUND(I543*H543,2)</f>
        <v>0</v>
      </c>
      <c r="K543" s="205" t="s">
        <v>19</v>
      </c>
      <c r="L543" s="44"/>
      <c r="M543" s="210" t="s">
        <v>19</v>
      </c>
      <c r="N543" s="211" t="s">
        <v>43</v>
      </c>
      <c r="O543" s="84"/>
      <c r="P543" s="212">
        <f>O543*H543</f>
        <v>0</v>
      </c>
      <c r="Q543" s="212">
        <v>0</v>
      </c>
      <c r="R543" s="212">
        <f>Q543*H543</f>
        <v>0</v>
      </c>
      <c r="S543" s="212">
        <v>0</v>
      </c>
      <c r="T543" s="212">
        <f>S543*H543</f>
        <v>0</v>
      </c>
      <c r="U543" s="213" t="s">
        <v>19</v>
      </c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14" t="s">
        <v>143</v>
      </c>
      <c r="AT543" s="214" t="s">
        <v>120</v>
      </c>
      <c r="AU543" s="214" t="s">
        <v>82</v>
      </c>
      <c r="AY543" s="17" t="s">
        <v>117</v>
      </c>
      <c r="BE543" s="215">
        <f>IF(N543="základní",J543,0)</f>
        <v>0</v>
      </c>
      <c r="BF543" s="215">
        <f>IF(N543="snížená",J543,0)</f>
        <v>0</v>
      </c>
      <c r="BG543" s="215">
        <f>IF(N543="zákl. přenesená",J543,0)</f>
        <v>0</v>
      </c>
      <c r="BH543" s="215">
        <f>IF(N543="sníž. přenesená",J543,0)</f>
        <v>0</v>
      </c>
      <c r="BI543" s="215">
        <f>IF(N543="nulová",J543,0)</f>
        <v>0</v>
      </c>
      <c r="BJ543" s="17" t="s">
        <v>80</v>
      </c>
      <c r="BK543" s="215">
        <f>ROUND(I543*H543,2)</f>
        <v>0</v>
      </c>
      <c r="BL543" s="17" t="s">
        <v>143</v>
      </c>
      <c r="BM543" s="214" t="s">
        <v>761</v>
      </c>
    </row>
    <row r="544" s="2" customFormat="1">
      <c r="A544" s="38"/>
      <c r="B544" s="39"/>
      <c r="C544" s="40"/>
      <c r="D544" s="216" t="s">
        <v>127</v>
      </c>
      <c r="E544" s="40"/>
      <c r="F544" s="217" t="s">
        <v>762</v>
      </c>
      <c r="G544" s="40"/>
      <c r="H544" s="40"/>
      <c r="I544" s="218"/>
      <c r="J544" s="40"/>
      <c r="K544" s="40"/>
      <c r="L544" s="44"/>
      <c r="M544" s="219"/>
      <c r="N544" s="220"/>
      <c r="O544" s="84"/>
      <c r="P544" s="84"/>
      <c r="Q544" s="84"/>
      <c r="R544" s="84"/>
      <c r="S544" s="84"/>
      <c r="T544" s="84"/>
      <c r="U544" s="85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T544" s="17" t="s">
        <v>127</v>
      </c>
      <c r="AU544" s="17" t="s">
        <v>82</v>
      </c>
    </row>
    <row r="545" s="14" customFormat="1">
      <c r="A545" s="14"/>
      <c r="B545" s="238"/>
      <c r="C545" s="239"/>
      <c r="D545" s="216" t="s">
        <v>208</v>
      </c>
      <c r="E545" s="240" t="s">
        <v>19</v>
      </c>
      <c r="F545" s="241" t="s">
        <v>763</v>
      </c>
      <c r="G545" s="239"/>
      <c r="H545" s="242">
        <v>220.40000000000001</v>
      </c>
      <c r="I545" s="243"/>
      <c r="J545" s="239"/>
      <c r="K545" s="239"/>
      <c r="L545" s="244"/>
      <c r="M545" s="245"/>
      <c r="N545" s="246"/>
      <c r="O545" s="246"/>
      <c r="P545" s="246"/>
      <c r="Q545" s="246"/>
      <c r="R545" s="246"/>
      <c r="S545" s="246"/>
      <c r="T545" s="246"/>
      <c r="U545" s="247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8" t="s">
        <v>208</v>
      </c>
      <c r="AU545" s="248" t="s">
        <v>82</v>
      </c>
      <c r="AV545" s="14" t="s">
        <v>82</v>
      </c>
      <c r="AW545" s="14" t="s">
        <v>33</v>
      </c>
      <c r="AX545" s="14" t="s">
        <v>72</v>
      </c>
      <c r="AY545" s="248" t="s">
        <v>117</v>
      </c>
    </row>
    <row r="546" s="2" customFormat="1" ht="24.15" customHeight="1">
      <c r="A546" s="38"/>
      <c r="B546" s="39"/>
      <c r="C546" s="203" t="s">
        <v>764</v>
      </c>
      <c r="D546" s="203" t="s">
        <v>120</v>
      </c>
      <c r="E546" s="204" t="s">
        <v>765</v>
      </c>
      <c r="F546" s="205" t="s">
        <v>766</v>
      </c>
      <c r="G546" s="206" t="s">
        <v>344</v>
      </c>
      <c r="H546" s="207">
        <v>124.2</v>
      </c>
      <c r="I546" s="208"/>
      <c r="J546" s="209">
        <f>ROUND(I546*H546,2)</f>
        <v>0</v>
      </c>
      <c r="K546" s="205" t="s">
        <v>19</v>
      </c>
      <c r="L546" s="44"/>
      <c r="M546" s="210" t="s">
        <v>19</v>
      </c>
      <c r="N546" s="211" t="s">
        <v>43</v>
      </c>
      <c r="O546" s="84"/>
      <c r="P546" s="212">
        <f>O546*H546</f>
        <v>0</v>
      </c>
      <c r="Q546" s="212">
        <v>0</v>
      </c>
      <c r="R546" s="212">
        <f>Q546*H546</f>
        <v>0</v>
      </c>
      <c r="S546" s="212">
        <v>0</v>
      </c>
      <c r="T546" s="212">
        <f>S546*H546</f>
        <v>0</v>
      </c>
      <c r="U546" s="213" t="s">
        <v>19</v>
      </c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R546" s="214" t="s">
        <v>143</v>
      </c>
      <c r="AT546" s="214" t="s">
        <v>120</v>
      </c>
      <c r="AU546" s="214" t="s">
        <v>82</v>
      </c>
      <c r="AY546" s="17" t="s">
        <v>117</v>
      </c>
      <c r="BE546" s="215">
        <f>IF(N546="základní",J546,0)</f>
        <v>0</v>
      </c>
      <c r="BF546" s="215">
        <f>IF(N546="snížená",J546,0)</f>
        <v>0</v>
      </c>
      <c r="BG546" s="215">
        <f>IF(N546="zákl. přenesená",J546,0)</f>
        <v>0</v>
      </c>
      <c r="BH546" s="215">
        <f>IF(N546="sníž. přenesená",J546,0)</f>
        <v>0</v>
      </c>
      <c r="BI546" s="215">
        <f>IF(N546="nulová",J546,0)</f>
        <v>0</v>
      </c>
      <c r="BJ546" s="17" t="s">
        <v>80</v>
      </c>
      <c r="BK546" s="215">
        <f>ROUND(I546*H546,2)</f>
        <v>0</v>
      </c>
      <c r="BL546" s="17" t="s">
        <v>143</v>
      </c>
      <c r="BM546" s="214" t="s">
        <v>767</v>
      </c>
    </row>
    <row r="547" s="2" customFormat="1">
      <c r="A547" s="38"/>
      <c r="B547" s="39"/>
      <c r="C547" s="40"/>
      <c r="D547" s="216" t="s">
        <v>127</v>
      </c>
      <c r="E547" s="40"/>
      <c r="F547" s="217" t="s">
        <v>768</v>
      </c>
      <c r="G547" s="40"/>
      <c r="H547" s="40"/>
      <c r="I547" s="218"/>
      <c r="J547" s="40"/>
      <c r="K547" s="40"/>
      <c r="L547" s="44"/>
      <c r="M547" s="219"/>
      <c r="N547" s="220"/>
      <c r="O547" s="84"/>
      <c r="P547" s="84"/>
      <c r="Q547" s="84"/>
      <c r="R547" s="84"/>
      <c r="S547" s="84"/>
      <c r="T547" s="84"/>
      <c r="U547" s="85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T547" s="17" t="s">
        <v>127</v>
      </c>
      <c r="AU547" s="17" t="s">
        <v>82</v>
      </c>
    </row>
    <row r="548" s="2" customFormat="1">
      <c r="A548" s="38"/>
      <c r="B548" s="39"/>
      <c r="C548" s="40"/>
      <c r="D548" s="216" t="s">
        <v>130</v>
      </c>
      <c r="E548" s="40"/>
      <c r="F548" s="223" t="s">
        <v>769</v>
      </c>
      <c r="G548" s="40"/>
      <c r="H548" s="40"/>
      <c r="I548" s="218"/>
      <c r="J548" s="40"/>
      <c r="K548" s="40"/>
      <c r="L548" s="44"/>
      <c r="M548" s="219"/>
      <c r="N548" s="220"/>
      <c r="O548" s="84"/>
      <c r="P548" s="84"/>
      <c r="Q548" s="84"/>
      <c r="R548" s="84"/>
      <c r="S548" s="84"/>
      <c r="T548" s="84"/>
      <c r="U548" s="85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T548" s="17" t="s">
        <v>130</v>
      </c>
      <c r="AU548" s="17" t="s">
        <v>82</v>
      </c>
    </row>
    <row r="549" s="14" customFormat="1">
      <c r="A549" s="14"/>
      <c r="B549" s="238"/>
      <c r="C549" s="239"/>
      <c r="D549" s="216" t="s">
        <v>208</v>
      </c>
      <c r="E549" s="240" t="s">
        <v>19</v>
      </c>
      <c r="F549" s="241" t="s">
        <v>770</v>
      </c>
      <c r="G549" s="239"/>
      <c r="H549" s="242">
        <v>141.44999999999999</v>
      </c>
      <c r="I549" s="243"/>
      <c r="J549" s="239"/>
      <c r="K549" s="239"/>
      <c r="L549" s="244"/>
      <c r="M549" s="245"/>
      <c r="N549" s="246"/>
      <c r="O549" s="246"/>
      <c r="P549" s="246"/>
      <c r="Q549" s="246"/>
      <c r="R549" s="246"/>
      <c r="S549" s="246"/>
      <c r="T549" s="246"/>
      <c r="U549" s="247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8" t="s">
        <v>208</v>
      </c>
      <c r="AU549" s="248" t="s">
        <v>82</v>
      </c>
      <c r="AV549" s="14" t="s">
        <v>82</v>
      </c>
      <c r="AW549" s="14" t="s">
        <v>33</v>
      </c>
      <c r="AX549" s="14" t="s">
        <v>72</v>
      </c>
      <c r="AY549" s="248" t="s">
        <v>117</v>
      </c>
    </row>
    <row r="550" s="14" customFormat="1">
      <c r="A550" s="14"/>
      <c r="B550" s="238"/>
      <c r="C550" s="239"/>
      <c r="D550" s="216" t="s">
        <v>208</v>
      </c>
      <c r="E550" s="240" t="s">
        <v>19</v>
      </c>
      <c r="F550" s="241" t="s">
        <v>771</v>
      </c>
      <c r="G550" s="239"/>
      <c r="H550" s="242">
        <v>-17.25</v>
      </c>
      <c r="I550" s="243"/>
      <c r="J550" s="239"/>
      <c r="K550" s="239"/>
      <c r="L550" s="244"/>
      <c r="M550" s="245"/>
      <c r="N550" s="246"/>
      <c r="O550" s="246"/>
      <c r="P550" s="246"/>
      <c r="Q550" s="246"/>
      <c r="R550" s="246"/>
      <c r="S550" s="246"/>
      <c r="T550" s="246"/>
      <c r="U550" s="247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8" t="s">
        <v>208</v>
      </c>
      <c r="AU550" s="248" t="s">
        <v>82</v>
      </c>
      <c r="AV550" s="14" t="s">
        <v>82</v>
      </c>
      <c r="AW550" s="14" t="s">
        <v>33</v>
      </c>
      <c r="AX550" s="14" t="s">
        <v>72</v>
      </c>
      <c r="AY550" s="248" t="s">
        <v>117</v>
      </c>
    </row>
    <row r="551" s="2" customFormat="1" ht="37.8" customHeight="1">
      <c r="A551" s="38"/>
      <c r="B551" s="39"/>
      <c r="C551" s="203" t="s">
        <v>772</v>
      </c>
      <c r="D551" s="203" t="s">
        <v>120</v>
      </c>
      <c r="E551" s="204" t="s">
        <v>773</v>
      </c>
      <c r="F551" s="205" t="s">
        <v>774</v>
      </c>
      <c r="G551" s="206" t="s">
        <v>344</v>
      </c>
      <c r="H551" s="207">
        <v>78.174000000000007</v>
      </c>
      <c r="I551" s="208"/>
      <c r="J551" s="209">
        <f>ROUND(I551*H551,2)</f>
        <v>0</v>
      </c>
      <c r="K551" s="205" t="s">
        <v>19</v>
      </c>
      <c r="L551" s="44"/>
      <c r="M551" s="210" t="s">
        <v>19</v>
      </c>
      <c r="N551" s="211" t="s">
        <v>43</v>
      </c>
      <c r="O551" s="84"/>
      <c r="P551" s="212">
        <f>O551*H551</f>
        <v>0</v>
      </c>
      <c r="Q551" s="212">
        <v>0</v>
      </c>
      <c r="R551" s="212">
        <f>Q551*H551</f>
        <v>0</v>
      </c>
      <c r="S551" s="212">
        <v>0</v>
      </c>
      <c r="T551" s="212">
        <f>S551*H551</f>
        <v>0</v>
      </c>
      <c r="U551" s="213" t="s">
        <v>19</v>
      </c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14" t="s">
        <v>143</v>
      </c>
      <c r="AT551" s="214" t="s">
        <v>120</v>
      </c>
      <c r="AU551" s="214" t="s">
        <v>82</v>
      </c>
      <c r="AY551" s="17" t="s">
        <v>117</v>
      </c>
      <c r="BE551" s="215">
        <f>IF(N551="základní",J551,0)</f>
        <v>0</v>
      </c>
      <c r="BF551" s="215">
        <f>IF(N551="snížená",J551,0)</f>
        <v>0</v>
      </c>
      <c r="BG551" s="215">
        <f>IF(N551="zákl. přenesená",J551,0)</f>
        <v>0</v>
      </c>
      <c r="BH551" s="215">
        <f>IF(N551="sníž. přenesená",J551,0)</f>
        <v>0</v>
      </c>
      <c r="BI551" s="215">
        <f>IF(N551="nulová",J551,0)</f>
        <v>0</v>
      </c>
      <c r="BJ551" s="17" t="s">
        <v>80</v>
      </c>
      <c r="BK551" s="215">
        <f>ROUND(I551*H551,2)</f>
        <v>0</v>
      </c>
      <c r="BL551" s="17" t="s">
        <v>143</v>
      </c>
      <c r="BM551" s="214" t="s">
        <v>775</v>
      </c>
    </row>
    <row r="552" s="2" customFormat="1">
      <c r="A552" s="38"/>
      <c r="B552" s="39"/>
      <c r="C552" s="40"/>
      <c r="D552" s="216" t="s">
        <v>127</v>
      </c>
      <c r="E552" s="40"/>
      <c r="F552" s="217" t="s">
        <v>776</v>
      </c>
      <c r="G552" s="40"/>
      <c r="H552" s="40"/>
      <c r="I552" s="218"/>
      <c r="J552" s="40"/>
      <c r="K552" s="40"/>
      <c r="L552" s="44"/>
      <c r="M552" s="219"/>
      <c r="N552" s="220"/>
      <c r="O552" s="84"/>
      <c r="P552" s="84"/>
      <c r="Q552" s="84"/>
      <c r="R552" s="84"/>
      <c r="S552" s="84"/>
      <c r="T552" s="84"/>
      <c r="U552" s="85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T552" s="17" t="s">
        <v>127</v>
      </c>
      <c r="AU552" s="17" t="s">
        <v>82</v>
      </c>
    </row>
    <row r="553" s="14" customFormat="1">
      <c r="A553" s="14"/>
      <c r="B553" s="238"/>
      <c r="C553" s="239"/>
      <c r="D553" s="216" t="s">
        <v>208</v>
      </c>
      <c r="E553" s="240" t="s">
        <v>19</v>
      </c>
      <c r="F553" s="241" t="s">
        <v>777</v>
      </c>
      <c r="G553" s="239"/>
      <c r="H553" s="242">
        <v>59.124000000000002</v>
      </c>
      <c r="I553" s="243"/>
      <c r="J553" s="239"/>
      <c r="K553" s="239"/>
      <c r="L553" s="244"/>
      <c r="M553" s="245"/>
      <c r="N553" s="246"/>
      <c r="O553" s="246"/>
      <c r="P553" s="246"/>
      <c r="Q553" s="246"/>
      <c r="R553" s="246"/>
      <c r="S553" s="246"/>
      <c r="T553" s="246"/>
      <c r="U553" s="247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8" t="s">
        <v>208</v>
      </c>
      <c r="AU553" s="248" t="s">
        <v>82</v>
      </c>
      <c r="AV553" s="14" t="s">
        <v>82</v>
      </c>
      <c r="AW553" s="14" t="s">
        <v>33</v>
      </c>
      <c r="AX553" s="14" t="s">
        <v>72</v>
      </c>
      <c r="AY553" s="248" t="s">
        <v>117</v>
      </c>
    </row>
    <row r="554" s="14" customFormat="1">
      <c r="A554" s="14"/>
      <c r="B554" s="238"/>
      <c r="C554" s="239"/>
      <c r="D554" s="216" t="s">
        <v>208</v>
      </c>
      <c r="E554" s="240" t="s">
        <v>19</v>
      </c>
      <c r="F554" s="241" t="s">
        <v>778</v>
      </c>
      <c r="G554" s="239"/>
      <c r="H554" s="242">
        <v>18.449999999999999</v>
      </c>
      <c r="I554" s="243"/>
      <c r="J554" s="239"/>
      <c r="K554" s="239"/>
      <c r="L554" s="244"/>
      <c r="M554" s="245"/>
      <c r="N554" s="246"/>
      <c r="O554" s="246"/>
      <c r="P554" s="246"/>
      <c r="Q554" s="246"/>
      <c r="R554" s="246"/>
      <c r="S554" s="246"/>
      <c r="T554" s="246"/>
      <c r="U554" s="247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8" t="s">
        <v>208</v>
      </c>
      <c r="AU554" s="248" t="s">
        <v>82</v>
      </c>
      <c r="AV554" s="14" t="s">
        <v>82</v>
      </c>
      <c r="AW554" s="14" t="s">
        <v>33</v>
      </c>
      <c r="AX554" s="14" t="s">
        <v>72</v>
      </c>
      <c r="AY554" s="248" t="s">
        <v>117</v>
      </c>
    </row>
    <row r="555" s="14" customFormat="1">
      <c r="A555" s="14"/>
      <c r="B555" s="238"/>
      <c r="C555" s="239"/>
      <c r="D555" s="216" t="s">
        <v>208</v>
      </c>
      <c r="E555" s="240" t="s">
        <v>19</v>
      </c>
      <c r="F555" s="241" t="s">
        <v>779</v>
      </c>
      <c r="G555" s="239"/>
      <c r="H555" s="242">
        <v>0.59999999999999998</v>
      </c>
      <c r="I555" s="243"/>
      <c r="J555" s="239"/>
      <c r="K555" s="239"/>
      <c r="L555" s="244"/>
      <c r="M555" s="245"/>
      <c r="N555" s="246"/>
      <c r="O555" s="246"/>
      <c r="P555" s="246"/>
      <c r="Q555" s="246"/>
      <c r="R555" s="246"/>
      <c r="S555" s="246"/>
      <c r="T555" s="246"/>
      <c r="U555" s="247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8" t="s">
        <v>208</v>
      </c>
      <c r="AU555" s="248" t="s">
        <v>82</v>
      </c>
      <c r="AV555" s="14" t="s">
        <v>82</v>
      </c>
      <c r="AW555" s="14" t="s">
        <v>33</v>
      </c>
      <c r="AX555" s="14" t="s">
        <v>72</v>
      </c>
      <c r="AY555" s="248" t="s">
        <v>117</v>
      </c>
    </row>
    <row r="556" s="2" customFormat="1" ht="37.8" customHeight="1">
      <c r="A556" s="38"/>
      <c r="B556" s="39"/>
      <c r="C556" s="203" t="s">
        <v>780</v>
      </c>
      <c r="D556" s="203" t="s">
        <v>120</v>
      </c>
      <c r="E556" s="204" t="s">
        <v>781</v>
      </c>
      <c r="F556" s="205" t="s">
        <v>782</v>
      </c>
      <c r="G556" s="206" t="s">
        <v>344</v>
      </c>
      <c r="H556" s="207">
        <v>19.050000000000001</v>
      </c>
      <c r="I556" s="208"/>
      <c r="J556" s="209">
        <f>ROUND(I556*H556,2)</f>
        <v>0</v>
      </c>
      <c r="K556" s="205" t="s">
        <v>124</v>
      </c>
      <c r="L556" s="44"/>
      <c r="M556" s="210" t="s">
        <v>19</v>
      </c>
      <c r="N556" s="211" t="s">
        <v>43</v>
      </c>
      <c r="O556" s="84"/>
      <c r="P556" s="212">
        <f>O556*H556</f>
        <v>0</v>
      </c>
      <c r="Q556" s="212">
        <v>0</v>
      </c>
      <c r="R556" s="212">
        <f>Q556*H556</f>
        <v>0</v>
      </c>
      <c r="S556" s="212">
        <v>0</v>
      </c>
      <c r="T556" s="212">
        <f>S556*H556</f>
        <v>0</v>
      </c>
      <c r="U556" s="213" t="s">
        <v>19</v>
      </c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14" t="s">
        <v>143</v>
      </c>
      <c r="AT556" s="214" t="s">
        <v>120</v>
      </c>
      <c r="AU556" s="214" t="s">
        <v>82</v>
      </c>
      <c r="AY556" s="17" t="s">
        <v>117</v>
      </c>
      <c r="BE556" s="215">
        <f>IF(N556="základní",J556,0)</f>
        <v>0</v>
      </c>
      <c r="BF556" s="215">
        <f>IF(N556="snížená",J556,0)</f>
        <v>0</v>
      </c>
      <c r="BG556" s="215">
        <f>IF(N556="zákl. přenesená",J556,0)</f>
        <v>0</v>
      </c>
      <c r="BH556" s="215">
        <f>IF(N556="sníž. přenesená",J556,0)</f>
        <v>0</v>
      </c>
      <c r="BI556" s="215">
        <f>IF(N556="nulová",J556,0)</f>
        <v>0</v>
      </c>
      <c r="BJ556" s="17" t="s">
        <v>80</v>
      </c>
      <c r="BK556" s="215">
        <f>ROUND(I556*H556,2)</f>
        <v>0</v>
      </c>
      <c r="BL556" s="17" t="s">
        <v>143</v>
      </c>
      <c r="BM556" s="214" t="s">
        <v>783</v>
      </c>
    </row>
    <row r="557" s="2" customFormat="1">
      <c r="A557" s="38"/>
      <c r="B557" s="39"/>
      <c r="C557" s="40"/>
      <c r="D557" s="216" t="s">
        <v>127</v>
      </c>
      <c r="E557" s="40"/>
      <c r="F557" s="217" t="s">
        <v>784</v>
      </c>
      <c r="G557" s="40"/>
      <c r="H557" s="40"/>
      <c r="I557" s="218"/>
      <c r="J557" s="40"/>
      <c r="K557" s="40"/>
      <c r="L557" s="44"/>
      <c r="M557" s="219"/>
      <c r="N557" s="220"/>
      <c r="O557" s="84"/>
      <c r="P557" s="84"/>
      <c r="Q557" s="84"/>
      <c r="R557" s="84"/>
      <c r="S557" s="84"/>
      <c r="T557" s="84"/>
      <c r="U557" s="85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T557" s="17" t="s">
        <v>127</v>
      </c>
      <c r="AU557" s="17" t="s">
        <v>82</v>
      </c>
    </row>
    <row r="558" s="2" customFormat="1">
      <c r="A558" s="38"/>
      <c r="B558" s="39"/>
      <c r="C558" s="40"/>
      <c r="D558" s="221" t="s">
        <v>128</v>
      </c>
      <c r="E558" s="40"/>
      <c r="F558" s="222" t="s">
        <v>785</v>
      </c>
      <c r="G558" s="40"/>
      <c r="H558" s="40"/>
      <c r="I558" s="218"/>
      <c r="J558" s="40"/>
      <c r="K558" s="40"/>
      <c r="L558" s="44"/>
      <c r="M558" s="219"/>
      <c r="N558" s="220"/>
      <c r="O558" s="84"/>
      <c r="P558" s="84"/>
      <c r="Q558" s="84"/>
      <c r="R558" s="84"/>
      <c r="S558" s="84"/>
      <c r="T558" s="84"/>
      <c r="U558" s="85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T558" s="17" t="s">
        <v>128</v>
      </c>
      <c r="AU558" s="17" t="s">
        <v>82</v>
      </c>
    </row>
    <row r="559" s="14" customFormat="1">
      <c r="A559" s="14"/>
      <c r="B559" s="238"/>
      <c r="C559" s="239"/>
      <c r="D559" s="216" t="s">
        <v>208</v>
      </c>
      <c r="E559" s="240" t="s">
        <v>19</v>
      </c>
      <c r="F559" s="241" t="s">
        <v>778</v>
      </c>
      <c r="G559" s="239"/>
      <c r="H559" s="242">
        <v>18.449999999999999</v>
      </c>
      <c r="I559" s="243"/>
      <c r="J559" s="239"/>
      <c r="K559" s="239"/>
      <c r="L559" s="244"/>
      <c r="M559" s="245"/>
      <c r="N559" s="246"/>
      <c r="O559" s="246"/>
      <c r="P559" s="246"/>
      <c r="Q559" s="246"/>
      <c r="R559" s="246"/>
      <c r="S559" s="246"/>
      <c r="T559" s="246"/>
      <c r="U559" s="247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8" t="s">
        <v>208</v>
      </c>
      <c r="AU559" s="248" t="s">
        <v>82</v>
      </c>
      <c r="AV559" s="14" t="s">
        <v>82</v>
      </c>
      <c r="AW559" s="14" t="s">
        <v>33</v>
      </c>
      <c r="AX559" s="14" t="s">
        <v>72</v>
      </c>
      <c r="AY559" s="248" t="s">
        <v>117</v>
      </c>
    </row>
    <row r="560" s="14" customFormat="1">
      <c r="A560" s="14"/>
      <c r="B560" s="238"/>
      <c r="C560" s="239"/>
      <c r="D560" s="216" t="s">
        <v>208</v>
      </c>
      <c r="E560" s="240" t="s">
        <v>19</v>
      </c>
      <c r="F560" s="241" t="s">
        <v>779</v>
      </c>
      <c r="G560" s="239"/>
      <c r="H560" s="242">
        <v>0.59999999999999998</v>
      </c>
      <c r="I560" s="243"/>
      <c r="J560" s="239"/>
      <c r="K560" s="239"/>
      <c r="L560" s="244"/>
      <c r="M560" s="245"/>
      <c r="N560" s="246"/>
      <c r="O560" s="246"/>
      <c r="P560" s="246"/>
      <c r="Q560" s="246"/>
      <c r="R560" s="246"/>
      <c r="S560" s="246"/>
      <c r="T560" s="246"/>
      <c r="U560" s="247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8" t="s">
        <v>208</v>
      </c>
      <c r="AU560" s="248" t="s">
        <v>82</v>
      </c>
      <c r="AV560" s="14" t="s">
        <v>82</v>
      </c>
      <c r="AW560" s="14" t="s">
        <v>33</v>
      </c>
      <c r="AX560" s="14" t="s">
        <v>72</v>
      </c>
      <c r="AY560" s="248" t="s">
        <v>117</v>
      </c>
    </row>
    <row r="561" s="2" customFormat="1" ht="44.25" customHeight="1">
      <c r="A561" s="38"/>
      <c r="B561" s="39"/>
      <c r="C561" s="203" t="s">
        <v>786</v>
      </c>
      <c r="D561" s="203" t="s">
        <v>120</v>
      </c>
      <c r="E561" s="204" t="s">
        <v>787</v>
      </c>
      <c r="F561" s="205" t="s">
        <v>788</v>
      </c>
      <c r="G561" s="206" t="s">
        <v>344</v>
      </c>
      <c r="H561" s="207">
        <v>220.40000000000001</v>
      </c>
      <c r="I561" s="208"/>
      <c r="J561" s="209">
        <f>ROUND(I561*H561,2)</f>
        <v>0</v>
      </c>
      <c r="K561" s="205" t="s">
        <v>124</v>
      </c>
      <c r="L561" s="44"/>
      <c r="M561" s="210" t="s">
        <v>19</v>
      </c>
      <c r="N561" s="211" t="s">
        <v>43</v>
      </c>
      <c r="O561" s="84"/>
      <c r="P561" s="212">
        <f>O561*H561</f>
        <v>0</v>
      </c>
      <c r="Q561" s="212">
        <v>0</v>
      </c>
      <c r="R561" s="212">
        <f>Q561*H561</f>
        <v>0</v>
      </c>
      <c r="S561" s="212">
        <v>0</v>
      </c>
      <c r="T561" s="212">
        <f>S561*H561</f>
        <v>0</v>
      </c>
      <c r="U561" s="213" t="s">
        <v>19</v>
      </c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14" t="s">
        <v>143</v>
      </c>
      <c r="AT561" s="214" t="s">
        <v>120</v>
      </c>
      <c r="AU561" s="214" t="s">
        <v>82</v>
      </c>
      <c r="AY561" s="17" t="s">
        <v>117</v>
      </c>
      <c r="BE561" s="215">
        <f>IF(N561="základní",J561,0)</f>
        <v>0</v>
      </c>
      <c r="BF561" s="215">
        <f>IF(N561="snížená",J561,0)</f>
        <v>0</v>
      </c>
      <c r="BG561" s="215">
        <f>IF(N561="zákl. přenesená",J561,0)</f>
        <v>0</v>
      </c>
      <c r="BH561" s="215">
        <f>IF(N561="sníž. přenesená",J561,0)</f>
        <v>0</v>
      </c>
      <c r="BI561" s="215">
        <f>IF(N561="nulová",J561,0)</f>
        <v>0</v>
      </c>
      <c r="BJ561" s="17" t="s">
        <v>80</v>
      </c>
      <c r="BK561" s="215">
        <f>ROUND(I561*H561,2)</f>
        <v>0</v>
      </c>
      <c r="BL561" s="17" t="s">
        <v>143</v>
      </c>
      <c r="BM561" s="214" t="s">
        <v>789</v>
      </c>
    </row>
    <row r="562" s="2" customFormat="1">
      <c r="A562" s="38"/>
      <c r="B562" s="39"/>
      <c r="C562" s="40"/>
      <c r="D562" s="216" t="s">
        <v>127</v>
      </c>
      <c r="E562" s="40"/>
      <c r="F562" s="217" t="s">
        <v>370</v>
      </c>
      <c r="G562" s="40"/>
      <c r="H562" s="40"/>
      <c r="I562" s="218"/>
      <c r="J562" s="40"/>
      <c r="K562" s="40"/>
      <c r="L562" s="44"/>
      <c r="M562" s="219"/>
      <c r="N562" s="220"/>
      <c r="O562" s="84"/>
      <c r="P562" s="84"/>
      <c r="Q562" s="84"/>
      <c r="R562" s="84"/>
      <c r="S562" s="84"/>
      <c r="T562" s="84"/>
      <c r="U562" s="85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T562" s="17" t="s">
        <v>127</v>
      </c>
      <c r="AU562" s="17" t="s">
        <v>82</v>
      </c>
    </row>
    <row r="563" s="2" customFormat="1">
      <c r="A563" s="38"/>
      <c r="B563" s="39"/>
      <c r="C563" s="40"/>
      <c r="D563" s="221" t="s">
        <v>128</v>
      </c>
      <c r="E563" s="40"/>
      <c r="F563" s="222" t="s">
        <v>790</v>
      </c>
      <c r="G563" s="40"/>
      <c r="H563" s="40"/>
      <c r="I563" s="218"/>
      <c r="J563" s="40"/>
      <c r="K563" s="40"/>
      <c r="L563" s="44"/>
      <c r="M563" s="219"/>
      <c r="N563" s="220"/>
      <c r="O563" s="84"/>
      <c r="P563" s="84"/>
      <c r="Q563" s="84"/>
      <c r="R563" s="84"/>
      <c r="S563" s="84"/>
      <c r="T563" s="84"/>
      <c r="U563" s="85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T563" s="17" t="s">
        <v>128</v>
      </c>
      <c r="AU563" s="17" t="s">
        <v>82</v>
      </c>
    </row>
    <row r="564" s="14" customFormat="1">
      <c r="A564" s="14"/>
      <c r="B564" s="238"/>
      <c r="C564" s="239"/>
      <c r="D564" s="216" t="s">
        <v>208</v>
      </c>
      <c r="E564" s="240" t="s">
        <v>19</v>
      </c>
      <c r="F564" s="241" t="s">
        <v>763</v>
      </c>
      <c r="G564" s="239"/>
      <c r="H564" s="242">
        <v>220.40000000000001</v>
      </c>
      <c r="I564" s="243"/>
      <c r="J564" s="239"/>
      <c r="K564" s="239"/>
      <c r="L564" s="244"/>
      <c r="M564" s="245"/>
      <c r="N564" s="246"/>
      <c r="O564" s="246"/>
      <c r="P564" s="246"/>
      <c r="Q564" s="246"/>
      <c r="R564" s="246"/>
      <c r="S564" s="246"/>
      <c r="T564" s="246"/>
      <c r="U564" s="247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8" t="s">
        <v>208</v>
      </c>
      <c r="AU564" s="248" t="s">
        <v>82</v>
      </c>
      <c r="AV564" s="14" t="s">
        <v>82</v>
      </c>
      <c r="AW564" s="14" t="s">
        <v>33</v>
      </c>
      <c r="AX564" s="14" t="s">
        <v>72</v>
      </c>
      <c r="AY564" s="248" t="s">
        <v>117</v>
      </c>
    </row>
    <row r="565" s="2" customFormat="1" ht="44.25" customHeight="1">
      <c r="A565" s="38"/>
      <c r="B565" s="39"/>
      <c r="C565" s="203" t="s">
        <v>791</v>
      </c>
      <c r="D565" s="203" t="s">
        <v>120</v>
      </c>
      <c r="E565" s="204" t="s">
        <v>792</v>
      </c>
      <c r="F565" s="205" t="s">
        <v>793</v>
      </c>
      <c r="G565" s="206" t="s">
        <v>344</v>
      </c>
      <c r="H565" s="207">
        <v>59.124000000000002</v>
      </c>
      <c r="I565" s="208"/>
      <c r="J565" s="209">
        <f>ROUND(I565*H565,2)</f>
        <v>0</v>
      </c>
      <c r="K565" s="205" t="s">
        <v>124</v>
      </c>
      <c r="L565" s="44"/>
      <c r="M565" s="210" t="s">
        <v>19</v>
      </c>
      <c r="N565" s="211" t="s">
        <v>43</v>
      </c>
      <c r="O565" s="84"/>
      <c r="P565" s="212">
        <f>O565*H565</f>
        <v>0</v>
      </c>
      <c r="Q565" s="212">
        <v>0</v>
      </c>
      <c r="R565" s="212">
        <f>Q565*H565</f>
        <v>0</v>
      </c>
      <c r="S565" s="212">
        <v>0</v>
      </c>
      <c r="T565" s="212">
        <f>S565*H565</f>
        <v>0</v>
      </c>
      <c r="U565" s="213" t="s">
        <v>19</v>
      </c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R565" s="214" t="s">
        <v>143</v>
      </c>
      <c r="AT565" s="214" t="s">
        <v>120</v>
      </c>
      <c r="AU565" s="214" t="s">
        <v>82</v>
      </c>
      <c r="AY565" s="17" t="s">
        <v>117</v>
      </c>
      <c r="BE565" s="215">
        <f>IF(N565="základní",J565,0)</f>
        <v>0</v>
      </c>
      <c r="BF565" s="215">
        <f>IF(N565="snížená",J565,0)</f>
        <v>0</v>
      </c>
      <c r="BG565" s="215">
        <f>IF(N565="zákl. přenesená",J565,0)</f>
        <v>0</v>
      </c>
      <c r="BH565" s="215">
        <f>IF(N565="sníž. přenesená",J565,0)</f>
        <v>0</v>
      </c>
      <c r="BI565" s="215">
        <f>IF(N565="nulová",J565,0)</f>
        <v>0</v>
      </c>
      <c r="BJ565" s="17" t="s">
        <v>80</v>
      </c>
      <c r="BK565" s="215">
        <f>ROUND(I565*H565,2)</f>
        <v>0</v>
      </c>
      <c r="BL565" s="17" t="s">
        <v>143</v>
      </c>
      <c r="BM565" s="214" t="s">
        <v>794</v>
      </c>
    </row>
    <row r="566" s="2" customFormat="1">
      <c r="A566" s="38"/>
      <c r="B566" s="39"/>
      <c r="C566" s="40"/>
      <c r="D566" s="216" t="s">
        <v>127</v>
      </c>
      <c r="E566" s="40"/>
      <c r="F566" s="217" t="s">
        <v>795</v>
      </c>
      <c r="G566" s="40"/>
      <c r="H566" s="40"/>
      <c r="I566" s="218"/>
      <c r="J566" s="40"/>
      <c r="K566" s="40"/>
      <c r="L566" s="44"/>
      <c r="M566" s="219"/>
      <c r="N566" s="220"/>
      <c r="O566" s="84"/>
      <c r="P566" s="84"/>
      <c r="Q566" s="84"/>
      <c r="R566" s="84"/>
      <c r="S566" s="84"/>
      <c r="T566" s="84"/>
      <c r="U566" s="85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T566" s="17" t="s">
        <v>127</v>
      </c>
      <c r="AU566" s="17" t="s">
        <v>82</v>
      </c>
    </row>
    <row r="567" s="2" customFormat="1">
      <c r="A567" s="38"/>
      <c r="B567" s="39"/>
      <c r="C567" s="40"/>
      <c r="D567" s="221" t="s">
        <v>128</v>
      </c>
      <c r="E567" s="40"/>
      <c r="F567" s="222" t="s">
        <v>796</v>
      </c>
      <c r="G567" s="40"/>
      <c r="H567" s="40"/>
      <c r="I567" s="218"/>
      <c r="J567" s="40"/>
      <c r="K567" s="40"/>
      <c r="L567" s="44"/>
      <c r="M567" s="219"/>
      <c r="N567" s="220"/>
      <c r="O567" s="84"/>
      <c r="P567" s="84"/>
      <c r="Q567" s="84"/>
      <c r="R567" s="84"/>
      <c r="S567" s="84"/>
      <c r="T567" s="84"/>
      <c r="U567" s="85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T567" s="17" t="s">
        <v>128</v>
      </c>
      <c r="AU567" s="17" t="s">
        <v>82</v>
      </c>
    </row>
    <row r="568" s="14" customFormat="1">
      <c r="A568" s="14"/>
      <c r="B568" s="238"/>
      <c r="C568" s="239"/>
      <c r="D568" s="216" t="s">
        <v>208</v>
      </c>
      <c r="E568" s="240" t="s">
        <v>19</v>
      </c>
      <c r="F568" s="241" t="s">
        <v>777</v>
      </c>
      <c r="G568" s="239"/>
      <c r="H568" s="242">
        <v>59.124000000000002</v>
      </c>
      <c r="I568" s="243"/>
      <c r="J568" s="239"/>
      <c r="K568" s="239"/>
      <c r="L568" s="244"/>
      <c r="M568" s="245"/>
      <c r="N568" s="246"/>
      <c r="O568" s="246"/>
      <c r="P568" s="246"/>
      <c r="Q568" s="246"/>
      <c r="R568" s="246"/>
      <c r="S568" s="246"/>
      <c r="T568" s="246"/>
      <c r="U568" s="247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48" t="s">
        <v>208</v>
      </c>
      <c r="AU568" s="248" t="s">
        <v>82</v>
      </c>
      <c r="AV568" s="14" t="s">
        <v>82</v>
      </c>
      <c r="AW568" s="14" t="s">
        <v>33</v>
      </c>
      <c r="AX568" s="14" t="s">
        <v>72</v>
      </c>
      <c r="AY568" s="248" t="s">
        <v>117</v>
      </c>
    </row>
    <row r="569" s="12" customFormat="1" ht="22.8" customHeight="1">
      <c r="A569" s="12"/>
      <c r="B569" s="187"/>
      <c r="C569" s="188"/>
      <c r="D569" s="189" t="s">
        <v>71</v>
      </c>
      <c r="E569" s="201" t="s">
        <v>797</v>
      </c>
      <c r="F569" s="201" t="s">
        <v>798</v>
      </c>
      <c r="G569" s="188"/>
      <c r="H569" s="188"/>
      <c r="I569" s="191"/>
      <c r="J569" s="202">
        <f>BK569</f>
        <v>0</v>
      </c>
      <c r="K569" s="188"/>
      <c r="L569" s="193"/>
      <c r="M569" s="194"/>
      <c r="N569" s="195"/>
      <c r="O569" s="195"/>
      <c r="P569" s="196">
        <f>SUM(P570:P572)</f>
        <v>0</v>
      </c>
      <c r="Q569" s="195"/>
      <c r="R569" s="196">
        <f>SUM(R570:R572)</f>
        <v>0</v>
      </c>
      <c r="S569" s="195"/>
      <c r="T569" s="196">
        <f>SUM(T570:T572)</f>
        <v>0</v>
      </c>
      <c r="U569" s="197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R569" s="198" t="s">
        <v>80</v>
      </c>
      <c r="AT569" s="199" t="s">
        <v>71</v>
      </c>
      <c r="AU569" s="199" t="s">
        <v>80</v>
      </c>
      <c r="AY569" s="198" t="s">
        <v>117</v>
      </c>
      <c r="BK569" s="200">
        <f>SUM(BK570:BK572)</f>
        <v>0</v>
      </c>
    </row>
    <row r="570" s="2" customFormat="1" ht="33" customHeight="1">
      <c r="A570" s="38"/>
      <c r="B570" s="39"/>
      <c r="C570" s="203" t="s">
        <v>799</v>
      </c>
      <c r="D570" s="203" t="s">
        <v>120</v>
      </c>
      <c r="E570" s="204" t="s">
        <v>800</v>
      </c>
      <c r="F570" s="205" t="s">
        <v>801</v>
      </c>
      <c r="G570" s="206" t="s">
        <v>344</v>
      </c>
      <c r="H570" s="207">
        <v>195.131</v>
      </c>
      <c r="I570" s="208"/>
      <c r="J570" s="209">
        <f>ROUND(I570*H570,2)</f>
        <v>0</v>
      </c>
      <c r="K570" s="205" t="s">
        <v>124</v>
      </c>
      <c r="L570" s="44"/>
      <c r="M570" s="210" t="s">
        <v>19</v>
      </c>
      <c r="N570" s="211" t="s">
        <v>43</v>
      </c>
      <c r="O570" s="84"/>
      <c r="P570" s="212">
        <f>O570*H570</f>
        <v>0</v>
      </c>
      <c r="Q570" s="212">
        <v>0</v>
      </c>
      <c r="R570" s="212">
        <f>Q570*H570</f>
        <v>0</v>
      </c>
      <c r="S570" s="212">
        <v>0</v>
      </c>
      <c r="T570" s="212">
        <f>S570*H570</f>
        <v>0</v>
      </c>
      <c r="U570" s="213" t="s">
        <v>19</v>
      </c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214" t="s">
        <v>143</v>
      </c>
      <c r="AT570" s="214" t="s">
        <v>120</v>
      </c>
      <c r="AU570" s="214" t="s">
        <v>82</v>
      </c>
      <c r="AY570" s="17" t="s">
        <v>117</v>
      </c>
      <c r="BE570" s="215">
        <f>IF(N570="základní",J570,0)</f>
        <v>0</v>
      </c>
      <c r="BF570" s="215">
        <f>IF(N570="snížená",J570,0)</f>
        <v>0</v>
      </c>
      <c r="BG570" s="215">
        <f>IF(N570="zákl. přenesená",J570,0)</f>
        <v>0</v>
      </c>
      <c r="BH570" s="215">
        <f>IF(N570="sníž. přenesená",J570,0)</f>
        <v>0</v>
      </c>
      <c r="BI570" s="215">
        <f>IF(N570="nulová",J570,0)</f>
        <v>0</v>
      </c>
      <c r="BJ570" s="17" t="s">
        <v>80</v>
      </c>
      <c r="BK570" s="215">
        <f>ROUND(I570*H570,2)</f>
        <v>0</v>
      </c>
      <c r="BL570" s="17" t="s">
        <v>143</v>
      </c>
      <c r="BM570" s="214" t="s">
        <v>802</v>
      </c>
    </row>
    <row r="571" s="2" customFormat="1">
      <c r="A571" s="38"/>
      <c r="B571" s="39"/>
      <c r="C571" s="40"/>
      <c r="D571" s="216" t="s">
        <v>127</v>
      </c>
      <c r="E571" s="40"/>
      <c r="F571" s="217" t="s">
        <v>803</v>
      </c>
      <c r="G571" s="40"/>
      <c r="H571" s="40"/>
      <c r="I571" s="218"/>
      <c r="J571" s="40"/>
      <c r="K571" s="40"/>
      <c r="L571" s="44"/>
      <c r="M571" s="219"/>
      <c r="N571" s="220"/>
      <c r="O571" s="84"/>
      <c r="P571" s="84"/>
      <c r="Q571" s="84"/>
      <c r="R571" s="84"/>
      <c r="S571" s="84"/>
      <c r="T571" s="84"/>
      <c r="U571" s="85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T571" s="17" t="s">
        <v>127</v>
      </c>
      <c r="AU571" s="17" t="s">
        <v>82</v>
      </c>
    </row>
    <row r="572" s="2" customFormat="1">
      <c r="A572" s="38"/>
      <c r="B572" s="39"/>
      <c r="C572" s="40"/>
      <c r="D572" s="221" t="s">
        <v>128</v>
      </c>
      <c r="E572" s="40"/>
      <c r="F572" s="222" t="s">
        <v>804</v>
      </c>
      <c r="G572" s="40"/>
      <c r="H572" s="40"/>
      <c r="I572" s="218"/>
      <c r="J572" s="40"/>
      <c r="K572" s="40"/>
      <c r="L572" s="44"/>
      <c r="M572" s="219"/>
      <c r="N572" s="220"/>
      <c r="O572" s="84"/>
      <c r="P572" s="84"/>
      <c r="Q572" s="84"/>
      <c r="R572" s="84"/>
      <c r="S572" s="84"/>
      <c r="T572" s="84"/>
      <c r="U572" s="85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T572" s="17" t="s">
        <v>128</v>
      </c>
      <c r="AU572" s="17" t="s">
        <v>82</v>
      </c>
    </row>
    <row r="573" s="12" customFormat="1" ht="25.92" customHeight="1">
      <c r="A573" s="12"/>
      <c r="B573" s="187"/>
      <c r="C573" s="188"/>
      <c r="D573" s="189" t="s">
        <v>71</v>
      </c>
      <c r="E573" s="190" t="s">
        <v>341</v>
      </c>
      <c r="F573" s="190" t="s">
        <v>805</v>
      </c>
      <c r="G573" s="188"/>
      <c r="H573" s="188"/>
      <c r="I573" s="191"/>
      <c r="J573" s="192">
        <f>BK573</f>
        <v>0</v>
      </c>
      <c r="K573" s="188"/>
      <c r="L573" s="193"/>
      <c r="M573" s="194"/>
      <c r="N573" s="195"/>
      <c r="O573" s="195"/>
      <c r="P573" s="196">
        <f>P574</f>
        <v>0</v>
      </c>
      <c r="Q573" s="195"/>
      <c r="R573" s="196">
        <f>R574</f>
        <v>0.015456000000000001</v>
      </c>
      <c r="S573" s="195"/>
      <c r="T573" s="196">
        <f>T574</f>
        <v>0</v>
      </c>
      <c r="U573" s="197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R573" s="198" t="s">
        <v>137</v>
      </c>
      <c r="AT573" s="199" t="s">
        <v>71</v>
      </c>
      <c r="AU573" s="199" t="s">
        <v>72</v>
      </c>
      <c r="AY573" s="198" t="s">
        <v>117</v>
      </c>
      <c r="BK573" s="200">
        <f>BK574</f>
        <v>0</v>
      </c>
    </row>
    <row r="574" s="12" customFormat="1" ht="22.8" customHeight="1">
      <c r="A574" s="12"/>
      <c r="B574" s="187"/>
      <c r="C574" s="188"/>
      <c r="D574" s="189" t="s">
        <v>71</v>
      </c>
      <c r="E574" s="201" t="s">
        <v>806</v>
      </c>
      <c r="F574" s="201" t="s">
        <v>807</v>
      </c>
      <c r="G574" s="188"/>
      <c r="H574" s="188"/>
      <c r="I574" s="191"/>
      <c r="J574" s="202">
        <f>BK574</f>
        <v>0</v>
      </c>
      <c r="K574" s="188"/>
      <c r="L574" s="193"/>
      <c r="M574" s="194"/>
      <c r="N574" s="195"/>
      <c r="O574" s="195"/>
      <c r="P574" s="196">
        <f>SUM(P575:P583)</f>
        <v>0</v>
      </c>
      <c r="Q574" s="195"/>
      <c r="R574" s="196">
        <f>SUM(R575:R583)</f>
        <v>0.015456000000000001</v>
      </c>
      <c r="S574" s="195"/>
      <c r="T574" s="196">
        <f>SUM(T575:T583)</f>
        <v>0</v>
      </c>
      <c r="U574" s="197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198" t="s">
        <v>137</v>
      </c>
      <c r="AT574" s="199" t="s">
        <v>71</v>
      </c>
      <c r="AU574" s="199" t="s">
        <v>80</v>
      </c>
      <c r="AY574" s="198" t="s">
        <v>117</v>
      </c>
      <c r="BK574" s="200">
        <f>SUM(BK575:BK583)</f>
        <v>0</v>
      </c>
    </row>
    <row r="575" s="2" customFormat="1" ht="24.15" customHeight="1">
      <c r="A575" s="38"/>
      <c r="B575" s="39"/>
      <c r="C575" s="203" t="s">
        <v>808</v>
      </c>
      <c r="D575" s="203" t="s">
        <v>120</v>
      </c>
      <c r="E575" s="204" t="s">
        <v>809</v>
      </c>
      <c r="F575" s="205" t="s">
        <v>810</v>
      </c>
      <c r="G575" s="206" t="s">
        <v>287</v>
      </c>
      <c r="H575" s="207">
        <v>16</v>
      </c>
      <c r="I575" s="208"/>
      <c r="J575" s="209">
        <f>ROUND(I575*H575,2)</f>
        <v>0</v>
      </c>
      <c r="K575" s="205" t="s">
        <v>124</v>
      </c>
      <c r="L575" s="44"/>
      <c r="M575" s="210" t="s">
        <v>19</v>
      </c>
      <c r="N575" s="211" t="s">
        <v>43</v>
      </c>
      <c r="O575" s="84"/>
      <c r="P575" s="212">
        <f>O575*H575</f>
        <v>0</v>
      </c>
      <c r="Q575" s="212">
        <v>0</v>
      </c>
      <c r="R575" s="212">
        <f>Q575*H575</f>
        <v>0</v>
      </c>
      <c r="S575" s="212">
        <v>0</v>
      </c>
      <c r="T575" s="212">
        <f>S575*H575</f>
        <v>0</v>
      </c>
      <c r="U575" s="213" t="s">
        <v>19</v>
      </c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R575" s="214" t="s">
        <v>637</v>
      </c>
      <c r="AT575" s="214" t="s">
        <v>120</v>
      </c>
      <c r="AU575" s="214" t="s">
        <v>82</v>
      </c>
      <c r="AY575" s="17" t="s">
        <v>117</v>
      </c>
      <c r="BE575" s="215">
        <f>IF(N575="základní",J575,0)</f>
        <v>0</v>
      </c>
      <c r="BF575" s="215">
        <f>IF(N575="snížená",J575,0)</f>
        <v>0</v>
      </c>
      <c r="BG575" s="215">
        <f>IF(N575="zákl. přenesená",J575,0)</f>
        <v>0</v>
      </c>
      <c r="BH575" s="215">
        <f>IF(N575="sníž. přenesená",J575,0)</f>
        <v>0</v>
      </c>
      <c r="BI575" s="215">
        <f>IF(N575="nulová",J575,0)</f>
        <v>0</v>
      </c>
      <c r="BJ575" s="17" t="s">
        <v>80</v>
      </c>
      <c r="BK575" s="215">
        <f>ROUND(I575*H575,2)</f>
        <v>0</v>
      </c>
      <c r="BL575" s="17" t="s">
        <v>637</v>
      </c>
      <c r="BM575" s="214" t="s">
        <v>811</v>
      </c>
    </row>
    <row r="576" s="2" customFormat="1">
      <c r="A576" s="38"/>
      <c r="B576" s="39"/>
      <c r="C576" s="40"/>
      <c r="D576" s="216" t="s">
        <v>127</v>
      </c>
      <c r="E576" s="40"/>
      <c r="F576" s="217" t="s">
        <v>812</v>
      </c>
      <c r="G576" s="40"/>
      <c r="H576" s="40"/>
      <c r="I576" s="218"/>
      <c r="J576" s="40"/>
      <c r="K576" s="40"/>
      <c r="L576" s="44"/>
      <c r="M576" s="219"/>
      <c r="N576" s="220"/>
      <c r="O576" s="84"/>
      <c r="P576" s="84"/>
      <c r="Q576" s="84"/>
      <c r="R576" s="84"/>
      <c r="S576" s="84"/>
      <c r="T576" s="84"/>
      <c r="U576" s="85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T576" s="17" t="s">
        <v>127</v>
      </c>
      <c r="AU576" s="17" t="s">
        <v>82</v>
      </c>
    </row>
    <row r="577" s="2" customFormat="1">
      <c r="A577" s="38"/>
      <c r="B577" s="39"/>
      <c r="C577" s="40"/>
      <c r="D577" s="221" t="s">
        <v>128</v>
      </c>
      <c r="E577" s="40"/>
      <c r="F577" s="222" t="s">
        <v>813</v>
      </c>
      <c r="G577" s="40"/>
      <c r="H577" s="40"/>
      <c r="I577" s="218"/>
      <c r="J577" s="40"/>
      <c r="K577" s="40"/>
      <c r="L577" s="44"/>
      <c r="M577" s="219"/>
      <c r="N577" s="220"/>
      <c r="O577" s="84"/>
      <c r="P577" s="84"/>
      <c r="Q577" s="84"/>
      <c r="R577" s="84"/>
      <c r="S577" s="84"/>
      <c r="T577" s="84"/>
      <c r="U577" s="85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T577" s="17" t="s">
        <v>128</v>
      </c>
      <c r="AU577" s="17" t="s">
        <v>82</v>
      </c>
    </row>
    <row r="578" s="13" customFormat="1">
      <c r="A578" s="13"/>
      <c r="B578" s="228"/>
      <c r="C578" s="229"/>
      <c r="D578" s="216" t="s">
        <v>208</v>
      </c>
      <c r="E578" s="230" t="s">
        <v>19</v>
      </c>
      <c r="F578" s="231" t="s">
        <v>209</v>
      </c>
      <c r="G578" s="229"/>
      <c r="H578" s="230" t="s">
        <v>19</v>
      </c>
      <c r="I578" s="232"/>
      <c r="J578" s="229"/>
      <c r="K578" s="229"/>
      <c r="L578" s="233"/>
      <c r="M578" s="234"/>
      <c r="N578" s="235"/>
      <c r="O578" s="235"/>
      <c r="P578" s="235"/>
      <c r="Q578" s="235"/>
      <c r="R578" s="235"/>
      <c r="S578" s="235"/>
      <c r="T578" s="235"/>
      <c r="U578" s="236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7" t="s">
        <v>208</v>
      </c>
      <c r="AU578" s="237" t="s">
        <v>82</v>
      </c>
      <c r="AV578" s="13" t="s">
        <v>80</v>
      </c>
      <c r="AW578" s="13" t="s">
        <v>33</v>
      </c>
      <c r="AX578" s="13" t="s">
        <v>72</v>
      </c>
      <c r="AY578" s="237" t="s">
        <v>117</v>
      </c>
    </row>
    <row r="579" s="13" customFormat="1">
      <c r="A579" s="13"/>
      <c r="B579" s="228"/>
      <c r="C579" s="229"/>
      <c r="D579" s="216" t="s">
        <v>208</v>
      </c>
      <c r="E579" s="230" t="s">
        <v>19</v>
      </c>
      <c r="F579" s="231" t="s">
        <v>566</v>
      </c>
      <c r="G579" s="229"/>
      <c r="H579" s="230" t="s">
        <v>19</v>
      </c>
      <c r="I579" s="232"/>
      <c r="J579" s="229"/>
      <c r="K579" s="229"/>
      <c r="L579" s="233"/>
      <c r="M579" s="234"/>
      <c r="N579" s="235"/>
      <c r="O579" s="235"/>
      <c r="P579" s="235"/>
      <c r="Q579" s="235"/>
      <c r="R579" s="235"/>
      <c r="S579" s="235"/>
      <c r="T579" s="235"/>
      <c r="U579" s="236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7" t="s">
        <v>208</v>
      </c>
      <c r="AU579" s="237" t="s">
        <v>82</v>
      </c>
      <c r="AV579" s="13" t="s">
        <v>80</v>
      </c>
      <c r="AW579" s="13" t="s">
        <v>33</v>
      </c>
      <c r="AX579" s="13" t="s">
        <v>72</v>
      </c>
      <c r="AY579" s="237" t="s">
        <v>117</v>
      </c>
    </row>
    <row r="580" s="14" customFormat="1">
      <c r="A580" s="14"/>
      <c r="B580" s="238"/>
      <c r="C580" s="239"/>
      <c r="D580" s="216" t="s">
        <v>208</v>
      </c>
      <c r="E580" s="240" t="s">
        <v>19</v>
      </c>
      <c r="F580" s="241" t="s">
        <v>814</v>
      </c>
      <c r="G580" s="239"/>
      <c r="H580" s="242">
        <v>16</v>
      </c>
      <c r="I580" s="243"/>
      <c r="J580" s="239"/>
      <c r="K580" s="239"/>
      <c r="L580" s="244"/>
      <c r="M580" s="245"/>
      <c r="N580" s="246"/>
      <c r="O580" s="246"/>
      <c r="P580" s="246"/>
      <c r="Q580" s="246"/>
      <c r="R580" s="246"/>
      <c r="S580" s="246"/>
      <c r="T580" s="246"/>
      <c r="U580" s="247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8" t="s">
        <v>208</v>
      </c>
      <c r="AU580" s="248" t="s">
        <v>82</v>
      </c>
      <c r="AV580" s="14" t="s">
        <v>82</v>
      </c>
      <c r="AW580" s="14" t="s">
        <v>33</v>
      </c>
      <c r="AX580" s="14" t="s">
        <v>72</v>
      </c>
      <c r="AY580" s="248" t="s">
        <v>117</v>
      </c>
    </row>
    <row r="581" s="2" customFormat="1" ht="33" customHeight="1">
      <c r="A581" s="38"/>
      <c r="B581" s="39"/>
      <c r="C581" s="249" t="s">
        <v>815</v>
      </c>
      <c r="D581" s="249" t="s">
        <v>341</v>
      </c>
      <c r="E581" s="250" t="s">
        <v>816</v>
      </c>
      <c r="F581" s="251" t="s">
        <v>817</v>
      </c>
      <c r="G581" s="252" t="s">
        <v>287</v>
      </c>
      <c r="H581" s="253">
        <v>16.800000000000001</v>
      </c>
      <c r="I581" s="254"/>
      <c r="J581" s="255">
        <f>ROUND(I581*H581,2)</f>
        <v>0</v>
      </c>
      <c r="K581" s="251" t="s">
        <v>124</v>
      </c>
      <c r="L581" s="256"/>
      <c r="M581" s="257" t="s">
        <v>19</v>
      </c>
      <c r="N581" s="258" t="s">
        <v>43</v>
      </c>
      <c r="O581" s="84"/>
      <c r="P581" s="212">
        <f>O581*H581</f>
        <v>0</v>
      </c>
      <c r="Q581" s="212">
        <v>0.00092000000000000003</v>
      </c>
      <c r="R581" s="212">
        <f>Q581*H581</f>
        <v>0.015456000000000001</v>
      </c>
      <c r="S581" s="212">
        <v>0</v>
      </c>
      <c r="T581" s="212">
        <f>S581*H581</f>
        <v>0</v>
      </c>
      <c r="U581" s="213" t="s">
        <v>19</v>
      </c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14" t="s">
        <v>818</v>
      </c>
      <c r="AT581" s="214" t="s">
        <v>341</v>
      </c>
      <c r="AU581" s="214" t="s">
        <v>82</v>
      </c>
      <c r="AY581" s="17" t="s">
        <v>117</v>
      </c>
      <c r="BE581" s="215">
        <f>IF(N581="základní",J581,0)</f>
        <v>0</v>
      </c>
      <c r="BF581" s="215">
        <f>IF(N581="snížená",J581,0)</f>
        <v>0</v>
      </c>
      <c r="BG581" s="215">
        <f>IF(N581="zákl. přenesená",J581,0)</f>
        <v>0</v>
      </c>
      <c r="BH581" s="215">
        <f>IF(N581="sníž. přenesená",J581,0)</f>
        <v>0</v>
      </c>
      <c r="BI581" s="215">
        <f>IF(N581="nulová",J581,0)</f>
        <v>0</v>
      </c>
      <c r="BJ581" s="17" t="s">
        <v>80</v>
      </c>
      <c r="BK581" s="215">
        <f>ROUND(I581*H581,2)</f>
        <v>0</v>
      </c>
      <c r="BL581" s="17" t="s">
        <v>818</v>
      </c>
      <c r="BM581" s="214" t="s">
        <v>819</v>
      </c>
    </row>
    <row r="582" s="2" customFormat="1">
      <c r="A582" s="38"/>
      <c r="B582" s="39"/>
      <c r="C582" s="40"/>
      <c r="D582" s="216" t="s">
        <v>127</v>
      </c>
      <c r="E582" s="40"/>
      <c r="F582" s="217" t="s">
        <v>817</v>
      </c>
      <c r="G582" s="40"/>
      <c r="H582" s="40"/>
      <c r="I582" s="218"/>
      <c r="J582" s="40"/>
      <c r="K582" s="40"/>
      <c r="L582" s="44"/>
      <c r="M582" s="219"/>
      <c r="N582" s="220"/>
      <c r="O582" s="84"/>
      <c r="P582" s="84"/>
      <c r="Q582" s="84"/>
      <c r="R582" s="84"/>
      <c r="S582" s="84"/>
      <c r="T582" s="84"/>
      <c r="U582" s="85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T582" s="17" t="s">
        <v>127</v>
      </c>
      <c r="AU582" s="17" t="s">
        <v>82</v>
      </c>
    </row>
    <row r="583" s="14" customFormat="1">
      <c r="A583" s="14"/>
      <c r="B583" s="238"/>
      <c r="C583" s="239"/>
      <c r="D583" s="216" t="s">
        <v>208</v>
      </c>
      <c r="E583" s="239"/>
      <c r="F583" s="241" t="s">
        <v>820</v>
      </c>
      <c r="G583" s="239"/>
      <c r="H583" s="242">
        <v>16.800000000000001</v>
      </c>
      <c r="I583" s="243"/>
      <c r="J583" s="239"/>
      <c r="K583" s="239"/>
      <c r="L583" s="244"/>
      <c r="M583" s="259"/>
      <c r="N583" s="260"/>
      <c r="O583" s="260"/>
      <c r="P583" s="260"/>
      <c r="Q583" s="260"/>
      <c r="R583" s="260"/>
      <c r="S583" s="260"/>
      <c r="T583" s="260"/>
      <c r="U583" s="261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48" t="s">
        <v>208</v>
      </c>
      <c r="AU583" s="248" t="s">
        <v>82</v>
      </c>
      <c r="AV583" s="14" t="s">
        <v>82</v>
      </c>
      <c r="AW583" s="14" t="s">
        <v>4</v>
      </c>
      <c r="AX583" s="14" t="s">
        <v>80</v>
      </c>
      <c r="AY583" s="248" t="s">
        <v>117</v>
      </c>
    </row>
    <row r="584" s="2" customFormat="1" ht="6.96" customHeight="1">
      <c r="A584" s="38"/>
      <c r="B584" s="59"/>
      <c r="C584" s="60"/>
      <c r="D584" s="60"/>
      <c r="E584" s="60"/>
      <c r="F584" s="60"/>
      <c r="G584" s="60"/>
      <c r="H584" s="60"/>
      <c r="I584" s="60"/>
      <c r="J584" s="60"/>
      <c r="K584" s="60"/>
      <c r="L584" s="44"/>
      <c r="M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</row>
  </sheetData>
  <sheetProtection sheet="1" autoFilter="0" formatColumns="0" formatRows="0" objects="1" scenarios="1" spinCount="100000" saltValue="6FqwS/CzRmMg4IIrmbtznSQ2dr9/Ep3Aucj7Sozh6cdXlhpzaTVJziGXoK0gqt6Tr6H16uiR1Zff6MZTl4y4dQ==" hashValue="qXixbBN5gErforkNoWITFM3h8XYY5MjtasisSM8pm+abB+xK4UFmBi6lklZUuzOS+RpURUOmPfKvKVbfY3JT0Q==" algorithmName="SHA-512" password="CC35"/>
  <autoFilter ref="C88:K583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3_02/111251101"/>
    <hyperlink ref="F101" r:id="rId2" display="https://podminky.urs.cz/item/CS_URS_2023_02/111301111"/>
    <hyperlink ref="F107" r:id="rId3" display="https://podminky.urs.cz/item/CS_URS_2023_02/112251102"/>
    <hyperlink ref="F114" r:id="rId4" display="https://podminky.urs.cz/item/CS_URS_2023_02/112251103"/>
    <hyperlink ref="F121" r:id="rId5" display="https://podminky.urs.cz/item/CS_URS_2023_02/112251104"/>
    <hyperlink ref="F128" r:id="rId6" display="https://podminky.urs.cz/item/CS_URS_2023_02/113107162"/>
    <hyperlink ref="F134" r:id="rId7" display="https://podminky.urs.cz/item/CS_URS_2023_02/113107181"/>
    <hyperlink ref="F140" r:id="rId8" display="https://podminky.urs.cz/item/CS_URS_2023_02/113107183"/>
    <hyperlink ref="F146" r:id="rId9" display="https://podminky.urs.cz/item/CS_URS_2023_02/113107222"/>
    <hyperlink ref="F152" r:id="rId10" display="https://podminky.urs.cz/item/CS_URS_2023_02/113107322"/>
    <hyperlink ref="F158" r:id="rId11" display="https://podminky.urs.cz/item/CS_URS_2023_02/113107342"/>
    <hyperlink ref="F164" r:id="rId12" display="https://podminky.urs.cz/item/CS_URS_2023_02/113154254"/>
    <hyperlink ref="F171" r:id="rId13" display="https://podminky.urs.cz/item/CS_URS_2023_02/113202111"/>
    <hyperlink ref="F177" r:id="rId14" display="https://podminky.urs.cz/item/CS_URS_2023_02/122251102"/>
    <hyperlink ref="F184" r:id="rId15" display="https://podminky.urs.cz/item/CS_URS_2023_02/122252204"/>
    <hyperlink ref="F191" r:id="rId16" display="https://podminky.urs.cz/item/CS_URS_2023_02/131111322"/>
    <hyperlink ref="F201" r:id="rId17" display="https://podminky.urs.cz/item/CS_URS_2023_02/171152111"/>
    <hyperlink ref="F217" r:id="rId18" display="https://podminky.urs.cz/item/CS_URS_2023_02/171152112"/>
    <hyperlink ref="F226" r:id="rId19" display="https://podminky.urs.cz/item/CS_URS_2023_02/171201231"/>
    <hyperlink ref="F231" r:id="rId20" display="https://podminky.urs.cz/item/CS_URS_2023_02/181351003"/>
    <hyperlink ref="F237" r:id="rId21" display="https://podminky.urs.cz/item/CS_URS_2023_02/182351023"/>
    <hyperlink ref="F259" r:id="rId22" display="https://podminky.urs.cz/item/CS_URS_2023_02/181951111"/>
    <hyperlink ref="F267" r:id="rId23" display="https://podminky.urs.cz/item/CS_URS_2023_02/181951112"/>
    <hyperlink ref="F279" r:id="rId24" display="https://podminky.urs.cz/item/CS_URS_2023_02/184818232"/>
    <hyperlink ref="F285" r:id="rId25" display="https://podminky.urs.cz/item/CS_URS_2023_02/184818235"/>
    <hyperlink ref="F292" r:id="rId26" display="https://podminky.urs.cz/item/CS_URS_2023_02/338171123"/>
    <hyperlink ref="F305" r:id="rId27" display="https://podminky.urs.cz/item/CS_URS_2023_02/348401130"/>
    <hyperlink ref="F315" r:id="rId28" display="https://podminky.urs.cz/item/CS_URS_2023_02/564831111"/>
    <hyperlink ref="F324" r:id="rId29" display="https://podminky.urs.cz/item/CS_URS_2023_02/564871111"/>
    <hyperlink ref="F330" r:id="rId30" display="https://podminky.urs.cz/item/CS_URS_2023_02/565155111"/>
    <hyperlink ref="F336" r:id="rId31" display="https://podminky.urs.cz/item/CS_URS_2023_02/569911131"/>
    <hyperlink ref="F342" r:id="rId32" display="https://podminky.urs.cz/item/CS_URS_2023_02/573191111"/>
    <hyperlink ref="F348" r:id="rId33" display="https://podminky.urs.cz/item/CS_URS_2023_02/573231107"/>
    <hyperlink ref="F354" r:id="rId34" display="https://podminky.urs.cz/item/CS_URS_2023_02/573452112"/>
    <hyperlink ref="F360" r:id="rId35" display="https://podminky.urs.cz/item/CS_URS_2023_02/577134111"/>
    <hyperlink ref="F366" r:id="rId36" display="https://podminky.urs.cz/item/CS_URS_2023_02/596212210"/>
    <hyperlink ref="F375" r:id="rId37" display="https://podminky.urs.cz/item/CS_URS_2023_02/596212212"/>
    <hyperlink ref="F408" r:id="rId38" display="https://podminky.urs.cz/item/CS_URS_2023_02/914111111"/>
    <hyperlink ref="F417" r:id="rId39" display="https://podminky.urs.cz/item/CS_URS_2023_02/914111112"/>
    <hyperlink ref="F431" r:id="rId40" display="https://podminky.urs.cz/item/CS_URS_2023_02/914511112"/>
    <hyperlink ref="F441" r:id="rId41" display="https://podminky.urs.cz/item/CS_URS_2023_02/915222121"/>
    <hyperlink ref="F447" r:id="rId42" display="https://podminky.urs.cz/item/CS_URS_2023_02/916131113"/>
    <hyperlink ref="F467" r:id="rId43" display="https://podminky.urs.cz/item/CS_URS_2023_02/916131213"/>
    <hyperlink ref="F476" r:id="rId44" display="https://podminky.urs.cz/item/CS_URS_2023_02/916231213"/>
    <hyperlink ref="F485" r:id="rId45" display="https://podminky.urs.cz/item/CS_URS_2023_02/916782111"/>
    <hyperlink ref="F493" r:id="rId46" display="https://podminky.urs.cz/item/CS_URS_2023_02/919721103"/>
    <hyperlink ref="F499" r:id="rId47" display="https://podminky.urs.cz/item/CS_URS_2023_02/919726122"/>
    <hyperlink ref="F505" r:id="rId48" display="https://podminky.urs.cz/item/CS_URS_2023_02/936104211"/>
    <hyperlink ref="F517" r:id="rId49" display="https://podminky.urs.cz/item/CS_URS_2023_02/966001311"/>
    <hyperlink ref="F523" r:id="rId50" display="https://podminky.urs.cz/item/CS_URS_2023_02/966006132"/>
    <hyperlink ref="F530" r:id="rId51" display="https://podminky.urs.cz/item/CS_URS_2023_02/966071711"/>
    <hyperlink ref="F537" r:id="rId52" display="https://podminky.urs.cz/item/CS_URS_2023_02/966071822"/>
    <hyperlink ref="F558" r:id="rId53" display="https://podminky.urs.cz/item/CS_URS_2023_02/997221861"/>
    <hyperlink ref="F563" r:id="rId54" display="https://podminky.urs.cz/item/CS_URS_2023_02/997221873"/>
    <hyperlink ref="F567" r:id="rId55" display="https://podminky.urs.cz/item/CS_URS_2023_02/997221875"/>
    <hyperlink ref="F572" r:id="rId56" display="https://podminky.urs.cz/item/CS_URS_2023_02/998225111"/>
    <hyperlink ref="F577" r:id="rId57" display="https://podminky.urs.cz/item/CS_URS_2023_02/230202033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58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="1" customFormat="1" ht="24.96" customHeight="1">
      <c r="B4" s="20"/>
      <c r="D4" s="130" t="s">
        <v>89</v>
      </c>
      <c r="L4" s="20"/>
      <c r="M4" s="13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32" t="s">
        <v>16</v>
      </c>
      <c r="L6" s="20"/>
    </row>
    <row r="7" s="1" customFormat="1" ht="16.5" customHeight="1">
      <c r="B7" s="20"/>
      <c r="E7" s="133" t="str">
        <f>'Rekapitulace stavby'!K6</f>
        <v>Karlovy Vary, ulice Rolavská - parkování, část 000, 101, 102</v>
      </c>
      <c r="F7" s="132"/>
      <c r="G7" s="132"/>
      <c r="H7" s="132"/>
      <c r="L7" s="20"/>
    </row>
    <row r="8" s="2" customFormat="1" ht="12" customHeight="1">
      <c r="A8" s="38"/>
      <c r="B8" s="44"/>
      <c r="C8" s="38"/>
      <c r="D8" s="132" t="s">
        <v>90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5" t="s">
        <v>821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11. 12. 2023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ROUND(J86,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ROUND((SUM(BE86:BE150)),  2)</f>
        <v>0</v>
      </c>
      <c r="G33" s="38"/>
      <c r="H33" s="38"/>
      <c r="I33" s="148">
        <v>0.20999999999999999</v>
      </c>
      <c r="J33" s="147">
        <f>ROUND(((SUM(BE86:BE150))*I33),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44</v>
      </c>
      <c r="F34" s="147">
        <f>ROUND((SUM(BF86:BF150)),  2)</f>
        <v>0</v>
      </c>
      <c r="G34" s="38"/>
      <c r="H34" s="38"/>
      <c r="I34" s="148">
        <v>0.14999999999999999</v>
      </c>
      <c r="J34" s="147">
        <f>ROUND(((SUM(BF86:BF150))*I34),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45</v>
      </c>
      <c r="F35" s="147">
        <f>ROUND((SUM(BG86:BG150)),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46</v>
      </c>
      <c r="F36" s="147">
        <f>ROUND((SUM(BH86:BH150)),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47</v>
      </c>
      <c r="F37" s="147">
        <f>ROUND((SUM(BI86:BI150)),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92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60" t="str">
        <f>E7</f>
        <v>Karlovy Vary, ulice Rolavská - parkování, část 000, 101, 102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90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SO 102 - Vozovka - oprava krytu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>MK Rolavská</v>
      </c>
      <c r="G52" s="40"/>
      <c r="H52" s="40"/>
      <c r="I52" s="32" t="s">
        <v>23</v>
      </c>
      <c r="J52" s="72" t="str">
        <f>IF(J12="","",J12)</f>
        <v>11. 12. 2023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Statutární město Karlovy Vary</v>
      </c>
      <c r="G54" s="40"/>
      <c r="H54" s="40"/>
      <c r="I54" s="32" t="s">
        <v>31</v>
      </c>
      <c r="J54" s="36" t="str">
        <f>E21</f>
        <v>Ing. Tomáš Štembera Petráň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Tomáš Vozábal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61" t="s">
        <v>93</v>
      </c>
      <c r="D57" s="162"/>
      <c r="E57" s="162"/>
      <c r="F57" s="162"/>
      <c r="G57" s="162"/>
      <c r="H57" s="162"/>
      <c r="I57" s="162"/>
      <c r="J57" s="163" t="s">
        <v>94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95</v>
      </c>
    </row>
    <row r="60" s="9" customFormat="1" ht="24.96" customHeight="1">
      <c r="A60" s="9"/>
      <c r="B60" s="165"/>
      <c r="C60" s="166"/>
      <c r="D60" s="167" t="s">
        <v>188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1"/>
      <c r="C61" s="172"/>
      <c r="D61" s="173" t="s">
        <v>189</v>
      </c>
      <c r="E61" s="174"/>
      <c r="F61" s="174"/>
      <c r="G61" s="174"/>
      <c r="H61" s="174"/>
      <c r="I61" s="174"/>
      <c r="J61" s="175">
        <f>J88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1"/>
      <c r="C62" s="172"/>
      <c r="D62" s="173" t="s">
        <v>191</v>
      </c>
      <c r="E62" s="174"/>
      <c r="F62" s="174"/>
      <c r="G62" s="174"/>
      <c r="H62" s="174"/>
      <c r="I62" s="174"/>
      <c r="J62" s="175">
        <f>J96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1"/>
      <c r="C63" s="172"/>
      <c r="D63" s="173" t="s">
        <v>192</v>
      </c>
      <c r="E63" s="174"/>
      <c r="F63" s="174"/>
      <c r="G63" s="174"/>
      <c r="H63" s="174"/>
      <c r="I63" s="174"/>
      <c r="J63" s="175">
        <f>J109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1"/>
      <c r="C64" s="172"/>
      <c r="D64" s="173" t="s">
        <v>193</v>
      </c>
      <c r="E64" s="174"/>
      <c r="F64" s="174"/>
      <c r="G64" s="174"/>
      <c r="H64" s="174"/>
      <c r="I64" s="174"/>
      <c r="J64" s="175">
        <f>J120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1"/>
      <c r="C65" s="172"/>
      <c r="D65" s="173" t="s">
        <v>194</v>
      </c>
      <c r="E65" s="174"/>
      <c r="F65" s="174"/>
      <c r="G65" s="174"/>
      <c r="H65" s="174"/>
      <c r="I65" s="174"/>
      <c r="J65" s="175">
        <f>J142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1"/>
      <c r="C66" s="172"/>
      <c r="D66" s="173" t="s">
        <v>195</v>
      </c>
      <c r="E66" s="174"/>
      <c r="F66" s="174"/>
      <c r="G66" s="174"/>
      <c r="H66" s="174"/>
      <c r="I66" s="174"/>
      <c r="J66" s="175">
        <f>J147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="2" customFormat="1" ht="6.96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="2" customFormat="1" ht="6.96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24.96" customHeight="1">
      <c r="A73" s="38"/>
      <c r="B73" s="39"/>
      <c r="C73" s="23" t="s">
        <v>100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6.96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6.5" customHeight="1">
      <c r="A76" s="38"/>
      <c r="B76" s="39"/>
      <c r="C76" s="40"/>
      <c r="D76" s="40"/>
      <c r="E76" s="160" t="str">
        <f>E7</f>
        <v>Karlovy Vary, ulice Rolavská - parkování, část 000, 101, 102</v>
      </c>
      <c r="F76" s="32"/>
      <c r="G76" s="32"/>
      <c r="H76" s="32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2" customHeight="1">
      <c r="A77" s="38"/>
      <c r="B77" s="39"/>
      <c r="C77" s="32" t="s">
        <v>90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6.5" customHeight="1">
      <c r="A78" s="38"/>
      <c r="B78" s="39"/>
      <c r="C78" s="40"/>
      <c r="D78" s="40"/>
      <c r="E78" s="69" t="str">
        <f>E9</f>
        <v>SO 102 - Vozovka - oprava krytu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6.96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2" customHeight="1">
      <c r="A80" s="38"/>
      <c r="B80" s="39"/>
      <c r="C80" s="32" t="s">
        <v>21</v>
      </c>
      <c r="D80" s="40"/>
      <c r="E80" s="40"/>
      <c r="F80" s="27" t="str">
        <f>F12</f>
        <v>MK Rolavská</v>
      </c>
      <c r="G80" s="40"/>
      <c r="H80" s="40"/>
      <c r="I80" s="32" t="s">
        <v>23</v>
      </c>
      <c r="J80" s="72" t="str">
        <f>IF(J12="","",J12)</f>
        <v>11. 12. 2023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6.96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5.65" customHeight="1">
      <c r="A82" s="38"/>
      <c r="B82" s="39"/>
      <c r="C82" s="32" t="s">
        <v>25</v>
      </c>
      <c r="D82" s="40"/>
      <c r="E82" s="40"/>
      <c r="F82" s="27" t="str">
        <f>E15</f>
        <v>Statutární město Karlovy Vary</v>
      </c>
      <c r="G82" s="40"/>
      <c r="H82" s="40"/>
      <c r="I82" s="32" t="s">
        <v>31</v>
      </c>
      <c r="J82" s="36" t="str">
        <f>E21</f>
        <v>Ing. Tomáš Štembera Petráň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5.15" customHeight="1">
      <c r="A83" s="38"/>
      <c r="B83" s="39"/>
      <c r="C83" s="32" t="s">
        <v>29</v>
      </c>
      <c r="D83" s="40"/>
      <c r="E83" s="40"/>
      <c r="F83" s="27" t="str">
        <f>IF(E18="","",E18)</f>
        <v>Vyplň údaj</v>
      </c>
      <c r="G83" s="40"/>
      <c r="H83" s="40"/>
      <c r="I83" s="32" t="s">
        <v>34</v>
      </c>
      <c r="J83" s="36" t="str">
        <f>E24</f>
        <v>Tomáš Vozábal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0.32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11" customFormat="1" ht="29.28" customHeight="1">
      <c r="A85" s="177"/>
      <c r="B85" s="178"/>
      <c r="C85" s="179" t="s">
        <v>101</v>
      </c>
      <c r="D85" s="180" t="s">
        <v>57</v>
      </c>
      <c r="E85" s="180" t="s">
        <v>53</v>
      </c>
      <c r="F85" s="180" t="s">
        <v>54</v>
      </c>
      <c r="G85" s="180" t="s">
        <v>102</v>
      </c>
      <c r="H85" s="180" t="s">
        <v>103</v>
      </c>
      <c r="I85" s="180" t="s">
        <v>104</v>
      </c>
      <c r="J85" s="180" t="s">
        <v>94</v>
      </c>
      <c r="K85" s="181" t="s">
        <v>105</v>
      </c>
      <c r="L85" s="182"/>
      <c r="M85" s="92" t="s">
        <v>19</v>
      </c>
      <c r="N85" s="93" t="s">
        <v>42</v>
      </c>
      <c r="O85" s="93" t="s">
        <v>106</v>
      </c>
      <c r="P85" s="93" t="s">
        <v>107</v>
      </c>
      <c r="Q85" s="93" t="s">
        <v>108</v>
      </c>
      <c r="R85" s="93" t="s">
        <v>109</v>
      </c>
      <c r="S85" s="93" t="s">
        <v>110</v>
      </c>
      <c r="T85" s="93" t="s">
        <v>111</v>
      </c>
      <c r="U85" s="94" t="s">
        <v>112</v>
      </c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="2" customFormat="1" ht="22.8" customHeight="1">
      <c r="A86" s="38"/>
      <c r="B86" s="39"/>
      <c r="C86" s="99" t="s">
        <v>113</v>
      </c>
      <c r="D86" s="40"/>
      <c r="E86" s="40"/>
      <c r="F86" s="40"/>
      <c r="G86" s="40"/>
      <c r="H86" s="40"/>
      <c r="I86" s="40"/>
      <c r="J86" s="183">
        <f>BK86</f>
        <v>0</v>
      </c>
      <c r="K86" s="40"/>
      <c r="L86" s="44"/>
      <c r="M86" s="95"/>
      <c r="N86" s="184"/>
      <c r="O86" s="96"/>
      <c r="P86" s="185">
        <f>P87</f>
        <v>0</v>
      </c>
      <c r="Q86" s="96"/>
      <c r="R86" s="185">
        <f>R87</f>
        <v>15.04801</v>
      </c>
      <c r="S86" s="96"/>
      <c r="T86" s="185">
        <f>T87</f>
        <v>276</v>
      </c>
      <c r="U86" s="97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71</v>
      </c>
      <c r="AU86" s="17" t="s">
        <v>95</v>
      </c>
      <c r="BK86" s="186">
        <f>BK87</f>
        <v>0</v>
      </c>
    </row>
    <row r="87" s="12" customFormat="1" ht="25.92" customHeight="1">
      <c r="A87" s="12"/>
      <c r="B87" s="187"/>
      <c r="C87" s="188"/>
      <c r="D87" s="189" t="s">
        <v>71</v>
      </c>
      <c r="E87" s="190" t="s">
        <v>198</v>
      </c>
      <c r="F87" s="190" t="s">
        <v>199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P88+P96+P109+P120+P142+P147</f>
        <v>0</v>
      </c>
      <c r="Q87" s="195"/>
      <c r="R87" s="196">
        <f>R88+R96+R109+R120+R142+R147</f>
        <v>15.04801</v>
      </c>
      <c r="S87" s="195"/>
      <c r="T87" s="196">
        <f>T88+T96+T109+T120+T142+T147</f>
        <v>276</v>
      </c>
      <c r="U87" s="197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8" t="s">
        <v>80</v>
      </c>
      <c r="AT87" s="199" t="s">
        <v>71</v>
      </c>
      <c r="AU87" s="199" t="s">
        <v>72</v>
      </c>
      <c r="AY87" s="198" t="s">
        <v>117</v>
      </c>
      <c r="BK87" s="200">
        <f>BK88+BK96+BK109+BK120+BK142+BK147</f>
        <v>0</v>
      </c>
    </row>
    <row r="88" s="12" customFormat="1" ht="22.8" customHeight="1">
      <c r="A88" s="12"/>
      <c r="B88" s="187"/>
      <c r="C88" s="188"/>
      <c r="D88" s="189" t="s">
        <v>71</v>
      </c>
      <c r="E88" s="201" t="s">
        <v>80</v>
      </c>
      <c r="F88" s="201" t="s">
        <v>200</v>
      </c>
      <c r="G88" s="188"/>
      <c r="H88" s="188"/>
      <c r="I88" s="191"/>
      <c r="J88" s="202">
        <f>BK88</f>
        <v>0</v>
      </c>
      <c r="K88" s="188"/>
      <c r="L88" s="193"/>
      <c r="M88" s="194"/>
      <c r="N88" s="195"/>
      <c r="O88" s="195"/>
      <c r="P88" s="196">
        <f>SUM(P89:P95)</f>
        <v>0</v>
      </c>
      <c r="Q88" s="195"/>
      <c r="R88" s="196">
        <f>SUM(R89:R95)</f>
        <v>0.21600000000000003</v>
      </c>
      <c r="S88" s="195"/>
      <c r="T88" s="196">
        <f>SUM(T89:T95)</f>
        <v>276</v>
      </c>
      <c r="U88" s="197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8" t="s">
        <v>80</v>
      </c>
      <c r="AT88" s="199" t="s">
        <v>71</v>
      </c>
      <c r="AU88" s="199" t="s">
        <v>80</v>
      </c>
      <c r="AY88" s="198" t="s">
        <v>117</v>
      </c>
      <c r="BK88" s="200">
        <f>SUM(BK89:BK95)</f>
        <v>0</v>
      </c>
    </row>
    <row r="89" s="2" customFormat="1" ht="33" customHeight="1">
      <c r="A89" s="38"/>
      <c r="B89" s="39"/>
      <c r="C89" s="203" t="s">
        <v>80</v>
      </c>
      <c r="D89" s="203" t="s">
        <v>120</v>
      </c>
      <c r="E89" s="204" t="s">
        <v>822</v>
      </c>
      <c r="F89" s="205" t="s">
        <v>823</v>
      </c>
      <c r="G89" s="206" t="s">
        <v>203</v>
      </c>
      <c r="H89" s="207">
        <v>2400</v>
      </c>
      <c r="I89" s="208"/>
      <c r="J89" s="209">
        <f>ROUND(I89*H89,2)</f>
        <v>0</v>
      </c>
      <c r="K89" s="205" t="s">
        <v>124</v>
      </c>
      <c r="L89" s="44"/>
      <c r="M89" s="210" t="s">
        <v>19</v>
      </c>
      <c r="N89" s="211" t="s">
        <v>43</v>
      </c>
      <c r="O89" s="84"/>
      <c r="P89" s="212">
        <f>O89*H89</f>
        <v>0</v>
      </c>
      <c r="Q89" s="212">
        <v>9.0000000000000006E-05</v>
      </c>
      <c r="R89" s="212">
        <f>Q89*H89</f>
        <v>0.21600000000000003</v>
      </c>
      <c r="S89" s="212">
        <v>0.11500000000000001</v>
      </c>
      <c r="T89" s="212">
        <f>S89*H89</f>
        <v>276</v>
      </c>
      <c r="U89" s="213" t="s">
        <v>19</v>
      </c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4" t="s">
        <v>143</v>
      </c>
      <c r="AT89" s="214" t="s">
        <v>120</v>
      </c>
      <c r="AU89" s="214" t="s">
        <v>82</v>
      </c>
      <c r="AY89" s="17" t="s">
        <v>117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7" t="s">
        <v>80</v>
      </c>
      <c r="BK89" s="215">
        <f>ROUND(I89*H89,2)</f>
        <v>0</v>
      </c>
      <c r="BL89" s="17" t="s">
        <v>143</v>
      </c>
      <c r="BM89" s="214" t="s">
        <v>824</v>
      </c>
    </row>
    <row r="90" s="2" customFormat="1">
      <c r="A90" s="38"/>
      <c r="B90" s="39"/>
      <c r="C90" s="40"/>
      <c r="D90" s="216" t="s">
        <v>127</v>
      </c>
      <c r="E90" s="40"/>
      <c r="F90" s="217" t="s">
        <v>825</v>
      </c>
      <c r="G90" s="40"/>
      <c r="H90" s="40"/>
      <c r="I90" s="218"/>
      <c r="J90" s="40"/>
      <c r="K90" s="40"/>
      <c r="L90" s="44"/>
      <c r="M90" s="219"/>
      <c r="N90" s="220"/>
      <c r="O90" s="84"/>
      <c r="P90" s="84"/>
      <c r="Q90" s="84"/>
      <c r="R90" s="84"/>
      <c r="S90" s="84"/>
      <c r="T90" s="84"/>
      <c r="U90" s="85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127</v>
      </c>
      <c r="AU90" s="17" t="s">
        <v>82</v>
      </c>
    </row>
    <row r="91" s="2" customFormat="1">
      <c r="A91" s="38"/>
      <c r="B91" s="39"/>
      <c r="C91" s="40"/>
      <c r="D91" s="221" t="s">
        <v>128</v>
      </c>
      <c r="E91" s="40"/>
      <c r="F91" s="222" t="s">
        <v>826</v>
      </c>
      <c r="G91" s="40"/>
      <c r="H91" s="40"/>
      <c r="I91" s="218"/>
      <c r="J91" s="40"/>
      <c r="K91" s="40"/>
      <c r="L91" s="44"/>
      <c r="M91" s="219"/>
      <c r="N91" s="220"/>
      <c r="O91" s="84"/>
      <c r="P91" s="84"/>
      <c r="Q91" s="84"/>
      <c r="R91" s="84"/>
      <c r="S91" s="84"/>
      <c r="T91" s="84"/>
      <c r="U91" s="85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128</v>
      </c>
      <c r="AU91" s="17" t="s">
        <v>82</v>
      </c>
    </row>
    <row r="92" s="2" customFormat="1">
      <c r="A92" s="38"/>
      <c r="B92" s="39"/>
      <c r="C92" s="40"/>
      <c r="D92" s="216" t="s">
        <v>130</v>
      </c>
      <c r="E92" s="40"/>
      <c r="F92" s="223" t="s">
        <v>827</v>
      </c>
      <c r="G92" s="40"/>
      <c r="H92" s="40"/>
      <c r="I92" s="218"/>
      <c r="J92" s="40"/>
      <c r="K92" s="40"/>
      <c r="L92" s="44"/>
      <c r="M92" s="219"/>
      <c r="N92" s="220"/>
      <c r="O92" s="84"/>
      <c r="P92" s="84"/>
      <c r="Q92" s="84"/>
      <c r="R92" s="84"/>
      <c r="S92" s="84"/>
      <c r="T92" s="84"/>
      <c r="U92" s="85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130</v>
      </c>
      <c r="AU92" s="17" t="s">
        <v>82</v>
      </c>
    </row>
    <row r="93" s="13" customFormat="1">
      <c r="A93" s="13"/>
      <c r="B93" s="228"/>
      <c r="C93" s="229"/>
      <c r="D93" s="216" t="s">
        <v>208</v>
      </c>
      <c r="E93" s="230" t="s">
        <v>19</v>
      </c>
      <c r="F93" s="231" t="s">
        <v>828</v>
      </c>
      <c r="G93" s="229"/>
      <c r="H93" s="230" t="s">
        <v>19</v>
      </c>
      <c r="I93" s="232"/>
      <c r="J93" s="229"/>
      <c r="K93" s="229"/>
      <c r="L93" s="233"/>
      <c r="M93" s="234"/>
      <c r="N93" s="235"/>
      <c r="O93" s="235"/>
      <c r="P93" s="235"/>
      <c r="Q93" s="235"/>
      <c r="R93" s="235"/>
      <c r="S93" s="235"/>
      <c r="T93" s="235"/>
      <c r="U93" s="236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7" t="s">
        <v>208</v>
      </c>
      <c r="AU93" s="237" t="s">
        <v>82</v>
      </c>
      <c r="AV93" s="13" t="s">
        <v>80</v>
      </c>
      <c r="AW93" s="13" t="s">
        <v>33</v>
      </c>
      <c r="AX93" s="13" t="s">
        <v>72</v>
      </c>
      <c r="AY93" s="237" t="s">
        <v>117</v>
      </c>
    </row>
    <row r="94" s="13" customFormat="1">
      <c r="A94" s="13"/>
      <c r="B94" s="228"/>
      <c r="C94" s="229"/>
      <c r="D94" s="216" t="s">
        <v>208</v>
      </c>
      <c r="E94" s="230" t="s">
        <v>19</v>
      </c>
      <c r="F94" s="231" t="s">
        <v>218</v>
      </c>
      <c r="G94" s="229"/>
      <c r="H94" s="230" t="s">
        <v>19</v>
      </c>
      <c r="I94" s="232"/>
      <c r="J94" s="229"/>
      <c r="K94" s="229"/>
      <c r="L94" s="233"/>
      <c r="M94" s="234"/>
      <c r="N94" s="235"/>
      <c r="O94" s="235"/>
      <c r="P94" s="235"/>
      <c r="Q94" s="235"/>
      <c r="R94" s="235"/>
      <c r="S94" s="235"/>
      <c r="T94" s="235"/>
      <c r="U94" s="236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7" t="s">
        <v>208</v>
      </c>
      <c r="AU94" s="237" t="s">
        <v>82</v>
      </c>
      <c r="AV94" s="13" t="s">
        <v>80</v>
      </c>
      <c r="AW94" s="13" t="s">
        <v>33</v>
      </c>
      <c r="AX94" s="13" t="s">
        <v>72</v>
      </c>
      <c r="AY94" s="237" t="s">
        <v>117</v>
      </c>
    </row>
    <row r="95" s="14" customFormat="1">
      <c r="A95" s="14"/>
      <c r="B95" s="238"/>
      <c r="C95" s="239"/>
      <c r="D95" s="216" t="s">
        <v>208</v>
      </c>
      <c r="E95" s="240" t="s">
        <v>19</v>
      </c>
      <c r="F95" s="241" t="s">
        <v>829</v>
      </c>
      <c r="G95" s="239"/>
      <c r="H95" s="242">
        <v>2400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6"/>
      <c r="U95" s="247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8" t="s">
        <v>208</v>
      </c>
      <c r="AU95" s="248" t="s">
        <v>82</v>
      </c>
      <c r="AV95" s="14" t="s">
        <v>82</v>
      </c>
      <c r="AW95" s="14" t="s">
        <v>33</v>
      </c>
      <c r="AX95" s="14" t="s">
        <v>72</v>
      </c>
      <c r="AY95" s="248" t="s">
        <v>117</v>
      </c>
    </row>
    <row r="96" s="12" customFormat="1" ht="22.8" customHeight="1">
      <c r="A96" s="12"/>
      <c r="B96" s="187"/>
      <c r="C96" s="188"/>
      <c r="D96" s="189" t="s">
        <v>71</v>
      </c>
      <c r="E96" s="201" t="s">
        <v>116</v>
      </c>
      <c r="F96" s="201" t="s">
        <v>476</v>
      </c>
      <c r="G96" s="188"/>
      <c r="H96" s="188"/>
      <c r="I96" s="191"/>
      <c r="J96" s="202">
        <f>BK96</f>
        <v>0</v>
      </c>
      <c r="K96" s="188"/>
      <c r="L96" s="193"/>
      <c r="M96" s="194"/>
      <c r="N96" s="195"/>
      <c r="O96" s="195"/>
      <c r="P96" s="196">
        <f>SUM(P97:P108)</f>
        <v>0</v>
      </c>
      <c r="Q96" s="195"/>
      <c r="R96" s="196">
        <f>SUM(R97:R108)</f>
        <v>0</v>
      </c>
      <c r="S96" s="195"/>
      <c r="T96" s="196">
        <f>SUM(T97:T108)</f>
        <v>0</v>
      </c>
      <c r="U96" s="197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8" t="s">
        <v>80</v>
      </c>
      <c r="AT96" s="199" t="s">
        <v>71</v>
      </c>
      <c r="AU96" s="199" t="s">
        <v>80</v>
      </c>
      <c r="AY96" s="198" t="s">
        <v>117</v>
      </c>
      <c r="BK96" s="200">
        <f>SUM(BK97:BK108)</f>
        <v>0</v>
      </c>
    </row>
    <row r="97" s="2" customFormat="1" ht="24.15" customHeight="1">
      <c r="A97" s="38"/>
      <c r="B97" s="39"/>
      <c r="C97" s="203" t="s">
        <v>82</v>
      </c>
      <c r="D97" s="203" t="s">
        <v>120</v>
      </c>
      <c r="E97" s="204" t="s">
        <v>516</v>
      </c>
      <c r="F97" s="205" t="s">
        <v>517</v>
      </c>
      <c r="G97" s="206" t="s">
        <v>203</v>
      </c>
      <c r="H97" s="207">
        <v>2400</v>
      </c>
      <c r="I97" s="208"/>
      <c r="J97" s="209">
        <f>ROUND(I97*H97,2)</f>
        <v>0</v>
      </c>
      <c r="K97" s="205" t="s">
        <v>124</v>
      </c>
      <c r="L97" s="44"/>
      <c r="M97" s="210" t="s">
        <v>19</v>
      </c>
      <c r="N97" s="211" t="s">
        <v>43</v>
      </c>
      <c r="O97" s="84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2">
        <f>S97*H97</f>
        <v>0</v>
      </c>
      <c r="U97" s="213" t="s">
        <v>19</v>
      </c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4" t="s">
        <v>143</v>
      </c>
      <c r="AT97" s="214" t="s">
        <v>120</v>
      </c>
      <c r="AU97" s="214" t="s">
        <v>82</v>
      </c>
      <c r="AY97" s="17" t="s">
        <v>117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7" t="s">
        <v>80</v>
      </c>
      <c r="BK97" s="215">
        <f>ROUND(I97*H97,2)</f>
        <v>0</v>
      </c>
      <c r="BL97" s="17" t="s">
        <v>143</v>
      </c>
      <c r="BM97" s="214" t="s">
        <v>830</v>
      </c>
    </row>
    <row r="98" s="2" customFormat="1">
      <c r="A98" s="38"/>
      <c r="B98" s="39"/>
      <c r="C98" s="40"/>
      <c r="D98" s="216" t="s">
        <v>127</v>
      </c>
      <c r="E98" s="40"/>
      <c r="F98" s="217" t="s">
        <v>519</v>
      </c>
      <c r="G98" s="40"/>
      <c r="H98" s="40"/>
      <c r="I98" s="218"/>
      <c r="J98" s="40"/>
      <c r="K98" s="40"/>
      <c r="L98" s="44"/>
      <c r="M98" s="219"/>
      <c r="N98" s="220"/>
      <c r="O98" s="84"/>
      <c r="P98" s="84"/>
      <c r="Q98" s="84"/>
      <c r="R98" s="84"/>
      <c r="S98" s="84"/>
      <c r="T98" s="84"/>
      <c r="U98" s="85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127</v>
      </c>
      <c r="AU98" s="17" t="s">
        <v>82</v>
      </c>
    </row>
    <row r="99" s="2" customFormat="1">
      <c r="A99" s="38"/>
      <c r="B99" s="39"/>
      <c r="C99" s="40"/>
      <c r="D99" s="221" t="s">
        <v>128</v>
      </c>
      <c r="E99" s="40"/>
      <c r="F99" s="222" t="s">
        <v>520</v>
      </c>
      <c r="G99" s="40"/>
      <c r="H99" s="40"/>
      <c r="I99" s="218"/>
      <c r="J99" s="40"/>
      <c r="K99" s="40"/>
      <c r="L99" s="44"/>
      <c r="M99" s="219"/>
      <c r="N99" s="220"/>
      <c r="O99" s="84"/>
      <c r="P99" s="84"/>
      <c r="Q99" s="84"/>
      <c r="R99" s="84"/>
      <c r="S99" s="84"/>
      <c r="T99" s="84"/>
      <c r="U99" s="85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128</v>
      </c>
      <c r="AU99" s="17" t="s">
        <v>82</v>
      </c>
    </row>
    <row r="100" s="13" customFormat="1">
      <c r="A100" s="13"/>
      <c r="B100" s="228"/>
      <c r="C100" s="229"/>
      <c r="D100" s="216" t="s">
        <v>208</v>
      </c>
      <c r="E100" s="230" t="s">
        <v>19</v>
      </c>
      <c r="F100" s="231" t="s">
        <v>828</v>
      </c>
      <c r="G100" s="229"/>
      <c r="H100" s="230" t="s">
        <v>19</v>
      </c>
      <c r="I100" s="232"/>
      <c r="J100" s="229"/>
      <c r="K100" s="229"/>
      <c r="L100" s="233"/>
      <c r="M100" s="234"/>
      <c r="N100" s="235"/>
      <c r="O100" s="235"/>
      <c r="P100" s="235"/>
      <c r="Q100" s="235"/>
      <c r="R100" s="235"/>
      <c r="S100" s="235"/>
      <c r="T100" s="235"/>
      <c r="U100" s="236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208</v>
      </c>
      <c r="AU100" s="237" t="s">
        <v>82</v>
      </c>
      <c r="AV100" s="13" t="s">
        <v>80</v>
      </c>
      <c r="AW100" s="13" t="s">
        <v>33</v>
      </c>
      <c r="AX100" s="13" t="s">
        <v>72</v>
      </c>
      <c r="AY100" s="237" t="s">
        <v>117</v>
      </c>
    </row>
    <row r="101" s="13" customFormat="1">
      <c r="A101" s="13"/>
      <c r="B101" s="228"/>
      <c r="C101" s="229"/>
      <c r="D101" s="216" t="s">
        <v>208</v>
      </c>
      <c r="E101" s="230" t="s">
        <v>19</v>
      </c>
      <c r="F101" s="231" t="s">
        <v>210</v>
      </c>
      <c r="G101" s="229"/>
      <c r="H101" s="230" t="s">
        <v>19</v>
      </c>
      <c r="I101" s="232"/>
      <c r="J101" s="229"/>
      <c r="K101" s="229"/>
      <c r="L101" s="233"/>
      <c r="M101" s="234"/>
      <c r="N101" s="235"/>
      <c r="O101" s="235"/>
      <c r="P101" s="235"/>
      <c r="Q101" s="235"/>
      <c r="R101" s="235"/>
      <c r="S101" s="235"/>
      <c r="T101" s="235"/>
      <c r="U101" s="236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208</v>
      </c>
      <c r="AU101" s="237" t="s">
        <v>82</v>
      </c>
      <c r="AV101" s="13" t="s">
        <v>80</v>
      </c>
      <c r="AW101" s="13" t="s">
        <v>33</v>
      </c>
      <c r="AX101" s="13" t="s">
        <v>72</v>
      </c>
      <c r="AY101" s="237" t="s">
        <v>117</v>
      </c>
    </row>
    <row r="102" s="14" customFormat="1">
      <c r="A102" s="14"/>
      <c r="B102" s="238"/>
      <c r="C102" s="239"/>
      <c r="D102" s="216" t="s">
        <v>208</v>
      </c>
      <c r="E102" s="240" t="s">
        <v>19</v>
      </c>
      <c r="F102" s="241" t="s">
        <v>831</v>
      </c>
      <c r="G102" s="239"/>
      <c r="H102" s="242">
        <v>2400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6"/>
      <c r="U102" s="247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8" t="s">
        <v>208</v>
      </c>
      <c r="AU102" s="248" t="s">
        <v>82</v>
      </c>
      <c r="AV102" s="14" t="s">
        <v>82</v>
      </c>
      <c r="AW102" s="14" t="s">
        <v>33</v>
      </c>
      <c r="AX102" s="14" t="s">
        <v>72</v>
      </c>
      <c r="AY102" s="248" t="s">
        <v>117</v>
      </c>
    </row>
    <row r="103" s="2" customFormat="1" ht="33" customHeight="1">
      <c r="A103" s="38"/>
      <c r="B103" s="39"/>
      <c r="C103" s="203" t="s">
        <v>137</v>
      </c>
      <c r="D103" s="203" t="s">
        <v>120</v>
      </c>
      <c r="E103" s="204" t="s">
        <v>530</v>
      </c>
      <c r="F103" s="205" t="s">
        <v>531</v>
      </c>
      <c r="G103" s="206" t="s">
        <v>203</v>
      </c>
      <c r="H103" s="207">
        <v>2400</v>
      </c>
      <c r="I103" s="208"/>
      <c r="J103" s="209">
        <f>ROUND(I103*H103,2)</f>
        <v>0</v>
      </c>
      <c r="K103" s="205" t="s">
        <v>124</v>
      </c>
      <c r="L103" s="44"/>
      <c r="M103" s="210" t="s">
        <v>19</v>
      </c>
      <c r="N103" s="211" t="s">
        <v>43</v>
      </c>
      <c r="O103" s="84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2">
        <f>S103*H103</f>
        <v>0</v>
      </c>
      <c r="U103" s="213" t="s">
        <v>19</v>
      </c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4" t="s">
        <v>143</v>
      </c>
      <c r="AT103" s="214" t="s">
        <v>120</v>
      </c>
      <c r="AU103" s="214" t="s">
        <v>82</v>
      </c>
      <c r="AY103" s="17" t="s">
        <v>117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7" t="s">
        <v>80</v>
      </c>
      <c r="BK103" s="215">
        <f>ROUND(I103*H103,2)</f>
        <v>0</v>
      </c>
      <c r="BL103" s="17" t="s">
        <v>143</v>
      </c>
      <c r="BM103" s="214" t="s">
        <v>832</v>
      </c>
    </row>
    <row r="104" s="2" customFormat="1">
      <c r="A104" s="38"/>
      <c r="B104" s="39"/>
      <c r="C104" s="40"/>
      <c r="D104" s="216" t="s">
        <v>127</v>
      </c>
      <c r="E104" s="40"/>
      <c r="F104" s="217" t="s">
        <v>533</v>
      </c>
      <c r="G104" s="40"/>
      <c r="H104" s="40"/>
      <c r="I104" s="218"/>
      <c r="J104" s="40"/>
      <c r="K104" s="40"/>
      <c r="L104" s="44"/>
      <c r="M104" s="219"/>
      <c r="N104" s="220"/>
      <c r="O104" s="84"/>
      <c r="P104" s="84"/>
      <c r="Q104" s="84"/>
      <c r="R104" s="84"/>
      <c r="S104" s="84"/>
      <c r="T104" s="84"/>
      <c r="U104" s="85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127</v>
      </c>
      <c r="AU104" s="17" t="s">
        <v>82</v>
      </c>
    </row>
    <row r="105" s="2" customFormat="1">
      <c r="A105" s="38"/>
      <c r="B105" s="39"/>
      <c r="C105" s="40"/>
      <c r="D105" s="221" t="s">
        <v>128</v>
      </c>
      <c r="E105" s="40"/>
      <c r="F105" s="222" t="s">
        <v>534</v>
      </c>
      <c r="G105" s="40"/>
      <c r="H105" s="40"/>
      <c r="I105" s="218"/>
      <c r="J105" s="40"/>
      <c r="K105" s="40"/>
      <c r="L105" s="44"/>
      <c r="M105" s="219"/>
      <c r="N105" s="220"/>
      <c r="O105" s="84"/>
      <c r="P105" s="84"/>
      <c r="Q105" s="84"/>
      <c r="R105" s="84"/>
      <c r="S105" s="84"/>
      <c r="T105" s="84"/>
      <c r="U105" s="85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128</v>
      </c>
      <c r="AU105" s="17" t="s">
        <v>82</v>
      </c>
    </row>
    <row r="106" s="13" customFormat="1">
      <c r="A106" s="13"/>
      <c r="B106" s="228"/>
      <c r="C106" s="229"/>
      <c r="D106" s="216" t="s">
        <v>208</v>
      </c>
      <c r="E106" s="230" t="s">
        <v>19</v>
      </c>
      <c r="F106" s="231" t="s">
        <v>828</v>
      </c>
      <c r="G106" s="229"/>
      <c r="H106" s="230" t="s">
        <v>19</v>
      </c>
      <c r="I106" s="232"/>
      <c r="J106" s="229"/>
      <c r="K106" s="229"/>
      <c r="L106" s="233"/>
      <c r="M106" s="234"/>
      <c r="N106" s="235"/>
      <c r="O106" s="235"/>
      <c r="P106" s="235"/>
      <c r="Q106" s="235"/>
      <c r="R106" s="235"/>
      <c r="S106" s="235"/>
      <c r="T106" s="235"/>
      <c r="U106" s="236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208</v>
      </c>
      <c r="AU106" s="237" t="s">
        <v>82</v>
      </c>
      <c r="AV106" s="13" t="s">
        <v>80</v>
      </c>
      <c r="AW106" s="13" t="s">
        <v>33</v>
      </c>
      <c r="AX106" s="13" t="s">
        <v>72</v>
      </c>
      <c r="AY106" s="237" t="s">
        <v>117</v>
      </c>
    </row>
    <row r="107" s="13" customFormat="1">
      <c r="A107" s="13"/>
      <c r="B107" s="228"/>
      <c r="C107" s="229"/>
      <c r="D107" s="216" t="s">
        <v>208</v>
      </c>
      <c r="E107" s="230" t="s">
        <v>19</v>
      </c>
      <c r="F107" s="231" t="s">
        <v>210</v>
      </c>
      <c r="G107" s="229"/>
      <c r="H107" s="230" t="s">
        <v>19</v>
      </c>
      <c r="I107" s="232"/>
      <c r="J107" s="229"/>
      <c r="K107" s="229"/>
      <c r="L107" s="233"/>
      <c r="M107" s="234"/>
      <c r="N107" s="235"/>
      <c r="O107" s="235"/>
      <c r="P107" s="235"/>
      <c r="Q107" s="235"/>
      <c r="R107" s="235"/>
      <c r="S107" s="235"/>
      <c r="T107" s="235"/>
      <c r="U107" s="236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208</v>
      </c>
      <c r="AU107" s="237" t="s">
        <v>82</v>
      </c>
      <c r="AV107" s="13" t="s">
        <v>80</v>
      </c>
      <c r="AW107" s="13" t="s">
        <v>33</v>
      </c>
      <c r="AX107" s="13" t="s">
        <v>72</v>
      </c>
      <c r="AY107" s="237" t="s">
        <v>117</v>
      </c>
    </row>
    <row r="108" s="14" customFormat="1">
      <c r="A108" s="14"/>
      <c r="B108" s="238"/>
      <c r="C108" s="239"/>
      <c r="D108" s="216" t="s">
        <v>208</v>
      </c>
      <c r="E108" s="240" t="s">
        <v>19</v>
      </c>
      <c r="F108" s="241" t="s">
        <v>833</v>
      </c>
      <c r="G108" s="239"/>
      <c r="H108" s="242">
        <v>2400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6"/>
      <c r="U108" s="247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8" t="s">
        <v>208</v>
      </c>
      <c r="AU108" s="248" t="s">
        <v>82</v>
      </c>
      <c r="AV108" s="14" t="s">
        <v>82</v>
      </c>
      <c r="AW108" s="14" t="s">
        <v>33</v>
      </c>
      <c r="AX108" s="14" t="s">
        <v>72</v>
      </c>
      <c r="AY108" s="248" t="s">
        <v>117</v>
      </c>
    </row>
    <row r="109" s="12" customFormat="1" ht="22.8" customHeight="1">
      <c r="A109" s="12"/>
      <c r="B109" s="187"/>
      <c r="C109" s="188"/>
      <c r="D109" s="189" t="s">
        <v>71</v>
      </c>
      <c r="E109" s="201" t="s">
        <v>167</v>
      </c>
      <c r="F109" s="201" t="s">
        <v>560</v>
      </c>
      <c r="G109" s="188"/>
      <c r="H109" s="188"/>
      <c r="I109" s="191"/>
      <c r="J109" s="202">
        <f>BK109</f>
        <v>0</v>
      </c>
      <c r="K109" s="188"/>
      <c r="L109" s="193"/>
      <c r="M109" s="194"/>
      <c r="N109" s="195"/>
      <c r="O109" s="195"/>
      <c r="P109" s="196">
        <f>SUM(P110:P119)</f>
        <v>0</v>
      </c>
      <c r="Q109" s="195"/>
      <c r="R109" s="196">
        <f>SUM(R110:R119)</f>
        <v>14.80156</v>
      </c>
      <c r="S109" s="195"/>
      <c r="T109" s="196">
        <f>SUM(T110:T119)</f>
        <v>0</v>
      </c>
      <c r="U109" s="197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98" t="s">
        <v>80</v>
      </c>
      <c r="AT109" s="199" t="s">
        <v>71</v>
      </c>
      <c r="AU109" s="199" t="s">
        <v>80</v>
      </c>
      <c r="AY109" s="198" t="s">
        <v>117</v>
      </c>
      <c r="BK109" s="200">
        <f>SUM(BK110:BK119)</f>
        <v>0</v>
      </c>
    </row>
    <row r="110" s="2" customFormat="1" ht="33" customHeight="1">
      <c r="A110" s="38"/>
      <c r="B110" s="39"/>
      <c r="C110" s="203" t="s">
        <v>143</v>
      </c>
      <c r="D110" s="203" t="s">
        <v>120</v>
      </c>
      <c r="E110" s="204" t="s">
        <v>578</v>
      </c>
      <c r="F110" s="205" t="s">
        <v>579</v>
      </c>
      <c r="G110" s="206" t="s">
        <v>176</v>
      </c>
      <c r="H110" s="207">
        <v>30</v>
      </c>
      <c r="I110" s="208"/>
      <c r="J110" s="209">
        <f>ROUND(I110*H110,2)</f>
        <v>0</v>
      </c>
      <c r="K110" s="205" t="s">
        <v>19</v>
      </c>
      <c r="L110" s="44"/>
      <c r="M110" s="210" t="s">
        <v>19</v>
      </c>
      <c r="N110" s="211" t="s">
        <v>43</v>
      </c>
      <c r="O110" s="84"/>
      <c r="P110" s="212">
        <f>O110*H110</f>
        <v>0</v>
      </c>
      <c r="Q110" s="212">
        <v>0.42080000000000001</v>
      </c>
      <c r="R110" s="212">
        <f>Q110*H110</f>
        <v>12.624000000000001</v>
      </c>
      <c r="S110" s="212">
        <v>0</v>
      </c>
      <c r="T110" s="212">
        <f>S110*H110</f>
        <v>0</v>
      </c>
      <c r="U110" s="213" t="s">
        <v>19</v>
      </c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4" t="s">
        <v>143</v>
      </c>
      <c r="AT110" s="214" t="s">
        <v>120</v>
      </c>
      <c r="AU110" s="214" t="s">
        <v>82</v>
      </c>
      <c r="AY110" s="17" t="s">
        <v>117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7" t="s">
        <v>80</v>
      </c>
      <c r="BK110" s="215">
        <f>ROUND(I110*H110,2)</f>
        <v>0</v>
      </c>
      <c r="BL110" s="17" t="s">
        <v>143</v>
      </c>
      <c r="BM110" s="214" t="s">
        <v>834</v>
      </c>
    </row>
    <row r="111" s="2" customFormat="1">
      <c r="A111" s="38"/>
      <c r="B111" s="39"/>
      <c r="C111" s="40"/>
      <c r="D111" s="216" t="s">
        <v>127</v>
      </c>
      <c r="E111" s="40"/>
      <c r="F111" s="217" t="s">
        <v>579</v>
      </c>
      <c r="G111" s="40"/>
      <c r="H111" s="40"/>
      <c r="I111" s="218"/>
      <c r="J111" s="40"/>
      <c r="K111" s="40"/>
      <c r="L111" s="44"/>
      <c r="M111" s="219"/>
      <c r="N111" s="220"/>
      <c r="O111" s="84"/>
      <c r="P111" s="84"/>
      <c r="Q111" s="84"/>
      <c r="R111" s="84"/>
      <c r="S111" s="84"/>
      <c r="T111" s="84"/>
      <c r="U111" s="85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127</v>
      </c>
      <c r="AU111" s="17" t="s">
        <v>82</v>
      </c>
    </row>
    <row r="112" s="13" customFormat="1">
      <c r="A112" s="13"/>
      <c r="B112" s="228"/>
      <c r="C112" s="229"/>
      <c r="D112" s="216" t="s">
        <v>208</v>
      </c>
      <c r="E112" s="230" t="s">
        <v>19</v>
      </c>
      <c r="F112" s="231" t="s">
        <v>209</v>
      </c>
      <c r="G112" s="229"/>
      <c r="H112" s="230" t="s">
        <v>19</v>
      </c>
      <c r="I112" s="232"/>
      <c r="J112" s="229"/>
      <c r="K112" s="229"/>
      <c r="L112" s="233"/>
      <c r="M112" s="234"/>
      <c r="N112" s="235"/>
      <c r="O112" s="235"/>
      <c r="P112" s="235"/>
      <c r="Q112" s="235"/>
      <c r="R112" s="235"/>
      <c r="S112" s="235"/>
      <c r="T112" s="235"/>
      <c r="U112" s="236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208</v>
      </c>
      <c r="AU112" s="237" t="s">
        <v>82</v>
      </c>
      <c r="AV112" s="13" t="s">
        <v>80</v>
      </c>
      <c r="AW112" s="13" t="s">
        <v>33</v>
      </c>
      <c r="AX112" s="13" t="s">
        <v>72</v>
      </c>
      <c r="AY112" s="237" t="s">
        <v>117</v>
      </c>
    </row>
    <row r="113" s="13" customFormat="1">
      <c r="A113" s="13"/>
      <c r="B113" s="228"/>
      <c r="C113" s="229"/>
      <c r="D113" s="216" t="s">
        <v>208</v>
      </c>
      <c r="E113" s="230" t="s">
        <v>19</v>
      </c>
      <c r="F113" s="231" t="s">
        <v>225</v>
      </c>
      <c r="G113" s="229"/>
      <c r="H113" s="230" t="s">
        <v>19</v>
      </c>
      <c r="I113" s="232"/>
      <c r="J113" s="229"/>
      <c r="K113" s="229"/>
      <c r="L113" s="233"/>
      <c r="M113" s="234"/>
      <c r="N113" s="235"/>
      <c r="O113" s="235"/>
      <c r="P113" s="235"/>
      <c r="Q113" s="235"/>
      <c r="R113" s="235"/>
      <c r="S113" s="235"/>
      <c r="T113" s="235"/>
      <c r="U113" s="236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208</v>
      </c>
      <c r="AU113" s="237" t="s">
        <v>82</v>
      </c>
      <c r="AV113" s="13" t="s">
        <v>80</v>
      </c>
      <c r="AW113" s="13" t="s">
        <v>33</v>
      </c>
      <c r="AX113" s="13" t="s">
        <v>72</v>
      </c>
      <c r="AY113" s="237" t="s">
        <v>117</v>
      </c>
    </row>
    <row r="114" s="14" customFormat="1">
      <c r="A114" s="14"/>
      <c r="B114" s="238"/>
      <c r="C114" s="239"/>
      <c r="D114" s="216" t="s">
        <v>208</v>
      </c>
      <c r="E114" s="240" t="s">
        <v>19</v>
      </c>
      <c r="F114" s="241" t="s">
        <v>835</v>
      </c>
      <c r="G114" s="239"/>
      <c r="H114" s="242">
        <v>30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6"/>
      <c r="U114" s="247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8" t="s">
        <v>208</v>
      </c>
      <c r="AU114" s="248" t="s">
        <v>82</v>
      </c>
      <c r="AV114" s="14" t="s">
        <v>82</v>
      </c>
      <c r="AW114" s="14" t="s">
        <v>33</v>
      </c>
      <c r="AX114" s="14" t="s">
        <v>72</v>
      </c>
      <c r="AY114" s="248" t="s">
        <v>117</v>
      </c>
    </row>
    <row r="115" s="2" customFormat="1" ht="37.8" customHeight="1">
      <c r="A115" s="38"/>
      <c r="B115" s="39"/>
      <c r="C115" s="203" t="s">
        <v>116</v>
      </c>
      <c r="D115" s="203" t="s">
        <v>120</v>
      </c>
      <c r="E115" s="204" t="s">
        <v>583</v>
      </c>
      <c r="F115" s="205" t="s">
        <v>584</v>
      </c>
      <c r="G115" s="206" t="s">
        <v>176</v>
      </c>
      <c r="H115" s="207">
        <v>7</v>
      </c>
      <c r="I115" s="208"/>
      <c r="J115" s="209">
        <f>ROUND(I115*H115,2)</f>
        <v>0</v>
      </c>
      <c r="K115" s="205" t="s">
        <v>19</v>
      </c>
      <c r="L115" s="44"/>
      <c r="M115" s="210" t="s">
        <v>19</v>
      </c>
      <c r="N115" s="211" t="s">
        <v>43</v>
      </c>
      <c r="O115" s="84"/>
      <c r="P115" s="212">
        <f>O115*H115</f>
        <v>0</v>
      </c>
      <c r="Q115" s="212">
        <v>0.31108000000000002</v>
      </c>
      <c r="R115" s="212">
        <f>Q115*H115</f>
        <v>2.1775600000000002</v>
      </c>
      <c r="S115" s="212">
        <v>0</v>
      </c>
      <c r="T115" s="212">
        <f>S115*H115</f>
        <v>0</v>
      </c>
      <c r="U115" s="213" t="s">
        <v>19</v>
      </c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4" t="s">
        <v>143</v>
      </c>
      <c r="AT115" s="214" t="s">
        <v>120</v>
      </c>
      <c r="AU115" s="214" t="s">
        <v>82</v>
      </c>
      <c r="AY115" s="17" t="s">
        <v>117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7" t="s">
        <v>80</v>
      </c>
      <c r="BK115" s="215">
        <f>ROUND(I115*H115,2)</f>
        <v>0</v>
      </c>
      <c r="BL115" s="17" t="s">
        <v>143</v>
      </c>
      <c r="BM115" s="214" t="s">
        <v>836</v>
      </c>
    </row>
    <row r="116" s="2" customFormat="1">
      <c r="A116" s="38"/>
      <c r="B116" s="39"/>
      <c r="C116" s="40"/>
      <c r="D116" s="216" t="s">
        <v>127</v>
      </c>
      <c r="E116" s="40"/>
      <c r="F116" s="217" t="s">
        <v>586</v>
      </c>
      <c r="G116" s="40"/>
      <c r="H116" s="40"/>
      <c r="I116" s="218"/>
      <c r="J116" s="40"/>
      <c r="K116" s="40"/>
      <c r="L116" s="44"/>
      <c r="M116" s="219"/>
      <c r="N116" s="220"/>
      <c r="O116" s="84"/>
      <c r="P116" s="84"/>
      <c r="Q116" s="84"/>
      <c r="R116" s="84"/>
      <c r="S116" s="84"/>
      <c r="T116" s="84"/>
      <c r="U116" s="85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127</v>
      </c>
      <c r="AU116" s="17" t="s">
        <v>82</v>
      </c>
    </row>
    <row r="117" s="13" customFormat="1">
      <c r="A117" s="13"/>
      <c r="B117" s="228"/>
      <c r="C117" s="229"/>
      <c r="D117" s="216" t="s">
        <v>208</v>
      </c>
      <c r="E117" s="230" t="s">
        <v>19</v>
      </c>
      <c r="F117" s="231" t="s">
        <v>209</v>
      </c>
      <c r="G117" s="229"/>
      <c r="H117" s="230" t="s">
        <v>19</v>
      </c>
      <c r="I117" s="232"/>
      <c r="J117" s="229"/>
      <c r="K117" s="229"/>
      <c r="L117" s="233"/>
      <c r="M117" s="234"/>
      <c r="N117" s="235"/>
      <c r="O117" s="235"/>
      <c r="P117" s="235"/>
      <c r="Q117" s="235"/>
      <c r="R117" s="235"/>
      <c r="S117" s="235"/>
      <c r="T117" s="235"/>
      <c r="U117" s="236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208</v>
      </c>
      <c r="AU117" s="237" t="s">
        <v>82</v>
      </c>
      <c r="AV117" s="13" t="s">
        <v>80</v>
      </c>
      <c r="AW117" s="13" t="s">
        <v>33</v>
      </c>
      <c r="AX117" s="13" t="s">
        <v>72</v>
      </c>
      <c r="AY117" s="237" t="s">
        <v>117</v>
      </c>
    </row>
    <row r="118" s="13" customFormat="1">
      <c r="A118" s="13"/>
      <c r="B118" s="228"/>
      <c r="C118" s="229"/>
      <c r="D118" s="216" t="s">
        <v>208</v>
      </c>
      <c r="E118" s="230" t="s">
        <v>19</v>
      </c>
      <c r="F118" s="231" t="s">
        <v>225</v>
      </c>
      <c r="G118" s="229"/>
      <c r="H118" s="230" t="s">
        <v>19</v>
      </c>
      <c r="I118" s="232"/>
      <c r="J118" s="229"/>
      <c r="K118" s="229"/>
      <c r="L118" s="233"/>
      <c r="M118" s="234"/>
      <c r="N118" s="235"/>
      <c r="O118" s="235"/>
      <c r="P118" s="235"/>
      <c r="Q118" s="235"/>
      <c r="R118" s="235"/>
      <c r="S118" s="235"/>
      <c r="T118" s="235"/>
      <c r="U118" s="236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208</v>
      </c>
      <c r="AU118" s="237" t="s">
        <v>82</v>
      </c>
      <c r="AV118" s="13" t="s">
        <v>80</v>
      </c>
      <c r="AW118" s="13" t="s">
        <v>33</v>
      </c>
      <c r="AX118" s="13" t="s">
        <v>72</v>
      </c>
      <c r="AY118" s="237" t="s">
        <v>117</v>
      </c>
    </row>
    <row r="119" s="14" customFormat="1">
      <c r="A119" s="14"/>
      <c r="B119" s="238"/>
      <c r="C119" s="239"/>
      <c r="D119" s="216" t="s">
        <v>208</v>
      </c>
      <c r="E119" s="240" t="s">
        <v>19</v>
      </c>
      <c r="F119" s="241" t="s">
        <v>837</v>
      </c>
      <c r="G119" s="239"/>
      <c r="H119" s="242">
        <v>7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6"/>
      <c r="U119" s="247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8" t="s">
        <v>208</v>
      </c>
      <c r="AU119" s="248" t="s">
        <v>82</v>
      </c>
      <c r="AV119" s="14" t="s">
        <v>82</v>
      </c>
      <c r="AW119" s="14" t="s">
        <v>33</v>
      </c>
      <c r="AX119" s="14" t="s">
        <v>72</v>
      </c>
      <c r="AY119" s="248" t="s">
        <v>117</v>
      </c>
    </row>
    <row r="120" s="12" customFormat="1" ht="22.8" customHeight="1">
      <c r="A120" s="12"/>
      <c r="B120" s="187"/>
      <c r="C120" s="188"/>
      <c r="D120" s="189" t="s">
        <v>71</v>
      </c>
      <c r="E120" s="201" t="s">
        <v>173</v>
      </c>
      <c r="F120" s="201" t="s">
        <v>588</v>
      </c>
      <c r="G120" s="188"/>
      <c r="H120" s="188"/>
      <c r="I120" s="191"/>
      <c r="J120" s="202">
        <f>BK120</f>
        <v>0</v>
      </c>
      <c r="K120" s="188"/>
      <c r="L120" s="193"/>
      <c r="M120" s="194"/>
      <c r="N120" s="195"/>
      <c r="O120" s="195"/>
      <c r="P120" s="196">
        <f>SUM(P121:P141)</f>
        <v>0</v>
      </c>
      <c r="Q120" s="195"/>
      <c r="R120" s="196">
        <f>SUM(R121:R141)</f>
        <v>0.030449999999999998</v>
      </c>
      <c r="S120" s="195"/>
      <c r="T120" s="196">
        <f>SUM(T121:T141)</f>
        <v>0</v>
      </c>
      <c r="U120" s="197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98" t="s">
        <v>80</v>
      </c>
      <c r="AT120" s="199" t="s">
        <v>71</v>
      </c>
      <c r="AU120" s="199" t="s">
        <v>80</v>
      </c>
      <c r="AY120" s="198" t="s">
        <v>117</v>
      </c>
      <c r="BK120" s="200">
        <f>SUM(BK121:BK141)</f>
        <v>0</v>
      </c>
    </row>
    <row r="121" s="2" customFormat="1" ht="24.15" customHeight="1">
      <c r="A121" s="38"/>
      <c r="B121" s="39"/>
      <c r="C121" s="203" t="s">
        <v>154</v>
      </c>
      <c r="D121" s="203" t="s">
        <v>120</v>
      </c>
      <c r="E121" s="204" t="s">
        <v>838</v>
      </c>
      <c r="F121" s="205" t="s">
        <v>839</v>
      </c>
      <c r="G121" s="206" t="s">
        <v>203</v>
      </c>
      <c r="H121" s="207">
        <v>7.5</v>
      </c>
      <c r="I121" s="208"/>
      <c r="J121" s="209">
        <f>ROUND(I121*H121,2)</f>
        <v>0</v>
      </c>
      <c r="K121" s="205" t="s">
        <v>124</v>
      </c>
      <c r="L121" s="44"/>
      <c r="M121" s="210" t="s">
        <v>19</v>
      </c>
      <c r="N121" s="211" t="s">
        <v>43</v>
      </c>
      <c r="O121" s="84"/>
      <c r="P121" s="212">
        <f>O121*H121</f>
        <v>0</v>
      </c>
      <c r="Q121" s="212">
        <v>0.0014499999999999999</v>
      </c>
      <c r="R121" s="212">
        <f>Q121*H121</f>
        <v>0.010874999999999999</v>
      </c>
      <c r="S121" s="212">
        <v>0</v>
      </c>
      <c r="T121" s="212">
        <f>S121*H121</f>
        <v>0</v>
      </c>
      <c r="U121" s="213" t="s">
        <v>19</v>
      </c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4" t="s">
        <v>143</v>
      </c>
      <c r="AT121" s="214" t="s">
        <v>120</v>
      </c>
      <c r="AU121" s="214" t="s">
        <v>82</v>
      </c>
      <c r="AY121" s="17" t="s">
        <v>117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7" t="s">
        <v>80</v>
      </c>
      <c r="BK121" s="215">
        <f>ROUND(I121*H121,2)</f>
        <v>0</v>
      </c>
      <c r="BL121" s="17" t="s">
        <v>143</v>
      </c>
      <c r="BM121" s="214" t="s">
        <v>840</v>
      </c>
    </row>
    <row r="122" s="2" customFormat="1">
      <c r="A122" s="38"/>
      <c r="B122" s="39"/>
      <c r="C122" s="40"/>
      <c r="D122" s="216" t="s">
        <v>127</v>
      </c>
      <c r="E122" s="40"/>
      <c r="F122" s="217" t="s">
        <v>841</v>
      </c>
      <c r="G122" s="40"/>
      <c r="H122" s="40"/>
      <c r="I122" s="218"/>
      <c r="J122" s="40"/>
      <c r="K122" s="40"/>
      <c r="L122" s="44"/>
      <c r="M122" s="219"/>
      <c r="N122" s="220"/>
      <c r="O122" s="84"/>
      <c r="P122" s="84"/>
      <c r="Q122" s="84"/>
      <c r="R122" s="84"/>
      <c r="S122" s="84"/>
      <c r="T122" s="84"/>
      <c r="U122" s="85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127</v>
      </c>
      <c r="AU122" s="17" t="s">
        <v>82</v>
      </c>
    </row>
    <row r="123" s="2" customFormat="1">
      <c r="A123" s="38"/>
      <c r="B123" s="39"/>
      <c r="C123" s="40"/>
      <c r="D123" s="221" t="s">
        <v>128</v>
      </c>
      <c r="E123" s="40"/>
      <c r="F123" s="222" t="s">
        <v>842</v>
      </c>
      <c r="G123" s="40"/>
      <c r="H123" s="40"/>
      <c r="I123" s="218"/>
      <c r="J123" s="40"/>
      <c r="K123" s="40"/>
      <c r="L123" s="44"/>
      <c r="M123" s="219"/>
      <c r="N123" s="220"/>
      <c r="O123" s="84"/>
      <c r="P123" s="84"/>
      <c r="Q123" s="84"/>
      <c r="R123" s="84"/>
      <c r="S123" s="84"/>
      <c r="T123" s="84"/>
      <c r="U123" s="85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128</v>
      </c>
      <c r="AU123" s="17" t="s">
        <v>82</v>
      </c>
    </row>
    <row r="124" s="13" customFormat="1">
      <c r="A124" s="13"/>
      <c r="B124" s="228"/>
      <c r="C124" s="229"/>
      <c r="D124" s="216" t="s">
        <v>208</v>
      </c>
      <c r="E124" s="230" t="s">
        <v>19</v>
      </c>
      <c r="F124" s="231" t="s">
        <v>828</v>
      </c>
      <c r="G124" s="229"/>
      <c r="H124" s="230" t="s">
        <v>19</v>
      </c>
      <c r="I124" s="232"/>
      <c r="J124" s="229"/>
      <c r="K124" s="229"/>
      <c r="L124" s="233"/>
      <c r="M124" s="234"/>
      <c r="N124" s="235"/>
      <c r="O124" s="235"/>
      <c r="P124" s="235"/>
      <c r="Q124" s="235"/>
      <c r="R124" s="235"/>
      <c r="S124" s="235"/>
      <c r="T124" s="235"/>
      <c r="U124" s="236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7" t="s">
        <v>208</v>
      </c>
      <c r="AU124" s="237" t="s">
        <v>82</v>
      </c>
      <c r="AV124" s="13" t="s">
        <v>80</v>
      </c>
      <c r="AW124" s="13" t="s">
        <v>33</v>
      </c>
      <c r="AX124" s="13" t="s">
        <v>72</v>
      </c>
      <c r="AY124" s="237" t="s">
        <v>117</v>
      </c>
    </row>
    <row r="125" s="13" customFormat="1">
      <c r="A125" s="13"/>
      <c r="B125" s="228"/>
      <c r="C125" s="229"/>
      <c r="D125" s="216" t="s">
        <v>208</v>
      </c>
      <c r="E125" s="230" t="s">
        <v>19</v>
      </c>
      <c r="F125" s="231" t="s">
        <v>210</v>
      </c>
      <c r="G125" s="229"/>
      <c r="H125" s="230" t="s">
        <v>19</v>
      </c>
      <c r="I125" s="232"/>
      <c r="J125" s="229"/>
      <c r="K125" s="229"/>
      <c r="L125" s="233"/>
      <c r="M125" s="234"/>
      <c r="N125" s="235"/>
      <c r="O125" s="235"/>
      <c r="P125" s="235"/>
      <c r="Q125" s="235"/>
      <c r="R125" s="235"/>
      <c r="S125" s="235"/>
      <c r="T125" s="235"/>
      <c r="U125" s="236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208</v>
      </c>
      <c r="AU125" s="237" t="s">
        <v>82</v>
      </c>
      <c r="AV125" s="13" t="s">
        <v>80</v>
      </c>
      <c r="AW125" s="13" t="s">
        <v>33</v>
      </c>
      <c r="AX125" s="13" t="s">
        <v>72</v>
      </c>
      <c r="AY125" s="237" t="s">
        <v>117</v>
      </c>
    </row>
    <row r="126" s="13" customFormat="1">
      <c r="A126" s="13"/>
      <c r="B126" s="228"/>
      <c r="C126" s="229"/>
      <c r="D126" s="216" t="s">
        <v>208</v>
      </c>
      <c r="E126" s="230" t="s">
        <v>19</v>
      </c>
      <c r="F126" s="231" t="s">
        <v>843</v>
      </c>
      <c r="G126" s="229"/>
      <c r="H126" s="230" t="s">
        <v>19</v>
      </c>
      <c r="I126" s="232"/>
      <c r="J126" s="229"/>
      <c r="K126" s="229"/>
      <c r="L126" s="233"/>
      <c r="M126" s="234"/>
      <c r="N126" s="235"/>
      <c r="O126" s="235"/>
      <c r="P126" s="235"/>
      <c r="Q126" s="235"/>
      <c r="R126" s="235"/>
      <c r="S126" s="235"/>
      <c r="T126" s="235"/>
      <c r="U126" s="236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208</v>
      </c>
      <c r="AU126" s="237" t="s">
        <v>82</v>
      </c>
      <c r="AV126" s="13" t="s">
        <v>80</v>
      </c>
      <c r="AW126" s="13" t="s">
        <v>33</v>
      </c>
      <c r="AX126" s="13" t="s">
        <v>72</v>
      </c>
      <c r="AY126" s="237" t="s">
        <v>117</v>
      </c>
    </row>
    <row r="127" s="14" customFormat="1">
      <c r="A127" s="14"/>
      <c r="B127" s="238"/>
      <c r="C127" s="239"/>
      <c r="D127" s="216" t="s">
        <v>208</v>
      </c>
      <c r="E127" s="240" t="s">
        <v>19</v>
      </c>
      <c r="F127" s="241" t="s">
        <v>844</v>
      </c>
      <c r="G127" s="239"/>
      <c r="H127" s="242">
        <v>7.5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6"/>
      <c r="U127" s="247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8" t="s">
        <v>208</v>
      </c>
      <c r="AU127" s="248" t="s">
        <v>82</v>
      </c>
      <c r="AV127" s="14" t="s">
        <v>82</v>
      </c>
      <c r="AW127" s="14" t="s">
        <v>33</v>
      </c>
      <c r="AX127" s="14" t="s">
        <v>72</v>
      </c>
      <c r="AY127" s="248" t="s">
        <v>117</v>
      </c>
    </row>
    <row r="128" s="2" customFormat="1" ht="24.15" customHeight="1">
      <c r="A128" s="38"/>
      <c r="B128" s="39"/>
      <c r="C128" s="203" t="s">
        <v>162</v>
      </c>
      <c r="D128" s="203" t="s">
        <v>120</v>
      </c>
      <c r="E128" s="204" t="s">
        <v>845</v>
      </c>
      <c r="F128" s="205" t="s">
        <v>846</v>
      </c>
      <c r="G128" s="206" t="s">
        <v>203</v>
      </c>
      <c r="H128" s="207">
        <v>7.5</v>
      </c>
      <c r="I128" s="208"/>
      <c r="J128" s="209">
        <f>ROUND(I128*H128,2)</f>
        <v>0</v>
      </c>
      <c r="K128" s="205" t="s">
        <v>124</v>
      </c>
      <c r="L128" s="44"/>
      <c r="M128" s="210" t="s">
        <v>19</v>
      </c>
      <c r="N128" s="211" t="s">
        <v>43</v>
      </c>
      <c r="O128" s="84"/>
      <c r="P128" s="212">
        <f>O128*H128</f>
        <v>0</v>
      </c>
      <c r="Q128" s="212">
        <v>0.0025999999999999999</v>
      </c>
      <c r="R128" s="212">
        <f>Q128*H128</f>
        <v>0.0195</v>
      </c>
      <c r="S128" s="212">
        <v>0</v>
      </c>
      <c r="T128" s="212">
        <f>S128*H128</f>
        <v>0</v>
      </c>
      <c r="U128" s="213" t="s">
        <v>19</v>
      </c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4" t="s">
        <v>143</v>
      </c>
      <c r="AT128" s="214" t="s">
        <v>120</v>
      </c>
      <c r="AU128" s="214" t="s">
        <v>82</v>
      </c>
      <c r="AY128" s="17" t="s">
        <v>117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7" t="s">
        <v>80</v>
      </c>
      <c r="BK128" s="215">
        <f>ROUND(I128*H128,2)</f>
        <v>0</v>
      </c>
      <c r="BL128" s="17" t="s">
        <v>143</v>
      </c>
      <c r="BM128" s="214" t="s">
        <v>847</v>
      </c>
    </row>
    <row r="129" s="2" customFormat="1">
      <c r="A129" s="38"/>
      <c r="B129" s="39"/>
      <c r="C129" s="40"/>
      <c r="D129" s="216" t="s">
        <v>127</v>
      </c>
      <c r="E129" s="40"/>
      <c r="F129" s="217" t="s">
        <v>848</v>
      </c>
      <c r="G129" s="40"/>
      <c r="H129" s="40"/>
      <c r="I129" s="218"/>
      <c r="J129" s="40"/>
      <c r="K129" s="40"/>
      <c r="L129" s="44"/>
      <c r="M129" s="219"/>
      <c r="N129" s="220"/>
      <c r="O129" s="84"/>
      <c r="P129" s="84"/>
      <c r="Q129" s="84"/>
      <c r="R129" s="84"/>
      <c r="S129" s="84"/>
      <c r="T129" s="84"/>
      <c r="U129" s="85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127</v>
      </c>
      <c r="AU129" s="17" t="s">
        <v>82</v>
      </c>
    </row>
    <row r="130" s="2" customFormat="1">
      <c r="A130" s="38"/>
      <c r="B130" s="39"/>
      <c r="C130" s="40"/>
      <c r="D130" s="221" t="s">
        <v>128</v>
      </c>
      <c r="E130" s="40"/>
      <c r="F130" s="222" t="s">
        <v>849</v>
      </c>
      <c r="G130" s="40"/>
      <c r="H130" s="40"/>
      <c r="I130" s="218"/>
      <c r="J130" s="40"/>
      <c r="K130" s="40"/>
      <c r="L130" s="44"/>
      <c r="M130" s="219"/>
      <c r="N130" s="220"/>
      <c r="O130" s="84"/>
      <c r="P130" s="84"/>
      <c r="Q130" s="84"/>
      <c r="R130" s="84"/>
      <c r="S130" s="84"/>
      <c r="T130" s="84"/>
      <c r="U130" s="85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128</v>
      </c>
      <c r="AU130" s="17" t="s">
        <v>82</v>
      </c>
    </row>
    <row r="131" s="13" customFormat="1">
      <c r="A131" s="13"/>
      <c r="B131" s="228"/>
      <c r="C131" s="229"/>
      <c r="D131" s="216" t="s">
        <v>208</v>
      </c>
      <c r="E131" s="230" t="s">
        <v>19</v>
      </c>
      <c r="F131" s="231" t="s">
        <v>828</v>
      </c>
      <c r="G131" s="229"/>
      <c r="H131" s="230" t="s">
        <v>19</v>
      </c>
      <c r="I131" s="232"/>
      <c r="J131" s="229"/>
      <c r="K131" s="229"/>
      <c r="L131" s="233"/>
      <c r="M131" s="234"/>
      <c r="N131" s="235"/>
      <c r="O131" s="235"/>
      <c r="P131" s="235"/>
      <c r="Q131" s="235"/>
      <c r="R131" s="235"/>
      <c r="S131" s="235"/>
      <c r="T131" s="235"/>
      <c r="U131" s="236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208</v>
      </c>
      <c r="AU131" s="237" t="s">
        <v>82</v>
      </c>
      <c r="AV131" s="13" t="s">
        <v>80</v>
      </c>
      <c r="AW131" s="13" t="s">
        <v>33</v>
      </c>
      <c r="AX131" s="13" t="s">
        <v>72</v>
      </c>
      <c r="AY131" s="237" t="s">
        <v>117</v>
      </c>
    </row>
    <row r="132" s="13" customFormat="1">
      <c r="A132" s="13"/>
      <c r="B132" s="228"/>
      <c r="C132" s="229"/>
      <c r="D132" s="216" t="s">
        <v>208</v>
      </c>
      <c r="E132" s="230" t="s">
        <v>19</v>
      </c>
      <c r="F132" s="231" t="s">
        <v>210</v>
      </c>
      <c r="G132" s="229"/>
      <c r="H132" s="230" t="s">
        <v>19</v>
      </c>
      <c r="I132" s="232"/>
      <c r="J132" s="229"/>
      <c r="K132" s="229"/>
      <c r="L132" s="233"/>
      <c r="M132" s="234"/>
      <c r="N132" s="235"/>
      <c r="O132" s="235"/>
      <c r="P132" s="235"/>
      <c r="Q132" s="235"/>
      <c r="R132" s="235"/>
      <c r="S132" s="235"/>
      <c r="T132" s="235"/>
      <c r="U132" s="236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208</v>
      </c>
      <c r="AU132" s="237" t="s">
        <v>82</v>
      </c>
      <c r="AV132" s="13" t="s">
        <v>80</v>
      </c>
      <c r="AW132" s="13" t="s">
        <v>33</v>
      </c>
      <c r="AX132" s="13" t="s">
        <v>72</v>
      </c>
      <c r="AY132" s="237" t="s">
        <v>117</v>
      </c>
    </row>
    <row r="133" s="13" customFormat="1">
      <c r="A133" s="13"/>
      <c r="B133" s="228"/>
      <c r="C133" s="229"/>
      <c r="D133" s="216" t="s">
        <v>208</v>
      </c>
      <c r="E133" s="230" t="s">
        <v>19</v>
      </c>
      <c r="F133" s="231" t="s">
        <v>850</v>
      </c>
      <c r="G133" s="229"/>
      <c r="H133" s="230" t="s">
        <v>19</v>
      </c>
      <c r="I133" s="232"/>
      <c r="J133" s="229"/>
      <c r="K133" s="229"/>
      <c r="L133" s="233"/>
      <c r="M133" s="234"/>
      <c r="N133" s="235"/>
      <c r="O133" s="235"/>
      <c r="P133" s="235"/>
      <c r="Q133" s="235"/>
      <c r="R133" s="235"/>
      <c r="S133" s="235"/>
      <c r="T133" s="235"/>
      <c r="U133" s="236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208</v>
      </c>
      <c r="AU133" s="237" t="s">
        <v>82</v>
      </c>
      <c r="AV133" s="13" t="s">
        <v>80</v>
      </c>
      <c r="AW133" s="13" t="s">
        <v>33</v>
      </c>
      <c r="AX133" s="13" t="s">
        <v>72</v>
      </c>
      <c r="AY133" s="237" t="s">
        <v>117</v>
      </c>
    </row>
    <row r="134" s="14" customFormat="1">
      <c r="A134" s="14"/>
      <c r="B134" s="238"/>
      <c r="C134" s="239"/>
      <c r="D134" s="216" t="s">
        <v>208</v>
      </c>
      <c r="E134" s="240" t="s">
        <v>19</v>
      </c>
      <c r="F134" s="241" t="s">
        <v>851</v>
      </c>
      <c r="G134" s="239"/>
      <c r="H134" s="242">
        <v>7.5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6"/>
      <c r="U134" s="247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8" t="s">
        <v>208</v>
      </c>
      <c r="AU134" s="248" t="s">
        <v>82</v>
      </c>
      <c r="AV134" s="14" t="s">
        <v>82</v>
      </c>
      <c r="AW134" s="14" t="s">
        <v>33</v>
      </c>
      <c r="AX134" s="14" t="s">
        <v>72</v>
      </c>
      <c r="AY134" s="248" t="s">
        <v>117</v>
      </c>
    </row>
    <row r="135" s="2" customFormat="1" ht="16.5" customHeight="1">
      <c r="A135" s="38"/>
      <c r="B135" s="39"/>
      <c r="C135" s="203" t="s">
        <v>167</v>
      </c>
      <c r="D135" s="203" t="s">
        <v>120</v>
      </c>
      <c r="E135" s="204" t="s">
        <v>852</v>
      </c>
      <c r="F135" s="205" t="s">
        <v>853</v>
      </c>
      <c r="G135" s="206" t="s">
        <v>203</v>
      </c>
      <c r="H135" s="207">
        <v>7.5</v>
      </c>
      <c r="I135" s="208"/>
      <c r="J135" s="209">
        <f>ROUND(I135*H135,2)</f>
        <v>0</v>
      </c>
      <c r="K135" s="205" t="s">
        <v>124</v>
      </c>
      <c r="L135" s="44"/>
      <c r="M135" s="210" t="s">
        <v>19</v>
      </c>
      <c r="N135" s="211" t="s">
        <v>43</v>
      </c>
      <c r="O135" s="84"/>
      <c r="P135" s="212">
        <f>O135*H135</f>
        <v>0</v>
      </c>
      <c r="Q135" s="212">
        <v>1.0000000000000001E-05</v>
      </c>
      <c r="R135" s="212">
        <f>Q135*H135</f>
        <v>7.5000000000000007E-05</v>
      </c>
      <c r="S135" s="212">
        <v>0</v>
      </c>
      <c r="T135" s="212">
        <f>S135*H135</f>
        <v>0</v>
      </c>
      <c r="U135" s="213" t="s">
        <v>19</v>
      </c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4" t="s">
        <v>143</v>
      </c>
      <c r="AT135" s="214" t="s">
        <v>120</v>
      </c>
      <c r="AU135" s="214" t="s">
        <v>82</v>
      </c>
      <c r="AY135" s="17" t="s">
        <v>117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7" t="s">
        <v>80</v>
      </c>
      <c r="BK135" s="215">
        <f>ROUND(I135*H135,2)</f>
        <v>0</v>
      </c>
      <c r="BL135" s="17" t="s">
        <v>143</v>
      </c>
      <c r="BM135" s="214" t="s">
        <v>854</v>
      </c>
    </row>
    <row r="136" s="2" customFormat="1">
      <c r="A136" s="38"/>
      <c r="B136" s="39"/>
      <c r="C136" s="40"/>
      <c r="D136" s="216" t="s">
        <v>127</v>
      </c>
      <c r="E136" s="40"/>
      <c r="F136" s="217" t="s">
        <v>855</v>
      </c>
      <c r="G136" s="40"/>
      <c r="H136" s="40"/>
      <c r="I136" s="218"/>
      <c r="J136" s="40"/>
      <c r="K136" s="40"/>
      <c r="L136" s="44"/>
      <c r="M136" s="219"/>
      <c r="N136" s="220"/>
      <c r="O136" s="84"/>
      <c r="P136" s="84"/>
      <c r="Q136" s="84"/>
      <c r="R136" s="84"/>
      <c r="S136" s="84"/>
      <c r="T136" s="84"/>
      <c r="U136" s="85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127</v>
      </c>
      <c r="AU136" s="17" t="s">
        <v>82</v>
      </c>
    </row>
    <row r="137" s="2" customFormat="1">
      <c r="A137" s="38"/>
      <c r="B137" s="39"/>
      <c r="C137" s="40"/>
      <c r="D137" s="221" t="s">
        <v>128</v>
      </c>
      <c r="E137" s="40"/>
      <c r="F137" s="222" t="s">
        <v>856</v>
      </c>
      <c r="G137" s="40"/>
      <c r="H137" s="40"/>
      <c r="I137" s="218"/>
      <c r="J137" s="40"/>
      <c r="K137" s="40"/>
      <c r="L137" s="44"/>
      <c r="M137" s="219"/>
      <c r="N137" s="220"/>
      <c r="O137" s="84"/>
      <c r="P137" s="84"/>
      <c r="Q137" s="84"/>
      <c r="R137" s="84"/>
      <c r="S137" s="84"/>
      <c r="T137" s="84"/>
      <c r="U137" s="85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128</v>
      </c>
      <c r="AU137" s="17" t="s">
        <v>82</v>
      </c>
    </row>
    <row r="138" s="13" customFormat="1">
      <c r="A138" s="13"/>
      <c r="B138" s="228"/>
      <c r="C138" s="229"/>
      <c r="D138" s="216" t="s">
        <v>208</v>
      </c>
      <c r="E138" s="230" t="s">
        <v>19</v>
      </c>
      <c r="F138" s="231" t="s">
        <v>828</v>
      </c>
      <c r="G138" s="229"/>
      <c r="H138" s="230" t="s">
        <v>19</v>
      </c>
      <c r="I138" s="232"/>
      <c r="J138" s="229"/>
      <c r="K138" s="229"/>
      <c r="L138" s="233"/>
      <c r="M138" s="234"/>
      <c r="N138" s="235"/>
      <c r="O138" s="235"/>
      <c r="P138" s="235"/>
      <c r="Q138" s="235"/>
      <c r="R138" s="235"/>
      <c r="S138" s="235"/>
      <c r="T138" s="235"/>
      <c r="U138" s="236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208</v>
      </c>
      <c r="AU138" s="237" t="s">
        <v>82</v>
      </c>
      <c r="AV138" s="13" t="s">
        <v>80</v>
      </c>
      <c r="AW138" s="13" t="s">
        <v>33</v>
      </c>
      <c r="AX138" s="13" t="s">
        <v>72</v>
      </c>
      <c r="AY138" s="237" t="s">
        <v>117</v>
      </c>
    </row>
    <row r="139" s="13" customFormat="1">
      <c r="A139" s="13"/>
      <c r="B139" s="228"/>
      <c r="C139" s="229"/>
      <c r="D139" s="216" t="s">
        <v>208</v>
      </c>
      <c r="E139" s="230" t="s">
        <v>19</v>
      </c>
      <c r="F139" s="231" t="s">
        <v>210</v>
      </c>
      <c r="G139" s="229"/>
      <c r="H139" s="230" t="s">
        <v>19</v>
      </c>
      <c r="I139" s="232"/>
      <c r="J139" s="229"/>
      <c r="K139" s="229"/>
      <c r="L139" s="233"/>
      <c r="M139" s="234"/>
      <c r="N139" s="235"/>
      <c r="O139" s="235"/>
      <c r="P139" s="235"/>
      <c r="Q139" s="235"/>
      <c r="R139" s="235"/>
      <c r="S139" s="235"/>
      <c r="T139" s="235"/>
      <c r="U139" s="236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208</v>
      </c>
      <c r="AU139" s="237" t="s">
        <v>82</v>
      </c>
      <c r="AV139" s="13" t="s">
        <v>80</v>
      </c>
      <c r="AW139" s="13" t="s">
        <v>33</v>
      </c>
      <c r="AX139" s="13" t="s">
        <v>72</v>
      </c>
      <c r="AY139" s="237" t="s">
        <v>117</v>
      </c>
    </row>
    <row r="140" s="13" customFormat="1">
      <c r="A140" s="13"/>
      <c r="B140" s="228"/>
      <c r="C140" s="229"/>
      <c r="D140" s="216" t="s">
        <v>208</v>
      </c>
      <c r="E140" s="230" t="s">
        <v>19</v>
      </c>
      <c r="F140" s="231" t="s">
        <v>857</v>
      </c>
      <c r="G140" s="229"/>
      <c r="H140" s="230" t="s">
        <v>19</v>
      </c>
      <c r="I140" s="232"/>
      <c r="J140" s="229"/>
      <c r="K140" s="229"/>
      <c r="L140" s="233"/>
      <c r="M140" s="234"/>
      <c r="N140" s="235"/>
      <c r="O140" s="235"/>
      <c r="P140" s="235"/>
      <c r="Q140" s="235"/>
      <c r="R140" s="235"/>
      <c r="S140" s="235"/>
      <c r="T140" s="235"/>
      <c r="U140" s="236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208</v>
      </c>
      <c r="AU140" s="237" t="s">
        <v>82</v>
      </c>
      <c r="AV140" s="13" t="s">
        <v>80</v>
      </c>
      <c r="AW140" s="13" t="s">
        <v>33</v>
      </c>
      <c r="AX140" s="13" t="s">
        <v>72</v>
      </c>
      <c r="AY140" s="237" t="s">
        <v>117</v>
      </c>
    </row>
    <row r="141" s="14" customFormat="1">
      <c r="A141" s="14"/>
      <c r="B141" s="238"/>
      <c r="C141" s="239"/>
      <c r="D141" s="216" t="s">
        <v>208</v>
      </c>
      <c r="E141" s="240" t="s">
        <v>19</v>
      </c>
      <c r="F141" s="241" t="s">
        <v>858</v>
      </c>
      <c r="G141" s="239"/>
      <c r="H141" s="242">
        <v>7.5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6"/>
      <c r="U141" s="247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8" t="s">
        <v>208</v>
      </c>
      <c r="AU141" s="248" t="s">
        <v>82</v>
      </c>
      <c r="AV141" s="14" t="s">
        <v>82</v>
      </c>
      <c r="AW141" s="14" t="s">
        <v>33</v>
      </c>
      <c r="AX141" s="14" t="s">
        <v>72</v>
      </c>
      <c r="AY141" s="248" t="s">
        <v>117</v>
      </c>
    </row>
    <row r="142" s="12" customFormat="1" ht="22.8" customHeight="1">
      <c r="A142" s="12"/>
      <c r="B142" s="187"/>
      <c r="C142" s="188"/>
      <c r="D142" s="189" t="s">
        <v>71</v>
      </c>
      <c r="E142" s="201" t="s">
        <v>756</v>
      </c>
      <c r="F142" s="201" t="s">
        <v>757</v>
      </c>
      <c r="G142" s="188"/>
      <c r="H142" s="188"/>
      <c r="I142" s="191"/>
      <c r="J142" s="202">
        <f>BK142</f>
        <v>0</v>
      </c>
      <c r="K142" s="188"/>
      <c r="L142" s="193"/>
      <c r="M142" s="194"/>
      <c r="N142" s="195"/>
      <c r="O142" s="195"/>
      <c r="P142" s="196">
        <f>SUM(P143:P146)</f>
        <v>0</v>
      </c>
      <c r="Q142" s="195"/>
      <c r="R142" s="196">
        <f>SUM(R143:R146)</f>
        <v>0</v>
      </c>
      <c r="S142" s="195"/>
      <c r="T142" s="196">
        <f>SUM(T143:T146)</f>
        <v>0</v>
      </c>
      <c r="U142" s="197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8" t="s">
        <v>80</v>
      </c>
      <c r="AT142" s="199" t="s">
        <v>71</v>
      </c>
      <c r="AU142" s="199" t="s">
        <v>80</v>
      </c>
      <c r="AY142" s="198" t="s">
        <v>117</v>
      </c>
      <c r="BK142" s="200">
        <f>SUM(BK143:BK146)</f>
        <v>0</v>
      </c>
    </row>
    <row r="143" s="2" customFormat="1" ht="24.15" customHeight="1">
      <c r="A143" s="38"/>
      <c r="B143" s="39"/>
      <c r="C143" s="203" t="s">
        <v>173</v>
      </c>
      <c r="D143" s="203" t="s">
        <v>120</v>
      </c>
      <c r="E143" s="204" t="s">
        <v>765</v>
      </c>
      <c r="F143" s="205" t="s">
        <v>766</v>
      </c>
      <c r="G143" s="206" t="s">
        <v>344</v>
      </c>
      <c r="H143" s="207">
        <v>276</v>
      </c>
      <c r="I143" s="208"/>
      <c r="J143" s="209">
        <f>ROUND(I143*H143,2)</f>
        <v>0</v>
      </c>
      <c r="K143" s="205" t="s">
        <v>19</v>
      </c>
      <c r="L143" s="44"/>
      <c r="M143" s="210" t="s">
        <v>19</v>
      </c>
      <c r="N143" s="211" t="s">
        <v>43</v>
      </c>
      <c r="O143" s="84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2">
        <f>S143*H143</f>
        <v>0</v>
      </c>
      <c r="U143" s="213" t="s">
        <v>19</v>
      </c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4" t="s">
        <v>143</v>
      </c>
      <c r="AT143" s="214" t="s">
        <v>120</v>
      </c>
      <c r="AU143" s="214" t="s">
        <v>82</v>
      </c>
      <c r="AY143" s="17" t="s">
        <v>117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7" t="s">
        <v>80</v>
      </c>
      <c r="BK143" s="215">
        <f>ROUND(I143*H143,2)</f>
        <v>0</v>
      </c>
      <c r="BL143" s="17" t="s">
        <v>143</v>
      </c>
      <c r="BM143" s="214" t="s">
        <v>859</v>
      </c>
    </row>
    <row r="144" s="2" customFormat="1">
      <c r="A144" s="38"/>
      <c r="B144" s="39"/>
      <c r="C144" s="40"/>
      <c r="D144" s="216" t="s">
        <v>127</v>
      </c>
      <c r="E144" s="40"/>
      <c r="F144" s="217" t="s">
        <v>768</v>
      </c>
      <c r="G144" s="40"/>
      <c r="H144" s="40"/>
      <c r="I144" s="218"/>
      <c r="J144" s="40"/>
      <c r="K144" s="40"/>
      <c r="L144" s="44"/>
      <c r="M144" s="219"/>
      <c r="N144" s="220"/>
      <c r="O144" s="84"/>
      <c r="P144" s="84"/>
      <c r="Q144" s="84"/>
      <c r="R144" s="84"/>
      <c r="S144" s="84"/>
      <c r="T144" s="84"/>
      <c r="U144" s="85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127</v>
      </c>
      <c r="AU144" s="17" t="s">
        <v>82</v>
      </c>
    </row>
    <row r="145" s="2" customFormat="1">
      <c r="A145" s="38"/>
      <c r="B145" s="39"/>
      <c r="C145" s="40"/>
      <c r="D145" s="216" t="s">
        <v>130</v>
      </c>
      <c r="E145" s="40"/>
      <c r="F145" s="223" t="s">
        <v>769</v>
      </c>
      <c r="G145" s="40"/>
      <c r="H145" s="40"/>
      <c r="I145" s="218"/>
      <c r="J145" s="40"/>
      <c r="K145" s="40"/>
      <c r="L145" s="44"/>
      <c r="M145" s="219"/>
      <c r="N145" s="220"/>
      <c r="O145" s="84"/>
      <c r="P145" s="84"/>
      <c r="Q145" s="84"/>
      <c r="R145" s="84"/>
      <c r="S145" s="84"/>
      <c r="T145" s="84"/>
      <c r="U145" s="85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130</v>
      </c>
      <c r="AU145" s="17" t="s">
        <v>82</v>
      </c>
    </row>
    <row r="146" s="14" customFormat="1">
      <c r="A146" s="14"/>
      <c r="B146" s="238"/>
      <c r="C146" s="239"/>
      <c r="D146" s="216" t="s">
        <v>208</v>
      </c>
      <c r="E146" s="240" t="s">
        <v>19</v>
      </c>
      <c r="F146" s="241" t="s">
        <v>860</v>
      </c>
      <c r="G146" s="239"/>
      <c r="H146" s="242">
        <v>276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6"/>
      <c r="U146" s="247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8" t="s">
        <v>208</v>
      </c>
      <c r="AU146" s="248" t="s">
        <v>82</v>
      </c>
      <c r="AV146" s="14" t="s">
        <v>82</v>
      </c>
      <c r="AW146" s="14" t="s">
        <v>33</v>
      </c>
      <c r="AX146" s="14" t="s">
        <v>72</v>
      </c>
      <c r="AY146" s="248" t="s">
        <v>117</v>
      </c>
    </row>
    <row r="147" s="12" customFormat="1" ht="22.8" customHeight="1">
      <c r="A147" s="12"/>
      <c r="B147" s="187"/>
      <c r="C147" s="188"/>
      <c r="D147" s="189" t="s">
        <v>71</v>
      </c>
      <c r="E147" s="201" t="s">
        <v>797</v>
      </c>
      <c r="F147" s="201" t="s">
        <v>798</v>
      </c>
      <c r="G147" s="188"/>
      <c r="H147" s="188"/>
      <c r="I147" s="191"/>
      <c r="J147" s="202">
        <f>BK147</f>
        <v>0</v>
      </c>
      <c r="K147" s="188"/>
      <c r="L147" s="193"/>
      <c r="M147" s="194"/>
      <c r="N147" s="195"/>
      <c r="O147" s="195"/>
      <c r="P147" s="196">
        <f>SUM(P148:P150)</f>
        <v>0</v>
      </c>
      <c r="Q147" s="195"/>
      <c r="R147" s="196">
        <f>SUM(R148:R150)</f>
        <v>0</v>
      </c>
      <c r="S147" s="195"/>
      <c r="T147" s="196">
        <f>SUM(T148:T150)</f>
        <v>0</v>
      </c>
      <c r="U147" s="197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8" t="s">
        <v>80</v>
      </c>
      <c r="AT147" s="199" t="s">
        <v>71</v>
      </c>
      <c r="AU147" s="199" t="s">
        <v>80</v>
      </c>
      <c r="AY147" s="198" t="s">
        <v>117</v>
      </c>
      <c r="BK147" s="200">
        <f>SUM(BK148:BK150)</f>
        <v>0</v>
      </c>
    </row>
    <row r="148" s="2" customFormat="1" ht="33" customHeight="1">
      <c r="A148" s="38"/>
      <c r="B148" s="39"/>
      <c r="C148" s="203" t="s">
        <v>182</v>
      </c>
      <c r="D148" s="203" t="s">
        <v>120</v>
      </c>
      <c r="E148" s="204" t="s">
        <v>800</v>
      </c>
      <c r="F148" s="205" t="s">
        <v>801</v>
      </c>
      <c r="G148" s="206" t="s">
        <v>344</v>
      </c>
      <c r="H148" s="207">
        <v>15.048</v>
      </c>
      <c r="I148" s="208"/>
      <c r="J148" s="209">
        <f>ROUND(I148*H148,2)</f>
        <v>0</v>
      </c>
      <c r="K148" s="205" t="s">
        <v>124</v>
      </c>
      <c r="L148" s="44"/>
      <c r="M148" s="210" t="s">
        <v>19</v>
      </c>
      <c r="N148" s="211" t="s">
        <v>43</v>
      </c>
      <c r="O148" s="84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2">
        <f>S148*H148</f>
        <v>0</v>
      </c>
      <c r="U148" s="213" t="s">
        <v>19</v>
      </c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4" t="s">
        <v>143</v>
      </c>
      <c r="AT148" s="214" t="s">
        <v>120</v>
      </c>
      <c r="AU148" s="214" t="s">
        <v>82</v>
      </c>
      <c r="AY148" s="17" t="s">
        <v>117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7" t="s">
        <v>80</v>
      </c>
      <c r="BK148" s="215">
        <f>ROUND(I148*H148,2)</f>
        <v>0</v>
      </c>
      <c r="BL148" s="17" t="s">
        <v>143</v>
      </c>
      <c r="BM148" s="214" t="s">
        <v>861</v>
      </c>
    </row>
    <row r="149" s="2" customFormat="1">
      <c r="A149" s="38"/>
      <c r="B149" s="39"/>
      <c r="C149" s="40"/>
      <c r="D149" s="216" t="s">
        <v>127</v>
      </c>
      <c r="E149" s="40"/>
      <c r="F149" s="217" t="s">
        <v>803</v>
      </c>
      <c r="G149" s="40"/>
      <c r="H149" s="40"/>
      <c r="I149" s="218"/>
      <c r="J149" s="40"/>
      <c r="K149" s="40"/>
      <c r="L149" s="44"/>
      <c r="M149" s="219"/>
      <c r="N149" s="220"/>
      <c r="O149" s="84"/>
      <c r="P149" s="84"/>
      <c r="Q149" s="84"/>
      <c r="R149" s="84"/>
      <c r="S149" s="84"/>
      <c r="T149" s="84"/>
      <c r="U149" s="85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127</v>
      </c>
      <c r="AU149" s="17" t="s">
        <v>82</v>
      </c>
    </row>
    <row r="150" s="2" customFormat="1">
      <c r="A150" s="38"/>
      <c r="B150" s="39"/>
      <c r="C150" s="40"/>
      <c r="D150" s="221" t="s">
        <v>128</v>
      </c>
      <c r="E150" s="40"/>
      <c r="F150" s="222" t="s">
        <v>804</v>
      </c>
      <c r="G150" s="40"/>
      <c r="H150" s="40"/>
      <c r="I150" s="218"/>
      <c r="J150" s="40"/>
      <c r="K150" s="40"/>
      <c r="L150" s="44"/>
      <c r="M150" s="224"/>
      <c r="N150" s="225"/>
      <c r="O150" s="226"/>
      <c r="P150" s="226"/>
      <c r="Q150" s="226"/>
      <c r="R150" s="226"/>
      <c r="S150" s="226"/>
      <c r="T150" s="226"/>
      <c r="U150" s="227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128</v>
      </c>
      <c r="AU150" s="17" t="s">
        <v>82</v>
      </c>
    </row>
    <row r="151" s="2" customFormat="1" ht="6.96" customHeight="1">
      <c r="A151" s="38"/>
      <c r="B151" s="59"/>
      <c r="C151" s="60"/>
      <c r="D151" s="60"/>
      <c r="E151" s="60"/>
      <c r="F151" s="60"/>
      <c r="G151" s="60"/>
      <c r="H151" s="60"/>
      <c r="I151" s="60"/>
      <c r="J151" s="60"/>
      <c r="K151" s="60"/>
      <c r="L151" s="44"/>
      <c r="M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</sheetData>
  <sheetProtection sheet="1" autoFilter="0" formatColumns="0" formatRows="0" objects="1" scenarios="1" spinCount="100000" saltValue="Mbh9svAHMAH3T+Dbs8IYMFVchnaaRewlwwQIlBh1K080Lkk/Hi0DNuqxesJYgbVQtukWKO5oypDDtvU9SXn8qg==" hashValue="hhIreA+Nh7L5DAUf/zKkdBxOtDsm5dr1YKSVBgtfqEPfy4LtITPhlDtEZvFniDYZED3lkXXgBSLLHha0tftzmg==" algorithmName="SHA-512" password="CC35"/>
  <autoFilter ref="C85:K15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3_02/113154363"/>
    <hyperlink ref="F99" r:id="rId2" display="https://podminky.urs.cz/item/CS_URS_2023_02/573231107"/>
    <hyperlink ref="F105" r:id="rId3" display="https://podminky.urs.cz/item/CS_URS_2023_02/577134111"/>
    <hyperlink ref="F123" r:id="rId4" display="https://podminky.urs.cz/item/CS_URS_2023_02/915131112"/>
    <hyperlink ref="F130" r:id="rId5" display="https://podminky.urs.cz/item/CS_URS_2023_02/915231112"/>
    <hyperlink ref="F137" r:id="rId6" display="https://podminky.urs.cz/item/CS_URS_2023_02/915621111"/>
    <hyperlink ref="F150" r:id="rId7" display="https://podminky.urs.cz/item/CS_URS_2023_02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8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62" customWidth="1"/>
    <col min="2" max="2" width="1.667969" style="262" customWidth="1"/>
    <col min="3" max="4" width="5" style="262" customWidth="1"/>
    <col min="5" max="5" width="11.66016" style="262" customWidth="1"/>
    <col min="6" max="6" width="9.160156" style="262" customWidth="1"/>
    <col min="7" max="7" width="5" style="262" customWidth="1"/>
    <col min="8" max="8" width="77.83203" style="262" customWidth="1"/>
    <col min="9" max="10" width="20" style="262" customWidth="1"/>
    <col min="11" max="11" width="1.667969" style="262" customWidth="1"/>
  </cols>
  <sheetData>
    <row r="1" s="1" customFormat="1" ht="37.5" customHeight="1"/>
    <row r="2" s="1" customFormat="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="15" customFormat="1" ht="45" customHeight="1">
      <c r="B3" s="266"/>
      <c r="C3" s="267" t="s">
        <v>862</v>
      </c>
      <c r="D3" s="267"/>
      <c r="E3" s="267"/>
      <c r="F3" s="267"/>
      <c r="G3" s="267"/>
      <c r="H3" s="267"/>
      <c r="I3" s="267"/>
      <c r="J3" s="267"/>
      <c r="K3" s="268"/>
    </row>
    <row r="4" s="1" customFormat="1" ht="25.5" customHeight="1">
      <c r="B4" s="269"/>
      <c r="C4" s="270" t="s">
        <v>863</v>
      </c>
      <c r="D4" s="270"/>
      <c r="E4" s="270"/>
      <c r="F4" s="270"/>
      <c r="G4" s="270"/>
      <c r="H4" s="270"/>
      <c r="I4" s="270"/>
      <c r="J4" s="270"/>
      <c r="K4" s="271"/>
    </row>
    <row r="5" s="1" customFormat="1" ht="5.25" customHeight="1">
      <c r="B5" s="269"/>
      <c r="C5" s="272"/>
      <c r="D5" s="272"/>
      <c r="E5" s="272"/>
      <c r="F5" s="272"/>
      <c r="G5" s="272"/>
      <c r="H5" s="272"/>
      <c r="I5" s="272"/>
      <c r="J5" s="272"/>
      <c r="K5" s="271"/>
    </row>
    <row r="6" s="1" customFormat="1" ht="15" customHeight="1">
      <c r="B6" s="269"/>
      <c r="C6" s="273" t="s">
        <v>864</v>
      </c>
      <c r="D6" s="273"/>
      <c r="E6" s="273"/>
      <c r="F6" s="273"/>
      <c r="G6" s="273"/>
      <c r="H6" s="273"/>
      <c r="I6" s="273"/>
      <c r="J6" s="273"/>
      <c r="K6" s="271"/>
    </row>
    <row r="7" s="1" customFormat="1" ht="15" customHeight="1">
      <c r="B7" s="274"/>
      <c r="C7" s="273" t="s">
        <v>865</v>
      </c>
      <c r="D7" s="273"/>
      <c r="E7" s="273"/>
      <c r="F7" s="273"/>
      <c r="G7" s="273"/>
      <c r="H7" s="273"/>
      <c r="I7" s="273"/>
      <c r="J7" s="273"/>
      <c r="K7" s="271"/>
    </row>
    <row r="8" s="1" customFormat="1" ht="12.75" customHeight="1">
      <c r="B8" s="274"/>
      <c r="C8" s="273"/>
      <c r="D8" s="273"/>
      <c r="E8" s="273"/>
      <c r="F8" s="273"/>
      <c r="G8" s="273"/>
      <c r="H8" s="273"/>
      <c r="I8" s="273"/>
      <c r="J8" s="273"/>
      <c r="K8" s="271"/>
    </row>
    <row r="9" s="1" customFormat="1" ht="15" customHeight="1">
      <c r="B9" s="274"/>
      <c r="C9" s="273" t="s">
        <v>866</v>
      </c>
      <c r="D9" s="273"/>
      <c r="E9" s="273"/>
      <c r="F9" s="273"/>
      <c r="G9" s="273"/>
      <c r="H9" s="273"/>
      <c r="I9" s="273"/>
      <c r="J9" s="273"/>
      <c r="K9" s="271"/>
    </row>
    <row r="10" s="1" customFormat="1" ht="15" customHeight="1">
      <c r="B10" s="274"/>
      <c r="C10" s="273"/>
      <c r="D10" s="273" t="s">
        <v>867</v>
      </c>
      <c r="E10" s="273"/>
      <c r="F10" s="273"/>
      <c r="G10" s="273"/>
      <c r="H10" s="273"/>
      <c r="I10" s="273"/>
      <c r="J10" s="273"/>
      <c r="K10" s="271"/>
    </row>
    <row r="11" s="1" customFormat="1" ht="15" customHeight="1">
      <c r="B11" s="274"/>
      <c r="C11" s="275"/>
      <c r="D11" s="273" t="s">
        <v>868</v>
      </c>
      <c r="E11" s="273"/>
      <c r="F11" s="273"/>
      <c r="G11" s="273"/>
      <c r="H11" s="273"/>
      <c r="I11" s="273"/>
      <c r="J11" s="273"/>
      <c r="K11" s="271"/>
    </row>
    <row r="12" s="1" customFormat="1" ht="15" customHeight="1">
      <c r="B12" s="274"/>
      <c r="C12" s="275"/>
      <c r="D12" s="273"/>
      <c r="E12" s="273"/>
      <c r="F12" s="273"/>
      <c r="G12" s="273"/>
      <c r="H12" s="273"/>
      <c r="I12" s="273"/>
      <c r="J12" s="273"/>
      <c r="K12" s="271"/>
    </row>
    <row r="13" s="1" customFormat="1" ht="15" customHeight="1">
      <c r="B13" s="274"/>
      <c r="C13" s="275"/>
      <c r="D13" s="276" t="s">
        <v>869</v>
      </c>
      <c r="E13" s="273"/>
      <c r="F13" s="273"/>
      <c r="G13" s="273"/>
      <c r="H13" s="273"/>
      <c r="I13" s="273"/>
      <c r="J13" s="273"/>
      <c r="K13" s="271"/>
    </row>
    <row r="14" s="1" customFormat="1" ht="12.75" customHeight="1">
      <c r="B14" s="274"/>
      <c r="C14" s="275"/>
      <c r="D14" s="275"/>
      <c r="E14" s="275"/>
      <c r="F14" s="275"/>
      <c r="G14" s="275"/>
      <c r="H14" s="275"/>
      <c r="I14" s="275"/>
      <c r="J14" s="275"/>
      <c r="K14" s="271"/>
    </row>
    <row r="15" s="1" customFormat="1" ht="15" customHeight="1">
      <c r="B15" s="274"/>
      <c r="C15" s="275"/>
      <c r="D15" s="273" t="s">
        <v>870</v>
      </c>
      <c r="E15" s="273"/>
      <c r="F15" s="273"/>
      <c r="G15" s="273"/>
      <c r="H15" s="273"/>
      <c r="I15" s="273"/>
      <c r="J15" s="273"/>
      <c r="K15" s="271"/>
    </row>
    <row r="16" s="1" customFormat="1" ht="15" customHeight="1">
      <c r="B16" s="274"/>
      <c r="C16" s="275"/>
      <c r="D16" s="273" t="s">
        <v>871</v>
      </c>
      <c r="E16" s="273"/>
      <c r="F16" s="273"/>
      <c r="G16" s="273"/>
      <c r="H16" s="273"/>
      <c r="I16" s="273"/>
      <c r="J16" s="273"/>
      <c r="K16" s="271"/>
    </row>
    <row r="17" s="1" customFormat="1" ht="15" customHeight="1">
      <c r="B17" s="274"/>
      <c r="C17" s="275"/>
      <c r="D17" s="273" t="s">
        <v>872</v>
      </c>
      <c r="E17" s="273"/>
      <c r="F17" s="273"/>
      <c r="G17" s="273"/>
      <c r="H17" s="273"/>
      <c r="I17" s="273"/>
      <c r="J17" s="273"/>
      <c r="K17" s="271"/>
    </row>
    <row r="18" s="1" customFormat="1" ht="15" customHeight="1">
      <c r="B18" s="274"/>
      <c r="C18" s="275"/>
      <c r="D18" s="275"/>
      <c r="E18" s="277" t="s">
        <v>84</v>
      </c>
      <c r="F18" s="273" t="s">
        <v>873</v>
      </c>
      <c r="G18" s="273"/>
      <c r="H18" s="273"/>
      <c r="I18" s="273"/>
      <c r="J18" s="273"/>
      <c r="K18" s="271"/>
    </row>
    <row r="19" s="1" customFormat="1" ht="15" customHeight="1">
      <c r="B19" s="274"/>
      <c r="C19" s="275"/>
      <c r="D19" s="275"/>
      <c r="E19" s="277" t="s">
        <v>874</v>
      </c>
      <c r="F19" s="273" t="s">
        <v>875</v>
      </c>
      <c r="G19" s="273"/>
      <c r="H19" s="273"/>
      <c r="I19" s="273"/>
      <c r="J19" s="273"/>
      <c r="K19" s="271"/>
    </row>
    <row r="20" s="1" customFormat="1" ht="15" customHeight="1">
      <c r="B20" s="274"/>
      <c r="C20" s="275"/>
      <c r="D20" s="275"/>
      <c r="E20" s="277" t="s">
        <v>876</v>
      </c>
      <c r="F20" s="273" t="s">
        <v>877</v>
      </c>
      <c r="G20" s="273"/>
      <c r="H20" s="273"/>
      <c r="I20" s="273"/>
      <c r="J20" s="273"/>
      <c r="K20" s="271"/>
    </row>
    <row r="21" s="1" customFormat="1" ht="15" customHeight="1">
      <c r="B21" s="274"/>
      <c r="C21" s="275"/>
      <c r="D21" s="275"/>
      <c r="E21" s="277" t="s">
        <v>79</v>
      </c>
      <c r="F21" s="273" t="s">
        <v>78</v>
      </c>
      <c r="G21" s="273"/>
      <c r="H21" s="273"/>
      <c r="I21" s="273"/>
      <c r="J21" s="273"/>
      <c r="K21" s="271"/>
    </row>
    <row r="22" s="1" customFormat="1" ht="15" customHeight="1">
      <c r="B22" s="274"/>
      <c r="C22" s="275"/>
      <c r="D22" s="275"/>
      <c r="E22" s="277" t="s">
        <v>878</v>
      </c>
      <c r="F22" s="273" t="s">
        <v>879</v>
      </c>
      <c r="G22" s="273"/>
      <c r="H22" s="273"/>
      <c r="I22" s="273"/>
      <c r="J22" s="273"/>
      <c r="K22" s="271"/>
    </row>
    <row r="23" s="1" customFormat="1" ht="15" customHeight="1">
      <c r="B23" s="274"/>
      <c r="C23" s="275"/>
      <c r="D23" s="275"/>
      <c r="E23" s="277" t="s">
        <v>880</v>
      </c>
      <c r="F23" s="273" t="s">
        <v>881</v>
      </c>
      <c r="G23" s="273"/>
      <c r="H23" s="273"/>
      <c r="I23" s="273"/>
      <c r="J23" s="273"/>
      <c r="K23" s="271"/>
    </row>
    <row r="24" s="1" customFormat="1" ht="12.75" customHeight="1">
      <c r="B24" s="274"/>
      <c r="C24" s="275"/>
      <c r="D24" s="275"/>
      <c r="E24" s="275"/>
      <c r="F24" s="275"/>
      <c r="G24" s="275"/>
      <c r="H24" s="275"/>
      <c r="I24" s="275"/>
      <c r="J24" s="275"/>
      <c r="K24" s="271"/>
    </row>
    <row r="25" s="1" customFormat="1" ht="15" customHeight="1">
      <c r="B25" s="274"/>
      <c r="C25" s="273" t="s">
        <v>882</v>
      </c>
      <c r="D25" s="273"/>
      <c r="E25" s="273"/>
      <c r="F25" s="273"/>
      <c r="G25" s="273"/>
      <c r="H25" s="273"/>
      <c r="I25" s="273"/>
      <c r="J25" s="273"/>
      <c r="K25" s="271"/>
    </row>
    <row r="26" s="1" customFormat="1" ht="15" customHeight="1">
      <c r="B26" s="274"/>
      <c r="C26" s="273" t="s">
        <v>883</v>
      </c>
      <c r="D26" s="273"/>
      <c r="E26" s="273"/>
      <c r="F26" s="273"/>
      <c r="G26" s="273"/>
      <c r="H26" s="273"/>
      <c r="I26" s="273"/>
      <c r="J26" s="273"/>
      <c r="K26" s="271"/>
    </row>
    <row r="27" s="1" customFormat="1" ht="15" customHeight="1">
      <c r="B27" s="274"/>
      <c r="C27" s="273"/>
      <c r="D27" s="273" t="s">
        <v>884</v>
      </c>
      <c r="E27" s="273"/>
      <c r="F27" s="273"/>
      <c r="G27" s="273"/>
      <c r="H27" s="273"/>
      <c r="I27" s="273"/>
      <c r="J27" s="273"/>
      <c r="K27" s="271"/>
    </row>
    <row r="28" s="1" customFormat="1" ht="15" customHeight="1">
      <c r="B28" s="274"/>
      <c r="C28" s="275"/>
      <c r="D28" s="273" t="s">
        <v>885</v>
      </c>
      <c r="E28" s="273"/>
      <c r="F28" s="273"/>
      <c r="G28" s="273"/>
      <c r="H28" s="273"/>
      <c r="I28" s="273"/>
      <c r="J28" s="273"/>
      <c r="K28" s="271"/>
    </row>
    <row r="29" s="1" customFormat="1" ht="12.75" customHeight="1">
      <c r="B29" s="274"/>
      <c r="C29" s="275"/>
      <c r="D29" s="275"/>
      <c r="E29" s="275"/>
      <c r="F29" s="275"/>
      <c r="G29" s="275"/>
      <c r="H29" s="275"/>
      <c r="I29" s="275"/>
      <c r="J29" s="275"/>
      <c r="K29" s="271"/>
    </row>
    <row r="30" s="1" customFormat="1" ht="15" customHeight="1">
      <c r="B30" s="274"/>
      <c r="C30" s="275"/>
      <c r="D30" s="273" t="s">
        <v>886</v>
      </c>
      <c r="E30" s="273"/>
      <c r="F30" s="273"/>
      <c r="G30" s="273"/>
      <c r="H30" s="273"/>
      <c r="I30" s="273"/>
      <c r="J30" s="273"/>
      <c r="K30" s="271"/>
    </row>
    <row r="31" s="1" customFormat="1" ht="15" customHeight="1">
      <c r="B31" s="274"/>
      <c r="C31" s="275"/>
      <c r="D31" s="273" t="s">
        <v>887</v>
      </c>
      <c r="E31" s="273"/>
      <c r="F31" s="273"/>
      <c r="G31" s="273"/>
      <c r="H31" s="273"/>
      <c r="I31" s="273"/>
      <c r="J31" s="273"/>
      <c r="K31" s="271"/>
    </row>
    <row r="32" s="1" customFormat="1" ht="12.75" customHeight="1">
      <c r="B32" s="274"/>
      <c r="C32" s="275"/>
      <c r="D32" s="275"/>
      <c r="E32" s="275"/>
      <c r="F32" s="275"/>
      <c r="G32" s="275"/>
      <c r="H32" s="275"/>
      <c r="I32" s="275"/>
      <c r="J32" s="275"/>
      <c r="K32" s="271"/>
    </row>
    <row r="33" s="1" customFormat="1" ht="15" customHeight="1">
      <c r="B33" s="274"/>
      <c r="C33" s="275"/>
      <c r="D33" s="273" t="s">
        <v>888</v>
      </c>
      <c r="E33" s="273"/>
      <c r="F33" s="273"/>
      <c r="G33" s="273"/>
      <c r="H33" s="273"/>
      <c r="I33" s="273"/>
      <c r="J33" s="273"/>
      <c r="K33" s="271"/>
    </row>
    <row r="34" s="1" customFormat="1" ht="15" customHeight="1">
      <c r="B34" s="274"/>
      <c r="C34" s="275"/>
      <c r="D34" s="273" t="s">
        <v>889</v>
      </c>
      <c r="E34" s="273"/>
      <c r="F34" s="273"/>
      <c r="G34" s="273"/>
      <c r="H34" s="273"/>
      <c r="I34" s="273"/>
      <c r="J34" s="273"/>
      <c r="K34" s="271"/>
    </row>
    <row r="35" s="1" customFormat="1" ht="15" customHeight="1">
      <c r="B35" s="274"/>
      <c r="C35" s="275"/>
      <c r="D35" s="273" t="s">
        <v>890</v>
      </c>
      <c r="E35" s="273"/>
      <c r="F35" s="273"/>
      <c r="G35" s="273"/>
      <c r="H35" s="273"/>
      <c r="I35" s="273"/>
      <c r="J35" s="273"/>
      <c r="K35" s="271"/>
    </row>
    <row r="36" s="1" customFormat="1" ht="15" customHeight="1">
      <c r="B36" s="274"/>
      <c r="C36" s="275"/>
      <c r="D36" s="273"/>
      <c r="E36" s="276" t="s">
        <v>101</v>
      </c>
      <c r="F36" s="273"/>
      <c r="G36" s="273" t="s">
        <v>891</v>
      </c>
      <c r="H36" s="273"/>
      <c r="I36" s="273"/>
      <c r="J36" s="273"/>
      <c r="K36" s="271"/>
    </row>
    <row r="37" s="1" customFormat="1" ht="30.75" customHeight="1">
      <c r="B37" s="274"/>
      <c r="C37" s="275"/>
      <c r="D37" s="273"/>
      <c r="E37" s="276" t="s">
        <v>892</v>
      </c>
      <c r="F37" s="273"/>
      <c r="G37" s="273" t="s">
        <v>893</v>
      </c>
      <c r="H37" s="273"/>
      <c r="I37" s="273"/>
      <c r="J37" s="273"/>
      <c r="K37" s="271"/>
    </row>
    <row r="38" s="1" customFormat="1" ht="15" customHeight="1">
      <c r="B38" s="274"/>
      <c r="C38" s="275"/>
      <c r="D38" s="273"/>
      <c r="E38" s="276" t="s">
        <v>53</v>
      </c>
      <c r="F38" s="273"/>
      <c r="G38" s="273" t="s">
        <v>894</v>
      </c>
      <c r="H38" s="273"/>
      <c r="I38" s="273"/>
      <c r="J38" s="273"/>
      <c r="K38" s="271"/>
    </row>
    <row r="39" s="1" customFormat="1" ht="15" customHeight="1">
      <c r="B39" s="274"/>
      <c r="C39" s="275"/>
      <c r="D39" s="273"/>
      <c r="E39" s="276" t="s">
        <v>54</v>
      </c>
      <c r="F39" s="273"/>
      <c r="G39" s="273" t="s">
        <v>895</v>
      </c>
      <c r="H39" s="273"/>
      <c r="I39" s="273"/>
      <c r="J39" s="273"/>
      <c r="K39" s="271"/>
    </row>
    <row r="40" s="1" customFormat="1" ht="15" customHeight="1">
      <c r="B40" s="274"/>
      <c r="C40" s="275"/>
      <c r="D40" s="273"/>
      <c r="E40" s="276" t="s">
        <v>102</v>
      </c>
      <c r="F40" s="273"/>
      <c r="G40" s="273" t="s">
        <v>896</v>
      </c>
      <c r="H40" s="273"/>
      <c r="I40" s="273"/>
      <c r="J40" s="273"/>
      <c r="K40" s="271"/>
    </row>
    <row r="41" s="1" customFormat="1" ht="15" customHeight="1">
      <c r="B41" s="274"/>
      <c r="C41" s="275"/>
      <c r="D41" s="273"/>
      <c r="E41" s="276" t="s">
        <v>103</v>
      </c>
      <c r="F41" s="273"/>
      <c r="G41" s="273" t="s">
        <v>897</v>
      </c>
      <c r="H41" s="273"/>
      <c r="I41" s="273"/>
      <c r="J41" s="273"/>
      <c r="K41" s="271"/>
    </row>
    <row r="42" s="1" customFormat="1" ht="15" customHeight="1">
      <c r="B42" s="274"/>
      <c r="C42" s="275"/>
      <c r="D42" s="273"/>
      <c r="E42" s="276" t="s">
        <v>898</v>
      </c>
      <c r="F42" s="273"/>
      <c r="G42" s="273" t="s">
        <v>899</v>
      </c>
      <c r="H42" s="273"/>
      <c r="I42" s="273"/>
      <c r="J42" s="273"/>
      <c r="K42" s="271"/>
    </row>
    <row r="43" s="1" customFormat="1" ht="15" customHeight="1">
      <c r="B43" s="274"/>
      <c r="C43" s="275"/>
      <c r="D43" s="273"/>
      <c r="E43" s="276"/>
      <c r="F43" s="273"/>
      <c r="G43" s="273" t="s">
        <v>900</v>
      </c>
      <c r="H43" s="273"/>
      <c r="I43" s="273"/>
      <c r="J43" s="273"/>
      <c r="K43" s="271"/>
    </row>
    <row r="44" s="1" customFormat="1" ht="15" customHeight="1">
      <c r="B44" s="274"/>
      <c r="C44" s="275"/>
      <c r="D44" s="273"/>
      <c r="E44" s="276" t="s">
        <v>901</v>
      </c>
      <c r="F44" s="273"/>
      <c r="G44" s="273" t="s">
        <v>902</v>
      </c>
      <c r="H44" s="273"/>
      <c r="I44" s="273"/>
      <c r="J44" s="273"/>
      <c r="K44" s="271"/>
    </row>
    <row r="45" s="1" customFormat="1" ht="15" customHeight="1">
      <c r="B45" s="274"/>
      <c r="C45" s="275"/>
      <c r="D45" s="273"/>
      <c r="E45" s="276" t="s">
        <v>105</v>
      </c>
      <c r="F45" s="273"/>
      <c r="G45" s="273" t="s">
        <v>903</v>
      </c>
      <c r="H45" s="273"/>
      <c r="I45" s="273"/>
      <c r="J45" s="273"/>
      <c r="K45" s="271"/>
    </row>
    <row r="46" s="1" customFormat="1" ht="12.75" customHeight="1">
      <c r="B46" s="274"/>
      <c r="C46" s="275"/>
      <c r="D46" s="273"/>
      <c r="E46" s="273"/>
      <c r="F46" s="273"/>
      <c r="G46" s="273"/>
      <c r="H46" s="273"/>
      <c r="I46" s="273"/>
      <c r="J46" s="273"/>
      <c r="K46" s="271"/>
    </row>
    <row r="47" s="1" customFormat="1" ht="15" customHeight="1">
      <c r="B47" s="274"/>
      <c r="C47" s="275"/>
      <c r="D47" s="273" t="s">
        <v>904</v>
      </c>
      <c r="E47" s="273"/>
      <c r="F47" s="273"/>
      <c r="G47" s="273"/>
      <c r="H47" s="273"/>
      <c r="I47" s="273"/>
      <c r="J47" s="273"/>
      <c r="K47" s="271"/>
    </row>
    <row r="48" s="1" customFormat="1" ht="15" customHeight="1">
      <c r="B48" s="274"/>
      <c r="C48" s="275"/>
      <c r="D48" s="275"/>
      <c r="E48" s="273" t="s">
        <v>905</v>
      </c>
      <c r="F48" s="273"/>
      <c r="G48" s="273"/>
      <c r="H48" s="273"/>
      <c r="I48" s="273"/>
      <c r="J48" s="273"/>
      <c r="K48" s="271"/>
    </row>
    <row r="49" s="1" customFormat="1" ht="15" customHeight="1">
      <c r="B49" s="274"/>
      <c r="C49" s="275"/>
      <c r="D49" s="275"/>
      <c r="E49" s="273" t="s">
        <v>906</v>
      </c>
      <c r="F49" s="273"/>
      <c r="G49" s="273"/>
      <c r="H49" s="273"/>
      <c r="I49" s="273"/>
      <c r="J49" s="273"/>
      <c r="K49" s="271"/>
    </row>
    <row r="50" s="1" customFormat="1" ht="15" customHeight="1">
      <c r="B50" s="274"/>
      <c r="C50" s="275"/>
      <c r="D50" s="275"/>
      <c r="E50" s="273" t="s">
        <v>907</v>
      </c>
      <c r="F50" s="273"/>
      <c r="G50" s="273"/>
      <c r="H50" s="273"/>
      <c r="I50" s="273"/>
      <c r="J50" s="273"/>
      <c r="K50" s="271"/>
    </row>
    <row r="51" s="1" customFormat="1" ht="15" customHeight="1">
      <c r="B51" s="274"/>
      <c r="C51" s="275"/>
      <c r="D51" s="273" t="s">
        <v>908</v>
      </c>
      <c r="E51" s="273"/>
      <c r="F51" s="273"/>
      <c r="G51" s="273"/>
      <c r="H51" s="273"/>
      <c r="I51" s="273"/>
      <c r="J51" s="273"/>
      <c r="K51" s="271"/>
    </row>
    <row r="52" s="1" customFormat="1" ht="25.5" customHeight="1">
      <c r="B52" s="269"/>
      <c r="C52" s="270" t="s">
        <v>909</v>
      </c>
      <c r="D52" s="270"/>
      <c r="E52" s="270"/>
      <c r="F52" s="270"/>
      <c r="G52" s="270"/>
      <c r="H52" s="270"/>
      <c r="I52" s="270"/>
      <c r="J52" s="270"/>
      <c r="K52" s="271"/>
    </row>
    <row r="53" s="1" customFormat="1" ht="5.25" customHeight="1">
      <c r="B53" s="269"/>
      <c r="C53" s="272"/>
      <c r="D53" s="272"/>
      <c r="E53" s="272"/>
      <c r="F53" s="272"/>
      <c r="G53" s="272"/>
      <c r="H53" s="272"/>
      <c r="I53" s="272"/>
      <c r="J53" s="272"/>
      <c r="K53" s="271"/>
    </row>
    <row r="54" s="1" customFormat="1" ht="15" customHeight="1">
      <c r="B54" s="269"/>
      <c r="C54" s="273" t="s">
        <v>910</v>
      </c>
      <c r="D54" s="273"/>
      <c r="E54" s="273"/>
      <c r="F54" s="273"/>
      <c r="G54" s="273"/>
      <c r="H54" s="273"/>
      <c r="I54" s="273"/>
      <c r="J54" s="273"/>
      <c r="K54" s="271"/>
    </row>
    <row r="55" s="1" customFormat="1" ht="15" customHeight="1">
      <c r="B55" s="269"/>
      <c r="C55" s="273" t="s">
        <v>911</v>
      </c>
      <c r="D55" s="273"/>
      <c r="E55" s="273"/>
      <c r="F55" s="273"/>
      <c r="G55" s="273"/>
      <c r="H55" s="273"/>
      <c r="I55" s="273"/>
      <c r="J55" s="273"/>
      <c r="K55" s="271"/>
    </row>
    <row r="56" s="1" customFormat="1" ht="12.75" customHeight="1">
      <c r="B56" s="269"/>
      <c r="C56" s="273"/>
      <c r="D56" s="273"/>
      <c r="E56" s="273"/>
      <c r="F56" s="273"/>
      <c r="G56" s="273"/>
      <c r="H56" s="273"/>
      <c r="I56" s="273"/>
      <c r="J56" s="273"/>
      <c r="K56" s="271"/>
    </row>
    <row r="57" s="1" customFormat="1" ht="15" customHeight="1">
      <c r="B57" s="269"/>
      <c r="C57" s="273" t="s">
        <v>912</v>
      </c>
      <c r="D57" s="273"/>
      <c r="E57" s="273"/>
      <c r="F57" s="273"/>
      <c r="G57" s="273"/>
      <c r="H57" s="273"/>
      <c r="I57" s="273"/>
      <c r="J57" s="273"/>
      <c r="K57" s="271"/>
    </row>
    <row r="58" s="1" customFormat="1" ht="15" customHeight="1">
      <c r="B58" s="269"/>
      <c r="C58" s="275"/>
      <c r="D58" s="273" t="s">
        <v>913</v>
      </c>
      <c r="E58" s="273"/>
      <c r="F58" s="273"/>
      <c r="G58" s="273"/>
      <c r="H58" s="273"/>
      <c r="I58" s="273"/>
      <c r="J58" s="273"/>
      <c r="K58" s="271"/>
    </row>
    <row r="59" s="1" customFormat="1" ht="15" customHeight="1">
      <c r="B59" s="269"/>
      <c r="C59" s="275"/>
      <c r="D59" s="273" t="s">
        <v>914</v>
      </c>
      <c r="E59" s="273"/>
      <c r="F59" s="273"/>
      <c r="G59" s="273"/>
      <c r="H59" s="273"/>
      <c r="I59" s="273"/>
      <c r="J59" s="273"/>
      <c r="K59" s="271"/>
    </row>
    <row r="60" s="1" customFormat="1" ht="15" customHeight="1">
      <c r="B60" s="269"/>
      <c r="C60" s="275"/>
      <c r="D60" s="273" t="s">
        <v>915</v>
      </c>
      <c r="E60" s="273"/>
      <c r="F60" s="273"/>
      <c r="G60" s="273"/>
      <c r="H60" s="273"/>
      <c r="I60" s="273"/>
      <c r="J60" s="273"/>
      <c r="K60" s="271"/>
    </row>
    <row r="61" s="1" customFormat="1" ht="15" customHeight="1">
      <c r="B61" s="269"/>
      <c r="C61" s="275"/>
      <c r="D61" s="273" t="s">
        <v>916</v>
      </c>
      <c r="E61" s="273"/>
      <c r="F61" s="273"/>
      <c r="G61" s="273"/>
      <c r="H61" s="273"/>
      <c r="I61" s="273"/>
      <c r="J61" s="273"/>
      <c r="K61" s="271"/>
    </row>
    <row r="62" s="1" customFormat="1" ht="15" customHeight="1">
      <c r="B62" s="269"/>
      <c r="C62" s="275"/>
      <c r="D62" s="278" t="s">
        <v>917</v>
      </c>
      <c r="E62" s="278"/>
      <c r="F62" s="278"/>
      <c r="G62" s="278"/>
      <c r="H62" s="278"/>
      <c r="I62" s="278"/>
      <c r="J62" s="278"/>
      <c r="K62" s="271"/>
    </row>
    <row r="63" s="1" customFormat="1" ht="15" customHeight="1">
      <c r="B63" s="269"/>
      <c r="C63" s="275"/>
      <c r="D63" s="273" t="s">
        <v>918</v>
      </c>
      <c r="E63" s="273"/>
      <c r="F63" s="273"/>
      <c r="G63" s="273"/>
      <c r="H63" s="273"/>
      <c r="I63" s="273"/>
      <c r="J63" s="273"/>
      <c r="K63" s="271"/>
    </row>
    <row r="64" s="1" customFormat="1" ht="12.75" customHeight="1">
      <c r="B64" s="269"/>
      <c r="C64" s="275"/>
      <c r="D64" s="275"/>
      <c r="E64" s="279"/>
      <c r="F64" s="275"/>
      <c r="G64" s="275"/>
      <c r="H64" s="275"/>
      <c r="I64" s="275"/>
      <c r="J64" s="275"/>
      <c r="K64" s="271"/>
    </row>
    <row r="65" s="1" customFormat="1" ht="15" customHeight="1">
      <c r="B65" s="269"/>
      <c r="C65" s="275"/>
      <c r="D65" s="273" t="s">
        <v>919</v>
      </c>
      <c r="E65" s="273"/>
      <c r="F65" s="273"/>
      <c r="G65" s="273"/>
      <c r="H65" s="273"/>
      <c r="I65" s="273"/>
      <c r="J65" s="273"/>
      <c r="K65" s="271"/>
    </row>
    <row r="66" s="1" customFormat="1" ht="15" customHeight="1">
      <c r="B66" s="269"/>
      <c r="C66" s="275"/>
      <c r="D66" s="278" t="s">
        <v>920</v>
      </c>
      <c r="E66" s="278"/>
      <c r="F66" s="278"/>
      <c r="G66" s="278"/>
      <c r="H66" s="278"/>
      <c r="I66" s="278"/>
      <c r="J66" s="278"/>
      <c r="K66" s="271"/>
    </row>
    <row r="67" s="1" customFormat="1" ht="15" customHeight="1">
      <c r="B67" s="269"/>
      <c r="C67" s="275"/>
      <c r="D67" s="273" t="s">
        <v>921</v>
      </c>
      <c r="E67" s="273"/>
      <c r="F67" s="273"/>
      <c r="G67" s="273"/>
      <c r="H67" s="273"/>
      <c r="I67" s="273"/>
      <c r="J67" s="273"/>
      <c r="K67" s="271"/>
    </row>
    <row r="68" s="1" customFormat="1" ht="15" customHeight="1">
      <c r="B68" s="269"/>
      <c r="C68" s="275"/>
      <c r="D68" s="273" t="s">
        <v>922</v>
      </c>
      <c r="E68" s="273"/>
      <c r="F68" s="273"/>
      <c r="G68" s="273"/>
      <c r="H68" s="273"/>
      <c r="I68" s="273"/>
      <c r="J68" s="273"/>
      <c r="K68" s="271"/>
    </row>
    <row r="69" s="1" customFormat="1" ht="15" customHeight="1">
      <c r="B69" s="269"/>
      <c r="C69" s="275"/>
      <c r="D69" s="273" t="s">
        <v>923</v>
      </c>
      <c r="E69" s="273"/>
      <c r="F69" s="273"/>
      <c r="G69" s="273"/>
      <c r="H69" s="273"/>
      <c r="I69" s="273"/>
      <c r="J69" s="273"/>
      <c r="K69" s="271"/>
    </row>
    <row r="70" s="1" customFormat="1" ht="15" customHeight="1">
      <c r="B70" s="269"/>
      <c r="C70" s="275"/>
      <c r="D70" s="273" t="s">
        <v>924</v>
      </c>
      <c r="E70" s="273"/>
      <c r="F70" s="273"/>
      <c r="G70" s="273"/>
      <c r="H70" s="273"/>
      <c r="I70" s="273"/>
      <c r="J70" s="273"/>
      <c r="K70" s="271"/>
    </row>
    <row r="71" s="1" customFormat="1" ht="12.75" customHeight="1">
      <c r="B71" s="280"/>
      <c r="C71" s="281"/>
      <c r="D71" s="281"/>
      <c r="E71" s="281"/>
      <c r="F71" s="281"/>
      <c r="G71" s="281"/>
      <c r="H71" s="281"/>
      <c r="I71" s="281"/>
      <c r="J71" s="281"/>
      <c r="K71" s="282"/>
    </row>
    <row r="72" s="1" customFormat="1" ht="18.75" customHeight="1">
      <c r="B72" s="283"/>
      <c r="C72" s="283"/>
      <c r="D72" s="283"/>
      <c r="E72" s="283"/>
      <c r="F72" s="283"/>
      <c r="G72" s="283"/>
      <c r="H72" s="283"/>
      <c r="I72" s="283"/>
      <c r="J72" s="283"/>
      <c r="K72" s="284"/>
    </row>
    <row r="73" s="1" customFormat="1" ht="18.75" customHeight="1">
      <c r="B73" s="284"/>
      <c r="C73" s="284"/>
      <c r="D73" s="284"/>
      <c r="E73" s="284"/>
      <c r="F73" s="284"/>
      <c r="G73" s="284"/>
      <c r="H73" s="284"/>
      <c r="I73" s="284"/>
      <c r="J73" s="284"/>
      <c r="K73" s="284"/>
    </row>
    <row r="74" s="1" customFormat="1" ht="7.5" customHeight="1">
      <c r="B74" s="285"/>
      <c r="C74" s="286"/>
      <c r="D74" s="286"/>
      <c r="E74" s="286"/>
      <c r="F74" s="286"/>
      <c r="G74" s="286"/>
      <c r="H74" s="286"/>
      <c r="I74" s="286"/>
      <c r="J74" s="286"/>
      <c r="K74" s="287"/>
    </row>
    <row r="75" s="1" customFormat="1" ht="45" customHeight="1">
      <c r="B75" s="288"/>
      <c r="C75" s="289" t="s">
        <v>925</v>
      </c>
      <c r="D75" s="289"/>
      <c r="E75" s="289"/>
      <c r="F75" s="289"/>
      <c r="G75" s="289"/>
      <c r="H75" s="289"/>
      <c r="I75" s="289"/>
      <c r="J75" s="289"/>
      <c r="K75" s="290"/>
    </row>
    <row r="76" s="1" customFormat="1" ht="17.25" customHeight="1">
      <c r="B76" s="288"/>
      <c r="C76" s="291" t="s">
        <v>926</v>
      </c>
      <c r="D76" s="291"/>
      <c r="E76" s="291"/>
      <c r="F76" s="291" t="s">
        <v>927</v>
      </c>
      <c r="G76" s="292"/>
      <c r="H76" s="291" t="s">
        <v>54</v>
      </c>
      <c r="I76" s="291" t="s">
        <v>57</v>
      </c>
      <c r="J76" s="291" t="s">
        <v>928</v>
      </c>
      <c r="K76" s="290"/>
    </row>
    <row r="77" s="1" customFormat="1" ht="17.25" customHeight="1">
      <c r="B77" s="288"/>
      <c r="C77" s="293" t="s">
        <v>929</v>
      </c>
      <c r="D77" s="293"/>
      <c r="E77" s="293"/>
      <c r="F77" s="294" t="s">
        <v>930</v>
      </c>
      <c r="G77" s="295"/>
      <c r="H77" s="293"/>
      <c r="I77" s="293"/>
      <c r="J77" s="293" t="s">
        <v>931</v>
      </c>
      <c r="K77" s="290"/>
    </row>
    <row r="78" s="1" customFormat="1" ht="5.25" customHeight="1">
      <c r="B78" s="288"/>
      <c r="C78" s="296"/>
      <c r="D78" s="296"/>
      <c r="E78" s="296"/>
      <c r="F78" s="296"/>
      <c r="G78" s="297"/>
      <c r="H78" s="296"/>
      <c r="I78" s="296"/>
      <c r="J78" s="296"/>
      <c r="K78" s="290"/>
    </row>
    <row r="79" s="1" customFormat="1" ht="15" customHeight="1">
      <c r="B79" s="288"/>
      <c r="C79" s="276" t="s">
        <v>53</v>
      </c>
      <c r="D79" s="298"/>
      <c r="E79" s="298"/>
      <c r="F79" s="299" t="s">
        <v>932</v>
      </c>
      <c r="G79" s="300"/>
      <c r="H79" s="276" t="s">
        <v>933</v>
      </c>
      <c r="I79" s="276" t="s">
        <v>934</v>
      </c>
      <c r="J79" s="276">
        <v>20</v>
      </c>
      <c r="K79" s="290"/>
    </row>
    <row r="80" s="1" customFormat="1" ht="15" customHeight="1">
      <c r="B80" s="288"/>
      <c r="C80" s="276" t="s">
        <v>935</v>
      </c>
      <c r="D80" s="276"/>
      <c r="E80" s="276"/>
      <c r="F80" s="299" t="s">
        <v>932</v>
      </c>
      <c r="G80" s="300"/>
      <c r="H80" s="276" t="s">
        <v>936</v>
      </c>
      <c r="I80" s="276" t="s">
        <v>934</v>
      </c>
      <c r="J80" s="276">
        <v>120</v>
      </c>
      <c r="K80" s="290"/>
    </row>
    <row r="81" s="1" customFormat="1" ht="15" customHeight="1">
      <c r="B81" s="301"/>
      <c r="C81" s="276" t="s">
        <v>937</v>
      </c>
      <c r="D81" s="276"/>
      <c r="E81" s="276"/>
      <c r="F81" s="299" t="s">
        <v>938</v>
      </c>
      <c r="G81" s="300"/>
      <c r="H81" s="276" t="s">
        <v>939</v>
      </c>
      <c r="I81" s="276" t="s">
        <v>934</v>
      </c>
      <c r="J81" s="276">
        <v>50</v>
      </c>
      <c r="K81" s="290"/>
    </row>
    <row r="82" s="1" customFormat="1" ht="15" customHeight="1">
      <c r="B82" s="301"/>
      <c r="C82" s="276" t="s">
        <v>940</v>
      </c>
      <c r="D82" s="276"/>
      <c r="E82" s="276"/>
      <c r="F82" s="299" t="s">
        <v>932</v>
      </c>
      <c r="G82" s="300"/>
      <c r="H82" s="276" t="s">
        <v>941</v>
      </c>
      <c r="I82" s="276" t="s">
        <v>942</v>
      </c>
      <c r="J82" s="276"/>
      <c r="K82" s="290"/>
    </row>
    <row r="83" s="1" customFormat="1" ht="15" customHeight="1">
      <c r="B83" s="301"/>
      <c r="C83" s="302" t="s">
        <v>943</v>
      </c>
      <c r="D83" s="302"/>
      <c r="E83" s="302"/>
      <c r="F83" s="303" t="s">
        <v>938</v>
      </c>
      <c r="G83" s="302"/>
      <c r="H83" s="302" t="s">
        <v>944</v>
      </c>
      <c r="I83" s="302" t="s">
        <v>934</v>
      </c>
      <c r="J83" s="302">
        <v>15</v>
      </c>
      <c r="K83" s="290"/>
    </row>
    <row r="84" s="1" customFormat="1" ht="15" customHeight="1">
      <c r="B84" s="301"/>
      <c r="C84" s="302" t="s">
        <v>945</v>
      </c>
      <c r="D84" s="302"/>
      <c r="E84" s="302"/>
      <c r="F84" s="303" t="s">
        <v>938</v>
      </c>
      <c r="G84" s="302"/>
      <c r="H84" s="302" t="s">
        <v>946</v>
      </c>
      <c r="I84" s="302" t="s">
        <v>934</v>
      </c>
      <c r="J84" s="302">
        <v>15</v>
      </c>
      <c r="K84" s="290"/>
    </row>
    <row r="85" s="1" customFormat="1" ht="15" customHeight="1">
      <c r="B85" s="301"/>
      <c r="C85" s="302" t="s">
        <v>947</v>
      </c>
      <c r="D85" s="302"/>
      <c r="E85" s="302"/>
      <c r="F85" s="303" t="s">
        <v>938</v>
      </c>
      <c r="G85" s="302"/>
      <c r="H85" s="302" t="s">
        <v>948</v>
      </c>
      <c r="I85" s="302" t="s">
        <v>934</v>
      </c>
      <c r="J85" s="302">
        <v>20</v>
      </c>
      <c r="K85" s="290"/>
    </row>
    <row r="86" s="1" customFormat="1" ht="15" customHeight="1">
      <c r="B86" s="301"/>
      <c r="C86" s="302" t="s">
        <v>949</v>
      </c>
      <c r="D86" s="302"/>
      <c r="E86" s="302"/>
      <c r="F86" s="303" t="s">
        <v>938</v>
      </c>
      <c r="G86" s="302"/>
      <c r="H86" s="302" t="s">
        <v>950</v>
      </c>
      <c r="I86" s="302" t="s">
        <v>934</v>
      </c>
      <c r="J86" s="302">
        <v>20</v>
      </c>
      <c r="K86" s="290"/>
    </row>
    <row r="87" s="1" customFormat="1" ht="15" customHeight="1">
      <c r="B87" s="301"/>
      <c r="C87" s="276" t="s">
        <v>951</v>
      </c>
      <c r="D87" s="276"/>
      <c r="E87" s="276"/>
      <c r="F87" s="299" t="s">
        <v>938</v>
      </c>
      <c r="G87" s="300"/>
      <c r="H87" s="276" t="s">
        <v>952</v>
      </c>
      <c r="I87" s="276" t="s">
        <v>934</v>
      </c>
      <c r="J87" s="276">
        <v>50</v>
      </c>
      <c r="K87" s="290"/>
    </row>
    <row r="88" s="1" customFormat="1" ht="15" customHeight="1">
      <c r="B88" s="301"/>
      <c r="C88" s="276" t="s">
        <v>953</v>
      </c>
      <c r="D88" s="276"/>
      <c r="E88" s="276"/>
      <c r="F88" s="299" t="s">
        <v>938</v>
      </c>
      <c r="G88" s="300"/>
      <c r="H88" s="276" t="s">
        <v>954</v>
      </c>
      <c r="I88" s="276" t="s">
        <v>934</v>
      </c>
      <c r="J88" s="276">
        <v>20</v>
      </c>
      <c r="K88" s="290"/>
    </row>
    <row r="89" s="1" customFormat="1" ht="15" customHeight="1">
      <c r="B89" s="301"/>
      <c r="C89" s="276" t="s">
        <v>955</v>
      </c>
      <c r="D89" s="276"/>
      <c r="E89" s="276"/>
      <c r="F89" s="299" t="s">
        <v>938</v>
      </c>
      <c r="G89" s="300"/>
      <c r="H89" s="276" t="s">
        <v>956</v>
      </c>
      <c r="I89" s="276" t="s">
        <v>934</v>
      </c>
      <c r="J89" s="276">
        <v>20</v>
      </c>
      <c r="K89" s="290"/>
    </row>
    <row r="90" s="1" customFormat="1" ht="15" customHeight="1">
      <c r="B90" s="301"/>
      <c r="C90" s="276" t="s">
        <v>957</v>
      </c>
      <c r="D90" s="276"/>
      <c r="E90" s="276"/>
      <c r="F90" s="299" t="s">
        <v>938</v>
      </c>
      <c r="G90" s="300"/>
      <c r="H90" s="276" t="s">
        <v>958</v>
      </c>
      <c r="I90" s="276" t="s">
        <v>934</v>
      </c>
      <c r="J90" s="276">
        <v>50</v>
      </c>
      <c r="K90" s="290"/>
    </row>
    <row r="91" s="1" customFormat="1" ht="15" customHeight="1">
      <c r="B91" s="301"/>
      <c r="C91" s="276" t="s">
        <v>959</v>
      </c>
      <c r="D91" s="276"/>
      <c r="E91" s="276"/>
      <c r="F91" s="299" t="s">
        <v>938</v>
      </c>
      <c r="G91" s="300"/>
      <c r="H91" s="276" t="s">
        <v>959</v>
      </c>
      <c r="I91" s="276" t="s">
        <v>934</v>
      </c>
      <c r="J91" s="276">
        <v>50</v>
      </c>
      <c r="K91" s="290"/>
    </row>
    <row r="92" s="1" customFormat="1" ht="15" customHeight="1">
      <c r="B92" s="301"/>
      <c r="C92" s="276" t="s">
        <v>960</v>
      </c>
      <c r="D92" s="276"/>
      <c r="E92" s="276"/>
      <c r="F92" s="299" t="s">
        <v>938</v>
      </c>
      <c r="G92" s="300"/>
      <c r="H92" s="276" t="s">
        <v>961</v>
      </c>
      <c r="I92" s="276" t="s">
        <v>934</v>
      </c>
      <c r="J92" s="276">
        <v>255</v>
      </c>
      <c r="K92" s="290"/>
    </row>
    <row r="93" s="1" customFormat="1" ht="15" customHeight="1">
      <c r="B93" s="301"/>
      <c r="C93" s="276" t="s">
        <v>962</v>
      </c>
      <c r="D93" s="276"/>
      <c r="E93" s="276"/>
      <c r="F93" s="299" t="s">
        <v>932</v>
      </c>
      <c r="G93" s="300"/>
      <c r="H93" s="276" t="s">
        <v>963</v>
      </c>
      <c r="I93" s="276" t="s">
        <v>964</v>
      </c>
      <c r="J93" s="276"/>
      <c r="K93" s="290"/>
    </row>
    <row r="94" s="1" customFormat="1" ht="15" customHeight="1">
      <c r="B94" s="301"/>
      <c r="C94" s="276" t="s">
        <v>965</v>
      </c>
      <c r="D94" s="276"/>
      <c r="E94" s="276"/>
      <c r="F94" s="299" t="s">
        <v>932</v>
      </c>
      <c r="G94" s="300"/>
      <c r="H94" s="276" t="s">
        <v>966</v>
      </c>
      <c r="I94" s="276" t="s">
        <v>967</v>
      </c>
      <c r="J94" s="276"/>
      <c r="K94" s="290"/>
    </row>
    <row r="95" s="1" customFormat="1" ht="15" customHeight="1">
      <c r="B95" s="301"/>
      <c r="C95" s="276" t="s">
        <v>968</v>
      </c>
      <c r="D95" s="276"/>
      <c r="E95" s="276"/>
      <c r="F95" s="299" t="s">
        <v>932</v>
      </c>
      <c r="G95" s="300"/>
      <c r="H95" s="276" t="s">
        <v>968</v>
      </c>
      <c r="I95" s="276" t="s">
        <v>967</v>
      </c>
      <c r="J95" s="276"/>
      <c r="K95" s="290"/>
    </row>
    <row r="96" s="1" customFormat="1" ht="15" customHeight="1">
      <c r="B96" s="301"/>
      <c r="C96" s="276" t="s">
        <v>38</v>
      </c>
      <c r="D96" s="276"/>
      <c r="E96" s="276"/>
      <c r="F96" s="299" t="s">
        <v>932</v>
      </c>
      <c r="G96" s="300"/>
      <c r="H96" s="276" t="s">
        <v>969</v>
      </c>
      <c r="I96" s="276" t="s">
        <v>967</v>
      </c>
      <c r="J96" s="276"/>
      <c r="K96" s="290"/>
    </row>
    <row r="97" s="1" customFormat="1" ht="15" customHeight="1">
      <c r="B97" s="301"/>
      <c r="C97" s="276" t="s">
        <v>48</v>
      </c>
      <c r="D97" s="276"/>
      <c r="E97" s="276"/>
      <c r="F97" s="299" t="s">
        <v>932</v>
      </c>
      <c r="G97" s="300"/>
      <c r="H97" s="276" t="s">
        <v>970</v>
      </c>
      <c r="I97" s="276" t="s">
        <v>967</v>
      </c>
      <c r="J97" s="276"/>
      <c r="K97" s="290"/>
    </row>
    <row r="98" s="1" customFormat="1" ht="15" customHeight="1">
      <c r="B98" s="304"/>
      <c r="C98" s="305"/>
      <c r="D98" s="305"/>
      <c r="E98" s="305"/>
      <c r="F98" s="305"/>
      <c r="G98" s="305"/>
      <c r="H98" s="305"/>
      <c r="I98" s="305"/>
      <c r="J98" s="305"/>
      <c r="K98" s="306"/>
    </row>
    <row r="99" s="1" customFormat="1" ht="18.75" customHeight="1">
      <c r="B99" s="307"/>
      <c r="C99" s="308"/>
      <c r="D99" s="308"/>
      <c r="E99" s="308"/>
      <c r="F99" s="308"/>
      <c r="G99" s="308"/>
      <c r="H99" s="308"/>
      <c r="I99" s="308"/>
      <c r="J99" s="308"/>
      <c r="K99" s="307"/>
    </row>
    <row r="100" s="1" customFormat="1" ht="18.75" customHeight="1"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</row>
    <row r="101" s="1" customFormat="1" ht="7.5" customHeight="1">
      <c r="B101" s="285"/>
      <c r="C101" s="286"/>
      <c r="D101" s="286"/>
      <c r="E101" s="286"/>
      <c r="F101" s="286"/>
      <c r="G101" s="286"/>
      <c r="H101" s="286"/>
      <c r="I101" s="286"/>
      <c r="J101" s="286"/>
      <c r="K101" s="287"/>
    </row>
    <row r="102" s="1" customFormat="1" ht="45" customHeight="1">
      <c r="B102" s="288"/>
      <c r="C102" s="289" t="s">
        <v>971</v>
      </c>
      <c r="D102" s="289"/>
      <c r="E102" s="289"/>
      <c r="F102" s="289"/>
      <c r="G102" s="289"/>
      <c r="H102" s="289"/>
      <c r="I102" s="289"/>
      <c r="J102" s="289"/>
      <c r="K102" s="290"/>
    </row>
    <row r="103" s="1" customFormat="1" ht="17.25" customHeight="1">
      <c r="B103" s="288"/>
      <c r="C103" s="291" t="s">
        <v>926</v>
      </c>
      <c r="D103" s="291"/>
      <c r="E103" s="291"/>
      <c r="F103" s="291" t="s">
        <v>927</v>
      </c>
      <c r="G103" s="292"/>
      <c r="H103" s="291" t="s">
        <v>54</v>
      </c>
      <c r="I103" s="291" t="s">
        <v>57</v>
      </c>
      <c r="J103" s="291" t="s">
        <v>928</v>
      </c>
      <c r="K103" s="290"/>
    </row>
    <row r="104" s="1" customFormat="1" ht="17.25" customHeight="1">
      <c r="B104" s="288"/>
      <c r="C104" s="293" t="s">
        <v>929</v>
      </c>
      <c r="D104" s="293"/>
      <c r="E104" s="293"/>
      <c r="F104" s="294" t="s">
        <v>930</v>
      </c>
      <c r="G104" s="295"/>
      <c r="H104" s="293"/>
      <c r="I104" s="293"/>
      <c r="J104" s="293" t="s">
        <v>931</v>
      </c>
      <c r="K104" s="290"/>
    </row>
    <row r="105" s="1" customFormat="1" ht="5.25" customHeight="1">
      <c r="B105" s="288"/>
      <c r="C105" s="291"/>
      <c r="D105" s="291"/>
      <c r="E105" s="291"/>
      <c r="F105" s="291"/>
      <c r="G105" s="309"/>
      <c r="H105" s="291"/>
      <c r="I105" s="291"/>
      <c r="J105" s="291"/>
      <c r="K105" s="290"/>
    </row>
    <row r="106" s="1" customFormat="1" ht="15" customHeight="1">
      <c r="B106" s="288"/>
      <c r="C106" s="276" t="s">
        <v>53</v>
      </c>
      <c r="D106" s="298"/>
      <c r="E106" s="298"/>
      <c r="F106" s="299" t="s">
        <v>932</v>
      </c>
      <c r="G106" s="276"/>
      <c r="H106" s="276" t="s">
        <v>972</v>
      </c>
      <c r="I106" s="276" t="s">
        <v>934</v>
      </c>
      <c r="J106" s="276">
        <v>20</v>
      </c>
      <c r="K106" s="290"/>
    </row>
    <row r="107" s="1" customFormat="1" ht="15" customHeight="1">
      <c r="B107" s="288"/>
      <c r="C107" s="276" t="s">
        <v>935</v>
      </c>
      <c r="D107" s="276"/>
      <c r="E107" s="276"/>
      <c r="F107" s="299" t="s">
        <v>932</v>
      </c>
      <c r="G107" s="276"/>
      <c r="H107" s="276" t="s">
        <v>972</v>
      </c>
      <c r="I107" s="276" t="s">
        <v>934</v>
      </c>
      <c r="J107" s="276">
        <v>120</v>
      </c>
      <c r="K107" s="290"/>
    </row>
    <row r="108" s="1" customFormat="1" ht="15" customHeight="1">
      <c r="B108" s="301"/>
      <c r="C108" s="276" t="s">
        <v>937</v>
      </c>
      <c r="D108" s="276"/>
      <c r="E108" s="276"/>
      <c r="F108" s="299" t="s">
        <v>938</v>
      </c>
      <c r="G108" s="276"/>
      <c r="H108" s="276" t="s">
        <v>972</v>
      </c>
      <c r="I108" s="276" t="s">
        <v>934</v>
      </c>
      <c r="J108" s="276">
        <v>50</v>
      </c>
      <c r="K108" s="290"/>
    </row>
    <row r="109" s="1" customFormat="1" ht="15" customHeight="1">
      <c r="B109" s="301"/>
      <c r="C109" s="276" t="s">
        <v>940</v>
      </c>
      <c r="D109" s="276"/>
      <c r="E109" s="276"/>
      <c r="F109" s="299" t="s">
        <v>932</v>
      </c>
      <c r="G109" s="276"/>
      <c r="H109" s="276" t="s">
        <v>972</v>
      </c>
      <c r="I109" s="276" t="s">
        <v>942</v>
      </c>
      <c r="J109" s="276"/>
      <c r="K109" s="290"/>
    </row>
    <row r="110" s="1" customFormat="1" ht="15" customHeight="1">
      <c r="B110" s="301"/>
      <c r="C110" s="276" t="s">
        <v>951</v>
      </c>
      <c r="D110" s="276"/>
      <c r="E110" s="276"/>
      <c r="F110" s="299" t="s">
        <v>938</v>
      </c>
      <c r="G110" s="276"/>
      <c r="H110" s="276" t="s">
        <v>972</v>
      </c>
      <c r="I110" s="276" t="s">
        <v>934</v>
      </c>
      <c r="J110" s="276">
        <v>50</v>
      </c>
      <c r="K110" s="290"/>
    </row>
    <row r="111" s="1" customFormat="1" ht="15" customHeight="1">
      <c r="B111" s="301"/>
      <c r="C111" s="276" t="s">
        <v>959</v>
      </c>
      <c r="D111" s="276"/>
      <c r="E111" s="276"/>
      <c r="F111" s="299" t="s">
        <v>938</v>
      </c>
      <c r="G111" s="276"/>
      <c r="H111" s="276" t="s">
        <v>972</v>
      </c>
      <c r="I111" s="276" t="s">
        <v>934</v>
      </c>
      <c r="J111" s="276">
        <v>50</v>
      </c>
      <c r="K111" s="290"/>
    </row>
    <row r="112" s="1" customFormat="1" ht="15" customHeight="1">
      <c r="B112" s="301"/>
      <c r="C112" s="276" t="s">
        <v>957</v>
      </c>
      <c r="D112" s="276"/>
      <c r="E112" s="276"/>
      <c r="F112" s="299" t="s">
        <v>938</v>
      </c>
      <c r="G112" s="276"/>
      <c r="H112" s="276" t="s">
        <v>972</v>
      </c>
      <c r="I112" s="276" t="s">
        <v>934</v>
      </c>
      <c r="J112" s="276">
        <v>50</v>
      </c>
      <c r="K112" s="290"/>
    </row>
    <row r="113" s="1" customFormat="1" ht="15" customHeight="1">
      <c r="B113" s="301"/>
      <c r="C113" s="276" t="s">
        <v>53</v>
      </c>
      <c r="D113" s="276"/>
      <c r="E113" s="276"/>
      <c r="F113" s="299" t="s">
        <v>932</v>
      </c>
      <c r="G113" s="276"/>
      <c r="H113" s="276" t="s">
        <v>973</v>
      </c>
      <c r="I113" s="276" t="s">
        <v>934</v>
      </c>
      <c r="J113" s="276">
        <v>20</v>
      </c>
      <c r="K113" s="290"/>
    </row>
    <row r="114" s="1" customFormat="1" ht="15" customHeight="1">
      <c r="B114" s="301"/>
      <c r="C114" s="276" t="s">
        <v>974</v>
      </c>
      <c r="D114" s="276"/>
      <c r="E114" s="276"/>
      <c r="F114" s="299" t="s">
        <v>932</v>
      </c>
      <c r="G114" s="276"/>
      <c r="H114" s="276" t="s">
        <v>975</v>
      </c>
      <c r="I114" s="276" t="s">
        <v>934</v>
      </c>
      <c r="J114" s="276">
        <v>120</v>
      </c>
      <c r="K114" s="290"/>
    </row>
    <row r="115" s="1" customFormat="1" ht="15" customHeight="1">
      <c r="B115" s="301"/>
      <c r="C115" s="276" t="s">
        <v>38</v>
      </c>
      <c r="D115" s="276"/>
      <c r="E115" s="276"/>
      <c r="F115" s="299" t="s">
        <v>932</v>
      </c>
      <c r="G115" s="276"/>
      <c r="H115" s="276" t="s">
        <v>976</v>
      </c>
      <c r="I115" s="276" t="s">
        <v>967</v>
      </c>
      <c r="J115" s="276"/>
      <c r="K115" s="290"/>
    </row>
    <row r="116" s="1" customFormat="1" ht="15" customHeight="1">
      <c r="B116" s="301"/>
      <c r="C116" s="276" t="s">
        <v>48</v>
      </c>
      <c r="D116" s="276"/>
      <c r="E116" s="276"/>
      <c r="F116" s="299" t="s">
        <v>932</v>
      </c>
      <c r="G116" s="276"/>
      <c r="H116" s="276" t="s">
        <v>977</v>
      </c>
      <c r="I116" s="276" t="s">
        <v>967</v>
      </c>
      <c r="J116" s="276"/>
      <c r="K116" s="290"/>
    </row>
    <row r="117" s="1" customFormat="1" ht="15" customHeight="1">
      <c r="B117" s="301"/>
      <c r="C117" s="276" t="s">
        <v>57</v>
      </c>
      <c r="D117" s="276"/>
      <c r="E117" s="276"/>
      <c r="F117" s="299" t="s">
        <v>932</v>
      </c>
      <c r="G117" s="276"/>
      <c r="H117" s="276" t="s">
        <v>978</v>
      </c>
      <c r="I117" s="276" t="s">
        <v>979</v>
      </c>
      <c r="J117" s="276"/>
      <c r="K117" s="290"/>
    </row>
    <row r="118" s="1" customFormat="1" ht="15" customHeight="1">
      <c r="B118" s="304"/>
      <c r="C118" s="310"/>
      <c r="D118" s="310"/>
      <c r="E118" s="310"/>
      <c r="F118" s="310"/>
      <c r="G118" s="310"/>
      <c r="H118" s="310"/>
      <c r="I118" s="310"/>
      <c r="J118" s="310"/>
      <c r="K118" s="306"/>
    </row>
    <row r="119" s="1" customFormat="1" ht="18.75" customHeight="1">
      <c r="B119" s="311"/>
      <c r="C119" s="312"/>
      <c r="D119" s="312"/>
      <c r="E119" s="312"/>
      <c r="F119" s="313"/>
      <c r="G119" s="312"/>
      <c r="H119" s="312"/>
      <c r="I119" s="312"/>
      <c r="J119" s="312"/>
      <c r="K119" s="311"/>
    </row>
    <row r="120" s="1" customFormat="1" ht="18.75" customHeight="1"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</row>
    <row r="121" s="1" customFormat="1" ht="7.5" customHeight="1">
      <c r="B121" s="314"/>
      <c r="C121" s="315"/>
      <c r="D121" s="315"/>
      <c r="E121" s="315"/>
      <c r="F121" s="315"/>
      <c r="G121" s="315"/>
      <c r="H121" s="315"/>
      <c r="I121" s="315"/>
      <c r="J121" s="315"/>
      <c r="K121" s="316"/>
    </row>
    <row r="122" s="1" customFormat="1" ht="45" customHeight="1">
      <c r="B122" s="317"/>
      <c r="C122" s="267" t="s">
        <v>980</v>
      </c>
      <c r="D122" s="267"/>
      <c r="E122" s="267"/>
      <c r="F122" s="267"/>
      <c r="G122" s="267"/>
      <c r="H122" s="267"/>
      <c r="I122" s="267"/>
      <c r="J122" s="267"/>
      <c r="K122" s="318"/>
    </row>
    <row r="123" s="1" customFormat="1" ht="17.25" customHeight="1">
      <c r="B123" s="319"/>
      <c r="C123" s="291" t="s">
        <v>926</v>
      </c>
      <c r="D123" s="291"/>
      <c r="E123" s="291"/>
      <c r="F123" s="291" t="s">
        <v>927</v>
      </c>
      <c r="G123" s="292"/>
      <c r="H123" s="291" t="s">
        <v>54</v>
      </c>
      <c r="I123" s="291" t="s">
        <v>57</v>
      </c>
      <c r="J123" s="291" t="s">
        <v>928</v>
      </c>
      <c r="K123" s="320"/>
    </row>
    <row r="124" s="1" customFormat="1" ht="17.25" customHeight="1">
      <c r="B124" s="319"/>
      <c r="C124" s="293" t="s">
        <v>929</v>
      </c>
      <c r="D124" s="293"/>
      <c r="E124" s="293"/>
      <c r="F124" s="294" t="s">
        <v>930</v>
      </c>
      <c r="G124" s="295"/>
      <c r="H124" s="293"/>
      <c r="I124" s="293"/>
      <c r="J124" s="293" t="s">
        <v>931</v>
      </c>
      <c r="K124" s="320"/>
    </row>
    <row r="125" s="1" customFormat="1" ht="5.25" customHeight="1">
      <c r="B125" s="321"/>
      <c r="C125" s="296"/>
      <c r="D125" s="296"/>
      <c r="E125" s="296"/>
      <c r="F125" s="296"/>
      <c r="G125" s="322"/>
      <c r="H125" s="296"/>
      <c r="I125" s="296"/>
      <c r="J125" s="296"/>
      <c r="K125" s="323"/>
    </row>
    <row r="126" s="1" customFormat="1" ht="15" customHeight="1">
      <c r="B126" s="321"/>
      <c r="C126" s="276" t="s">
        <v>935</v>
      </c>
      <c r="D126" s="298"/>
      <c r="E126" s="298"/>
      <c r="F126" s="299" t="s">
        <v>932</v>
      </c>
      <c r="G126" s="276"/>
      <c r="H126" s="276" t="s">
        <v>972</v>
      </c>
      <c r="I126" s="276" t="s">
        <v>934</v>
      </c>
      <c r="J126" s="276">
        <v>120</v>
      </c>
      <c r="K126" s="324"/>
    </row>
    <row r="127" s="1" customFormat="1" ht="15" customHeight="1">
      <c r="B127" s="321"/>
      <c r="C127" s="276" t="s">
        <v>981</v>
      </c>
      <c r="D127" s="276"/>
      <c r="E127" s="276"/>
      <c r="F127" s="299" t="s">
        <v>932</v>
      </c>
      <c r="G127" s="276"/>
      <c r="H127" s="276" t="s">
        <v>982</v>
      </c>
      <c r="I127" s="276" t="s">
        <v>934</v>
      </c>
      <c r="J127" s="276" t="s">
        <v>983</v>
      </c>
      <c r="K127" s="324"/>
    </row>
    <row r="128" s="1" customFormat="1" ht="15" customHeight="1">
      <c r="B128" s="321"/>
      <c r="C128" s="276" t="s">
        <v>880</v>
      </c>
      <c r="D128" s="276"/>
      <c r="E128" s="276"/>
      <c r="F128" s="299" t="s">
        <v>932</v>
      </c>
      <c r="G128" s="276"/>
      <c r="H128" s="276" t="s">
        <v>984</v>
      </c>
      <c r="I128" s="276" t="s">
        <v>934</v>
      </c>
      <c r="J128" s="276" t="s">
        <v>983</v>
      </c>
      <c r="K128" s="324"/>
    </row>
    <row r="129" s="1" customFormat="1" ht="15" customHeight="1">
      <c r="B129" s="321"/>
      <c r="C129" s="276" t="s">
        <v>943</v>
      </c>
      <c r="D129" s="276"/>
      <c r="E129" s="276"/>
      <c r="F129" s="299" t="s">
        <v>938</v>
      </c>
      <c r="G129" s="276"/>
      <c r="H129" s="276" t="s">
        <v>944</v>
      </c>
      <c r="I129" s="276" t="s">
        <v>934</v>
      </c>
      <c r="J129" s="276">
        <v>15</v>
      </c>
      <c r="K129" s="324"/>
    </row>
    <row r="130" s="1" customFormat="1" ht="15" customHeight="1">
      <c r="B130" s="321"/>
      <c r="C130" s="302" t="s">
        <v>945</v>
      </c>
      <c r="D130" s="302"/>
      <c r="E130" s="302"/>
      <c r="F130" s="303" t="s">
        <v>938</v>
      </c>
      <c r="G130" s="302"/>
      <c r="H130" s="302" t="s">
        <v>946</v>
      </c>
      <c r="I130" s="302" t="s">
        <v>934</v>
      </c>
      <c r="J130" s="302">
        <v>15</v>
      </c>
      <c r="K130" s="324"/>
    </row>
    <row r="131" s="1" customFormat="1" ht="15" customHeight="1">
      <c r="B131" s="321"/>
      <c r="C131" s="302" t="s">
        <v>947</v>
      </c>
      <c r="D131" s="302"/>
      <c r="E131" s="302"/>
      <c r="F131" s="303" t="s">
        <v>938</v>
      </c>
      <c r="G131" s="302"/>
      <c r="H131" s="302" t="s">
        <v>948</v>
      </c>
      <c r="I131" s="302" t="s">
        <v>934</v>
      </c>
      <c r="J131" s="302">
        <v>20</v>
      </c>
      <c r="K131" s="324"/>
    </row>
    <row r="132" s="1" customFormat="1" ht="15" customHeight="1">
      <c r="B132" s="321"/>
      <c r="C132" s="302" t="s">
        <v>949</v>
      </c>
      <c r="D132" s="302"/>
      <c r="E132" s="302"/>
      <c r="F132" s="303" t="s">
        <v>938</v>
      </c>
      <c r="G132" s="302"/>
      <c r="H132" s="302" t="s">
        <v>950</v>
      </c>
      <c r="I132" s="302" t="s">
        <v>934</v>
      </c>
      <c r="J132" s="302">
        <v>20</v>
      </c>
      <c r="K132" s="324"/>
    </row>
    <row r="133" s="1" customFormat="1" ht="15" customHeight="1">
      <c r="B133" s="321"/>
      <c r="C133" s="276" t="s">
        <v>937</v>
      </c>
      <c r="D133" s="276"/>
      <c r="E133" s="276"/>
      <c r="F133" s="299" t="s">
        <v>938</v>
      </c>
      <c r="G133" s="276"/>
      <c r="H133" s="276" t="s">
        <v>972</v>
      </c>
      <c r="I133" s="276" t="s">
        <v>934</v>
      </c>
      <c r="J133" s="276">
        <v>50</v>
      </c>
      <c r="K133" s="324"/>
    </row>
    <row r="134" s="1" customFormat="1" ht="15" customHeight="1">
      <c r="B134" s="321"/>
      <c r="C134" s="276" t="s">
        <v>951</v>
      </c>
      <c r="D134" s="276"/>
      <c r="E134" s="276"/>
      <c r="F134" s="299" t="s">
        <v>938</v>
      </c>
      <c r="G134" s="276"/>
      <c r="H134" s="276" t="s">
        <v>972</v>
      </c>
      <c r="I134" s="276" t="s">
        <v>934</v>
      </c>
      <c r="J134" s="276">
        <v>50</v>
      </c>
      <c r="K134" s="324"/>
    </row>
    <row r="135" s="1" customFormat="1" ht="15" customHeight="1">
      <c r="B135" s="321"/>
      <c r="C135" s="276" t="s">
        <v>957</v>
      </c>
      <c r="D135" s="276"/>
      <c r="E135" s="276"/>
      <c r="F135" s="299" t="s">
        <v>938</v>
      </c>
      <c r="G135" s="276"/>
      <c r="H135" s="276" t="s">
        <v>972</v>
      </c>
      <c r="I135" s="276" t="s">
        <v>934</v>
      </c>
      <c r="J135" s="276">
        <v>50</v>
      </c>
      <c r="K135" s="324"/>
    </row>
    <row r="136" s="1" customFormat="1" ht="15" customHeight="1">
      <c r="B136" s="321"/>
      <c r="C136" s="276" t="s">
        <v>959</v>
      </c>
      <c r="D136" s="276"/>
      <c r="E136" s="276"/>
      <c r="F136" s="299" t="s">
        <v>938</v>
      </c>
      <c r="G136" s="276"/>
      <c r="H136" s="276" t="s">
        <v>972</v>
      </c>
      <c r="I136" s="276" t="s">
        <v>934</v>
      </c>
      <c r="J136" s="276">
        <v>50</v>
      </c>
      <c r="K136" s="324"/>
    </row>
    <row r="137" s="1" customFormat="1" ht="15" customHeight="1">
      <c r="B137" s="321"/>
      <c r="C137" s="276" t="s">
        <v>960</v>
      </c>
      <c r="D137" s="276"/>
      <c r="E137" s="276"/>
      <c r="F137" s="299" t="s">
        <v>938</v>
      </c>
      <c r="G137" s="276"/>
      <c r="H137" s="276" t="s">
        <v>985</v>
      </c>
      <c r="I137" s="276" t="s">
        <v>934</v>
      </c>
      <c r="J137" s="276">
        <v>255</v>
      </c>
      <c r="K137" s="324"/>
    </row>
    <row r="138" s="1" customFormat="1" ht="15" customHeight="1">
      <c r="B138" s="321"/>
      <c r="C138" s="276" t="s">
        <v>962</v>
      </c>
      <c r="D138" s="276"/>
      <c r="E138" s="276"/>
      <c r="F138" s="299" t="s">
        <v>932</v>
      </c>
      <c r="G138" s="276"/>
      <c r="H138" s="276" t="s">
        <v>986</v>
      </c>
      <c r="I138" s="276" t="s">
        <v>964</v>
      </c>
      <c r="J138" s="276"/>
      <c r="K138" s="324"/>
    </row>
    <row r="139" s="1" customFormat="1" ht="15" customHeight="1">
      <c r="B139" s="321"/>
      <c r="C139" s="276" t="s">
        <v>965</v>
      </c>
      <c r="D139" s="276"/>
      <c r="E139" s="276"/>
      <c r="F139" s="299" t="s">
        <v>932</v>
      </c>
      <c r="G139" s="276"/>
      <c r="H139" s="276" t="s">
        <v>987</v>
      </c>
      <c r="I139" s="276" t="s">
        <v>967</v>
      </c>
      <c r="J139" s="276"/>
      <c r="K139" s="324"/>
    </row>
    <row r="140" s="1" customFormat="1" ht="15" customHeight="1">
      <c r="B140" s="321"/>
      <c r="C140" s="276" t="s">
        <v>968</v>
      </c>
      <c r="D140" s="276"/>
      <c r="E140" s="276"/>
      <c r="F140" s="299" t="s">
        <v>932</v>
      </c>
      <c r="G140" s="276"/>
      <c r="H140" s="276" t="s">
        <v>968</v>
      </c>
      <c r="I140" s="276" t="s">
        <v>967</v>
      </c>
      <c r="J140" s="276"/>
      <c r="K140" s="324"/>
    </row>
    <row r="141" s="1" customFormat="1" ht="15" customHeight="1">
      <c r="B141" s="321"/>
      <c r="C141" s="276" t="s">
        <v>38</v>
      </c>
      <c r="D141" s="276"/>
      <c r="E141" s="276"/>
      <c r="F141" s="299" t="s">
        <v>932</v>
      </c>
      <c r="G141" s="276"/>
      <c r="H141" s="276" t="s">
        <v>988</v>
      </c>
      <c r="I141" s="276" t="s">
        <v>967</v>
      </c>
      <c r="J141" s="276"/>
      <c r="K141" s="324"/>
    </row>
    <row r="142" s="1" customFormat="1" ht="15" customHeight="1">
      <c r="B142" s="321"/>
      <c r="C142" s="276" t="s">
        <v>989</v>
      </c>
      <c r="D142" s="276"/>
      <c r="E142" s="276"/>
      <c r="F142" s="299" t="s">
        <v>932</v>
      </c>
      <c r="G142" s="276"/>
      <c r="H142" s="276" t="s">
        <v>990</v>
      </c>
      <c r="I142" s="276" t="s">
        <v>967</v>
      </c>
      <c r="J142" s="276"/>
      <c r="K142" s="324"/>
    </row>
    <row r="143" s="1" customFormat="1" ht="15" customHeight="1">
      <c r="B143" s="325"/>
      <c r="C143" s="326"/>
      <c r="D143" s="326"/>
      <c r="E143" s="326"/>
      <c r="F143" s="326"/>
      <c r="G143" s="326"/>
      <c r="H143" s="326"/>
      <c r="I143" s="326"/>
      <c r="J143" s="326"/>
      <c r="K143" s="327"/>
    </row>
    <row r="144" s="1" customFormat="1" ht="18.75" customHeight="1">
      <c r="B144" s="312"/>
      <c r="C144" s="312"/>
      <c r="D144" s="312"/>
      <c r="E144" s="312"/>
      <c r="F144" s="313"/>
      <c r="G144" s="312"/>
      <c r="H144" s="312"/>
      <c r="I144" s="312"/>
      <c r="J144" s="312"/>
      <c r="K144" s="312"/>
    </row>
    <row r="145" s="1" customFormat="1" ht="18.75" customHeight="1"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</row>
    <row r="146" s="1" customFormat="1" ht="7.5" customHeight="1">
      <c r="B146" s="285"/>
      <c r="C146" s="286"/>
      <c r="D146" s="286"/>
      <c r="E146" s="286"/>
      <c r="F146" s="286"/>
      <c r="G146" s="286"/>
      <c r="H146" s="286"/>
      <c r="I146" s="286"/>
      <c r="J146" s="286"/>
      <c r="K146" s="287"/>
    </row>
    <row r="147" s="1" customFormat="1" ht="45" customHeight="1">
      <c r="B147" s="288"/>
      <c r="C147" s="289" t="s">
        <v>991</v>
      </c>
      <c r="D147" s="289"/>
      <c r="E147" s="289"/>
      <c r="F147" s="289"/>
      <c r="G147" s="289"/>
      <c r="H147" s="289"/>
      <c r="I147" s="289"/>
      <c r="J147" s="289"/>
      <c r="K147" s="290"/>
    </row>
    <row r="148" s="1" customFormat="1" ht="17.25" customHeight="1">
      <c r="B148" s="288"/>
      <c r="C148" s="291" t="s">
        <v>926</v>
      </c>
      <c r="D148" s="291"/>
      <c r="E148" s="291"/>
      <c r="F148" s="291" t="s">
        <v>927</v>
      </c>
      <c r="G148" s="292"/>
      <c r="H148" s="291" t="s">
        <v>54</v>
      </c>
      <c r="I148" s="291" t="s">
        <v>57</v>
      </c>
      <c r="J148" s="291" t="s">
        <v>928</v>
      </c>
      <c r="K148" s="290"/>
    </row>
    <row r="149" s="1" customFormat="1" ht="17.25" customHeight="1">
      <c r="B149" s="288"/>
      <c r="C149" s="293" t="s">
        <v>929</v>
      </c>
      <c r="D149" s="293"/>
      <c r="E149" s="293"/>
      <c r="F149" s="294" t="s">
        <v>930</v>
      </c>
      <c r="G149" s="295"/>
      <c r="H149" s="293"/>
      <c r="I149" s="293"/>
      <c r="J149" s="293" t="s">
        <v>931</v>
      </c>
      <c r="K149" s="290"/>
    </row>
    <row r="150" s="1" customFormat="1" ht="5.25" customHeight="1">
      <c r="B150" s="301"/>
      <c r="C150" s="296"/>
      <c r="D150" s="296"/>
      <c r="E150" s="296"/>
      <c r="F150" s="296"/>
      <c r="G150" s="297"/>
      <c r="H150" s="296"/>
      <c r="I150" s="296"/>
      <c r="J150" s="296"/>
      <c r="K150" s="324"/>
    </row>
    <row r="151" s="1" customFormat="1" ht="15" customHeight="1">
      <c r="B151" s="301"/>
      <c r="C151" s="328" t="s">
        <v>935</v>
      </c>
      <c r="D151" s="276"/>
      <c r="E151" s="276"/>
      <c r="F151" s="329" t="s">
        <v>932</v>
      </c>
      <c r="G151" s="276"/>
      <c r="H151" s="328" t="s">
        <v>972</v>
      </c>
      <c r="I151" s="328" t="s">
        <v>934</v>
      </c>
      <c r="J151" s="328">
        <v>120</v>
      </c>
      <c r="K151" s="324"/>
    </row>
    <row r="152" s="1" customFormat="1" ht="15" customHeight="1">
      <c r="B152" s="301"/>
      <c r="C152" s="328" t="s">
        <v>981</v>
      </c>
      <c r="D152" s="276"/>
      <c r="E152" s="276"/>
      <c r="F152" s="329" t="s">
        <v>932</v>
      </c>
      <c r="G152" s="276"/>
      <c r="H152" s="328" t="s">
        <v>992</v>
      </c>
      <c r="I152" s="328" t="s">
        <v>934</v>
      </c>
      <c r="J152" s="328" t="s">
        <v>983</v>
      </c>
      <c r="K152" s="324"/>
    </row>
    <row r="153" s="1" customFormat="1" ht="15" customHeight="1">
      <c r="B153" s="301"/>
      <c r="C153" s="328" t="s">
        <v>880</v>
      </c>
      <c r="D153" s="276"/>
      <c r="E153" s="276"/>
      <c r="F153" s="329" t="s">
        <v>932</v>
      </c>
      <c r="G153" s="276"/>
      <c r="H153" s="328" t="s">
        <v>993</v>
      </c>
      <c r="I153" s="328" t="s">
        <v>934</v>
      </c>
      <c r="J153" s="328" t="s">
        <v>983</v>
      </c>
      <c r="K153" s="324"/>
    </row>
    <row r="154" s="1" customFormat="1" ht="15" customHeight="1">
      <c r="B154" s="301"/>
      <c r="C154" s="328" t="s">
        <v>937</v>
      </c>
      <c r="D154" s="276"/>
      <c r="E154" s="276"/>
      <c r="F154" s="329" t="s">
        <v>938</v>
      </c>
      <c r="G154" s="276"/>
      <c r="H154" s="328" t="s">
        <v>972</v>
      </c>
      <c r="I154" s="328" t="s">
        <v>934</v>
      </c>
      <c r="J154" s="328">
        <v>50</v>
      </c>
      <c r="K154" s="324"/>
    </row>
    <row r="155" s="1" customFormat="1" ht="15" customHeight="1">
      <c r="B155" s="301"/>
      <c r="C155" s="328" t="s">
        <v>940</v>
      </c>
      <c r="D155" s="276"/>
      <c r="E155" s="276"/>
      <c r="F155" s="329" t="s">
        <v>932</v>
      </c>
      <c r="G155" s="276"/>
      <c r="H155" s="328" t="s">
        <v>972</v>
      </c>
      <c r="I155" s="328" t="s">
        <v>942</v>
      </c>
      <c r="J155" s="328"/>
      <c r="K155" s="324"/>
    </row>
    <row r="156" s="1" customFormat="1" ht="15" customHeight="1">
      <c r="B156" s="301"/>
      <c r="C156" s="328" t="s">
        <v>951</v>
      </c>
      <c r="D156" s="276"/>
      <c r="E156" s="276"/>
      <c r="F156" s="329" t="s">
        <v>938</v>
      </c>
      <c r="G156" s="276"/>
      <c r="H156" s="328" t="s">
        <v>972</v>
      </c>
      <c r="I156" s="328" t="s">
        <v>934</v>
      </c>
      <c r="J156" s="328">
        <v>50</v>
      </c>
      <c r="K156" s="324"/>
    </row>
    <row r="157" s="1" customFormat="1" ht="15" customHeight="1">
      <c r="B157" s="301"/>
      <c r="C157" s="328" t="s">
        <v>959</v>
      </c>
      <c r="D157" s="276"/>
      <c r="E157" s="276"/>
      <c r="F157" s="329" t="s">
        <v>938</v>
      </c>
      <c r="G157" s="276"/>
      <c r="H157" s="328" t="s">
        <v>972</v>
      </c>
      <c r="I157" s="328" t="s">
        <v>934</v>
      </c>
      <c r="J157" s="328">
        <v>50</v>
      </c>
      <c r="K157" s="324"/>
    </row>
    <row r="158" s="1" customFormat="1" ht="15" customHeight="1">
      <c r="B158" s="301"/>
      <c r="C158" s="328" t="s">
        <v>957</v>
      </c>
      <c r="D158" s="276"/>
      <c r="E158" s="276"/>
      <c r="F158" s="329" t="s">
        <v>938</v>
      </c>
      <c r="G158" s="276"/>
      <c r="H158" s="328" t="s">
        <v>972</v>
      </c>
      <c r="I158" s="328" t="s">
        <v>934</v>
      </c>
      <c r="J158" s="328">
        <v>50</v>
      </c>
      <c r="K158" s="324"/>
    </row>
    <row r="159" s="1" customFormat="1" ht="15" customHeight="1">
      <c r="B159" s="301"/>
      <c r="C159" s="328" t="s">
        <v>93</v>
      </c>
      <c r="D159" s="276"/>
      <c r="E159" s="276"/>
      <c r="F159" s="329" t="s">
        <v>932</v>
      </c>
      <c r="G159" s="276"/>
      <c r="H159" s="328" t="s">
        <v>994</v>
      </c>
      <c r="I159" s="328" t="s">
        <v>934</v>
      </c>
      <c r="J159" s="328" t="s">
        <v>995</v>
      </c>
      <c r="K159" s="324"/>
    </row>
    <row r="160" s="1" customFormat="1" ht="15" customHeight="1">
      <c r="B160" s="301"/>
      <c r="C160" s="328" t="s">
        <v>996</v>
      </c>
      <c r="D160" s="276"/>
      <c r="E160" s="276"/>
      <c r="F160" s="329" t="s">
        <v>932</v>
      </c>
      <c r="G160" s="276"/>
      <c r="H160" s="328" t="s">
        <v>997</v>
      </c>
      <c r="I160" s="328" t="s">
        <v>967</v>
      </c>
      <c r="J160" s="328"/>
      <c r="K160" s="324"/>
    </row>
    <row r="161" s="1" customFormat="1" ht="15" customHeight="1">
      <c r="B161" s="330"/>
      <c r="C161" s="310"/>
      <c r="D161" s="310"/>
      <c r="E161" s="310"/>
      <c r="F161" s="310"/>
      <c r="G161" s="310"/>
      <c r="H161" s="310"/>
      <c r="I161" s="310"/>
      <c r="J161" s="310"/>
      <c r="K161" s="331"/>
    </row>
    <row r="162" s="1" customFormat="1" ht="18.75" customHeight="1">
      <c r="B162" s="312"/>
      <c r="C162" s="322"/>
      <c r="D162" s="322"/>
      <c r="E162" s="322"/>
      <c r="F162" s="332"/>
      <c r="G162" s="322"/>
      <c r="H162" s="322"/>
      <c r="I162" s="322"/>
      <c r="J162" s="322"/>
      <c r="K162" s="312"/>
    </row>
    <row r="163" s="1" customFormat="1" ht="18.75" customHeight="1"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</row>
    <row r="164" s="1" customFormat="1" ht="7.5" customHeight="1">
      <c r="B164" s="263"/>
      <c r="C164" s="264"/>
      <c r="D164" s="264"/>
      <c r="E164" s="264"/>
      <c r="F164" s="264"/>
      <c r="G164" s="264"/>
      <c r="H164" s="264"/>
      <c r="I164" s="264"/>
      <c r="J164" s="264"/>
      <c r="K164" s="265"/>
    </row>
    <row r="165" s="1" customFormat="1" ht="45" customHeight="1">
      <c r="B165" s="266"/>
      <c r="C165" s="267" t="s">
        <v>998</v>
      </c>
      <c r="D165" s="267"/>
      <c r="E165" s="267"/>
      <c r="F165" s="267"/>
      <c r="G165" s="267"/>
      <c r="H165" s="267"/>
      <c r="I165" s="267"/>
      <c r="J165" s="267"/>
      <c r="K165" s="268"/>
    </row>
    <row r="166" s="1" customFormat="1" ht="17.25" customHeight="1">
      <c r="B166" s="266"/>
      <c r="C166" s="291" t="s">
        <v>926</v>
      </c>
      <c r="D166" s="291"/>
      <c r="E166" s="291"/>
      <c r="F166" s="291" t="s">
        <v>927</v>
      </c>
      <c r="G166" s="333"/>
      <c r="H166" s="334" t="s">
        <v>54</v>
      </c>
      <c r="I166" s="334" t="s">
        <v>57</v>
      </c>
      <c r="J166" s="291" t="s">
        <v>928</v>
      </c>
      <c r="K166" s="268"/>
    </row>
    <row r="167" s="1" customFormat="1" ht="17.25" customHeight="1">
      <c r="B167" s="269"/>
      <c r="C167" s="293" t="s">
        <v>929</v>
      </c>
      <c r="D167" s="293"/>
      <c r="E167" s="293"/>
      <c r="F167" s="294" t="s">
        <v>930</v>
      </c>
      <c r="G167" s="335"/>
      <c r="H167" s="336"/>
      <c r="I167" s="336"/>
      <c r="J167" s="293" t="s">
        <v>931</v>
      </c>
      <c r="K167" s="271"/>
    </row>
    <row r="168" s="1" customFormat="1" ht="5.25" customHeight="1">
      <c r="B168" s="301"/>
      <c r="C168" s="296"/>
      <c r="D168" s="296"/>
      <c r="E168" s="296"/>
      <c r="F168" s="296"/>
      <c r="G168" s="297"/>
      <c r="H168" s="296"/>
      <c r="I168" s="296"/>
      <c r="J168" s="296"/>
      <c r="K168" s="324"/>
    </row>
    <row r="169" s="1" customFormat="1" ht="15" customHeight="1">
      <c r="B169" s="301"/>
      <c r="C169" s="276" t="s">
        <v>935</v>
      </c>
      <c r="D169" s="276"/>
      <c r="E169" s="276"/>
      <c r="F169" s="299" t="s">
        <v>932</v>
      </c>
      <c r="G169" s="276"/>
      <c r="H169" s="276" t="s">
        <v>972</v>
      </c>
      <c r="I169" s="276" t="s">
        <v>934</v>
      </c>
      <c r="J169" s="276">
        <v>120</v>
      </c>
      <c r="K169" s="324"/>
    </row>
    <row r="170" s="1" customFormat="1" ht="15" customHeight="1">
      <c r="B170" s="301"/>
      <c r="C170" s="276" t="s">
        <v>981</v>
      </c>
      <c r="D170" s="276"/>
      <c r="E170" s="276"/>
      <c r="F170" s="299" t="s">
        <v>932</v>
      </c>
      <c r="G170" s="276"/>
      <c r="H170" s="276" t="s">
        <v>982</v>
      </c>
      <c r="I170" s="276" t="s">
        <v>934</v>
      </c>
      <c r="J170" s="276" t="s">
        <v>983</v>
      </c>
      <c r="K170" s="324"/>
    </row>
    <row r="171" s="1" customFormat="1" ht="15" customHeight="1">
      <c r="B171" s="301"/>
      <c r="C171" s="276" t="s">
        <v>880</v>
      </c>
      <c r="D171" s="276"/>
      <c r="E171" s="276"/>
      <c r="F171" s="299" t="s">
        <v>932</v>
      </c>
      <c r="G171" s="276"/>
      <c r="H171" s="276" t="s">
        <v>999</v>
      </c>
      <c r="I171" s="276" t="s">
        <v>934</v>
      </c>
      <c r="J171" s="276" t="s">
        <v>983</v>
      </c>
      <c r="K171" s="324"/>
    </row>
    <row r="172" s="1" customFormat="1" ht="15" customHeight="1">
      <c r="B172" s="301"/>
      <c r="C172" s="276" t="s">
        <v>937</v>
      </c>
      <c r="D172" s="276"/>
      <c r="E172" s="276"/>
      <c r="F172" s="299" t="s">
        <v>938</v>
      </c>
      <c r="G172" s="276"/>
      <c r="H172" s="276" t="s">
        <v>999</v>
      </c>
      <c r="I172" s="276" t="s">
        <v>934</v>
      </c>
      <c r="J172" s="276">
        <v>50</v>
      </c>
      <c r="K172" s="324"/>
    </row>
    <row r="173" s="1" customFormat="1" ht="15" customHeight="1">
      <c r="B173" s="301"/>
      <c r="C173" s="276" t="s">
        <v>940</v>
      </c>
      <c r="D173" s="276"/>
      <c r="E173" s="276"/>
      <c r="F173" s="299" t="s">
        <v>932</v>
      </c>
      <c r="G173" s="276"/>
      <c r="H173" s="276" t="s">
        <v>999</v>
      </c>
      <c r="I173" s="276" t="s">
        <v>942</v>
      </c>
      <c r="J173" s="276"/>
      <c r="K173" s="324"/>
    </row>
    <row r="174" s="1" customFormat="1" ht="15" customHeight="1">
      <c r="B174" s="301"/>
      <c r="C174" s="276" t="s">
        <v>951</v>
      </c>
      <c r="D174" s="276"/>
      <c r="E174" s="276"/>
      <c r="F174" s="299" t="s">
        <v>938</v>
      </c>
      <c r="G174" s="276"/>
      <c r="H174" s="276" t="s">
        <v>999</v>
      </c>
      <c r="I174" s="276" t="s">
        <v>934</v>
      </c>
      <c r="J174" s="276">
        <v>50</v>
      </c>
      <c r="K174" s="324"/>
    </row>
    <row r="175" s="1" customFormat="1" ht="15" customHeight="1">
      <c r="B175" s="301"/>
      <c r="C175" s="276" t="s">
        <v>959</v>
      </c>
      <c r="D175" s="276"/>
      <c r="E175" s="276"/>
      <c r="F175" s="299" t="s">
        <v>938</v>
      </c>
      <c r="G175" s="276"/>
      <c r="H175" s="276" t="s">
        <v>999</v>
      </c>
      <c r="I175" s="276" t="s">
        <v>934</v>
      </c>
      <c r="J175" s="276">
        <v>50</v>
      </c>
      <c r="K175" s="324"/>
    </row>
    <row r="176" s="1" customFormat="1" ht="15" customHeight="1">
      <c r="B176" s="301"/>
      <c r="C176" s="276" t="s">
        <v>957</v>
      </c>
      <c r="D176" s="276"/>
      <c r="E176" s="276"/>
      <c r="F176" s="299" t="s">
        <v>938</v>
      </c>
      <c r="G176" s="276"/>
      <c r="H176" s="276" t="s">
        <v>999</v>
      </c>
      <c r="I176" s="276" t="s">
        <v>934</v>
      </c>
      <c r="J176" s="276">
        <v>50</v>
      </c>
      <c r="K176" s="324"/>
    </row>
    <row r="177" s="1" customFormat="1" ht="15" customHeight="1">
      <c r="B177" s="301"/>
      <c r="C177" s="276" t="s">
        <v>101</v>
      </c>
      <c r="D177" s="276"/>
      <c r="E177" s="276"/>
      <c r="F177" s="299" t="s">
        <v>932</v>
      </c>
      <c r="G177" s="276"/>
      <c r="H177" s="276" t="s">
        <v>1000</v>
      </c>
      <c r="I177" s="276" t="s">
        <v>1001</v>
      </c>
      <c r="J177" s="276"/>
      <c r="K177" s="324"/>
    </row>
    <row r="178" s="1" customFormat="1" ht="15" customHeight="1">
      <c r="B178" s="301"/>
      <c r="C178" s="276" t="s">
        <v>57</v>
      </c>
      <c r="D178" s="276"/>
      <c r="E178" s="276"/>
      <c r="F178" s="299" t="s">
        <v>932</v>
      </c>
      <c r="G178" s="276"/>
      <c r="H178" s="276" t="s">
        <v>1002</v>
      </c>
      <c r="I178" s="276" t="s">
        <v>1003</v>
      </c>
      <c r="J178" s="276">
        <v>1</v>
      </c>
      <c r="K178" s="324"/>
    </row>
    <row r="179" s="1" customFormat="1" ht="15" customHeight="1">
      <c r="B179" s="301"/>
      <c r="C179" s="276" t="s">
        <v>53</v>
      </c>
      <c r="D179" s="276"/>
      <c r="E179" s="276"/>
      <c r="F179" s="299" t="s">
        <v>932</v>
      </c>
      <c r="G179" s="276"/>
      <c r="H179" s="276" t="s">
        <v>1004</v>
      </c>
      <c r="I179" s="276" t="s">
        <v>934</v>
      </c>
      <c r="J179" s="276">
        <v>20</v>
      </c>
      <c r="K179" s="324"/>
    </row>
    <row r="180" s="1" customFormat="1" ht="15" customHeight="1">
      <c r="B180" s="301"/>
      <c r="C180" s="276" t="s">
        <v>54</v>
      </c>
      <c r="D180" s="276"/>
      <c r="E180" s="276"/>
      <c r="F180" s="299" t="s">
        <v>932</v>
      </c>
      <c r="G180" s="276"/>
      <c r="H180" s="276" t="s">
        <v>1005</v>
      </c>
      <c r="I180" s="276" t="s">
        <v>934</v>
      </c>
      <c r="J180" s="276">
        <v>255</v>
      </c>
      <c r="K180" s="324"/>
    </row>
    <row r="181" s="1" customFormat="1" ht="15" customHeight="1">
      <c r="B181" s="301"/>
      <c r="C181" s="276" t="s">
        <v>102</v>
      </c>
      <c r="D181" s="276"/>
      <c r="E181" s="276"/>
      <c r="F181" s="299" t="s">
        <v>932</v>
      </c>
      <c r="G181" s="276"/>
      <c r="H181" s="276" t="s">
        <v>896</v>
      </c>
      <c r="I181" s="276" t="s">
        <v>934</v>
      </c>
      <c r="J181" s="276">
        <v>10</v>
      </c>
      <c r="K181" s="324"/>
    </row>
    <row r="182" s="1" customFormat="1" ht="15" customHeight="1">
      <c r="B182" s="301"/>
      <c r="C182" s="276" t="s">
        <v>103</v>
      </c>
      <c r="D182" s="276"/>
      <c r="E182" s="276"/>
      <c r="F182" s="299" t="s">
        <v>932</v>
      </c>
      <c r="G182" s="276"/>
      <c r="H182" s="276" t="s">
        <v>1006</v>
      </c>
      <c r="I182" s="276" t="s">
        <v>967</v>
      </c>
      <c r="J182" s="276"/>
      <c r="K182" s="324"/>
    </row>
    <row r="183" s="1" customFormat="1" ht="15" customHeight="1">
      <c r="B183" s="301"/>
      <c r="C183" s="276" t="s">
        <v>1007</v>
      </c>
      <c r="D183" s="276"/>
      <c r="E183" s="276"/>
      <c r="F183" s="299" t="s">
        <v>932</v>
      </c>
      <c r="G183" s="276"/>
      <c r="H183" s="276" t="s">
        <v>1008</v>
      </c>
      <c r="I183" s="276" t="s">
        <v>967</v>
      </c>
      <c r="J183" s="276"/>
      <c r="K183" s="324"/>
    </row>
    <row r="184" s="1" customFormat="1" ht="15" customHeight="1">
      <c r="B184" s="301"/>
      <c r="C184" s="276" t="s">
        <v>996</v>
      </c>
      <c r="D184" s="276"/>
      <c r="E184" s="276"/>
      <c r="F184" s="299" t="s">
        <v>932</v>
      </c>
      <c r="G184" s="276"/>
      <c r="H184" s="276" t="s">
        <v>1009</v>
      </c>
      <c r="I184" s="276" t="s">
        <v>967</v>
      </c>
      <c r="J184" s="276"/>
      <c r="K184" s="324"/>
    </row>
    <row r="185" s="1" customFormat="1" ht="15" customHeight="1">
      <c r="B185" s="301"/>
      <c r="C185" s="276" t="s">
        <v>105</v>
      </c>
      <c r="D185" s="276"/>
      <c r="E185" s="276"/>
      <c r="F185" s="299" t="s">
        <v>938</v>
      </c>
      <c r="G185" s="276"/>
      <c r="H185" s="276" t="s">
        <v>1010</v>
      </c>
      <c r="I185" s="276" t="s">
        <v>934</v>
      </c>
      <c r="J185" s="276">
        <v>50</v>
      </c>
      <c r="K185" s="324"/>
    </row>
    <row r="186" s="1" customFormat="1" ht="15" customHeight="1">
      <c r="B186" s="301"/>
      <c r="C186" s="276" t="s">
        <v>1011</v>
      </c>
      <c r="D186" s="276"/>
      <c r="E186" s="276"/>
      <c r="F186" s="299" t="s">
        <v>938</v>
      </c>
      <c r="G186" s="276"/>
      <c r="H186" s="276" t="s">
        <v>1012</v>
      </c>
      <c r="I186" s="276" t="s">
        <v>1013</v>
      </c>
      <c r="J186" s="276"/>
      <c r="K186" s="324"/>
    </row>
    <row r="187" s="1" customFormat="1" ht="15" customHeight="1">
      <c r="B187" s="301"/>
      <c r="C187" s="276" t="s">
        <v>1014</v>
      </c>
      <c r="D187" s="276"/>
      <c r="E187" s="276"/>
      <c r="F187" s="299" t="s">
        <v>938</v>
      </c>
      <c r="G187" s="276"/>
      <c r="H187" s="276" t="s">
        <v>1015</v>
      </c>
      <c r="I187" s="276" t="s">
        <v>1013</v>
      </c>
      <c r="J187" s="276"/>
      <c r="K187" s="324"/>
    </row>
    <row r="188" s="1" customFormat="1" ht="15" customHeight="1">
      <c r="B188" s="301"/>
      <c r="C188" s="276" t="s">
        <v>1016</v>
      </c>
      <c r="D188" s="276"/>
      <c r="E188" s="276"/>
      <c r="F188" s="299" t="s">
        <v>938</v>
      </c>
      <c r="G188" s="276"/>
      <c r="H188" s="276" t="s">
        <v>1017</v>
      </c>
      <c r="I188" s="276" t="s">
        <v>1013</v>
      </c>
      <c r="J188" s="276"/>
      <c r="K188" s="324"/>
    </row>
    <row r="189" s="1" customFormat="1" ht="15" customHeight="1">
      <c r="B189" s="301"/>
      <c r="C189" s="337" t="s">
        <v>1018</v>
      </c>
      <c r="D189" s="276"/>
      <c r="E189" s="276"/>
      <c r="F189" s="299" t="s">
        <v>938</v>
      </c>
      <c r="G189" s="276"/>
      <c r="H189" s="276" t="s">
        <v>1019</v>
      </c>
      <c r="I189" s="276" t="s">
        <v>1020</v>
      </c>
      <c r="J189" s="338" t="s">
        <v>1021</v>
      </c>
      <c r="K189" s="324"/>
    </row>
    <row r="190" s="1" customFormat="1" ht="15" customHeight="1">
      <c r="B190" s="301"/>
      <c r="C190" s="337" t="s">
        <v>42</v>
      </c>
      <c r="D190" s="276"/>
      <c r="E190" s="276"/>
      <c r="F190" s="299" t="s">
        <v>932</v>
      </c>
      <c r="G190" s="276"/>
      <c r="H190" s="273" t="s">
        <v>1022</v>
      </c>
      <c r="I190" s="276" t="s">
        <v>1023</v>
      </c>
      <c r="J190" s="276"/>
      <c r="K190" s="324"/>
    </row>
    <row r="191" s="1" customFormat="1" ht="15" customHeight="1">
      <c r="B191" s="301"/>
      <c r="C191" s="337" t="s">
        <v>1024</v>
      </c>
      <c r="D191" s="276"/>
      <c r="E191" s="276"/>
      <c r="F191" s="299" t="s">
        <v>932</v>
      </c>
      <c r="G191" s="276"/>
      <c r="H191" s="276" t="s">
        <v>1025</v>
      </c>
      <c r="I191" s="276" t="s">
        <v>967</v>
      </c>
      <c r="J191" s="276"/>
      <c r="K191" s="324"/>
    </row>
    <row r="192" s="1" customFormat="1" ht="15" customHeight="1">
      <c r="B192" s="301"/>
      <c r="C192" s="337" t="s">
        <v>1026</v>
      </c>
      <c r="D192" s="276"/>
      <c r="E192" s="276"/>
      <c r="F192" s="299" t="s">
        <v>932</v>
      </c>
      <c r="G192" s="276"/>
      <c r="H192" s="276" t="s">
        <v>1027</v>
      </c>
      <c r="I192" s="276" t="s">
        <v>967</v>
      </c>
      <c r="J192" s="276"/>
      <c r="K192" s="324"/>
    </row>
    <row r="193" s="1" customFormat="1" ht="15" customHeight="1">
      <c r="B193" s="301"/>
      <c r="C193" s="337" t="s">
        <v>1028</v>
      </c>
      <c r="D193" s="276"/>
      <c r="E193" s="276"/>
      <c r="F193" s="299" t="s">
        <v>938</v>
      </c>
      <c r="G193" s="276"/>
      <c r="H193" s="276" t="s">
        <v>1029</v>
      </c>
      <c r="I193" s="276" t="s">
        <v>967</v>
      </c>
      <c r="J193" s="276"/>
      <c r="K193" s="324"/>
    </row>
    <row r="194" s="1" customFormat="1" ht="15" customHeight="1">
      <c r="B194" s="330"/>
      <c r="C194" s="339"/>
      <c r="D194" s="310"/>
      <c r="E194" s="310"/>
      <c r="F194" s="310"/>
      <c r="G194" s="310"/>
      <c r="H194" s="310"/>
      <c r="I194" s="310"/>
      <c r="J194" s="310"/>
      <c r="K194" s="331"/>
    </row>
    <row r="195" s="1" customFormat="1" ht="18.75" customHeight="1">
      <c r="B195" s="312"/>
      <c r="C195" s="322"/>
      <c r="D195" s="322"/>
      <c r="E195" s="322"/>
      <c r="F195" s="332"/>
      <c r="G195" s="322"/>
      <c r="H195" s="322"/>
      <c r="I195" s="322"/>
      <c r="J195" s="322"/>
      <c r="K195" s="312"/>
    </row>
    <row r="196" s="1" customFormat="1" ht="18.75" customHeight="1">
      <c r="B196" s="312"/>
      <c r="C196" s="322"/>
      <c r="D196" s="322"/>
      <c r="E196" s="322"/>
      <c r="F196" s="332"/>
      <c r="G196" s="322"/>
      <c r="H196" s="322"/>
      <c r="I196" s="322"/>
      <c r="J196" s="322"/>
      <c r="K196" s="312"/>
    </row>
    <row r="197" s="1" customFormat="1" ht="18.75" customHeight="1"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</row>
    <row r="198" s="1" customFormat="1" ht="13.5">
      <c r="B198" s="263"/>
      <c r="C198" s="264"/>
      <c r="D198" s="264"/>
      <c r="E198" s="264"/>
      <c r="F198" s="264"/>
      <c r="G198" s="264"/>
      <c r="H198" s="264"/>
      <c r="I198" s="264"/>
      <c r="J198" s="264"/>
      <c r="K198" s="265"/>
    </row>
    <row r="199" s="1" customFormat="1" ht="21">
      <c r="B199" s="266"/>
      <c r="C199" s="267" t="s">
        <v>1030</v>
      </c>
      <c r="D199" s="267"/>
      <c r="E199" s="267"/>
      <c r="F199" s="267"/>
      <c r="G199" s="267"/>
      <c r="H199" s="267"/>
      <c r="I199" s="267"/>
      <c r="J199" s="267"/>
      <c r="K199" s="268"/>
    </row>
    <row r="200" s="1" customFormat="1" ht="25.5" customHeight="1">
      <c r="B200" s="266"/>
      <c r="C200" s="340" t="s">
        <v>1031</v>
      </c>
      <c r="D200" s="340"/>
      <c r="E200" s="340"/>
      <c r="F200" s="340" t="s">
        <v>1032</v>
      </c>
      <c r="G200" s="341"/>
      <c r="H200" s="340" t="s">
        <v>1033</v>
      </c>
      <c r="I200" s="340"/>
      <c r="J200" s="340"/>
      <c r="K200" s="268"/>
    </row>
    <row r="201" s="1" customFormat="1" ht="5.25" customHeight="1">
      <c r="B201" s="301"/>
      <c r="C201" s="296"/>
      <c r="D201" s="296"/>
      <c r="E201" s="296"/>
      <c r="F201" s="296"/>
      <c r="G201" s="322"/>
      <c r="H201" s="296"/>
      <c r="I201" s="296"/>
      <c r="J201" s="296"/>
      <c r="K201" s="324"/>
    </row>
    <row r="202" s="1" customFormat="1" ht="15" customHeight="1">
      <c r="B202" s="301"/>
      <c r="C202" s="276" t="s">
        <v>1023</v>
      </c>
      <c r="D202" s="276"/>
      <c r="E202" s="276"/>
      <c r="F202" s="299" t="s">
        <v>43</v>
      </c>
      <c r="G202" s="276"/>
      <c r="H202" s="276" t="s">
        <v>1034</v>
      </c>
      <c r="I202" s="276"/>
      <c r="J202" s="276"/>
      <c r="K202" s="324"/>
    </row>
    <row r="203" s="1" customFormat="1" ht="15" customHeight="1">
      <c r="B203" s="301"/>
      <c r="C203" s="276"/>
      <c r="D203" s="276"/>
      <c r="E203" s="276"/>
      <c r="F203" s="299" t="s">
        <v>44</v>
      </c>
      <c r="G203" s="276"/>
      <c r="H203" s="276" t="s">
        <v>1035</v>
      </c>
      <c r="I203" s="276"/>
      <c r="J203" s="276"/>
      <c r="K203" s="324"/>
    </row>
    <row r="204" s="1" customFormat="1" ht="15" customHeight="1">
      <c r="B204" s="301"/>
      <c r="C204" s="276"/>
      <c r="D204" s="276"/>
      <c r="E204" s="276"/>
      <c r="F204" s="299" t="s">
        <v>47</v>
      </c>
      <c r="G204" s="276"/>
      <c r="H204" s="276" t="s">
        <v>1036</v>
      </c>
      <c r="I204" s="276"/>
      <c r="J204" s="276"/>
      <c r="K204" s="324"/>
    </row>
    <row r="205" s="1" customFormat="1" ht="15" customHeight="1">
      <c r="B205" s="301"/>
      <c r="C205" s="276"/>
      <c r="D205" s="276"/>
      <c r="E205" s="276"/>
      <c r="F205" s="299" t="s">
        <v>45</v>
      </c>
      <c r="G205" s="276"/>
      <c r="H205" s="276" t="s">
        <v>1037</v>
      </c>
      <c r="I205" s="276"/>
      <c r="J205" s="276"/>
      <c r="K205" s="324"/>
    </row>
    <row r="206" s="1" customFormat="1" ht="15" customHeight="1">
      <c r="B206" s="301"/>
      <c r="C206" s="276"/>
      <c r="D206" s="276"/>
      <c r="E206" s="276"/>
      <c r="F206" s="299" t="s">
        <v>46</v>
      </c>
      <c r="G206" s="276"/>
      <c r="H206" s="276" t="s">
        <v>1038</v>
      </c>
      <c r="I206" s="276"/>
      <c r="J206" s="276"/>
      <c r="K206" s="324"/>
    </row>
    <row r="207" s="1" customFormat="1" ht="15" customHeight="1">
      <c r="B207" s="301"/>
      <c r="C207" s="276"/>
      <c r="D207" s="276"/>
      <c r="E207" s="276"/>
      <c r="F207" s="299"/>
      <c r="G207" s="276"/>
      <c r="H207" s="276"/>
      <c r="I207" s="276"/>
      <c r="J207" s="276"/>
      <c r="K207" s="324"/>
    </row>
    <row r="208" s="1" customFormat="1" ht="15" customHeight="1">
      <c r="B208" s="301"/>
      <c r="C208" s="276" t="s">
        <v>979</v>
      </c>
      <c r="D208" s="276"/>
      <c r="E208" s="276"/>
      <c r="F208" s="299" t="s">
        <v>84</v>
      </c>
      <c r="G208" s="276"/>
      <c r="H208" s="276" t="s">
        <v>1039</v>
      </c>
      <c r="I208" s="276"/>
      <c r="J208" s="276"/>
      <c r="K208" s="324"/>
    </row>
    <row r="209" s="1" customFormat="1" ht="15" customHeight="1">
      <c r="B209" s="301"/>
      <c r="C209" s="276"/>
      <c r="D209" s="276"/>
      <c r="E209" s="276"/>
      <c r="F209" s="299" t="s">
        <v>876</v>
      </c>
      <c r="G209" s="276"/>
      <c r="H209" s="276" t="s">
        <v>877</v>
      </c>
      <c r="I209" s="276"/>
      <c r="J209" s="276"/>
      <c r="K209" s="324"/>
    </row>
    <row r="210" s="1" customFormat="1" ht="15" customHeight="1">
      <c r="B210" s="301"/>
      <c r="C210" s="276"/>
      <c r="D210" s="276"/>
      <c r="E210" s="276"/>
      <c r="F210" s="299" t="s">
        <v>874</v>
      </c>
      <c r="G210" s="276"/>
      <c r="H210" s="276" t="s">
        <v>1040</v>
      </c>
      <c r="I210" s="276"/>
      <c r="J210" s="276"/>
      <c r="K210" s="324"/>
    </row>
    <row r="211" s="1" customFormat="1" ht="15" customHeight="1">
      <c r="B211" s="342"/>
      <c r="C211" s="276"/>
      <c r="D211" s="276"/>
      <c r="E211" s="276"/>
      <c r="F211" s="299" t="s">
        <v>79</v>
      </c>
      <c r="G211" s="337"/>
      <c r="H211" s="328" t="s">
        <v>78</v>
      </c>
      <c r="I211" s="328"/>
      <c r="J211" s="328"/>
      <c r="K211" s="343"/>
    </row>
    <row r="212" s="1" customFormat="1" ht="15" customHeight="1">
      <c r="B212" s="342"/>
      <c r="C212" s="276"/>
      <c r="D212" s="276"/>
      <c r="E212" s="276"/>
      <c r="F212" s="299" t="s">
        <v>878</v>
      </c>
      <c r="G212" s="337"/>
      <c r="H212" s="328" t="s">
        <v>1041</v>
      </c>
      <c r="I212" s="328"/>
      <c r="J212" s="328"/>
      <c r="K212" s="343"/>
    </row>
    <row r="213" s="1" customFormat="1" ht="15" customHeight="1">
      <c r="B213" s="342"/>
      <c r="C213" s="276"/>
      <c r="D213" s="276"/>
      <c r="E213" s="276"/>
      <c r="F213" s="299"/>
      <c r="G213" s="337"/>
      <c r="H213" s="328"/>
      <c r="I213" s="328"/>
      <c r="J213" s="328"/>
      <c r="K213" s="343"/>
    </row>
    <row r="214" s="1" customFormat="1" ht="15" customHeight="1">
      <c r="B214" s="342"/>
      <c r="C214" s="276" t="s">
        <v>1003</v>
      </c>
      <c r="D214" s="276"/>
      <c r="E214" s="276"/>
      <c r="F214" s="299">
        <v>1</v>
      </c>
      <c r="G214" s="337"/>
      <c r="H214" s="328" t="s">
        <v>1042</v>
      </c>
      <c r="I214" s="328"/>
      <c r="J214" s="328"/>
      <c r="K214" s="343"/>
    </row>
    <row r="215" s="1" customFormat="1" ht="15" customHeight="1">
      <c r="B215" s="342"/>
      <c r="C215" s="276"/>
      <c r="D215" s="276"/>
      <c r="E215" s="276"/>
      <c r="F215" s="299">
        <v>2</v>
      </c>
      <c r="G215" s="337"/>
      <c r="H215" s="328" t="s">
        <v>1043</v>
      </c>
      <c r="I215" s="328"/>
      <c r="J215" s="328"/>
      <c r="K215" s="343"/>
    </row>
    <row r="216" s="1" customFormat="1" ht="15" customHeight="1">
      <c r="B216" s="342"/>
      <c r="C216" s="276"/>
      <c r="D216" s="276"/>
      <c r="E216" s="276"/>
      <c r="F216" s="299">
        <v>3</v>
      </c>
      <c r="G216" s="337"/>
      <c r="H216" s="328" t="s">
        <v>1044</v>
      </c>
      <c r="I216" s="328"/>
      <c r="J216" s="328"/>
      <c r="K216" s="343"/>
    </row>
    <row r="217" s="1" customFormat="1" ht="15" customHeight="1">
      <c r="B217" s="342"/>
      <c r="C217" s="276"/>
      <c r="D217" s="276"/>
      <c r="E217" s="276"/>
      <c r="F217" s="299">
        <v>4</v>
      </c>
      <c r="G217" s="337"/>
      <c r="H217" s="328" t="s">
        <v>1045</v>
      </c>
      <c r="I217" s="328"/>
      <c r="J217" s="328"/>
      <c r="K217" s="343"/>
    </row>
    <row r="218" s="1" customFormat="1" ht="12.75" customHeight="1">
      <c r="B218" s="344"/>
      <c r="C218" s="345"/>
      <c r="D218" s="345"/>
      <c r="E218" s="345"/>
      <c r="F218" s="345"/>
      <c r="G218" s="345"/>
      <c r="H218" s="345"/>
      <c r="I218" s="345"/>
      <c r="J218" s="345"/>
      <c r="K218" s="346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LAPTOP-1JLMHHIG\vozabal</dc:creator>
  <cp:lastModifiedBy>LAPTOP-1JLMHHIG\vozabal</cp:lastModifiedBy>
  <dcterms:created xsi:type="dcterms:W3CDTF">2023-12-19T09:13:58Z</dcterms:created>
  <dcterms:modified xsi:type="dcterms:W3CDTF">2023-12-19T09:14:04Z</dcterms:modified>
</cp:coreProperties>
</file>